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o\Desktop\Data Analytics\Excel\"/>
    </mc:Choice>
  </mc:AlternateContent>
  <xr:revisionPtr revIDLastSave="0" documentId="13_ncr:1_{A0927FFE-B986-4497-8F32-168DE3E2AD5C}" xr6:coauthVersionLast="47" xr6:coauthVersionMax="47" xr10:uidLastSave="{00000000-0000-0000-0000-000000000000}"/>
  <bookViews>
    <workbookView xWindow="1860" yWindow="1860" windowWidth="19275" windowHeight="14115" activeTab="1" xr2:uid="{E451626E-085C-4B3C-8C32-080F10C521A4}"/>
  </bookViews>
  <sheets>
    <sheet name="Companies" sheetId="9" r:id="rId1"/>
    <sheet name="Pivot_Energy_Ind" sheetId="12" r:id="rId2"/>
    <sheet name="Stock_Price" sheetId="13" r:id="rId3"/>
    <sheet name="Average_Current_Price" sheetId="18" r:id="rId4"/>
    <sheet name="Ave_Price_Comparison" sheetId="21" r:id="rId5"/>
  </sheets>
  <definedNames>
    <definedName name="_xlcn.WorksheetConnection_CompaniesA19F331" hidden="1">Companies!$A$19:$F$33</definedName>
  </definedNames>
  <calcPr calcId="18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ompanies!$A$19:$F$3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2" l="1"/>
  <c r="D8" i="12"/>
  <c r="D9" i="12"/>
  <c r="D7" i="12"/>
  <c r="A51" i="9"/>
  <c r="C48" i="9"/>
  <c r="B46" i="9"/>
  <c r="A46" i="9"/>
  <c r="C41" i="9"/>
  <c r="B41" i="9"/>
  <c r="A39" i="9"/>
  <c r="F33" i="9"/>
  <c r="C33" i="9"/>
  <c r="B33" i="9"/>
  <c r="A33" i="9"/>
  <c r="E33" i="9" s="1"/>
  <c r="E32" i="9"/>
  <c r="C32" i="9"/>
  <c r="B32" i="9"/>
  <c r="D50" i="9" s="1"/>
  <c r="A32" i="9"/>
  <c r="B50" i="9" s="1"/>
  <c r="E50" i="9" s="1"/>
  <c r="C31" i="9"/>
  <c r="B31" i="9"/>
  <c r="D49" i="9" s="1"/>
  <c r="A31" i="9"/>
  <c r="E31" i="9" s="1"/>
  <c r="E30" i="9"/>
  <c r="C30" i="9"/>
  <c r="B30" i="9"/>
  <c r="D48" i="9" s="1"/>
  <c r="A30" i="9"/>
  <c r="B48" i="9" s="1"/>
  <c r="E48" i="9" s="1"/>
  <c r="C29" i="9"/>
  <c r="B29" i="9"/>
  <c r="D47" i="9" s="1"/>
  <c r="A29" i="9"/>
  <c r="C47" i="9" s="1"/>
  <c r="E28" i="9"/>
  <c r="C28" i="9"/>
  <c r="B28" i="9"/>
  <c r="D46" i="9" s="1"/>
  <c r="A28" i="9"/>
  <c r="C46" i="9" s="1"/>
  <c r="C27" i="9"/>
  <c r="B27" i="9"/>
  <c r="A27" i="9"/>
  <c r="C45" i="9" s="1"/>
  <c r="E26" i="9"/>
  <c r="C26" i="9"/>
  <c r="B26" i="9"/>
  <c r="D44" i="9" s="1"/>
  <c r="A26" i="9"/>
  <c r="C44" i="9" s="1"/>
  <c r="C25" i="9"/>
  <c r="B25" i="9"/>
  <c r="D43" i="9" s="1"/>
  <c r="A25" i="9"/>
  <c r="A43" i="9" s="1"/>
  <c r="E24" i="9"/>
  <c r="C24" i="9"/>
  <c r="B24" i="9"/>
  <c r="D42" i="9" s="1"/>
  <c r="A24" i="9"/>
  <c r="C42" i="9" s="1"/>
  <c r="C23" i="9"/>
  <c r="B23" i="9"/>
  <c r="A23" i="9"/>
  <c r="E23" i="9" s="1"/>
  <c r="E22" i="9"/>
  <c r="C22" i="9"/>
  <c r="B22" i="9"/>
  <c r="D40" i="9" s="1"/>
  <c r="A22" i="9"/>
  <c r="C40" i="9" s="1"/>
  <c r="C21" i="9"/>
  <c r="B21" i="9"/>
  <c r="A21" i="9"/>
  <c r="E21" i="9" s="1"/>
  <c r="E20" i="9"/>
  <c r="C20" i="9"/>
  <c r="B20" i="9"/>
  <c r="D38" i="9" s="1"/>
  <c r="A20" i="9"/>
  <c r="B38" i="9" s="1"/>
  <c r="D16" i="9"/>
  <c r="C16" i="9"/>
  <c r="C15" i="9"/>
  <c r="D15" i="9" s="1"/>
  <c r="F32" i="9" s="1"/>
  <c r="D14" i="9"/>
  <c r="F31" i="9" s="1"/>
  <c r="C14" i="9"/>
  <c r="C13" i="9"/>
  <c r="D13" i="9" s="1"/>
  <c r="F30" i="9" s="1"/>
  <c r="C12" i="9"/>
  <c r="D12" i="9" s="1"/>
  <c r="F29" i="9" s="1"/>
  <c r="D11" i="9"/>
  <c r="F28" i="9" s="1"/>
  <c r="C11" i="9"/>
  <c r="D10" i="9"/>
  <c r="F27" i="9" s="1"/>
  <c r="C10" i="9"/>
  <c r="C9" i="9"/>
  <c r="D9" i="9" s="1"/>
  <c r="F26" i="9" s="1"/>
  <c r="D8" i="9"/>
  <c r="F25" i="9" s="1"/>
  <c r="C8" i="9"/>
  <c r="D7" i="9"/>
  <c r="F24" i="9" s="1"/>
  <c r="C7" i="9"/>
  <c r="C6" i="9"/>
  <c r="D6" i="9" s="1"/>
  <c r="F23" i="9" s="1"/>
  <c r="D5" i="9"/>
  <c r="F22" i="9" s="1"/>
  <c r="C5" i="9"/>
  <c r="D4" i="9"/>
  <c r="F21" i="9" s="1"/>
  <c r="C4" i="9"/>
  <c r="C3" i="9"/>
  <c r="D3" i="9" s="1"/>
  <c r="F20" i="9" s="1"/>
  <c r="E46" i="9" l="1"/>
  <c r="E38" i="9"/>
  <c r="C38" i="9"/>
  <c r="B43" i="9"/>
  <c r="E43" i="9" s="1"/>
  <c r="D45" i="9"/>
  <c r="D27" i="9" s="1"/>
  <c r="A48" i="9"/>
  <c r="C50" i="9"/>
  <c r="D20" i="9"/>
  <c r="D22" i="9"/>
  <c r="D24" i="9"/>
  <c r="D26" i="9"/>
  <c r="D28" i="9"/>
  <c r="D30" i="9"/>
  <c r="D32" i="9"/>
  <c r="A41" i="9"/>
  <c r="C43" i="9"/>
  <c r="B39" i="9"/>
  <c r="E39" i="9" s="1"/>
  <c r="D41" i="9"/>
  <c r="E41" i="9" s="1"/>
  <c r="A44" i="9"/>
  <c r="B51" i="9"/>
  <c r="C39" i="9"/>
  <c r="B44" i="9"/>
  <c r="E44" i="9" s="1"/>
  <c r="A49" i="9"/>
  <c r="C51" i="9"/>
  <c r="D39" i="9"/>
  <c r="D21" i="9" s="1"/>
  <c r="A42" i="9"/>
  <c r="B49" i="9"/>
  <c r="E49" i="9" s="1"/>
  <c r="D51" i="9"/>
  <c r="D33" i="9" s="1"/>
  <c r="D25" i="9"/>
  <c r="D29" i="9"/>
  <c r="D31" i="9"/>
  <c r="B42" i="9"/>
  <c r="E42" i="9" s="1"/>
  <c r="A47" i="9"/>
  <c r="C49" i="9"/>
  <c r="E25" i="9"/>
  <c r="E27" i="9"/>
  <c r="E29" i="9"/>
  <c r="A40" i="9"/>
  <c r="B47" i="9"/>
  <c r="E47" i="9" s="1"/>
  <c r="B40" i="9"/>
  <c r="E40" i="9" s="1"/>
  <c r="A45" i="9"/>
  <c r="A38" i="9"/>
  <c r="B45" i="9"/>
  <c r="E45" i="9" s="1"/>
  <c r="A50" i="9"/>
  <c r="D23" i="9" l="1"/>
  <c r="E5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53DCCE-964D-4CEF-870A-141914D5AE9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7805767-2219-4B39-9E4F-6CC6F7CFD409}" name="WorksheetConnection_Companies!$A$19:$F$33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ompaniesA19F3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Indus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<sst xmlns="http://schemas.openxmlformats.org/spreadsheetml/2006/main" count="1682" uniqueCount="1500">
  <si>
    <t>Company Name</t>
  </si>
  <si>
    <t>SEC Registration No.</t>
  </si>
  <si>
    <t>Region</t>
  </si>
  <si>
    <t>LEFT</t>
  </si>
  <si>
    <t>VLOOKUP</t>
  </si>
  <si>
    <t>BDO Unibank, Inc.</t>
  </si>
  <si>
    <t>PF000034001</t>
  </si>
  <si>
    <t>National Capital Region</t>
  </si>
  <si>
    <t>-</t>
  </si>
  <si>
    <t>PF</t>
  </si>
  <si>
    <t>Financial Institution</t>
  </si>
  <si>
    <t>Globe Telecom, Inc.</t>
  </si>
  <si>
    <t>PT00001177</t>
  </si>
  <si>
    <t>PT</t>
  </si>
  <si>
    <t>Telecommunication</t>
  </si>
  <si>
    <t>Manila Electric Company</t>
  </si>
  <si>
    <t>PE100003102</t>
  </si>
  <si>
    <t>PE</t>
  </si>
  <si>
    <t>Energy</t>
  </si>
  <si>
    <t>Mercury Drug Corporation</t>
  </si>
  <si>
    <t>PP000035331</t>
  </si>
  <si>
    <t>PP</t>
  </si>
  <si>
    <t>Pharmaceutical Preparations</t>
  </si>
  <si>
    <t>Nestlé Philippines, Inc.</t>
  </si>
  <si>
    <t>PU000018846</t>
  </si>
  <si>
    <t>CALABARZON</t>
  </si>
  <si>
    <t>PU</t>
  </si>
  <si>
    <t>Utilities</t>
  </si>
  <si>
    <t>Petron Corporation</t>
  </si>
  <si>
    <t>PE000031171</t>
  </si>
  <si>
    <t>Philippine Airlines, Inc.</t>
  </si>
  <si>
    <t>PRW00001037</t>
  </si>
  <si>
    <t>PR</t>
  </si>
  <si>
    <t>Transport</t>
  </si>
  <si>
    <t>Pilipinas Shell Petroleum Corporation</t>
  </si>
  <si>
    <t>PE000014829</t>
  </si>
  <si>
    <t>PMFTC Inc.</t>
  </si>
  <si>
    <t>PES20091890</t>
  </si>
  <si>
    <t>San Miguel Corporation</t>
  </si>
  <si>
    <t>PV00008277</t>
  </si>
  <si>
    <t>PV</t>
  </si>
  <si>
    <t>Various</t>
  </si>
  <si>
    <t>Smart Communications, Inc.</t>
  </si>
  <si>
    <t>PT00186066</t>
  </si>
  <si>
    <t>PV200019290</t>
  </si>
  <si>
    <t>Cordillera Administrative Region</t>
  </si>
  <si>
    <t>Toshiba Information Equipment (Philippines), Inc.</t>
  </si>
  <si>
    <t>PTS95006536</t>
  </si>
  <si>
    <t>Toyota Motor Philippines Corporation</t>
  </si>
  <si>
    <t>PR000153869</t>
  </si>
  <si>
    <t>FY 2015 Rank</t>
  </si>
  <si>
    <t>FY 2016 Rank</t>
  </si>
  <si>
    <t>FY 2015 Revenue</t>
  </si>
  <si>
    <t>FY 2016 Revenue</t>
  </si>
  <si>
    <t>FY 2017Revenue</t>
  </si>
  <si>
    <t>FY 2018 Revenue</t>
  </si>
  <si>
    <t>FY 2019 Revenue</t>
  </si>
  <si>
    <t>FY 2017 Rank</t>
  </si>
  <si>
    <t>FY 2018 Rank</t>
  </si>
  <si>
    <t>FY 2019 Rank</t>
  </si>
  <si>
    <t>Row Labels</t>
  </si>
  <si>
    <t>Grand Total</t>
  </si>
  <si>
    <t>Sum of FY 2018 Revenue</t>
  </si>
  <si>
    <t>Sum of FY 2019 Revenue</t>
  </si>
  <si>
    <t>Industry Code</t>
  </si>
  <si>
    <t>Industry</t>
  </si>
  <si>
    <t>0.247 (54.37%)</t>
  </si>
  <si>
    <t>0.16 (4.58%)</t>
  </si>
  <si>
    <t>Zeus Holdings, Inc.</t>
  </si>
  <si>
    <t>ZHI</t>
  </si>
  <si>
    <t>0.53 (79.66%)</t>
  </si>
  <si>
    <t>0.295 (-1.67%)</t>
  </si>
  <si>
    <t>Xurpas Inc.</t>
  </si>
  <si>
    <t>X</t>
  </si>
  <si>
    <t>0.61 (45.24%)</t>
  </si>
  <si>
    <t>0.42 (0.00%)</t>
  </si>
  <si>
    <t>Waterfront Philippines, Inc.</t>
  </si>
  <si>
    <t>WPI</t>
  </si>
  <si>
    <t>0.12 (0.44%)</t>
  </si>
  <si>
    <t>34.95 (28.73%)</t>
  </si>
  <si>
    <t>27.15 (1.50%)</t>
  </si>
  <si>
    <t>Wilcon Depot, Inc.</t>
  </si>
  <si>
    <t>WLCON</t>
  </si>
  <si>
    <t>0.33 (20.00%)</t>
  </si>
  <si>
    <t>0.275 (0.00%)</t>
  </si>
  <si>
    <t>Wellex Industries, Inc.</t>
  </si>
  <si>
    <t>WIN</t>
  </si>
  <si>
    <t>4.06 (6.01%)</t>
  </si>
  <si>
    <t>3.83 (6.98%)</t>
  </si>
  <si>
    <t>Philweb Corporation</t>
  </si>
  <si>
    <t>WEB</t>
  </si>
  <si>
    <t>0.70 (4.96%)</t>
  </si>
  <si>
    <t>18.9 (33.85%)</t>
  </si>
  <si>
    <t>14.12 (0.00%)</t>
  </si>
  <si>
    <t>Vivant Corporation</t>
  </si>
  <si>
    <t>VVT</t>
  </si>
  <si>
    <t>2.36 (177.65%)</t>
  </si>
  <si>
    <t>0.85 (0.00%)</t>
  </si>
  <si>
    <t>Vulcan Industrial and Mining Corporation</t>
  </si>
  <si>
    <t>VUL</t>
  </si>
  <si>
    <t>0.10 (3.53%)</t>
  </si>
  <si>
    <t>3.01 (6.36%)</t>
  </si>
  <si>
    <t>2.83 (0.00%)</t>
  </si>
  <si>
    <t>Victorias Milling Company, Inc.</t>
  </si>
  <si>
    <t>VMC</t>
  </si>
  <si>
    <t>0.05 (2.03%)</t>
  </si>
  <si>
    <t>3.88 (57.72%)</t>
  </si>
  <si>
    <t>2.46 (2.07%)</t>
  </si>
  <si>
    <t>Vista Land and Lifescapes, Inc.</t>
  </si>
  <si>
    <t>VLL</t>
  </si>
  <si>
    <t>0.95 (55.74%)</t>
  </si>
  <si>
    <t>0.61 (-3.17%)</t>
  </si>
  <si>
    <t>Vitarich Corporation</t>
  </si>
  <si>
    <t>VITA</t>
  </si>
  <si>
    <t>1.05 (34.62%)</t>
  </si>
  <si>
    <t>0.78 (0.00%)</t>
  </si>
  <si>
    <t>Vantage Equities, Inc.</t>
  </si>
  <si>
    <t>V</t>
  </si>
  <si>
    <t>3.30 (3.18%)</t>
  </si>
  <si>
    <t>150.8 (45.28%)</t>
  </si>
  <si>
    <t>103.8 (0.10%)</t>
  </si>
  <si>
    <t>Universal Robina Corporation</t>
  </si>
  <si>
    <t>URC</t>
  </si>
  <si>
    <t>0.01 (56.25%)</t>
  </si>
  <si>
    <t>0.0064 (3.23%)</t>
  </si>
  <si>
    <t>United Paragon Mining Corporation</t>
  </si>
  <si>
    <t>UPM</t>
  </si>
  <si>
    <t>0.295 (19.92%)</t>
  </si>
  <si>
    <t>0.246 (0.00%)</t>
  </si>
  <si>
    <t>Unioil Resources and Holdings Co., Inc.</t>
  </si>
  <si>
    <t>UNI</t>
  </si>
  <si>
    <t>3.50 (4.37%)</t>
  </si>
  <si>
    <t>102.31 (27.81%)</t>
  </si>
  <si>
    <t>80.05 (0.06%)</t>
  </si>
  <si>
    <t>Union Bank of the Philippines</t>
  </si>
  <si>
    <t>UBP</t>
  </si>
  <si>
    <t>1.27 (58.75%)</t>
  </si>
  <si>
    <t>0.8 (-3.61%)</t>
  </si>
  <si>
    <t>Harbor Star Shipping Services, Inc.</t>
  </si>
  <si>
    <t>TUGS</t>
  </si>
  <si>
    <t>1.76 (1.72%)</t>
  </si>
  <si>
    <t>115 (12.41%)</t>
  </si>
  <si>
    <t>102.3 (0.00%)</t>
  </si>
  <si>
    <t>TOY</t>
  </si>
  <si>
    <t>0.01 (1.79%)</t>
  </si>
  <si>
    <t>0.74 (32.14%)</t>
  </si>
  <si>
    <t>0.56 (-1.75%)</t>
  </si>
  <si>
    <t>TOS</t>
  </si>
  <si>
    <t>0.415 (18.57%)</t>
  </si>
  <si>
    <t>0.35 (1.45%)</t>
  </si>
  <si>
    <t>TI(Philippines), Inc.</t>
  </si>
  <si>
    <t>TIP</t>
  </si>
  <si>
    <t>140 (21.85%)</t>
  </si>
  <si>
    <t>114.9 (0.79%)</t>
  </si>
  <si>
    <t>Top Frontier Investment Holdings, Inc.</t>
  </si>
  <si>
    <t>TFHI</t>
  </si>
  <si>
    <t>1.50 (3.45%)</t>
  </si>
  <si>
    <t>47 (8.05%)</t>
  </si>
  <si>
    <t>43.5 (0.00%)</t>
  </si>
  <si>
    <t>PTFC Redevelopment Corporation</t>
  </si>
  <si>
    <t>TFC</t>
  </si>
  <si>
    <t>82.00 (4.22%)</t>
  </si>
  <si>
    <t>1982 (1.95%)</t>
  </si>
  <si>
    <t>1944 (-0.31%)</t>
  </si>
  <si>
    <t>PLDT, Inc.</t>
  </si>
  <si>
    <t>TEL</t>
  </si>
  <si>
    <t>1.9 (245.45%)</t>
  </si>
  <si>
    <t>0.55 (-1.79%)</t>
  </si>
  <si>
    <t>TECHW</t>
  </si>
  <si>
    <t>6.47 (120.82%)</t>
  </si>
  <si>
    <t>2.93 (1.03%)</t>
  </si>
  <si>
    <t>Cirtek Holdings Philippines Corporation</t>
  </si>
  <si>
    <t>TECH</t>
  </si>
  <si>
    <t>1.1 (6.80%)</t>
  </si>
  <si>
    <t>1.03 (0.00%)</t>
  </si>
  <si>
    <t>TCB2A</t>
  </si>
  <si>
    <t>0.52 (76.27%)</t>
  </si>
  <si>
    <t>0.295 (0.00%)</t>
  </si>
  <si>
    <t>Transpacific Broadband Group Int'l. Inc.</t>
  </si>
  <si>
    <t>TBGI</t>
  </si>
  <si>
    <t>1.17 (67.14%)</t>
  </si>
  <si>
    <t>0.7 (-2.78%)</t>
  </si>
  <si>
    <t>TKC Metals Corporation</t>
  </si>
  <si>
    <t>T</t>
  </si>
  <si>
    <t>1.8 (80.00%)</t>
  </si>
  <si>
    <t>1 (0.00%)</t>
  </si>
  <si>
    <t>Suntrust Home Developers, Inc.</t>
  </si>
  <si>
    <t>SUN</t>
  </si>
  <si>
    <t>0.03 (0.89%)</t>
  </si>
  <si>
    <t>4.29 (27.30%)</t>
  </si>
  <si>
    <t>3.37 (-0.59%)</t>
  </si>
  <si>
    <t>Vistamalls, Inc.</t>
  </si>
  <si>
    <t>STR</t>
  </si>
  <si>
    <t>STI Education Systems Holdings, Inc.</t>
  </si>
  <si>
    <t>STI</t>
  </si>
  <si>
    <t>1.52 (38.18%)</t>
  </si>
  <si>
    <t>1.1 (0.00%)</t>
  </si>
  <si>
    <t>SFA Semicon Philippines Corporation</t>
  </si>
  <si>
    <t>SSP</t>
  </si>
  <si>
    <t>1.34 (0.75%)</t>
  </si>
  <si>
    <t>1.33 (0.00%)</t>
  </si>
  <si>
    <t>SSI Group, Inc.</t>
  </si>
  <si>
    <t>SSI</t>
  </si>
  <si>
    <t>0.8 (0.00%)</t>
  </si>
  <si>
    <t>Supercity Realty Development Corporation</t>
  </si>
  <si>
    <t>SRDC</t>
  </si>
  <si>
    <t>2.32 (29.61%)</t>
  </si>
  <si>
    <t>1.79 (-0.56%)</t>
  </si>
  <si>
    <t>SPNEC</t>
  </si>
  <si>
    <t>2.79 (3.72%)</t>
  </si>
  <si>
    <t>2.69 (0.00%)</t>
  </si>
  <si>
    <t>Seafront Resources Corporation</t>
  </si>
  <si>
    <t>SPM</t>
  </si>
  <si>
    <t>1.95 (15.09%)</t>
  </si>
  <si>
    <t>15 (16.10%)</t>
  </si>
  <si>
    <t>12.92 (-1.37%)</t>
  </si>
  <si>
    <t>SPC Power Corporation</t>
  </si>
  <si>
    <t>SPC</t>
  </si>
  <si>
    <t>0.82 (49.09%)</t>
  </si>
  <si>
    <t>0.55 (0.00%)</t>
  </si>
  <si>
    <t>SOCResources, Inc.</t>
  </si>
  <si>
    <t>SOC</t>
  </si>
  <si>
    <t>0.08 (0.22%)</t>
  </si>
  <si>
    <t>39.9 (8.72%)</t>
  </si>
  <si>
    <t>36.7 (-0.81%)</t>
  </si>
  <si>
    <t>SM Prime Holdings, Inc.</t>
  </si>
  <si>
    <t>SMPH</t>
  </si>
  <si>
    <t>79.95 (5.89%)</t>
  </si>
  <si>
    <t>75.5 (0.00%)</t>
  </si>
  <si>
    <t>San Miguel Corporation Series 1 Pref.</t>
  </si>
  <si>
    <t>SMCP1</t>
  </si>
  <si>
    <t>77 (3.91%)</t>
  </si>
  <si>
    <t>74.1 (-0.54%)</t>
  </si>
  <si>
    <t>SMC2K</t>
  </si>
  <si>
    <t>80 (6.38%)</t>
  </si>
  <si>
    <t>75.2 (0.00%)</t>
  </si>
  <si>
    <t>SMC2J</t>
  </si>
  <si>
    <t>4.75 (6.04%)</t>
  </si>
  <si>
    <t>79.8 (1.53%)</t>
  </si>
  <si>
    <t>78.6 (-0.19%)</t>
  </si>
  <si>
    <t>San Miguel Corporation Series 2-I Pref.</t>
  </si>
  <si>
    <t>SMC2I</t>
  </si>
  <si>
    <t>4.74 (6.18%)</t>
  </si>
  <si>
    <t>78.8 (2.74%)</t>
  </si>
  <si>
    <t>76.7 (1.59%)</t>
  </si>
  <si>
    <t>San Miguel Corporation Series 2-H Pref.</t>
  </si>
  <si>
    <t>SMC2H</t>
  </si>
  <si>
    <t>1.23 (1.60%)</t>
  </si>
  <si>
    <t>77.85 (1.50%)</t>
  </si>
  <si>
    <t>76.7 (0.00%)</t>
  </si>
  <si>
    <t>San Miguel Corporation Series 2-G Pref.</t>
  </si>
  <si>
    <t>SMC2G</t>
  </si>
  <si>
    <t>5.11 (6.69%)</t>
  </si>
  <si>
    <t>80 (4.71%)</t>
  </si>
  <si>
    <t>76.4 (-0.78%)</t>
  </si>
  <si>
    <t>San Miguel Corporation Series 2-F Pref.</t>
  </si>
  <si>
    <t>SMC2F</t>
  </si>
  <si>
    <t>3.56 (4.65%)</t>
  </si>
  <si>
    <t>78 (1.89%)</t>
  </si>
  <si>
    <t>76.55 (0.00%)</t>
  </si>
  <si>
    <t>San Miguel Corporation Series 2-E Pref.</t>
  </si>
  <si>
    <t>SMC2E</t>
  </si>
  <si>
    <t>76.15 (1.13%)</t>
  </si>
  <si>
    <t>75.3 (0.00%)</t>
  </si>
  <si>
    <t>San Miguel Corporation Series 2-D Pref.</t>
  </si>
  <si>
    <t>SMC2D</t>
  </si>
  <si>
    <t>4.50 (5.89%)</t>
  </si>
  <si>
    <t>80.4 (5.30%)</t>
  </si>
  <si>
    <t>76.35 (0.00%)</t>
  </si>
  <si>
    <t>San Miguel Corporation Series 2-C Pref.</t>
  </si>
  <si>
    <t>SMC2C</t>
  </si>
  <si>
    <t>77.45 (1.84%)</t>
  </si>
  <si>
    <t>76.05 (0.00%)</t>
  </si>
  <si>
    <t>San Miguel Corporation Series 2-B Pref.</t>
  </si>
  <si>
    <t>SMC2B</t>
  </si>
  <si>
    <t>76.9 (3.92%)</t>
  </si>
  <si>
    <t>74 (0.00%)</t>
  </si>
  <si>
    <t>San Miguel Corporation Series 2-A Pref.</t>
  </si>
  <si>
    <t>SMC2A</t>
  </si>
  <si>
    <t>1.40 (1.33%)</t>
  </si>
  <si>
    <t>121.1 (15.44%)</t>
  </si>
  <si>
    <t>104.9 (0.87%)</t>
  </si>
  <si>
    <t>SMC</t>
  </si>
  <si>
    <t>0.04 (0.67%)</t>
  </si>
  <si>
    <t>8 (33.33%)</t>
  </si>
  <si>
    <t>6 (0.00%)</t>
  </si>
  <si>
    <t>SMA</t>
  </si>
  <si>
    <t>4.25 (0.51%)</t>
  </si>
  <si>
    <t>1038 (24.31%)</t>
  </si>
  <si>
    <t>835 (-1.42%)</t>
  </si>
  <si>
    <t>SM Investments Corporation</t>
  </si>
  <si>
    <t>SM</t>
  </si>
  <si>
    <t>0.04 (1.36%)</t>
  </si>
  <si>
    <t>3.35 (13.95%)</t>
  </si>
  <si>
    <t>2.94 (3.16%)</t>
  </si>
  <si>
    <t>Sta. Lucia Land, Inc.</t>
  </si>
  <si>
    <t>SLI</t>
  </si>
  <si>
    <t>2.31 (0.10%)</t>
  </si>
  <si>
    <t>2892 (25.74%)</t>
  </si>
  <si>
    <t>2300 (0.00%)</t>
  </si>
  <si>
    <t>Sun Life Financial, Inc.</t>
  </si>
  <si>
    <t>SLF</t>
  </si>
  <si>
    <t>0.12 (4.65%)</t>
  </si>
  <si>
    <t>2.75 (6.59%)</t>
  </si>
  <si>
    <t>2.58 (2.79%)</t>
  </si>
  <si>
    <t>Shang Properties, Inc.</t>
  </si>
  <si>
    <t>SHNG</t>
  </si>
  <si>
    <t>24.25 (31.79%)</t>
  </si>
  <si>
    <t>18.4 (0.55%)</t>
  </si>
  <si>
    <t>SHLPH</t>
  </si>
  <si>
    <t>0.88 (6.89%)</t>
  </si>
  <si>
    <t>398 (3,014.24%)</t>
  </si>
  <si>
    <t>12.78 (1.11%)</t>
  </si>
  <si>
    <t>Synergy Grid and Dev't Phils., Inc.</t>
  </si>
  <si>
    <t>SGP</t>
  </si>
  <si>
    <t>1.3 (46.07%)</t>
  </si>
  <si>
    <t>0.89 (0.00%)</t>
  </si>
  <si>
    <t>Solid Group, Inc.</t>
  </si>
  <si>
    <t>SGI</t>
  </si>
  <si>
    <t>1.98 (32.00%)</t>
  </si>
  <si>
    <t>1.5 (2.04%)</t>
  </si>
  <si>
    <t>Swift Foods, Inc. Conv. Pref.</t>
  </si>
  <si>
    <t>SFIP</t>
  </si>
  <si>
    <t>0.168 (68.00%)</t>
  </si>
  <si>
    <t>0.1 (0.00%)</t>
  </si>
  <si>
    <t>Swift Foods, Inc.</t>
  </si>
  <si>
    <t>SFI</t>
  </si>
  <si>
    <t>106.5 (97.22%)</t>
  </si>
  <si>
    <t>54 (1.89%)</t>
  </si>
  <si>
    <t>Philippine Seven Corporation</t>
  </si>
  <si>
    <t>SEVN</t>
  </si>
  <si>
    <t>3.00 (3.33%)</t>
  </si>
  <si>
    <t>126.5 (40.56%)</t>
  </si>
  <si>
    <t>90 (0.00%)</t>
  </si>
  <si>
    <t>Security Bank Corporation</t>
  </si>
  <si>
    <t>SECB</t>
  </si>
  <si>
    <t>3.00 (9.26%)</t>
  </si>
  <si>
    <t>34.1 (5.25%)</t>
  </si>
  <si>
    <t>32.4 (-3.28%)</t>
  </si>
  <si>
    <t>Semirara Mining and Power Corporation</t>
  </si>
  <si>
    <t>SCC</t>
  </si>
  <si>
    <t>0.04 (0.98%)</t>
  </si>
  <si>
    <t>4.78 (16.59%)</t>
  </si>
  <si>
    <t>4.1 (4.33%)</t>
  </si>
  <si>
    <t>SBS Philippines Corporation</t>
  </si>
  <si>
    <t>SBS</t>
  </si>
  <si>
    <t>1.83 (3.51%)</t>
  </si>
  <si>
    <t>68.3 (31.09%)</t>
  </si>
  <si>
    <t>52.1 (0.58%)</t>
  </si>
  <si>
    <t>Robinsons Retail Holdings, Inc.</t>
  </si>
  <si>
    <t>RRHI</t>
  </si>
  <si>
    <t>1.53 (40.37%)</t>
  </si>
  <si>
    <t>1.09 (0.00%)</t>
  </si>
  <si>
    <t>Roxas Holdings, Inc.</t>
  </si>
  <si>
    <t>ROX</t>
  </si>
  <si>
    <t>0.07 (5.47%)</t>
  </si>
  <si>
    <t>1.6 (25.00%)</t>
  </si>
  <si>
    <t>1.28 (0.00%)</t>
  </si>
  <si>
    <t>Rockwell Land Corporation</t>
  </si>
  <si>
    <t>ROCK</t>
  </si>
  <si>
    <t>0.45 (82.93%)</t>
  </si>
  <si>
    <t>Philippine Realty and Holdings Corp.</t>
  </si>
  <si>
    <t>RLT</t>
  </si>
  <si>
    <t>0.25 (1.34%)</t>
  </si>
  <si>
    <t>20.5 (9.74%)</t>
  </si>
  <si>
    <t>18.68 (1.19%)</t>
  </si>
  <si>
    <t>Robinsons Land Corporation</t>
  </si>
  <si>
    <t>RLC</t>
  </si>
  <si>
    <t>0.23 (5.65%)</t>
  </si>
  <si>
    <t>4.75 (16.71%)</t>
  </si>
  <si>
    <t>4.07 (0.00%)</t>
  </si>
  <si>
    <t>RFM Corporation</t>
  </si>
  <si>
    <t>RFM</t>
  </si>
  <si>
    <t>0.03 (1.03%)</t>
  </si>
  <si>
    <t>3.39 (16.90%)</t>
  </si>
  <si>
    <t>2.9 (0.00%)</t>
  </si>
  <si>
    <t>Republic Glass Holdings Corp.</t>
  </si>
  <si>
    <t>REG</t>
  </si>
  <si>
    <t>8.8 (24.29%)</t>
  </si>
  <si>
    <t>7.08 (-0.56%)</t>
  </si>
  <si>
    <t>RCR</t>
  </si>
  <si>
    <t>1.11 (101.82%)</t>
  </si>
  <si>
    <t>0.55 (3.77%)</t>
  </si>
  <si>
    <t>Roxas and Company, Inc.</t>
  </si>
  <si>
    <t>RCI</t>
  </si>
  <si>
    <t>0.49 (2.45%)</t>
  </si>
  <si>
    <t>24.4 (22.00%)</t>
  </si>
  <si>
    <t>20 (-0.99%)</t>
  </si>
  <si>
    <t>Rizal Commercial Banking Corp.</t>
  </si>
  <si>
    <t>RCB</t>
  </si>
  <si>
    <t>8.46 (71.26%)</t>
  </si>
  <si>
    <t>4.94 (2.92%)</t>
  </si>
  <si>
    <t>PXP Energy Corporation</t>
  </si>
  <si>
    <t>PXP</t>
  </si>
  <si>
    <t>0.06 (1.31%)</t>
  </si>
  <si>
    <t>7.41 (61.44%)</t>
  </si>
  <si>
    <t>4.59 (2.00%)</t>
  </si>
  <si>
    <t>Philex Mining Corporation</t>
  </si>
  <si>
    <t>PX</t>
  </si>
  <si>
    <t>118 (2.70%)</t>
  </si>
  <si>
    <t>114.9 (-0.86%)</t>
  </si>
  <si>
    <t>Philippine Trust Company</t>
  </si>
  <si>
    <t>PTC</t>
  </si>
  <si>
    <t>16.00 (8.20%)</t>
  </si>
  <si>
    <t>247 (26.60%)</t>
  </si>
  <si>
    <t>195.1 (-1.96%)</t>
  </si>
  <si>
    <t>The Philippine Stock Exchange, Inc</t>
  </si>
  <si>
    <t>PSE</t>
  </si>
  <si>
    <t>3.00 (5.23%)</t>
  </si>
  <si>
    <t>58.5 (1.92%)</t>
  </si>
  <si>
    <t>57.4 (0.70%)</t>
  </si>
  <si>
    <t>Philippine Savings Bank</t>
  </si>
  <si>
    <t>PSB</t>
  </si>
  <si>
    <t>0.04 (1.89%)</t>
  </si>
  <si>
    <t>3.95 (86.32%)</t>
  </si>
  <si>
    <t>2.12 (-1.40%)</t>
  </si>
  <si>
    <t>Primex Corporation</t>
  </si>
  <si>
    <t>PRMX</t>
  </si>
  <si>
    <t>3.5 (100.00%)</t>
  </si>
  <si>
    <t>1.75 (0.57%)</t>
  </si>
  <si>
    <t>Prime Media Holdings, Inc.</t>
  </si>
  <si>
    <t>PRIM</t>
  </si>
  <si>
    <t>71.38 (6.49%)</t>
  </si>
  <si>
    <t>1199 (9.00%)</t>
  </si>
  <si>
    <t>1100 (0.00%)</t>
  </si>
  <si>
    <t>Petron Corp. - Perpetual Pref. Series 3B</t>
  </si>
  <si>
    <t>PRF3B</t>
  </si>
  <si>
    <t>68.71 (6.43%)</t>
  </si>
  <si>
    <t>1145 (7.11%)</t>
  </si>
  <si>
    <t>1069 (0.00%)</t>
  </si>
  <si>
    <t>Petron Corp. - Perpetual Pref. Series 3A</t>
  </si>
  <si>
    <t>PRF3A</t>
  </si>
  <si>
    <t>68.58 (6.68%)</t>
  </si>
  <si>
    <t>1054 (2.63%)</t>
  </si>
  <si>
    <t>1027 (0.00%)</t>
  </si>
  <si>
    <t>Petron Corp. - Perpetual Pref. Series 2B</t>
  </si>
  <si>
    <t>PRF2B</t>
  </si>
  <si>
    <t>1028 (2.80%)</t>
  </si>
  <si>
    <t>1000 (0.00%)</t>
  </si>
  <si>
    <t>Petron Corp. - Perpetual Pref. Series 2A</t>
  </si>
  <si>
    <t>PRF2A</t>
  </si>
  <si>
    <t>0.16 (3.33%)</t>
  </si>
  <si>
    <t>7.8 (62.50%)</t>
  </si>
  <si>
    <t>4.8 (0.00%)</t>
  </si>
  <si>
    <t>Philippine Racing Club, Inc.</t>
  </si>
  <si>
    <t>PRC</t>
  </si>
  <si>
    <t>0.24 (4.41%)</t>
  </si>
  <si>
    <t>6 (10.29%)</t>
  </si>
  <si>
    <t>5.44 (4.41%)</t>
  </si>
  <si>
    <t>Pryce Corporation</t>
  </si>
  <si>
    <t>PPC</t>
  </si>
  <si>
    <t>14.48 (98.36%)</t>
  </si>
  <si>
    <t>7.3 (0.00%)</t>
  </si>
  <si>
    <t>Globalport 900, Inc.</t>
  </si>
  <si>
    <t>PORT</t>
  </si>
  <si>
    <t>100 (0.00%)</t>
  </si>
  <si>
    <t>Phoenix Petroleum - Perpetual Pref.</t>
  </si>
  <si>
    <t>PNXP</t>
  </si>
  <si>
    <t>56.76 (5.76%)</t>
  </si>
  <si>
    <t>1019 (3.45%)</t>
  </si>
  <si>
    <t>985 (-0.30%)</t>
  </si>
  <si>
    <t>Phoenix Petroleum - Perpetual Pref. 4</t>
  </si>
  <si>
    <t>PNX4</t>
  </si>
  <si>
    <t>10.14 (10.10%)</t>
  </si>
  <si>
    <t>107.6 (7.17%)</t>
  </si>
  <si>
    <t>100.4 (0.00%)</t>
  </si>
  <si>
    <t>Phoenix Petroleum - Non-Voting Pref. 3B</t>
  </si>
  <si>
    <t>PNX3B</t>
  </si>
  <si>
    <t>102.5 (2.09%)</t>
  </si>
  <si>
    <t>Phoenix Petroleum - Non-Voting Pref. 3A</t>
  </si>
  <si>
    <t>PNX3A</t>
  </si>
  <si>
    <t>13.14 (33.13%)</t>
  </si>
  <si>
    <t>9.87 (-1.30%)</t>
  </si>
  <si>
    <t>Phoenix Petroleum Philippines, Inc.</t>
  </si>
  <si>
    <t>PNX</t>
  </si>
  <si>
    <t>23.4 (24.47%)</t>
  </si>
  <si>
    <t>18.8 (1.18%)</t>
  </si>
  <si>
    <t>Philippine National Bank</t>
  </si>
  <si>
    <t>PNB</t>
  </si>
  <si>
    <t>1.05 (17.50%)</t>
  </si>
  <si>
    <t>6.6 (10.00%)</t>
  </si>
  <si>
    <t>6 (-3.23%)</t>
  </si>
  <si>
    <t>Panasonic Manufacturing Phils. Corp.</t>
  </si>
  <si>
    <t>PMPC</t>
  </si>
  <si>
    <t>PMFTC</t>
  </si>
  <si>
    <t>0.04 (9.76%)</t>
  </si>
  <si>
    <t>0.485 (18.29%)</t>
  </si>
  <si>
    <t>0.41 (-1.20%)</t>
  </si>
  <si>
    <t>Premium Leisure Corp.</t>
  </si>
  <si>
    <t>PLC</t>
  </si>
  <si>
    <t>10.4 (40.54%)</t>
  </si>
  <si>
    <t>7.4 (-1.33%)</t>
  </si>
  <si>
    <t>Shakey's Pizza Asia Ventures, Inc.</t>
  </si>
  <si>
    <t>PIZZA</t>
  </si>
  <si>
    <t>2.3 (98.28%)</t>
  </si>
  <si>
    <t>1.16 (-0.85%)</t>
  </si>
  <si>
    <t>PH Resorts Group Holdings, Inc.</t>
  </si>
  <si>
    <t>PHR</t>
  </si>
  <si>
    <t>0.40 (2.01%)</t>
  </si>
  <si>
    <t>21 (5.42%)</t>
  </si>
  <si>
    <t>19.92 (0.00%)</t>
  </si>
  <si>
    <t>Phinma Corporation</t>
  </si>
  <si>
    <t>PHN</t>
  </si>
  <si>
    <t>1.05 (162.50%)</t>
  </si>
  <si>
    <t>0.4 (-3.61%)</t>
  </si>
  <si>
    <t>Phil. Estates Corporation</t>
  </si>
  <si>
    <t>PHES</t>
  </si>
  <si>
    <t>1.95 (358.82%)</t>
  </si>
  <si>
    <t>0.425 (0.00%)</t>
  </si>
  <si>
    <t>Premiere Horizon Alliance Corporation</t>
  </si>
  <si>
    <t>PHA</t>
  </si>
  <si>
    <t>0.45 (1.36%)</t>
  </si>
  <si>
    <t>44.5 (34.85%)</t>
  </si>
  <si>
    <t>33 (1.38%)</t>
  </si>
  <si>
    <t>Puregold Price Club, Inc.</t>
  </si>
  <si>
    <t>PGOLD</t>
  </si>
  <si>
    <t>5.15 (3.00%)</t>
  </si>
  <si>
    <t>5 (0.00%)</t>
  </si>
  <si>
    <t>Petroenergy Resources Corporation</t>
  </si>
  <si>
    <t>PERC</t>
  </si>
  <si>
    <t>4.02 (24.46%)</t>
  </si>
  <si>
    <t>3.23 (0.94%)</t>
  </si>
  <si>
    <t>PCOR</t>
  </si>
  <si>
    <t>21.9 (29.13%)</t>
  </si>
  <si>
    <t>16.96 (0.00%)</t>
  </si>
  <si>
    <t>Philippine Bank of Communications</t>
  </si>
  <si>
    <t>PBC</t>
  </si>
  <si>
    <t>11.1 (58.57%)</t>
  </si>
  <si>
    <t>7 (-2.78%)</t>
  </si>
  <si>
    <t>Philippine Business Bank</t>
  </si>
  <si>
    <t>PBB</t>
  </si>
  <si>
    <t>2.48 (35.52%)</t>
  </si>
  <si>
    <t>1.83 (0.00%)</t>
  </si>
  <si>
    <t>Paxys, Inc.</t>
  </si>
  <si>
    <t>PAX</t>
  </si>
  <si>
    <t>6.64 (8.85%)</t>
  </si>
  <si>
    <t>6.1 (-1.61%)</t>
  </si>
  <si>
    <t>PAL</t>
  </si>
  <si>
    <t>3.95 (41.58%)</t>
  </si>
  <si>
    <t>2.79 (0.00%)</t>
  </si>
  <si>
    <t>Pacifica Holdings, Inc.</t>
  </si>
  <si>
    <t>PA</t>
  </si>
  <si>
    <t>0.013 (44.44%)</t>
  </si>
  <si>
    <t>0.009 (0.00%)</t>
  </si>
  <si>
    <t>The Philodrill Corporation</t>
  </si>
  <si>
    <t>OV</t>
  </si>
  <si>
    <t>1.29 (74.32%)</t>
  </si>
  <si>
    <t>0.74 (0.00%)</t>
  </si>
  <si>
    <t>Oriental Peninsula Resources Group, Inc.</t>
  </si>
  <si>
    <t>ORE</t>
  </si>
  <si>
    <t>0.013 (18.18%)</t>
  </si>
  <si>
    <t>0.011 (0.00%)</t>
  </si>
  <si>
    <t>Oriental Pet. and Minerals Corp. ''B''</t>
  </si>
  <si>
    <t>OPMB</t>
  </si>
  <si>
    <t>0.00 (0.00%)</t>
  </si>
  <si>
    <t>Oriental Pet. and Minerals Corp. ''A''</t>
  </si>
  <si>
    <t>OPM</t>
  </si>
  <si>
    <t>0.44 (25.71%)</t>
  </si>
  <si>
    <t>0.35 (0.00%)</t>
  </si>
  <si>
    <t>Omico Corporation</t>
  </si>
  <si>
    <t>OM</t>
  </si>
  <si>
    <t>0.73 (12.31%)</t>
  </si>
  <si>
    <t>0.65 (6.56%)</t>
  </si>
  <si>
    <t>National Reinsurance Corp. of the Phils.</t>
  </si>
  <si>
    <t>NRCP</t>
  </si>
  <si>
    <t>2.65 (82.76%)</t>
  </si>
  <si>
    <t>1.45 (3.57%)</t>
  </si>
  <si>
    <t>Now Corporation</t>
  </si>
  <si>
    <t>NOW</t>
  </si>
  <si>
    <t>0.90 (13.24%)</t>
  </si>
  <si>
    <t>9.52 (40.00%)</t>
  </si>
  <si>
    <t>6.8 (-1.31%)</t>
  </si>
  <si>
    <t>Nickel Asia Corporation</t>
  </si>
  <si>
    <t>NIKL</t>
  </si>
  <si>
    <t>1.69 (69.00%)</t>
  </si>
  <si>
    <t>1 (4.17%)</t>
  </si>
  <si>
    <t>NiHAO Minerals Resources Int'l, Inc.</t>
  </si>
  <si>
    <t>NI</t>
  </si>
  <si>
    <t>3.46 (3.43%)</t>
  </si>
  <si>
    <t>110 (9.13%)</t>
  </si>
  <si>
    <t>100.8 (-7.01%)</t>
  </si>
  <si>
    <t>NES</t>
  </si>
  <si>
    <t>7.03 (6.98%)</t>
  </si>
  <si>
    <t>102.1 (1.39%)</t>
  </si>
  <si>
    <t>100.7 (0.00%)</t>
  </si>
  <si>
    <t>Megawide Const. Corp. - Perpetual Pref.</t>
  </si>
  <si>
    <t>MWP</t>
  </si>
  <si>
    <t>7.27 (67.13%)</t>
  </si>
  <si>
    <t>4.35 (-0.68%)</t>
  </si>
  <si>
    <t>Megawide Construction Corporation</t>
  </si>
  <si>
    <t>MWIDE</t>
  </si>
  <si>
    <t>0.53 (2.84%)</t>
  </si>
  <si>
    <t>27 (44.54%)</t>
  </si>
  <si>
    <t>18.68 (1.30%)</t>
  </si>
  <si>
    <t>Manila Water Company, Inc.</t>
  </si>
  <si>
    <t>MWC</t>
  </si>
  <si>
    <t>0.10 (1.86%)</t>
  </si>
  <si>
    <t>5.49 (2.23%)</t>
  </si>
  <si>
    <t>5.37 (-0.37%)</t>
  </si>
  <si>
    <t>Mabuhay Vinyl Corporation</t>
  </si>
  <si>
    <t>MVC</t>
  </si>
  <si>
    <t>1.49 (4.20%)</t>
  </si>
  <si>
    <t>1.43 (-0.69%)</t>
  </si>
  <si>
    <t>Metro Retail Stores Group, Inc.</t>
  </si>
  <si>
    <t>MRSGI</t>
  </si>
  <si>
    <t>22.5 (34.09%)</t>
  </si>
  <si>
    <t>16.78 (-0.59%)</t>
  </si>
  <si>
    <t>MREIT</t>
  </si>
  <si>
    <t>0.44 (100.91%)</t>
  </si>
  <si>
    <t>0.219 (-0.45%)</t>
  </si>
  <si>
    <t>MRC Allied, Inc.</t>
  </si>
  <si>
    <t>MRC</t>
  </si>
  <si>
    <t>0.11 (2.84%)</t>
  </si>
  <si>
    <t>4.18 (8.01%)</t>
  </si>
  <si>
    <t>3.87 (2.38%)</t>
  </si>
  <si>
    <t>Metro Pacific Investments Corporation</t>
  </si>
  <si>
    <t>MPI</t>
  </si>
  <si>
    <t>20.25 (23.03%)</t>
  </si>
  <si>
    <t>16.46 (4.31%)</t>
  </si>
  <si>
    <t>MONDE</t>
  </si>
  <si>
    <t>4.81 (195.09%)</t>
  </si>
  <si>
    <t>1.63 (3.16%)</t>
  </si>
  <si>
    <t>MerryMart Consumer Corp.</t>
  </si>
  <si>
    <t>MM</t>
  </si>
  <si>
    <t>1.64 (14.69%)</t>
  </si>
  <si>
    <t>1.43 (43.00%)</t>
  </si>
  <si>
    <t>MJC Investments Corporation</t>
  </si>
  <si>
    <t>MJIC</t>
  </si>
  <si>
    <t>2.4 (45.45%)</t>
  </si>
  <si>
    <t>1.65 (0.00%)</t>
  </si>
  <si>
    <t>Manila Jockey Club, Inc.</t>
  </si>
  <si>
    <t>MJC</t>
  </si>
  <si>
    <t>0.59 (84.37%)</t>
  </si>
  <si>
    <t>0.32 (0.00%)</t>
  </si>
  <si>
    <t>Mabuhay Holdings Corporation</t>
  </si>
  <si>
    <t>MHC</t>
  </si>
  <si>
    <t>0.31 (156.20%)</t>
  </si>
  <si>
    <t>0.121 (0.83%)</t>
  </si>
  <si>
    <t>Millennium Global Holdings, Inc.</t>
  </si>
  <si>
    <t>MG</t>
  </si>
  <si>
    <t>0.01 (0.46%)</t>
  </si>
  <si>
    <t>2.94 (36.11%)</t>
  </si>
  <si>
    <t>2.16 (0.00%)</t>
  </si>
  <si>
    <t>Makati Finance Corporation</t>
  </si>
  <si>
    <t>MFIN</t>
  </si>
  <si>
    <t>1.17 (0.12%)</t>
  </si>
  <si>
    <t>1110 (9.90%)</t>
  </si>
  <si>
    <t>1010 (0.00%)</t>
  </si>
  <si>
    <t>Manulife Financial Corporation</t>
  </si>
  <si>
    <t>MFC</t>
  </si>
  <si>
    <t>MERCD</t>
  </si>
  <si>
    <t>20.71 (5.75%)</t>
  </si>
  <si>
    <t>380 (5.56%)</t>
  </si>
  <si>
    <t>360 (5.88%)</t>
  </si>
  <si>
    <t>MER</t>
  </si>
  <si>
    <t>0.04 (1.46%)</t>
  </si>
  <si>
    <t>3.38 (23.36%)</t>
  </si>
  <si>
    <t>2.74 (0.37%)</t>
  </si>
  <si>
    <t>Megaworld Corporation</t>
  </si>
  <si>
    <t>MEG</t>
  </si>
  <si>
    <t>1.7 (146.38%)</t>
  </si>
  <si>
    <t>0.69 (0.00%)</t>
  </si>
  <si>
    <t>MEDIC</t>
  </si>
  <si>
    <t>0.43 (48.28%)</t>
  </si>
  <si>
    <t>0.29 (0.00%)</t>
  </si>
  <si>
    <t>MEDCO Holdings, Inc.</t>
  </si>
  <si>
    <t>MED</t>
  </si>
  <si>
    <t>4.00 (7.58%)</t>
  </si>
  <si>
    <t>60.75 (15.17%)</t>
  </si>
  <si>
    <t>52.75 (3.43%)</t>
  </si>
  <si>
    <t>Metropolitan Bank and Trust Company</t>
  </si>
  <si>
    <t>MBT</t>
  </si>
  <si>
    <t>11 (45.70%)</t>
  </si>
  <si>
    <t>7.55 (-22.96%)</t>
  </si>
  <si>
    <t>Manila Broadcasting Company</t>
  </si>
  <si>
    <t>MBC</t>
  </si>
  <si>
    <t>0.46 (31.43%)</t>
  </si>
  <si>
    <t>Manila Bulletin Publishing Corp.</t>
  </si>
  <si>
    <t>MB</t>
  </si>
  <si>
    <t>7.58 (37.82%)</t>
  </si>
  <si>
    <t>5.5 (-3.17%)</t>
  </si>
  <si>
    <t>Max's Group, Inc.</t>
  </si>
  <si>
    <t>MAXS</t>
  </si>
  <si>
    <t>0.26 (15.95%)</t>
  </si>
  <si>
    <t>2.44 (49.69%)</t>
  </si>
  <si>
    <t>1.63 (-0.61%)</t>
  </si>
  <si>
    <t>Marcventures Holdings, Inc.</t>
  </si>
  <si>
    <t>MARC</t>
  </si>
  <si>
    <t>2.4 (152.63%)</t>
  </si>
  <si>
    <t>0.95 (0.00%)</t>
  </si>
  <si>
    <t>Metro Alliance Hold'gs and Eqts. ''B''</t>
  </si>
  <si>
    <t>MAHB</t>
  </si>
  <si>
    <t>2.38 (155.91%)</t>
  </si>
  <si>
    <t>0.93 (0.00%)</t>
  </si>
  <si>
    <t>Metro Alliance Hold'gs and Eqts. ''A''</t>
  </si>
  <si>
    <t>MAH</t>
  </si>
  <si>
    <t>8.2 (48.55%)</t>
  </si>
  <si>
    <t>5.52 (0.00%)</t>
  </si>
  <si>
    <t>Macay Holdings, Inc.</t>
  </si>
  <si>
    <t>MACAY</t>
  </si>
  <si>
    <t>6.45 (33.26%)</t>
  </si>
  <si>
    <t>4.84 (-0.21%)</t>
  </si>
  <si>
    <t>Macroasia Corporation</t>
  </si>
  <si>
    <t>MAC</t>
  </si>
  <si>
    <t>0.016 (64.95%)</t>
  </si>
  <si>
    <t>0.0097 (0.00%)</t>
  </si>
  <si>
    <t>Manila Mining Corporation ''B''</t>
  </si>
  <si>
    <t>MAB</t>
  </si>
  <si>
    <t>0.0148 (57.45%)</t>
  </si>
  <si>
    <t>0.0094 (-1.05%)</t>
  </si>
  <si>
    <t>Manila Mining Corporation ''A''</t>
  </si>
  <si>
    <t>MA</t>
  </si>
  <si>
    <t>1.08 (12.95%)</t>
  </si>
  <si>
    <t>14.1 (69.06%)</t>
  </si>
  <si>
    <t>8.34 (-3.58%)</t>
  </si>
  <si>
    <t>LT Group, Inc.</t>
  </si>
  <si>
    <t>LTG</t>
  </si>
  <si>
    <t>1.13 (63.77%)</t>
  </si>
  <si>
    <t>0.69 (6.15%)</t>
  </si>
  <si>
    <t>Lorenzo Shipping Corporation</t>
  </si>
  <si>
    <t>LSC</t>
  </si>
  <si>
    <t>1.06 (6.00%)</t>
  </si>
  <si>
    <t>Leisure and Resorts World Corp.-Pref</t>
  </si>
  <si>
    <t>LRP</t>
  </si>
  <si>
    <t>1.99 (50.76%)</t>
  </si>
  <si>
    <t>1.32 (0.00%)</t>
  </si>
  <si>
    <t>Leisure and Resorts World Corporation</t>
  </si>
  <si>
    <t>LR</t>
  </si>
  <si>
    <t>3.4 (13.71%)</t>
  </si>
  <si>
    <t>2.99 (0.34%)</t>
  </si>
  <si>
    <t>Lopez Holdings Corporation</t>
  </si>
  <si>
    <t>LPZ</t>
  </si>
  <si>
    <t>2.33 (67.63%)</t>
  </si>
  <si>
    <t>1.39 (-2.80%)</t>
  </si>
  <si>
    <t>Pacific Online Systems Corporation</t>
  </si>
  <si>
    <t>LOTO</t>
  </si>
  <si>
    <t>1.02 (67.21%)</t>
  </si>
  <si>
    <t>0.61 (0.00%)</t>
  </si>
  <si>
    <t>Lodestar Investment Hldgs Corp.</t>
  </si>
  <si>
    <t>LODE</t>
  </si>
  <si>
    <t>4.65 (52.96%)</t>
  </si>
  <si>
    <t>3.04 (-15.56%)</t>
  </si>
  <si>
    <t>LMG Corp.</t>
  </si>
  <si>
    <t>LMG</t>
  </si>
  <si>
    <t>0.50 (2.08%)</t>
  </si>
  <si>
    <t>31.9 (32.92%)</t>
  </si>
  <si>
    <t>24 (-0.21%)</t>
  </si>
  <si>
    <t>Liberty Flour Mills, Inc.</t>
  </si>
  <si>
    <t>LFM</t>
  </si>
  <si>
    <t>0.186 (38.81%)</t>
  </si>
  <si>
    <t>0.134 (0.00%)</t>
  </si>
  <si>
    <t>Lepanto Consolidated Mining Co. ''B''</t>
  </si>
  <si>
    <t>LCB</t>
  </si>
  <si>
    <t>0.134 (-0.74%)</t>
  </si>
  <si>
    <t>Lepanto Consolidated Mining Co. ''A''</t>
  </si>
  <si>
    <t>LC</t>
  </si>
  <si>
    <t>24.95 (0.40%)</t>
  </si>
  <si>
    <t>24.85 (0.40%)</t>
  </si>
  <si>
    <t>LBC Express Holdings, Inc.</t>
  </si>
  <si>
    <t>LBC</t>
  </si>
  <si>
    <t>0.01 (1.30%)</t>
  </si>
  <si>
    <t>2.09 (171.43%)</t>
  </si>
  <si>
    <t>0.77 (0.00%)</t>
  </si>
  <si>
    <t>City and Land Developers, Inc.</t>
  </si>
  <si>
    <t>LAND</t>
  </si>
  <si>
    <t>5.62 (108.15%)</t>
  </si>
  <si>
    <t>2.7 (4.65%)</t>
  </si>
  <si>
    <t>Kepwealth Property Phils., Inc.</t>
  </si>
  <si>
    <t>KPPI</t>
  </si>
  <si>
    <t>8 (18.52%)</t>
  </si>
  <si>
    <t>6.75 (0.00%)</t>
  </si>
  <si>
    <t>Keppel Philippines Holdings, Inc. ''B''</t>
  </si>
  <si>
    <t>KPHB</t>
  </si>
  <si>
    <t>0.10 (1.48%)</t>
  </si>
  <si>
    <t>Keppel Philippines Holdings, Inc. ''A''</t>
  </si>
  <si>
    <t>KPH</t>
  </si>
  <si>
    <t>3.99 (40.00%)</t>
  </si>
  <si>
    <t>2.85 (0.00%)</t>
  </si>
  <si>
    <t>Keppel Philippines Properties, Inc.</t>
  </si>
  <si>
    <t>KEP</t>
  </si>
  <si>
    <t>13.87 (1,095.69%)</t>
  </si>
  <si>
    <t>1.16 (-3.33%)</t>
  </si>
  <si>
    <t>KEEPR</t>
  </si>
  <si>
    <t>6.78 (73.40%)</t>
  </si>
  <si>
    <t>3.91 (0.00%)</t>
  </si>
  <si>
    <t>Jolliville Holdings Corporation</t>
  </si>
  <si>
    <t>JOH</t>
  </si>
  <si>
    <t>0.38 (0.73%)</t>
  </si>
  <si>
    <t>67.65 (29.60%)</t>
  </si>
  <si>
    <t>52.2 (2.35%)</t>
  </si>
  <si>
    <t>JG Summit Holdings, Inc.</t>
  </si>
  <si>
    <t>JGS</t>
  </si>
  <si>
    <t>1048 (5.86%)</t>
  </si>
  <si>
    <t>990 (0.00%)</t>
  </si>
  <si>
    <t>JFCPB</t>
  </si>
  <si>
    <t>1090 (10.66%)</t>
  </si>
  <si>
    <t>985 (0.00%)</t>
  </si>
  <si>
    <t>JFCPA</t>
  </si>
  <si>
    <t>1.67 (0.78%)</t>
  </si>
  <si>
    <t>259.8 (21.97%)</t>
  </si>
  <si>
    <t>213 (1.24%)</t>
  </si>
  <si>
    <t>Jollibee Foods Corporation</t>
  </si>
  <si>
    <t>JFC</t>
  </si>
  <si>
    <t>2.45 (53.13%)</t>
  </si>
  <si>
    <t>1.6 (-5.88%)</t>
  </si>
  <si>
    <t>Jackstones, Inc.</t>
  </si>
  <si>
    <t>JAS</t>
  </si>
  <si>
    <t>0.265 (84.03%)</t>
  </si>
  <si>
    <t>0.144 (0.00%)</t>
  </si>
  <si>
    <t>Island Information and Technology, Inc.</t>
  </si>
  <si>
    <t>IS</t>
  </si>
  <si>
    <t>1.47 (54.74%)</t>
  </si>
  <si>
    <t>0.95 (1.06%)</t>
  </si>
  <si>
    <t>Philippine Infradev Holdings Inc.</t>
  </si>
  <si>
    <t>IRC</t>
  </si>
  <si>
    <t>0.30 (3.76%)</t>
  </si>
  <si>
    <t>7.98 (0.13%)</t>
  </si>
  <si>
    <t>7.97 (0.00%)</t>
  </si>
  <si>
    <t>iPeople, Inc.</t>
  </si>
  <si>
    <t>IPO</t>
  </si>
  <si>
    <t>7.1 (1.43%)</t>
  </si>
  <si>
    <t>7 (0.00%)</t>
  </si>
  <si>
    <t>IPM Holdings, Inc.</t>
  </si>
  <si>
    <t>IPM</t>
  </si>
  <si>
    <t>1.16 (96.61%)</t>
  </si>
  <si>
    <t>0.59 (-1.67%)</t>
  </si>
  <si>
    <t>Ionics, Inc.</t>
  </si>
  <si>
    <t>ION</t>
  </si>
  <si>
    <t>1.89 (65.79%)</t>
  </si>
  <si>
    <t>1.14 (0.00%)</t>
  </si>
  <si>
    <t>Imperial Resources, Inc.</t>
  </si>
  <si>
    <t>IMP</t>
  </si>
  <si>
    <t>10.8 (55.40%)</t>
  </si>
  <si>
    <t>6.95 (0.72%)</t>
  </si>
  <si>
    <t>Integrated Micro-Electronics, Inc.</t>
  </si>
  <si>
    <t>IMI</t>
  </si>
  <si>
    <t>1.82 (127.50%)</t>
  </si>
  <si>
    <t>Italpinas Development Corporation</t>
  </si>
  <si>
    <t>IDC</t>
  </si>
  <si>
    <t>5.00 (2.27%)</t>
  </si>
  <si>
    <t>233 (5.91%)</t>
  </si>
  <si>
    <t>220 (4.46%)</t>
  </si>
  <si>
    <t>Int'l Container Terminal Services, Inc.</t>
  </si>
  <si>
    <t>ICT</t>
  </si>
  <si>
    <t>1.42 (89.33%)</t>
  </si>
  <si>
    <t>0.75 (8.70%)</t>
  </si>
  <si>
    <t>I-Remit, Inc.</t>
  </si>
  <si>
    <t>I</t>
  </si>
  <si>
    <t>690 (2.22%)</t>
  </si>
  <si>
    <t>675 (0.00%)</t>
  </si>
  <si>
    <t>Golden MV Holdings, Inc.</t>
  </si>
  <si>
    <t>HVN</t>
  </si>
  <si>
    <t>1.6 (52.38%)</t>
  </si>
  <si>
    <t>1.05 (-0.94%)</t>
  </si>
  <si>
    <t>HTI</t>
  </si>
  <si>
    <t>0.40 (3.85%)</t>
  </si>
  <si>
    <t>13.96 (34.49%)</t>
  </si>
  <si>
    <t>10.38 (-1.14%)</t>
  </si>
  <si>
    <t>8990 Holdings, Inc.</t>
  </si>
  <si>
    <t>HOUSE</t>
  </si>
  <si>
    <t>0.05 (0.93%)</t>
  </si>
  <si>
    <t>10.98 (104.47%)</t>
  </si>
  <si>
    <t>5.37 (1.13%)</t>
  </si>
  <si>
    <t>AllHome Corp.</t>
  </si>
  <si>
    <t>HOME</t>
  </si>
  <si>
    <t>0.43 (8.05%)</t>
  </si>
  <si>
    <t>7.48 (40.07%)</t>
  </si>
  <si>
    <t>5.34 (-0.19%)</t>
  </si>
  <si>
    <t>Holcim Philippines, Inc.</t>
  </si>
  <si>
    <t>HLCM</t>
  </si>
  <si>
    <t>4.42 (19.46%)</t>
  </si>
  <si>
    <t>3.7 (0.00%)</t>
  </si>
  <si>
    <t>House of Investments, Inc.</t>
  </si>
  <si>
    <t>HI</t>
  </si>
  <si>
    <t>50.95 (4.92%)</t>
  </si>
  <si>
    <t>1050 (1.45%)</t>
  </si>
  <si>
    <t>1035 (0.00%)</t>
  </si>
  <si>
    <t>GT Capital Non-Voting Perpetual Pref ''B''</t>
  </si>
  <si>
    <t>GTPPB</t>
  </si>
  <si>
    <t>46.30 (4.65%)</t>
  </si>
  <si>
    <t>1040 (4.52%)</t>
  </si>
  <si>
    <t>995 (0.00%)</t>
  </si>
  <si>
    <t>GT Capital Non-Voting Perpetual Pref ''A''</t>
  </si>
  <si>
    <t>GTPPA</t>
  </si>
  <si>
    <t>3.00 (0.60%)</t>
  </si>
  <si>
    <t>629.5 (25.90%)</t>
  </si>
  <si>
    <t>500 (0.00%)</t>
  </si>
  <si>
    <t>GT Capital Holdings, Inc.</t>
  </si>
  <si>
    <t>GTCAP</t>
  </si>
  <si>
    <t>4.00 (3.70%)</t>
  </si>
  <si>
    <t>124 (14.71%)</t>
  </si>
  <si>
    <t>108.1 (0.09%)</t>
  </si>
  <si>
    <t>Ginebra San Miguel Inc.</t>
  </si>
  <si>
    <t>GSMI</t>
  </si>
  <si>
    <t>4.52 (161.27%)</t>
  </si>
  <si>
    <t>1.73 (3.59%)</t>
  </si>
  <si>
    <t>Greenergy Holdings, Inc.</t>
  </si>
  <si>
    <t>GREEN</t>
  </si>
  <si>
    <t>19 (28.73%)</t>
  </si>
  <si>
    <t>14.76 (0.00%)</t>
  </si>
  <si>
    <t>Grand Plaza Hotel Corporation</t>
  </si>
  <si>
    <t>GPH</t>
  </si>
  <si>
    <t>15.04 (34.29%)</t>
  </si>
  <si>
    <t>11.2 (-3.45%)</t>
  </si>
  <si>
    <t>GMA Holdings, Inc. ''PDR''</t>
  </si>
  <si>
    <t>GMAP</t>
  </si>
  <si>
    <t>1.35 (11.72%)</t>
  </si>
  <si>
    <t>16.08 (39.58%)</t>
  </si>
  <si>
    <t>11.52 (-3.84%)</t>
  </si>
  <si>
    <t>GMA Network, Inc.</t>
  </si>
  <si>
    <t>GMA7</t>
  </si>
  <si>
    <t>520 (2.87%)</t>
  </si>
  <si>
    <t>505.5 (0.00%)</t>
  </si>
  <si>
    <t>Globe Telecom, Inc. - Perpetual Pref.</t>
  </si>
  <si>
    <t>GLOPP</t>
  </si>
  <si>
    <t>Globe Telecom, Inc - Preferred ''A''</t>
  </si>
  <si>
    <t>GLOPA</t>
  </si>
  <si>
    <t>108.00 (4.22%)</t>
  </si>
  <si>
    <t>3630 (41.80%)</t>
  </si>
  <si>
    <t>2560 (0.63%)</t>
  </si>
  <si>
    <t>GLO</t>
  </si>
  <si>
    <t>1.33 (54.65%)</t>
  </si>
  <si>
    <t>0.86 (-3.37%)</t>
  </si>
  <si>
    <t>Global-Estate Resorts, Inc.</t>
  </si>
  <si>
    <t>GERI</t>
  </si>
  <si>
    <t>0.375 (115.52%)</t>
  </si>
  <si>
    <t>0.174 (0.00%)</t>
  </si>
  <si>
    <t>GEOGRACE Resources Philippines, Inc.</t>
  </si>
  <si>
    <t>GEO</t>
  </si>
  <si>
    <t>1.48 (35.78%)</t>
  </si>
  <si>
    <t>Fruitas Holdings, Inc.</t>
  </si>
  <si>
    <t>FRUIT</t>
  </si>
  <si>
    <t>0.34 (64.25%)</t>
  </si>
  <si>
    <t>0.207 (0.00%)</t>
  </si>
  <si>
    <t>Forum Pacific, Inc.</t>
  </si>
  <si>
    <t>FPI</t>
  </si>
  <si>
    <t>2.20 (3.26%)</t>
  </si>
  <si>
    <t>79.1 (17.19%)</t>
  </si>
  <si>
    <t>67.5 (0.75%)</t>
  </si>
  <si>
    <t>First Phil. Holdings Corp.</t>
  </si>
  <si>
    <t>FPH</t>
  </si>
  <si>
    <t>0.68 (11.48%)</t>
  </si>
  <si>
    <t>0.61 (3.39%)</t>
  </si>
  <si>
    <t>Alliance Select Foods Int'l, Inc.</t>
  </si>
  <si>
    <t>FOOD</t>
  </si>
  <si>
    <t>0.20 (7.63%)</t>
  </si>
  <si>
    <t>3.47 (32.44%)</t>
  </si>
  <si>
    <t>2.62 (1.95%)</t>
  </si>
  <si>
    <t>Global Ferronickel Holdings, Inc.</t>
  </si>
  <si>
    <t>FNI</t>
  </si>
  <si>
    <t>114 (11.76%)</t>
  </si>
  <si>
    <t>102 (0.69%)</t>
  </si>
  <si>
    <t>First Metro Philippine Equity ETF</t>
  </si>
  <si>
    <t>FMETF</t>
  </si>
  <si>
    <t>0.03 (3.03%)</t>
  </si>
  <si>
    <t>1.16 (17.17%)</t>
  </si>
  <si>
    <t>0.99 (0.00%)</t>
  </si>
  <si>
    <t>Filinvest Land, Inc.</t>
  </si>
  <si>
    <t>FLI</t>
  </si>
  <si>
    <t>3.74 (0.00%)</t>
  </si>
  <si>
    <t>F and J Prince Holdings Corp. ''B''</t>
  </si>
  <si>
    <t>FJPB</t>
  </si>
  <si>
    <t>0.10 (4.44%)</t>
  </si>
  <si>
    <t>3.2 (42.22%)</t>
  </si>
  <si>
    <t>2.25 (0.00%)</t>
  </si>
  <si>
    <t>F and J Prince Holdings Corp. ''A''</t>
  </si>
  <si>
    <t>FJP</t>
  </si>
  <si>
    <t>7.98 (8.87%)</t>
  </si>
  <si>
    <t>7.33 (0.00%)</t>
  </si>
  <si>
    <t>FILRT</t>
  </si>
  <si>
    <t>111.6 (5.78%)</t>
  </si>
  <si>
    <t>105.5 (0.00%)</t>
  </si>
  <si>
    <t>First Gen Corporation - Series G Pref.</t>
  </si>
  <si>
    <t>FGENG</t>
  </si>
  <si>
    <t>0.70 (3.63%)</t>
  </si>
  <si>
    <t>33.95 (75.91%)</t>
  </si>
  <si>
    <t>19.3 (-3.50%)</t>
  </si>
  <si>
    <t>First Gen Corporation</t>
  </si>
  <si>
    <t>FGEN</t>
  </si>
  <si>
    <t>7.95 (60.93%)</t>
  </si>
  <si>
    <t>4.94 (0.00%)</t>
  </si>
  <si>
    <t>Filipino Fund, Inc.</t>
  </si>
  <si>
    <t>FFI</t>
  </si>
  <si>
    <t>13.00 (2.41%)</t>
  </si>
  <si>
    <t>647 (19.81%)</t>
  </si>
  <si>
    <t>540 (0.00%)</t>
  </si>
  <si>
    <t>Far Eastern University, Inc.</t>
  </si>
  <si>
    <t>FEU</t>
  </si>
  <si>
    <t>3.54 (66.20%)</t>
  </si>
  <si>
    <t>2.13 (0.47%)</t>
  </si>
  <si>
    <t>Ferronoux Holdings, Inc.</t>
  </si>
  <si>
    <t>FERRO</t>
  </si>
  <si>
    <t>0.10 (1.43%)</t>
  </si>
  <si>
    <t>8.2 (17.14%)</t>
  </si>
  <si>
    <t>7 (2.04%)</t>
  </si>
  <si>
    <t>Filinvest Development Corporation</t>
  </si>
  <si>
    <t>FDC</t>
  </si>
  <si>
    <t>0.92 (85.86%)</t>
  </si>
  <si>
    <t>0.495 (1.02%)</t>
  </si>
  <si>
    <t>FCG</t>
  </si>
  <si>
    <t>1030 (2.49%)</t>
  </si>
  <si>
    <t>1005 (0.00%)</t>
  </si>
  <si>
    <t>San Miguel Food and Beverage Perp Pref 2</t>
  </si>
  <si>
    <t>FBP2</t>
  </si>
  <si>
    <t>1060 (4.85%)</t>
  </si>
  <si>
    <t>1011 (0.00%)</t>
  </si>
  <si>
    <t>San Miguel Food and Beverage Pref</t>
  </si>
  <si>
    <t>FBP</t>
  </si>
  <si>
    <t>1.70 (2.74%)</t>
  </si>
  <si>
    <t>85 (37.10%)</t>
  </si>
  <si>
    <t>62 (0.81%)</t>
  </si>
  <si>
    <t>San Miguel Food and Beverage, Inc.</t>
  </si>
  <si>
    <t>FB</t>
  </si>
  <si>
    <t>0.72 (20.00%)</t>
  </si>
  <si>
    <t>0.6 (0.00%)</t>
  </si>
  <si>
    <t>First Abacus Financial Holdings Corp.</t>
  </si>
  <si>
    <t>FAF</t>
  </si>
  <si>
    <t>10.66 (49.09%)</t>
  </si>
  <si>
    <t>7.15 (-0.14%)</t>
  </si>
  <si>
    <t>East West Banking Corporation</t>
  </si>
  <si>
    <t>EW</t>
  </si>
  <si>
    <t>0.68 (138.60%)</t>
  </si>
  <si>
    <t>0.285 (3.64%)</t>
  </si>
  <si>
    <t>Ever Gotesco Resources and Hold'gs, Inc.</t>
  </si>
  <si>
    <t>EVER</t>
  </si>
  <si>
    <t>2.07 (91.67%)</t>
  </si>
  <si>
    <t>1.08 (0.00%)</t>
  </si>
  <si>
    <t>Euro-Med Laboratories Phil., Inc.</t>
  </si>
  <si>
    <t>EURO</t>
  </si>
  <si>
    <t>0.32 (1.76%)</t>
  </si>
  <si>
    <t>24.3 (33.52%)</t>
  </si>
  <si>
    <t>18.2 (-1.52%)</t>
  </si>
  <si>
    <t>Emperador Inc.</t>
  </si>
  <si>
    <t>EMP</t>
  </si>
  <si>
    <t>0.325 (42.54%)</t>
  </si>
  <si>
    <t>0.228 (0.00%)</t>
  </si>
  <si>
    <t>Empire East Land Holdings, Inc.</t>
  </si>
  <si>
    <t>ELI</t>
  </si>
  <si>
    <t>0.013 (38.30%)</t>
  </si>
  <si>
    <t>0.0094 (0.00%)</t>
  </si>
  <si>
    <t>IP E-Game Ventures Inc.</t>
  </si>
  <si>
    <t>EG</t>
  </si>
  <si>
    <t>8.6 (138.23%)</t>
  </si>
  <si>
    <t>3.61 (0.56%)</t>
  </si>
  <si>
    <t>EEI Corporation</t>
  </si>
  <si>
    <t>EEI</t>
  </si>
  <si>
    <t>6.49 (35.49%)</t>
  </si>
  <si>
    <t>4.79 (-4.20%)</t>
  </si>
  <si>
    <t>Easycall Comm. Phils., Inc.</t>
  </si>
  <si>
    <t>ECP</t>
  </si>
  <si>
    <t>0.33 (2.68%)</t>
  </si>
  <si>
    <t>15.7 (27.64%)</t>
  </si>
  <si>
    <t>12.3 (-2.84%)</t>
  </si>
  <si>
    <t>Eagle Cement Corporation</t>
  </si>
  <si>
    <t>EAGLE</t>
  </si>
  <si>
    <t>3.63 (101.67%)</t>
  </si>
  <si>
    <t>1.8 (0.00%)</t>
  </si>
  <si>
    <t>Discovery World Corporation</t>
  </si>
  <si>
    <t>DWC</t>
  </si>
  <si>
    <t>10.26 (0.00%)</t>
  </si>
  <si>
    <t>Phil. Long Distance Telephone Co. - USD</t>
  </si>
  <si>
    <t>DTEL</t>
  </si>
  <si>
    <t>0.19 (2.61%)</t>
  </si>
  <si>
    <t>9.45 (29.99%)</t>
  </si>
  <si>
    <t>7.27 (0.00%)</t>
  </si>
  <si>
    <t>D and L Industries, Inc.</t>
  </si>
  <si>
    <t>DNL</t>
  </si>
  <si>
    <t>6.4 (123.78%)</t>
  </si>
  <si>
    <t>2.86 (0.00%)</t>
  </si>
  <si>
    <t>Philab Holdings Corp.</t>
  </si>
  <si>
    <t>DNA</t>
  </si>
  <si>
    <t>0.05 (0.73%)</t>
  </si>
  <si>
    <t>7.19 (4.66%)</t>
  </si>
  <si>
    <t>6.87 (-0.15%)</t>
  </si>
  <si>
    <t>D.M. Wenceslao and Associates, Inc.</t>
  </si>
  <si>
    <t>DMW</t>
  </si>
  <si>
    <t>0.65 (6.39%)</t>
  </si>
  <si>
    <t>10.8 (6.09%)</t>
  </si>
  <si>
    <t>10.18 (0.00%)</t>
  </si>
  <si>
    <t>Del Monte Pacific Ltd A-2 Pref. (USD)</t>
  </si>
  <si>
    <t>DMPA2</t>
  </si>
  <si>
    <t>0.66 (6.60%)</t>
  </si>
  <si>
    <t>10.3 (3.00%)</t>
  </si>
  <si>
    <t>10 (0.00%)</t>
  </si>
  <si>
    <t>Del Monte Pacific Ltd A-1 Pref. (USD)</t>
  </si>
  <si>
    <t>DMPA1</t>
  </si>
  <si>
    <t>1400 (0.00%)</t>
  </si>
  <si>
    <t>DMCI Holdings, Inc. Pref.</t>
  </si>
  <si>
    <t>DMCP</t>
  </si>
  <si>
    <t>0.96 (10.91%)</t>
  </si>
  <si>
    <t>9.5 (7.95%)</t>
  </si>
  <si>
    <t>8.8 (-2.76%)</t>
  </si>
  <si>
    <t>DMCI Holdings, Inc.</t>
  </si>
  <si>
    <t>DMC</t>
  </si>
  <si>
    <t>7.18 (70.95%)</t>
  </si>
  <si>
    <t>4.2 (-0.24%)</t>
  </si>
  <si>
    <t>Dizon Copper Silver Mines, Inc.</t>
  </si>
  <si>
    <t>DIZ</t>
  </si>
  <si>
    <t>9.94 (113.30%)</t>
  </si>
  <si>
    <t>4.66 (2.42%)</t>
  </si>
  <si>
    <t>DITO CME Holdings Corp.</t>
  </si>
  <si>
    <t>DITO</t>
  </si>
  <si>
    <t>4.8 (54.84%)</t>
  </si>
  <si>
    <t>3.1 (0.32%)</t>
  </si>
  <si>
    <t>DFNN, Inc.</t>
  </si>
  <si>
    <t>DFNN</t>
  </si>
  <si>
    <t>0.04 (0.30%)</t>
  </si>
  <si>
    <t>17.98 (34.78%)</t>
  </si>
  <si>
    <t>13.34 (1.21%)</t>
  </si>
  <si>
    <t>Del Monte Pacific Limited</t>
  </si>
  <si>
    <t>DELM</t>
  </si>
  <si>
    <t>8.10 (8.12%)</t>
  </si>
  <si>
    <t>102.8 (3.11%)</t>
  </si>
  <si>
    <t>99.7 (-0.10%)</t>
  </si>
  <si>
    <t>DoubleDragon Properties Corp. Pref.</t>
  </si>
  <si>
    <t>DDPR</t>
  </si>
  <si>
    <t>0.10 (5.99%)</t>
  </si>
  <si>
    <t>2.11 (26.35%)</t>
  </si>
  <si>
    <t>1.67 (0.00%)</t>
  </si>
  <si>
    <t>DDMP REIT, Inc.</t>
  </si>
  <si>
    <t>DDMPR</t>
  </si>
  <si>
    <t>0.20 (2.50%)</t>
  </si>
  <si>
    <t>12.38 (54.94%)</t>
  </si>
  <si>
    <t>7.99 (-0.75%)</t>
  </si>
  <si>
    <t>DoubleDragon Properties Corp.</t>
  </si>
  <si>
    <t>DD</t>
  </si>
  <si>
    <t>0.435 (31.82%)</t>
  </si>
  <si>
    <t>0.33 (0.00%)</t>
  </si>
  <si>
    <t>Cyber Bay Corporation</t>
  </si>
  <si>
    <t>CYBR</t>
  </si>
  <si>
    <t>1.11 (33.73%)</t>
  </si>
  <si>
    <t>0.83 (1.22%)</t>
  </si>
  <si>
    <t>CTS</t>
  </si>
  <si>
    <t>8.5 (6.38%)</t>
  </si>
  <si>
    <t>7.99 (0.00%)</t>
  </si>
  <si>
    <t>Citystate Savings Bank</t>
  </si>
  <si>
    <t>CSB</t>
  </si>
  <si>
    <t>0.02 (1.11%)</t>
  </si>
  <si>
    <t>1.88 (4.44%)</t>
  </si>
  <si>
    <t>Crown Asia Chemicals Corporation</t>
  </si>
  <si>
    <t>CROWN</t>
  </si>
  <si>
    <t>2.84 (11.37%)</t>
  </si>
  <si>
    <t>2.55 (-1.16%)</t>
  </si>
  <si>
    <t>CREIT</t>
  </si>
  <si>
    <t>2.95 (5.36%)</t>
  </si>
  <si>
    <t>2.8 (0.00%)</t>
  </si>
  <si>
    <t>Century Peak Holdings Corporation</t>
  </si>
  <si>
    <t>CPM</t>
  </si>
  <si>
    <t>8.40 (8.24%)</t>
  </si>
  <si>
    <t>105.5 (3.43%)</t>
  </si>
  <si>
    <t>102 (0.00%)</t>
  </si>
  <si>
    <t>Century Properties Group, Inc. Pref. A</t>
  </si>
  <si>
    <t>CPGP</t>
  </si>
  <si>
    <t>0.01 (2.47%)</t>
  </si>
  <si>
    <t>0.57 (40.74%)</t>
  </si>
  <si>
    <t>0.405 (-3.57%)</t>
  </si>
  <si>
    <t>Century Properties Group, Inc.</t>
  </si>
  <si>
    <t>CPG</t>
  </si>
  <si>
    <t>0.16 (3.43%)</t>
  </si>
  <si>
    <t>5.45 (16.95%)</t>
  </si>
  <si>
    <t>4.66 (0.00%)</t>
  </si>
  <si>
    <t>Cosco Capital, Inc.</t>
  </si>
  <si>
    <t>COSCO</t>
  </si>
  <si>
    <t>0.07 (1.98%)</t>
  </si>
  <si>
    <t>4.44 (25.42%)</t>
  </si>
  <si>
    <t>3.54 (3.21%)</t>
  </si>
  <si>
    <t>COL Financial Group, Inc.</t>
  </si>
  <si>
    <t>COL</t>
  </si>
  <si>
    <t>0.325 (43.17%)</t>
  </si>
  <si>
    <t>0.227 (-0.87%)</t>
  </si>
  <si>
    <t>Coal Asia Holdings, Inc.</t>
  </si>
  <si>
    <t>COAL</t>
  </si>
  <si>
    <t>44 (68.91%)</t>
  </si>
  <si>
    <t>26.05 (2.16%)</t>
  </si>
  <si>
    <t>Converge ICT Solutions, Inc.</t>
  </si>
  <si>
    <t>CNVRG</t>
  </si>
  <si>
    <t>0.36 (1.66%)</t>
  </si>
  <si>
    <t>29.25 (35.10%)</t>
  </si>
  <si>
    <t>21.65 (0.00%)</t>
  </si>
  <si>
    <t>Century Pacific Food, Inc.</t>
  </si>
  <si>
    <t>CNPF</t>
  </si>
  <si>
    <t>0.25 (9.19%)</t>
  </si>
  <si>
    <t>4.08 (50.00%)</t>
  </si>
  <si>
    <t>2.72 (-1.45%)</t>
  </si>
  <si>
    <t>Cebu Landmasters, Inc.</t>
  </si>
  <si>
    <t>CLI</t>
  </si>
  <si>
    <t>200 (53.61%)</t>
  </si>
  <si>
    <t>130.2 (0.00%)</t>
  </si>
  <si>
    <t>Chemical Industries of the Phils.</t>
  </si>
  <si>
    <t>CIP</t>
  </si>
  <si>
    <t>2.00 (11.11%)</t>
  </si>
  <si>
    <t>24 (33.33%)</t>
  </si>
  <si>
    <t>18 (0.00%)</t>
  </si>
  <si>
    <t>Concepcion Industrial Corporation</t>
  </si>
  <si>
    <t>CIC</t>
  </si>
  <si>
    <t>1.43 (101.41%)</t>
  </si>
  <si>
    <t>0.71 (-1.39%)</t>
  </si>
  <si>
    <t>Cemex Holdings Philippines, Inc.</t>
  </si>
  <si>
    <t>CHP</t>
  </si>
  <si>
    <t>1.00 (3.71%)</t>
  </si>
  <si>
    <t>28.1 (4.27%)</t>
  </si>
  <si>
    <t>26.95 (-0.19%)</t>
  </si>
  <si>
    <t>China Banking Corporation</t>
  </si>
  <si>
    <t>CHIB</t>
  </si>
  <si>
    <t>7.5 (22.55%)</t>
  </si>
  <si>
    <t>6.12 (0.00%)</t>
  </si>
  <si>
    <t>Cebu Holdings, Inc.</t>
  </si>
  <si>
    <t>CHI</t>
  </si>
  <si>
    <t>0.80 (11.68%)</t>
  </si>
  <si>
    <t>7.52 (9.78%)</t>
  </si>
  <si>
    <t>6.85 (0.00%)</t>
  </si>
  <si>
    <t>Centro Escolar University</t>
  </si>
  <si>
    <t>CEU</t>
  </si>
  <si>
    <t>0.141 (51.61%)</t>
  </si>
  <si>
    <t>0.093 (0.00%)</t>
  </si>
  <si>
    <t>Crown Equities, Inc.</t>
  </si>
  <si>
    <t>CEI</t>
  </si>
  <si>
    <t>53.05 (13.84%)</t>
  </si>
  <si>
    <t>46.6 (-1.48%)</t>
  </si>
  <si>
    <t>Cebu Air, Inc. Convertible Pref</t>
  </si>
  <si>
    <t>CEBCP</t>
  </si>
  <si>
    <t>54.2 (14.59%)</t>
  </si>
  <si>
    <t>47.3 (0.53%)</t>
  </si>
  <si>
    <t>Cebu Air, Inc.</t>
  </si>
  <si>
    <t>CEB</t>
  </si>
  <si>
    <t>0.02 (2.90%)</t>
  </si>
  <si>
    <t>1.05 (52.17%)</t>
  </si>
  <si>
    <t>0.69 (-2.82%)</t>
  </si>
  <si>
    <t>Cityland Development Corporation</t>
  </si>
  <si>
    <t>CDC</t>
  </si>
  <si>
    <t>14.8 (34.55%)</t>
  </si>
  <si>
    <t>11 (0.00%)</t>
  </si>
  <si>
    <t>Central Azucarera De Tarlac</t>
  </si>
  <si>
    <t>CAT</t>
  </si>
  <si>
    <t>63.95 (27.64%)</t>
  </si>
  <si>
    <t>50.1 (0.00%)</t>
  </si>
  <si>
    <t>Concrete Aggregates Corp. ''B''</t>
  </si>
  <si>
    <t>CAB</t>
  </si>
  <si>
    <t>0.45 (1.00%)</t>
  </si>
  <si>
    <t>56.7 (26.00%)</t>
  </si>
  <si>
    <t>45 (-4.26%)</t>
  </si>
  <si>
    <t>Concrete Aggregates Corp. ''A''</t>
  </si>
  <si>
    <t>CA</t>
  </si>
  <si>
    <t>3.35 (123.33%)</t>
  </si>
  <si>
    <t>1.5 (-2.60%)</t>
  </si>
  <si>
    <t>Chelsea Logistics and Infra Hdgs Corp.</t>
  </si>
  <si>
    <t>C</t>
  </si>
  <si>
    <t>0.88 (114.63%)</t>
  </si>
  <si>
    <t>0.41 (10.81%)</t>
  </si>
  <si>
    <t>Basic Energy Corporation</t>
  </si>
  <si>
    <t>BSC</t>
  </si>
  <si>
    <t>109 (3.81%)</t>
  </si>
  <si>
    <t>105 (0.00%)</t>
  </si>
  <si>
    <t>BRNP</t>
  </si>
  <si>
    <t>1.03 (24.10%)</t>
  </si>
  <si>
    <t>0.83 (3.75%)</t>
  </si>
  <si>
    <t>A Brown Company, Inc.</t>
  </si>
  <si>
    <t>BRN</t>
  </si>
  <si>
    <t>1.80 (1.86%)</t>
  </si>
  <si>
    <t>102 (5.15%)</t>
  </si>
  <si>
    <t>97 (0.73%)</t>
  </si>
  <si>
    <t>Bank of the Philippine Islands</t>
  </si>
  <si>
    <t>BPI</t>
  </si>
  <si>
    <t>12.22 (23.06%)</t>
  </si>
  <si>
    <t>9.93 (-3.22%)</t>
  </si>
  <si>
    <t>BNCOM</t>
  </si>
  <si>
    <t>80 (16.28%)</t>
  </si>
  <si>
    <t>68.8 (0.00%)</t>
  </si>
  <si>
    <t>Bogo Medellin Milling Company</t>
  </si>
  <si>
    <t>BMM</t>
  </si>
  <si>
    <t>7.94 (26.84%)</t>
  </si>
  <si>
    <t>6.26 (-2.19%)</t>
  </si>
  <si>
    <t>Bloomberry Resorts Corporation</t>
  </si>
  <si>
    <t>BLOOM</t>
  </si>
  <si>
    <t>3.16 (0.00%)</t>
  </si>
  <si>
    <t>BDO Leasing and Finance, Inc.</t>
  </si>
  <si>
    <t>BLFI</t>
  </si>
  <si>
    <t>2.27 (9.13%)</t>
  </si>
  <si>
    <t>2.08 (-0.48%)</t>
  </si>
  <si>
    <t>Bright Kindle Res. and Investments, Inc.</t>
  </si>
  <si>
    <t>BKR</t>
  </si>
  <si>
    <t>0.149 (60.22%)</t>
  </si>
  <si>
    <t>0.093 (3.33%)</t>
  </si>
  <si>
    <t>Boulevard Holdings, Inc.</t>
  </si>
  <si>
    <t>BHI</t>
  </si>
  <si>
    <t>1350 (103.93%)</t>
  </si>
  <si>
    <t>662 (0.00%)</t>
  </si>
  <si>
    <t>BHI Holdings, Inc.</t>
  </si>
  <si>
    <t>BH</t>
  </si>
  <si>
    <t>1.54 (21.26%)</t>
  </si>
  <si>
    <t>1.27 (-2.31%)</t>
  </si>
  <si>
    <t>Belle Corporation</t>
  </si>
  <si>
    <t>BEL</t>
  </si>
  <si>
    <t>1.50 (1.22%)</t>
  </si>
  <si>
    <t>139.7 (13.39%)</t>
  </si>
  <si>
    <t>123.2 (0.41%)</t>
  </si>
  <si>
    <t>BDO</t>
  </si>
  <si>
    <t>47.3 (0.00%)</t>
  </si>
  <si>
    <t>Benguet Corporation Conv. Pref. ''A''</t>
  </si>
  <si>
    <t>BCP</t>
  </si>
  <si>
    <t>7.85 (43.77%)</t>
  </si>
  <si>
    <t>5.46 (0.00%)</t>
  </si>
  <si>
    <t>Berjaya Philippines, Inc.</t>
  </si>
  <si>
    <t>BCOR</t>
  </si>
  <si>
    <t>7.56 (10.36%)</t>
  </si>
  <si>
    <t>6.85 (0.74%)</t>
  </si>
  <si>
    <t>Benguet Corporation ''B''</t>
  </si>
  <si>
    <t>BCB</t>
  </si>
  <si>
    <t>7.6 (7.34%)</t>
  </si>
  <si>
    <t>7.08 (2.61%)</t>
  </si>
  <si>
    <t>Benguet Corporation ''A''</t>
  </si>
  <si>
    <t>BC</t>
  </si>
  <si>
    <t>3.08 (29.41%)</t>
  </si>
  <si>
    <t>2.38 (-0.42%)</t>
  </si>
  <si>
    <t>Axelum Resources Corp.</t>
  </si>
  <si>
    <t>AXLM</t>
  </si>
  <si>
    <t>2.00 (4.56%)</t>
  </si>
  <si>
    <t>47.6 (8.43%)</t>
  </si>
  <si>
    <t>43.9 (0.34%)</t>
  </si>
  <si>
    <t>Asia United Bank Corporation</t>
  </si>
  <si>
    <t>AUB</t>
  </si>
  <si>
    <t>0.91 (111.63%)</t>
  </si>
  <si>
    <t>0.43 (0.00%)</t>
  </si>
  <si>
    <t>ATN Holdings, Inc. ''B''</t>
  </si>
  <si>
    <t>ATNB</t>
  </si>
  <si>
    <t>0.91 (91.58%)</t>
  </si>
  <si>
    <t>0.475 (9.20%)</t>
  </si>
  <si>
    <t>ATN Holdings, Inc. ''A''</t>
  </si>
  <si>
    <t>ATN</t>
  </si>
  <si>
    <t>0.70 (5.26%)</t>
  </si>
  <si>
    <t>15.38 (15.47%)</t>
  </si>
  <si>
    <t>13.32 (-0.15%)</t>
  </si>
  <si>
    <t>Asian Terminals, Inc.</t>
  </si>
  <si>
    <t>ATI</t>
  </si>
  <si>
    <t>8.4 (39.07%)</t>
  </si>
  <si>
    <t>6.04 (1.34%)</t>
  </si>
  <si>
    <t>Atlas Cons. Mining and Dev't Corp.</t>
  </si>
  <si>
    <t>AT</t>
  </si>
  <si>
    <t>1.69 (4.15%)</t>
  </si>
  <si>
    <t>52.35 (28.47%)</t>
  </si>
  <si>
    <t>40.75 (1.75%)</t>
  </si>
  <si>
    <t>AREIT, Inc.</t>
  </si>
  <si>
    <t>AREIT</t>
  </si>
  <si>
    <t>1.89 (13.86%)</t>
  </si>
  <si>
    <t>1.66 (1.84%)</t>
  </si>
  <si>
    <t>Araneta Properties, Inc.</t>
  </si>
  <si>
    <t>ARA</t>
  </si>
  <si>
    <t>0.011 (139.13%)</t>
  </si>
  <si>
    <t>0.0046 (0.00%)</t>
  </si>
  <si>
    <t>Abra Mining and Industrial Corp.</t>
  </si>
  <si>
    <t>AR</t>
  </si>
  <si>
    <t>1.99 (25.95%)</t>
  </si>
  <si>
    <t>1.58 (-1.25%)</t>
  </si>
  <si>
    <t>Apex Mining Company, Inc.</t>
  </si>
  <si>
    <t>APX</t>
  </si>
  <si>
    <t>23.4 (44.80%)</t>
  </si>
  <si>
    <t>16.16 (-0.25%)</t>
  </si>
  <si>
    <t>Altus Property Ventures, Inc.</t>
  </si>
  <si>
    <t>APVI</t>
  </si>
  <si>
    <t>1.1 (13.40%)</t>
  </si>
  <si>
    <t>0.97 (0.00%)</t>
  </si>
  <si>
    <t>Anglo-Philippine Holdings Corporation</t>
  </si>
  <si>
    <t>APO</t>
  </si>
  <si>
    <t>0.192 (326.67%)</t>
  </si>
  <si>
    <t>0.045 (0.00%)</t>
  </si>
  <si>
    <t>Apollo Global Capital, Inc.</t>
  </si>
  <si>
    <t>APL</t>
  </si>
  <si>
    <t>0.4 (77.78%)</t>
  </si>
  <si>
    <t>0.225 (5.63%)</t>
  </si>
  <si>
    <t>APC Group, Inc.</t>
  </si>
  <si>
    <t>APC</t>
  </si>
  <si>
    <t>24.11 (4.82%)</t>
  </si>
  <si>
    <t>530 (6.00%)</t>
  </si>
  <si>
    <t>Ayala Corp. Class ''B'' Pref. Shares</t>
  </si>
  <si>
    <t>APB2R</t>
  </si>
  <si>
    <t>0.85 (2.80%)</t>
  </si>
  <si>
    <t>37 (21.71%)</t>
  </si>
  <si>
    <t>30.4 (-0.98%)</t>
  </si>
  <si>
    <t>Aboitiz Power Corporation</t>
  </si>
  <si>
    <t>AP</t>
  </si>
  <si>
    <t>0.75 (8.43%)</t>
  </si>
  <si>
    <t>9.39 (5.51%)</t>
  </si>
  <si>
    <t>8.9 (-2.20%)</t>
  </si>
  <si>
    <t>A. Soriano Corporation</t>
  </si>
  <si>
    <t>ANS</t>
  </si>
  <si>
    <t>6.48 (36.13%)</t>
  </si>
  <si>
    <t>4.76 (0.00%)</t>
  </si>
  <si>
    <t>AgriNurture, Inc.</t>
  </si>
  <si>
    <t>ANI</t>
  </si>
  <si>
    <t>6.73 (66.17%)</t>
  </si>
  <si>
    <t>4.05 (0.00%)</t>
  </si>
  <si>
    <t>AyalaLand Logistics Holdings Corp.</t>
  </si>
  <si>
    <t>ALLHC</t>
  </si>
  <si>
    <t>0.9 (119.51%)</t>
  </si>
  <si>
    <t>0.41 (1.23%)</t>
  </si>
  <si>
    <t>ALLDY</t>
  </si>
  <si>
    <t>0.27 (0.96%)</t>
  </si>
  <si>
    <t>39.7 (41.53%)</t>
  </si>
  <si>
    <t>28.05 (-0.88%)</t>
  </si>
  <si>
    <t>Ayala Land, Inc.</t>
  </si>
  <si>
    <t>ALI</t>
  </si>
  <si>
    <t>Anchor Land Holdings, Inc.</t>
  </si>
  <si>
    <t>ALHI</t>
  </si>
  <si>
    <t>Arthaland Corp. Perpetual Pref ''C''</t>
  </si>
  <si>
    <t>ALCPC</t>
  </si>
  <si>
    <t>Arthaland Corp. Perpetual Pref ''B''</t>
  </si>
  <si>
    <t>ALCPB</t>
  </si>
  <si>
    <t>Arthaland Corporation</t>
  </si>
  <si>
    <t>ALCO</t>
  </si>
  <si>
    <t>0.07 (0.67%)</t>
  </si>
  <si>
    <t>13.3 (26.43%)</t>
  </si>
  <si>
    <t>10.52 (1.94%)</t>
  </si>
  <si>
    <t>Alliance Global Group, Inc.</t>
  </si>
  <si>
    <t>AGI</t>
  </si>
  <si>
    <t>0.91 (1.83%)</t>
  </si>
  <si>
    <t>64.05 (29.13%)</t>
  </si>
  <si>
    <t>49.6 (3.77%)</t>
  </si>
  <si>
    <t>Aboitiz Equity Ventures, Inc.</t>
  </si>
  <si>
    <t>AEV</t>
  </si>
  <si>
    <t>0.02 (2.02%)</t>
  </si>
  <si>
    <t>1.4 (41.41%)</t>
  </si>
  <si>
    <t>Alsons Consolidated Resources, Inc.</t>
  </si>
  <si>
    <t>ACR</t>
  </si>
  <si>
    <t>26.25 (5.24%)</t>
  </si>
  <si>
    <t>539.5 (7.68%)</t>
  </si>
  <si>
    <t>501 (-0.79%)</t>
  </si>
  <si>
    <t>Ayala Corp. Class ''B'' Series 1 Pref.</t>
  </si>
  <si>
    <t>ACPB1</t>
  </si>
  <si>
    <t>540 (8.00%)</t>
  </si>
  <si>
    <t>Ayala Corporation Preferred Class ''A''</t>
  </si>
  <si>
    <t>ACPA</t>
  </si>
  <si>
    <t>41.8 (213.34%)</t>
  </si>
  <si>
    <t>13.34 (-1.19%)</t>
  </si>
  <si>
    <t>ACE Enexor, Inc.</t>
  </si>
  <si>
    <t>ACEX</t>
  </si>
  <si>
    <t>0.06 (0.88%)</t>
  </si>
  <si>
    <t>12.92 (88.61%)</t>
  </si>
  <si>
    <t>6.85 (-2.14%)</t>
  </si>
  <si>
    <t>AC Energy Corporation</t>
  </si>
  <si>
    <t>ACEN</t>
  </si>
  <si>
    <t>2.95 (109.22%)</t>
  </si>
  <si>
    <t>1.41 (0.00%)</t>
  </si>
  <si>
    <t>Acesite (Phils.) Hotel Corp.</t>
  </si>
  <si>
    <t>ACE</t>
  </si>
  <si>
    <t>6.92 (1.05%)</t>
  </si>
  <si>
    <t>903 (36.71%)</t>
  </si>
  <si>
    <t>660.5 (0.00%)</t>
  </si>
  <si>
    <t>Ayala Corporation</t>
  </si>
  <si>
    <t>AC</t>
  </si>
  <si>
    <t>15.44 (65.67%)</t>
  </si>
  <si>
    <t>9.32 (0.00%)</t>
  </si>
  <si>
    <t>ABS-CBN Holdings Corporation ''PDR''</t>
  </si>
  <si>
    <t>ABSP</t>
  </si>
  <si>
    <t>16.24 (65.71%)</t>
  </si>
  <si>
    <t>9.8 (0.00%)</t>
  </si>
  <si>
    <t>ABS-CBN Corporation</t>
  </si>
  <si>
    <t>ABS</t>
  </si>
  <si>
    <t>7.4 (104.99%)</t>
  </si>
  <si>
    <t>3.61 (0.28%)</t>
  </si>
  <si>
    <t>Asiabest Group International, Inc.</t>
  </si>
  <si>
    <t>ABG</t>
  </si>
  <si>
    <t>1.32 (0.76%)</t>
  </si>
  <si>
    <t>1.31 (1.55%)</t>
  </si>
  <si>
    <t>AbaCore Capital Holdings, Inc.</t>
  </si>
  <si>
    <t>ABA</t>
  </si>
  <si>
    <t>10.16 (39.18%)</t>
  </si>
  <si>
    <t>Atok-Big Wedge Company, Inc.</t>
  </si>
  <si>
    <t>AB</t>
  </si>
  <si>
    <t>2.25 (39.75%)</t>
  </si>
  <si>
    <t>1.61 (0.00%)</t>
  </si>
  <si>
    <t>Asia Amalgamated Holdings Corp.</t>
  </si>
  <si>
    <t>AAA</t>
  </si>
  <si>
    <t>102 (2.82%)</t>
  </si>
  <si>
    <t>99.2 (0.00%)</t>
  </si>
  <si>
    <t>8990 Holdings - Series A Perpetual Pref</t>
  </si>
  <si>
    <t>8990P</t>
  </si>
  <si>
    <t>8.9 (23.61%)</t>
  </si>
  <si>
    <t>7.2 (0.14%)</t>
  </si>
  <si>
    <t>2GO Group, Inc.</t>
  </si>
  <si>
    <t>2GO</t>
  </si>
  <si>
    <t>2021 Cash Div (%)</t>
  </si>
  <si>
    <t>52-Week Low</t>
  </si>
  <si>
    <t>52-Week High (%)</t>
  </si>
  <si>
    <t>Previous Close</t>
  </si>
  <si>
    <t>Current Price (%)</t>
  </si>
  <si>
    <t>Name</t>
  </si>
  <si>
    <t>Symbol</t>
  </si>
  <si>
    <t>vlookup</t>
  </si>
  <si>
    <t>Find</t>
  </si>
  <si>
    <t>Left</t>
  </si>
  <si>
    <t>Current Price Clean</t>
  </si>
  <si>
    <t>Current Stock Price</t>
  </si>
  <si>
    <t>Previous Stock Price</t>
  </si>
  <si>
    <t>(All)</t>
  </si>
  <si>
    <t>Average of Current Price Clean</t>
  </si>
  <si>
    <t>All</t>
  </si>
  <si>
    <t>Average of Previous Stock Price</t>
  </si>
  <si>
    <t>Total Average of Previous Stock Price</t>
  </si>
  <si>
    <t>Total Average of Current Price Clean</t>
  </si>
  <si>
    <t>Conclusion: I would recommend Petron Corporation to my client which has the highest combined revenue of 686 Billion Pesos.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</si>
</sst>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mbria"/>
      <family val="1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2" applyAlignment="0">
      <alignment horizontal="center" vertical="center" wrapText="1"/>
    </xf>
    <xf numFmtId="0" fontId="5" fillId="5" borderId="0" applyNumberFormat="0" applyBorder="0" applyAlignment="0" applyProtection="0"/>
    <xf numFmtId="0" fontId="6" fillId="6" borderId="3" applyNumberFormat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1" fillId="3" borderId="0" xfId="0" applyFont="1" applyFill="1" applyAlignment="1">
      <alignment horizontal="center"/>
    </xf>
    <xf numFmtId="4" fontId="0" fillId="0" borderId="0" xfId="0" applyNumberFormat="1" applyAlignment="1">
      <alignment horizontal="left"/>
    </xf>
    <xf numFmtId="0" fontId="7" fillId="5" borderId="0" xfId="2" applyFont="1" applyAlignment="1">
      <alignment horizontal="left"/>
    </xf>
    <xf numFmtId="0" fontId="8" fillId="0" borderId="0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2" borderId="2" xfId="1" applyAlignment="1"/>
    <xf numFmtId="0" fontId="6" fillId="6" borderId="3" xfId="3"/>
    <xf numFmtId="0" fontId="6" fillId="6" borderId="3" xfId="3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ont="1" applyFill="1" applyAlignment="1">
      <alignment horizontal="left"/>
    </xf>
    <xf numFmtId="0" fontId="0" fillId="0" borderId="0" xfId="0" applyAlignment="1"/>
    <xf numFmtId="0" fontId="0" fillId="0" borderId="0" xfId="0" applyNumberFormat="1" applyAlignment="1"/>
    <xf numFmtId="0" fontId="9" fillId="7" borderId="0" xfId="0" applyFont="1" applyFill="1"/>
    <xf numFmtId="0" fontId="1" fillId="0" borderId="0" xfId="0" applyFont="1"/>
    <xf numFmtId="0" fontId="0" fillId="0" borderId="0" xfId="0" applyNumberFormat="1" applyAlignment="1">
      <alignment horizontal="right"/>
    </xf>
    <xf numFmtId="0" fontId="11" fillId="7" borderId="0" xfId="0" applyFont="1" applyFill="1" applyAlignment="1">
      <alignment horizontal="center"/>
    </xf>
    <xf numFmtId="0" fontId="11" fillId="8" borderId="0" xfId="0" applyFont="1" applyFill="1"/>
    <xf numFmtId="0" fontId="11" fillId="8" borderId="0" xfId="0" applyFont="1" applyFill="1" applyAlignment="1"/>
    <xf numFmtId="0" fontId="10" fillId="4" borderId="0" xfId="0" applyFont="1" applyFill="1" applyAlignment="1">
      <alignment horizontal="left"/>
    </xf>
    <xf numFmtId="0" fontId="0" fillId="4" borderId="0" xfId="0" applyFill="1"/>
    <xf numFmtId="0" fontId="10" fillId="0" borderId="0" xfId="0" applyFont="1"/>
    <xf numFmtId="0" fontId="0" fillId="0" borderId="0" xfId="0" applyAlignment="1">
      <alignment horizontal="center"/>
    </xf>
  </cellXfs>
  <cellStyles count="4">
    <cellStyle name="Good" xfId="2" builtinId="26"/>
    <cellStyle name="Normal" xfId="0" builtinId="0"/>
    <cellStyle name="Output" xfId="3" builtinId="21"/>
    <cellStyle name="Style 1" xfId="1" xr:uid="{8DCDC336-D9B1-4FD3-990C-9C7857DFA5E4}"/>
  </cellStyles>
  <dxfs count="23">
    <dxf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john Castor" refreshedDate="44760.027440625003" createdVersion="7" refreshedVersion="7" minRefreshableVersion="3" recordCount="14" xr:uid="{6ADFE3AE-7011-45B3-9C64-1AD5564DBF3B}">
  <cacheSource type="worksheet">
    <worksheetSource name="Table13"/>
  </cacheSource>
  <cacheFields count="15">
    <cacheField name="Company Name" numFmtId="0">
      <sharedItems count="14">
        <s v="BDO Unibank, Inc."/>
        <s v="Globe Telecom, Inc."/>
        <s v="Manila Electric Company"/>
        <s v="Mercury Drug Corporation"/>
        <s v="Nestlé Philippines, Inc."/>
        <s v="Petron Corporation"/>
        <s v="Philippine Airlines, Inc."/>
        <s v="Pilipinas Shell Petroleum Corporation"/>
        <s v="PMFTC Inc."/>
        <s v="San Miguel Corporation"/>
        <s v="Smart Communications, Inc."/>
        <s v="TI (Philippines), Inc."/>
        <s v="Toshiba Information Equipment (Philippines), Inc."/>
        <s v="Toyota Motor Philippines Corporation"/>
      </sharedItems>
    </cacheField>
    <cacheField name="SEC Registration No." numFmtId="0">
      <sharedItems/>
    </cacheField>
    <cacheField name="Industry Code" numFmtId="0">
      <sharedItems/>
    </cacheField>
    <cacheField name="Industry" numFmtId="0">
      <sharedItems count="7">
        <s v="Financial Institution"/>
        <s v="Telecommunication"/>
        <s v="Energy"/>
        <s v="Pharmaceutical Preparations"/>
        <s v="Utilities"/>
        <s v="Transport"/>
        <s v="Various"/>
      </sharedItems>
    </cacheField>
    <cacheField name="Region" numFmtId="0">
      <sharedItems count="3">
        <s v="National Capital Region"/>
        <s v="CALABARZON"/>
        <s v="Cordillera Administrative Region"/>
      </sharedItems>
    </cacheField>
    <cacheField name="FY 2015 Revenue" numFmtId="0">
      <sharedItems containsMixedTypes="1" containsNumber="1" minValue="107.5" maxValue="250.1"/>
    </cacheField>
    <cacheField name="FY 2016 Revenue" numFmtId="0">
      <sharedItems containsMixedTypes="1" containsNumber="1" minValue="111.1" maxValue="250.7"/>
    </cacheField>
    <cacheField name="FY 2017Revenue" numFmtId="0">
      <sharedItems containsMixedTypes="1" containsNumber="1" minValue="127.8" maxValue="278"/>
    </cacheField>
    <cacheField name="FY 2018 Revenue" numFmtId="0">
      <sharedItems containsMixedTypes="1" containsNumber="1" minValue="145.69999999999999" maxValue="384.1" count="11">
        <n v="158.4"/>
        <s v="-"/>
        <n v="298"/>
        <n v="145.69999999999999"/>
        <n v="362"/>
        <n v="159.6"/>
        <n v="224.8"/>
        <n v="148"/>
        <n v="384.1"/>
        <n v="162.69999999999999"/>
        <n v="151.6"/>
      </sharedItems>
    </cacheField>
    <cacheField name="FY 2019 Revenue" numFmtId="0">
      <sharedItems containsMixedTypes="1" containsNumber="1" minValue="140.30000000000001" maxValue="324" count="11">
        <n v="196.2"/>
        <n v="144"/>
        <n v="309.10000000000002"/>
        <n v="161.19999999999999"/>
        <n v="140.30000000000001"/>
        <n v="324"/>
        <s v="-"/>
        <n v="225.7"/>
        <n v="173.8"/>
        <n v="143.19999999999999"/>
        <n v="160.6"/>
      </sharedItems>
    </cacheField>
    <cacheField name="FY 2015 Rank" numFmtId="0">
      <sharedItems containsMixedTypes="1" containsNumber="1" containsInteger="1" minValue="1" maxValue="10" count="11">
        <s v="-"/>
        <n v="1"/>
        <n v="8"/>
        <n v="5"/>
        <n v="2"/>
        <n v="9"/>
        <n v="3"/>
        <n v="6"/>
        <n v="4"/>
        <n v="10"/>
        <n v="7"/>
      </sharedItems>
    </cacheField>
    <cacheField name="FY 2016 Rank" numFmtId="0">
      <sharedItems containsMixedTypes="1" containsNumber="1" containsInteger="1" minValue="1" maxValue="10"/>
    </cacheField>
    <cacheField name="FY 2017 Rank" numFmtId="0">
      <sharedItems containsMixedTypes="1" containsNumber="1" containsInteger="1" minValue="1" maxValue="10"/>
    </cacheField>
    <cacheField name="FY 2018 Rank" numFmtId="0">
      <sharedItems containsMixedTypes="1" containsNumber="1" containsInteger="1" minValue="1" maxValue="10" count="11">
        <n v="7"/>
        <s v="-"/>
        <n v="3"/>
        <n v="10"/>
        <n v="2"/>
        <n v="6"/>
        <n v="4"/>
        <n v="9"/>
        <n v="1"/>
        <n v="5"/>
        <n v="8"/>
      </sharedItems>
    </cacheField>
    <cacheField name="FY 2019 Rank" numFmtId="0">
      <sharedItems containsMixedTypes="1" containsNumber="1" containsInteger="1" minValue="1" maxValue="10" count="11">
        <n v="4"/>
        <n v="8"/>
        <n v="2"/>
        <n v="6"/>
        <n v="10"/>
        <n v="1"/>
        <s v="-"/>
        <n v="3"/>
        <n v="5"/>
        <n v="9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john Castor" refreshedDate="44760.992140277776" createdVersion="7" refreshedVersion="7" minRefreshableVersion="3" recordCount="14" xr:uid="{7F776FDB-D101-4380-935F-C5418D4C3CDC}">
  <cacheSource type="worksheet">
    <worksheetSource ref="A19:F33" sheet="Companies"/>
  </cacheSource>
  <cacheFields count="6">
    <cacheField name="Company Name" numFmtId="0">
      <sharedItems count="14">
        <s v="BDO Unibank, Inc."/>
        <s v="Globe Telecom, Inc."/>
        <s v="Manila Electric Company"/>
        <s v="Mercury Drug Corporation"/>
        <s v="Nestlé Philippines, Inc."/>
        <s v="Petron Corporation"/>
        <s v="Philippine Airlines, Inc."/>
        <s v="Pilipinas Shell Petroleum Corporation"/>
        <s v="PMFTC Inc."/>
        <s v="San Miguel Corporation"/>
        <s v="Smart Communications, Inc."/>
        <s v="TI(Philippines), Inc."/>
        <s v="Toshiba Information Equipment (Philippines), Inc."/>
        <s v="Toyota Motor Philippines Corporation"/>
      </sharedItems>
    </cacheField>
    <cacheField name="Current Stock Price" numFmtId="0">
      <sharedItems/>
    </cacheField>
    <cacheField name="Previous Stock Price" numFmtId="0">
      <sharedItems containsSemiMixedTypes="0" containsString="0" containsNumber="1" minValue="0.34499999999999997" maxValue="2544"/>
    </cacheField>
    <cacheField name="Current Price Clean" numFmtId="0">
      <sharedItems containsSemiMixedTypes="0" containsString="0" containsNumber="1" minValue="0.35" maxValue="2560"/>
    </cacheField>
    <cacheField name="Region" numFmtId="0">
      <sharedItems count="3">
        <s v="National Capital Region"/>
        <s v="CALABARZON"/>
        <s v="Cordillera Administrative Region"/>
      </sharedItems>
    </cacheField>
    <cacheField name="Industry" numFmtId="0">
      <sharedItems count="7">
        <s v="Financial Institution"/>
        <s v="Telecommunication"/>
        <s v="Energy"/>
        <s v="Pharmaceutical Preparations"/>
        <s v="Utilities"/>
        <s v="Transport"/>
        <s v="Vario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john Castor" refreshedDate="44761.03982662037" backgroundQuery="1" createdVersion="7" refreshedVersion="7" minRefreshableVersion="3" recordCount="0" supportSubquery="1" supportAdvancedDrill="1" xr:uid="{2F0C27F5-C1A1-4188-936A-F69DEA16513E}">
  <cacheSource type="external" connectionId="1"/>
  <cacheFields count="4">
    <cacheField name="[Range].[Company Name].[Company Name]" caption="Company Name" numFmtId="0" level="1">
      <sharedItems count="14">
        <s v="BDO Unibank, Inc."/>
        <s v="Globe Telecom, Inc."/>
        <s v="Manila Electric Company"/>
        <s v="Mercury Drug Corporation"/>
        <s v="Nestlé Philippines, Inc."/>
        <s v="Petron Corporation"/>
        <s v="Philippine Airlines, Inc."/>
        <s v="Pilipinas Shell Petroleum Corporation"/>
        <s v="PMFTC Inc."/>
        <s v="San Miguel Corporation"/>
        <s v="Smart Communications, Inc."/>
        <s v="TI(Philippines), Inc."/>
        <s v="Toshiba Information Equipment (Philippines), Inc."/>
        <s v="Toyota Motor Philippines Corporation"/>
      </sharedItems>
    </cacheField>
    <cacheField name="[Range].[Region].[Region]" caption="Region" numFmtId="0" hierarchy="4" level="1">
      <sharedItems count="3">
        <s v="CALABARZON"/>
        <s v="Cordillera Administrative Region"/>
        <s v="National Capital Region"/>
      </sharedItems>
    </cacheField>
    <cacheField name="[Range].[Industry].[Industry]" caption="Industry" numFmtId="0" hierarchy="5" level="1">
      <sharedItems containsSemiMixedTypes="0" containsNonDate="0" containsString="0"/>
    </cacheField>
    <cacheField name="[Measures].[Average of Current Price Clean]" caption="Average of Current Price Clean" numFmtId="0" hierarchy="9" level="32767"/>
  </cacheFields>
  <cacheHierarchies count="10">
    <cacheHierarchy uniqueName="[Range].[Company Name]" caption="Company Name" attribute="1" defaultMemberUniqueName="[Range].[Company Name].[All]" allUniqueName="[Range].[Company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t Stock Price]" caption="Current Stock Price" attribute="1" defaultMemberUniqueName="[Range].[Current Stock Price].[All]" allUniqueName="[Range].[Current Stock Price].[All]" dimensionUniqueName="[Range]" displayFolder="" count="0" memberValueDatatype="130" unbalanced="0"/>
    <cacheHierarchy uniqueName="[Range].[Previous Stock Price]" caption="Previous Stock Price" attribute="1" defaultMemberUniqueName="[Range].[Previous Stock Price].[All]" allUniqueName="[Range].[Previous Stock Price].[All]" dimensionUniqueName="[Range]" displayFolder="" count="0" memberValueDatatype="5" unbalanced="0"/>
    <cacheHierarchy uniqueName="[Range].[Current Price Clean]" caption="Current Price Clean" attribute="1" defaultMemberUniqueName="[Range].[Current Price Clean].[All]" allUniqueName="[Range].[Current Price Clean].[All]" dimensionUniqueName="[Range]" displayFolder="" count="0" memberValueDatatype="5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Industry]" caption="Industry" attribute="1" defaultMemberUniqueName="[Range].[Industry].[All]" allUniqueName="[Range].[Industry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urrent Price Clean]" caption="Sum of Current Price Clea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urrent Price Clean]" caption="Average of Current Price Clean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PF000034001"/>
    <s v="PF"/>
    <x v="0"/>
    <x v="0"/>
    <s v="-"/>
    <s v="-"/>
    <n v="127.8"/>
    <x v="0"/>
    <x v="0"/>
    <x v="0"/>
    <s v="-"/>
    <n v="10"/>
    <x v="0"/>
    <x v="0"/>
  </r>
  <r>
    <x v="1"/>
    <s v="PT00001177"/>
    <s v="PT"/>
    <x v="1"/>
    <x v="0"/>
    <s v="-"/>
    <s v="-"/>
    <s v="-"/>
    <x v="1"/>
    <x v="1"/>
    <x v="0"/>
    <s v="-"/>
    <s v="-"/>
    <x v="1"/>
    <x v="1"/>
  </r>
  <r>
    <x v="2"/>
    <s v="PE100003102"/>
    <s v="PE"/>
    <x v="2"/>
    <x v="0"/>
    <n v="250.1"/>
    <n v="250.7"/>
    <n v="278"/>
    <x v="2"/>
    <x v="2"/>
    <x v="1"/>
    <n v="1"/>
    <n v="1"/>
    <x v="2"/>
    <x v="2"/>
  </r>
  <r>
    <x v="3"/>
    <s v="PP000035331"/>
    <s v="PP"/>
    <x v="3"/>
    <x v="0"/>
    <n v="112.8"/>
    <n v="123.6"/>
    <n v="133.5"/>
    <x v="3"/>
    <x v="3"/>
    <x v="2"/>
    <n v="6"/>
    <n v="7"/>
    <x v="3"/>
    <x v="3"/>
  </r>
  <r>
    <x v="4"/>
    <s v="PU000018846"/>
    <s v="PU"/>
    <x v="4"/>
    <x v="1"/>
    <n v="122.2"/>
    <n v="132.19999999999999"/>
    <n v="133"/>
    <x v="1"/>
    <x v="4"/>
    <x v="3"/>
    <n v="5"/>
    <n v="8"/>
    <x v="1"/>
    <x v="4"/>
  </r>
  <r>
    <x v="5"/>
    <s v="PE000031171"/>
    <s v="PE"/>
    <x v="2"/>
    <x v="0"/>
    <n v="241.4"/>
    <n v="231.4"/>
    <n v="275.10000000000002"/>
    <x v="4"/>
    <x v="5"/>
    <x v="4"/>
    <n v="2"/>
    <n v="2"/>
    <x v="4"/>
    <x v="5"/>
  </r>
  <r>
    <x v="6"/>
    <s v="PRW00001037"/>
    <s v="PR"/>
    <x v="5"/>
    <x v="0"/>
    <n v="109.3"/>
    <n v="120.6"/>
    <n v="134.19999999999999"/>
    <x v="5"/>
    <x v="6"/>
    <x v="5"/>
    <n v="8"/>
    <n v="6"/>
    <x v="5"/>
    <x v="6"/>
  </r>
  <r>
    <x v="7"/>
    <s v="PE000014829"/>
    <s v="PE"/>
    <x v="2"/>
    <x v="0"/>
    <n v="157.69999999999999"/>
    <n v="143.30000000000001"/>
    <n v="176.7"/>
    <x v="6"/>
    <x v="7"/>
    <x v="6"/>
    <n v="4"/>
    <n v="3"/>
    <x v="6"/>
    <x v="7"/>
  </r>
  <r>
    <x v="8"/>
    <s v="PES20091890"/>
    <s v="PE"/>
    <x v="2"/>
    <x v="0"/>
    <n v="116.9"/>
    <n v="114.5"/>
    <s v="-"/>
    <x v="7"/>
    <x v="8"/>
    <x v="7"/>
    <n v="9"/>
    <s v="-"/>
    <x v="7"/>
    <x v="8"/>
  </r>
  <r>
    <x v="9"/>
    <s v="PV00008277"/>
    <s v="PV"/>
    <x v="6"/>
    <x v="0"/>
    <s v="-"/>
    <s v="-"/>
    <s v="-"/>
    <x v="8"/>
    <x v="6"/>
    <x v="0"/>
    <s v="-"/>
    <s v="-"/>
    <x v="8"/>
    <x v="6"/>
  </r>
  <r>
    <x v="10"/>
    <s v="PT00186066"/>
    <s v="PT"/>
    <x v="1"/>
    <x v="0"/>
    <s v="-"/>
    <n v="111.1"/>
    <s v="-"/>
    <x v="1"/>
    <x v="6"/>
    <x v="0"/>
    <n v="10"/>
    <s v="-"/>
    <x v="1"/>
    <x v="6"/>
  </r>
  <r>
    <x v="11"/>
    <s v="PV200019290"/>
    <s v="PV"/>
    <x v="6"/>
    <x v="2"/>
    <n v="135.19999999999999"/>
    <n v="122.2"/>
    <n v="150.9"/>
    <x v="9"/>
    <x v="6"/>
    <x v="8"/>
    <n v="7"/>
    <n v="5"/>
    <x v="9"/>
    <x v="6"/>
  </r>
  <r>
    <x v="12"/>
    <s v="PTS95006536"/>
    <s v="PT"/>
    <x v="1"/>
    <x v="1"/>
    <n v="107.5"/>
    <s v="-"/>
    <n v="130.80000000000001"/>
    <x v="1"/>
    <x v="9"/>
    <x v="9"/>
    <s v="-"/>
    <n v="9"/>
    <x v="1"/>
    <x v="9"/>
  </r>
  <r>
    <x v="13"/>
    <s v="PR000153869"/>
    <s v="PR"/>
    <x v="5"/>
    <x v="1"/>
    <n v="113.1"/>
    <n v="155.80000000000001"/>
    <n v="175.4"/>
    <x v="10"/>
    <x v="10"/>
    <x v="10"/>
    <n v="3"/>
    <n v="4"/>
    <x v="1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123.2 (0.41%)"/>
    <n v="122.7"/>
    <n v="123.2"/>
    <x v="0"/>
    <x v="0"/>
  </r>
  <r>
    <x v="1"/>
    <s v="2560 (0.63%)"/>
    <n v="2544"/>
    <n v="2560"/>
    <x v="0"/>
    <x v="1"/>
  </r>
  <r>
    <x v="2"/>
    <s v="360 (5.88%)"/>
    <n v="340"/>
    <n v="360"/>
    <x v="0"/>
    <x v="2"/>
  </r>
  <r>
    <x v="3"/>
    <s v="0.8 (0.00%)"/>
    <n v="0.8"/>
    <n v="0.8"/>
    <x v="0"/>
    <x v="3"/>
  </r>
  <r>
    <x v="4"/>
    <s v="100.8 (-7.01%)"/>
    <n v="108.4"/>
    <n v="100.8"/>
    <x v="1"/>
    <x v="4"/>
  </r>
  <r>
    <x v="5"/>
    <s v="3.23 (0.94%)"/>
    <n v="3.2"/>
    <n v="3.23"/>
    <x v="0"/>
    <x v="2"/>
  </r>
  <r>
    <x v="6"/>
    <s v="6.1 (-1.61%)"/>
    <n v="6.2"/>
    <n v="6.1"/>
    <x v="0"/>
    <x v="5"/>
  </r>
  <r>
    <x v="7"/>
    <s v="18.4 (0.55%)"/>
    <n v="18.3"/>
    <n v="18.399999999999999"/>
    <x v="0"/>
    <x v="2"/>
  </r>
  <r>
    <x v="8"/>
    <s v="2.83 (0.00%)"/>
    <n v="2.83"/>
    <n v="2.83"/>
    <x v="0"/>
    <x v="2"/>
  </r>
  <r>
    <x v="9"/>
    <s v="104.9 (0.87%)"/>
    <n v="104"/>
    <n v="104.9"/>
    <x v="0"/>
    <x v="6"/>
  </r>
  <r>
    <x v="10"/>
    <s v="6 (0.00%)"/>
    <n v="6"/>
    <n v="6"/>
    <x v="0"/>
    <x v="1"/>
  </r>
  <r>
    <x v="11"/>
    <s v="0.35 (1.45%)"/>
    <n v="0.34499999999999997"/>
    <n v="0.35"/>
    <x v="2"/>
    <x v="6"/>
  </r>
  <r>
    <x v="12"/>
    <s v="0.56 (-1.75%)"/>
    <n v="0.56999999999999995"/>
    <n v="0.56000000000000005"/>
    <x v="1"/>
    <x v="1"/>
  </r>
  <r>
    <x v="13"/>
    <s v="102.3 (0.00%)"/>
    <n v="102.3"/>
    <n v="102.3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53F3B-3DF5-4CDB-A7A7-3EEB47982CD8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6:C11" firstHeaderRow="0" firstDataRow="1" firstDataCol="1" rowPageCount="2" colPageCount="1"/>
  <pivotFields count="15">
    <pivotField axis="axisRow" showAll="0" sortType="a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multipleItemSelectionAllowed="1" showAll="0">
      <items count="8">
        <item x="2"/>
        <item h="1" x="0"/>
        <item h="1" x="3"/>
        <item h="1" x="1"/>
        <item h="1" x="5"/>
        <item h="1" x="4"/>
        <item h="1" x="6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showAll="0"/>
    <pivotField showAll="0"/>
    <pivotField dataField="1" showAll="0">
      <items count="12">
        <item x="3"/>
        <item x="7"/>
        <item x="10"/>
        <item x="0"/>
        <item x="5"/>
        <item x="9"/>
        <item x="6"/>
        <item x="2"/>
        <item x="4"/>
        <item x="8"/>
        <item x="1"/>
        <item t="default"/>
      </items>
    </pivotField>
    <pivotField dataField="1" showAll="0">
      <items count="12">
        <item x="4"/>
        <item x="9"/>
        <item x="1"/>
        <item x="10"/>
        <item x="3"/>
        <item x="8"/>
        <item x="0"/>
        <item x="7"/>
        <item x="2"/>
        <item x="5"/>
        <item x="6"/>
        <item t="default"/>
      </items>
    </pivotField>
    <pivotField showAll="0">
      <items count="12">
        <item x="1"/>
        <item x="4"/>
        <item x="6"/>
        <item x="8"/>
        <item x="3"/>
        <item x="7"/>
        <item x="10"/>
        <item x="2"/>
        <item x="5"/>
        <item x="9"/>
        <item x="0"/>
        <item t="default"/>
      </items>
    </pivotField>
    <pivotField showAll="0"/>
    <pivotField showAll="0"/>
    <pivotField showAll="0">
      <items count="12">
        <item x="8"/>
        <item x="4"/>
        <item x="2"/>
        <item x="6"/>
        <item x="9"/>
        <item x="5"/>
        <item x="0"/>
        <item x="10"/>
        <item x="7"/>
        <item x="3"/>
        <item x="1"/>
        <item t="default"/>
      </items>
    </pivotField>
    <pivotField multipleItemSelectionAllowed="1" showAll="0">
      <items count="12">
        <item x="5"/>
        <item x="2"/>
        <item x="7"/>
        <item x="0"/>
        <item x="8"/>
        <item x="3"/>
        <item x="10"/>
        <item x="1"/>
        <item x="9"/>
        <item x="4"/>
        <item x="6"/>
        <item t="default"/>
      </items>
    </pivotField>
  </pivotFields>
  <rowFields count="1">
    <field x="0"/>
  </rowFields>
  <rowItems count="5">
    <i>
      <x v="2"/>
    </i>
    <i>
      <x v="5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-1"/>
    <pageField fld="3" hier="-1"/>
  </pageFields>
  <dataFields count="2">
    <dataField name="Sum of FY 2018 Revenue" fld="8" baseField="0" baseItem="2"/>
    <dataField name="Sum of FY 2019 Revenue" fld="9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AC22F-9AE3-4CB6-8966-2768BCB2A85A}" name="PivotTable5" cacheId="2" applyNumberFormats="0" applyBorderFormats="0" applyFontFormats="0" applyPatternFormats="0" applyAlignmentFormats="0" applyWidthHeightFormats="1" dataCaption="Values" missingCaption="0" updatedVersion="7" minRefreshableVersion="3" showDrill="0" useAutoFormatting="1" itemPrintTitles="1" createdVersion="7" indent="127" showHeaders="0" outline="1" outlineData="1" multipleFieldFilters="0">
  <location ref="A3:E19" firstHeaderRow="1" firstDataRow="2" firstDataCol="1" rowPageCount="1" colPageCount="1"/>
  <pivotFields count="4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5" name="[Range].[Industry].[All]" cap="All"/>
  </pageFields>
  <dataFields count="1">
    <dataField name="Average of Current Price Clean" fld="3" subtotal="average" baseField="0" baseItem="3"/>
  </dataFields>
  <formats count="11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  <format dxfId="4">
      <pivotArea type="origin" dataOnly="0" labelOnly="1" outline="0" fieldPosition="0"/>
    </format>
    <format dxfId="3">
      <pivotArea type="origin" dataOnly="0" labelOnly="1" outline="0" fieldPosition="0"/>
    </format>
    <format dxfId="2">
      <pivotArea field="2" type="button" dataOnly="0" labelOnly="1" outline="0" axis="axisPage" fieldPosition="0"/>
    </format>
    <format dxfId="1">
      <pivotArea dataOnly="0" labelOnly="1" outline="0" fieldPosition="0">
        <references count="1">
          <reference field="2" count="0"/>
        </references>
      </pivotArea>
    </format>
  </formats>
  <pivotHierarchies count="10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 caption="Average of Current Price Clean"/>
  </pivotHierarchies>
  <pivotTableStyleInfo name="PivotStyleMedium16" showRowHeaders="1" showColHeaders="1" showRowStripes="0" showColStripes="0" showLastColumn="1"/>
  <rowHierarchiesUsage count="1"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mpanies!$A$19:$F$3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92221-1FF6-45A6-90C4-E6ABD7034651}" name="PivotTable8" cacheId="1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127" showHeaders="0" outline="1" outlineData="1" multipleFieldFilters="0">
  <location ref="A3:I19" firstHeaderRow="0" firstDataRow="2" firstDataCol="1" rowPageCount="1" colPageCount="1"/>
  <pivotFields count="6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ataField="1" showAll="0"/>
    <pivotField axis="axisCol" showAll="0">
      <items count="4">
        <item x="1"/>
        <item x="2"/>
        <item x="0"/>
        <item t="default"/>
      </items>
    </pivotField>
    <pivotField axis="axisPage" multipleItemSelectionAllowed="1" showAll="0">
      <items count="8">
        <item x="2"/>
        <item x="0"/>
        <item x="3"/>
        <item x="1"/>
        <item x="5"/>
        <item x="4"/>
        <item x="6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-2"/>
    <field x="4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pageFields count="1">
    <pageField fld="5" hier="-1"/>
  </pageFields>
  <dataFields count="2">
    <dataField name="Average of Previous Stock Price" fld="2" subtotal="average" baseField="4" baseItem="0"/>
    <dataField name="Average of Current Price Clean" fld="3" subtotal="average" baseField="4" baseItem="0"/>
  </dataFields>
  <formats count="1">
    <format dxfId="0">
      <pivotArea outline="0" collapsedLevelsAreSubtotals="1" fieldPosition="0"/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0A5CA2E-146B-4196-BC44-DD5B11913018}" name="Table13" displayName="Table13" ref="A2:O16" totalsRowShown="0" headerRowDxfId="22" headerRowCellStyle="Normal" dataCellStyle="Normal">
  <tableColumns count="15">
    <tableColumn id="1" xr3:uid="{9591BBD3-2155-40A2-A348-7CF2F92178D5}" name="Company Name" dataCellStyle="Normal"/>
    <tableColumn id="2" xr3:uid="{6E6DE289-2EB2-4372-9FE7-D7171569F7CC}" name="SEC Registration No." dataCellStyle="Normal"/>
    <tableColumn id="3" xr3:uid="{6344068C-0AC2-4BC4-AB57-D30FB009EFF2}" name="Industry Code" dataCellStyle="Normal">
      <calculatedColumnFormula>LEFT(B3,2)</calculatedColumnFormula>
    </tableColumn>
    <tableColumn id="4" xr3:uid="{C831B9FE-0541-4157-BAD4-30463284FB89}" name="Industry" dataCellStyle="Normal">
      <calculatedColumnFormula>VLOOKUP(C3,I20:J33,2,0)</calculatedColumnFormula>
    </tableColumn>
    <tableColumn id="5" xr3:uid="{6A46F0EA-812E-4656-95EB-2A5C0CDF4EF3}" name="Region" dataCellStyle="Normal"/>
    <tableColumn id="6" xr3:uid="{FA5E1F1F-16B0-41F1-8CA3-56D5B7F545B8}" name="FY 2015 Revenue" dataDxfId="21" dataCellStyle="Normal"/>
    <tableColumn id="7" xr3:uid="{E0A78677-03E8-4B6B-97AC-0D5DC392F122}" name="FY 2016 Revenue" dataDxfId="20" dataCellStyle="Normal"/>
    <tableColumn id="8" xr3:uid="{790F1716-B49C-423E-A719-DF12F786C3AD}" name="FY 2017Revenue" dataDxfId="19" dataCellStyle="Normal"/>
    <tableColumn id="9" xr3:uid="{25A92CA6-3C32-4941-B80D-4697EFDC50EB}" name="FY 2018 Revenue" dataDxfId="18" dataCellStyle="Normal"/>
    <tableColumn id="10" xr3:uid="{712C55FF-5F8E-4283-99E9-9D0DE9BDF968}" name="FY 2019 Revenue" dataDxfId="17" dataCellStyle="Normal"/>
    <tableColumn id="11" xr3:uid="{0BA89E8E-ECF1-4539-AEE7-3635CFB5AD76}" name="FY 2015 Rank" dataDxfId="16" dataCellStyle="Normal"/>
    <tableColumn id="12" xr3:uid="{FF28AE35-D397-42B2-8A6E-AB653D1CF2AD}" name="FY 2016 Rank" dataDxfId="15" dataCellStyle="Normal"/>
    <tableColumn id="13" xr3:uid="{30583C23-31F6-4F7E-A594-ACBA8647B785}" name="FY 2017 Rank" dataDxfId="14" dataCellStyle="Normal"/>
    <tableColumn id="14" xr3:uid="{B57020A8-D417-49A2-A8AB-6348ACE72F50}" name="FY 2018 Rank" dataDxfId="13" dataCellStyle="Normal"/>
    <tableColumn id="15" xr3:uid="{A7228DAC-9518-4879-B3DC-78447E0A5708}" name="FY 2019 Rank" dataDxfId="12" dataCellStyle="Normal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2B730-FACD-4421-8175-220E91AE09DD}">
  <dimension ref="A1:P51"/>
  <sheetViews>
    <sheetView topLeftCell="A22" workbookViewId="0">
      <selection activeCell="D37" sqref="D37"/>
    </sheetView>
  </sheetViews>
  <sheetFormatPr defaultRowHeight="15" x14ac:dyDescent="0.25"/>
  <cols>
    <col min="1" max="1" width="46.28515625" bestFit="1" customWidth="1"/>
    <col min="2" max="2" width="23.7109375" bestFit="1" customWidth="1"/>
    <col min="3" max="3" width="34.85546875" bestFit="1" customWidth="1"/>
    <col min="4" max="4" width="26.85546875" bestFit="1" customWidth="1"/>
    <col min="5" max="6" width="30.5703125" bestFit="1" customWidth="1"/>
    <col min="7" max="7" width="20.5703125" bestFit="1" customWidth="1"/>
    <col min="8" max="8" width="20.140625" bestFit="1" customWidth="1"/>
    <col min="9" max="10" width="20.5703125" bestFit="1" customWidth="1"/>
    <col min="11" max="15" width="16.85546875" bestFit="1" customWidth="1"/>
  </cols>
  <sheetData>
    <row r="1" spans="1:16" x14ac:dyDescent="0.25">
      <c r="F1" s="32"/>
      <c r="G1" s="32"/>
      <c r="H1" s="32"/>
      <c r="I1" s="32"/>
      <c r="J1" s="32"/>
      <c r="K1" s="32"/>
      <c r="L1" s="32"/>
      <c r="M1" s="32"/>
      <c r="N1" s="32"/>
      <c r="O1" s="32"/>
      <c r="P1" s="1"/>
    </row>
    <row r="2" spans="1:16" x14ac:dyDescent="0.25">
      <c r="A2" s="7" t="s">
        <v>0</v>
      </c>
      <c r="B2" s="7" t="s">
        <v>1</v>
      </c>
      <c r="C2" s="7" t="s">
        <v>64</v>
      </c>
      <c r="D2" s="7" t="s">
        <v>65</v>
      </c>
      <c r="E2" s="7" t="s">
        <v>2</v>
      </c>
      <c r="F2" s="7" t="s">
        <v>52</v>
      </c>
      <c r="G2" s="7" t="s">
        <v>53</v>
      </c>
      <c r="H2" s="7" t="s">
        <v>54</v>
      </c>
      <c r="I2" s="7" t="s">
        <v>55</v>
      </c>
      <c r="J2" s="7" t="s">
        <v>56</v>
      </c>
      <c r="K2" s="7" t="s">
        <v>50</v>
      </c>
      <c r="L2" s="7" t="s">
        <v>51</v>
      </c>
      <c r="M2" s="7" t="s">
        <v>57</v>
      </c>
      <c r="N2" s="7" t="s">
        <v>58</v>
      </c>
      <c r="O2" s="7" t="s">
        <v>59</v>
      </c>
      <c r="P2" s="1"/>
    </row>
    <row r="3" spans="1:16" x14ac:dyDescent="0.25">
      <c r="A3" t="s">
        <v>5</v>
      </c>
      <c r="B3" t="s">
        <v>6</v>
      </c>
      <c r="C3" t="str">
        <f>LEFT(B3,2)</f>
        <v>PF</v>
      </c>
      <c r="D3" t="str">
        <f>VLOOKUP(C3,I20:J33,2,0)</f>
        <v>Financial Institution</v>
      </c>
      <c r="E3" t="s">
        <v>7</v>
      </c>
      <c r="F3" s="1" t="s">
        <v>8</v>
      </c>
      <c r="G3" s="1" t="s">
        <v>8</v>
      </c>
      <c r="H3" s="1">
        <v>127.8</v>
      </c>
      <c r="I3" s="1">
        <v>158.4</v>
      </c>
      <c r="J3" s="1">
        <v>196.2</v>
      </c>
      <c r="K3" s="1" t="s">
        <v>8</v>
      </c>
      <c r="L3" s="1" t="s">
        <v>8</v>
      </c>
      <c r="M3" s="1">
        <v>10</v>
      </c>
      <c r="N3" s="1">
        <v>7</v>
      </c>
      <c r="O3" s="1">
        <v>4</v>
      </c>
      <c r="P3" s="1"/>
    </row>
    <row r="4" spans="1:16" x14ac:dyDescent="0.25">
      <c r="A4" t="s">
        <v>11</v>
      </c>
      <c r="B4" t="s">
        <v>12</v>
      </c>
      <c r="C4" t="str">
        <f t="shared" ref="C4:C16" si="0">LEFT(B4,2)</f>
        <v>PT</v>
      </c>
      <c r="D4" t="str">
        <f t="shared" ref="D4:D16" si="1">VLOOKUP(C4,I21:J34,2,0)</f>
        <v>Telecommunication</v>
      </c>
      <c r="E4" t="s">
        <v>7</v>
      </c>
      <c r="F4" s="1" t="s">
        <v>8</v>
      </c>
      <c r="G4" s="1" t="s">
        <v>8</v>
      </c>
      <c r="H4" s="1" t="s">
        <v>8</v>
      </c>
      <c r="I4" s="1" t="s">
        <v>8</v>
      </c>
      <c r="J4" s="1">
        <v>144</v>
      </c>
      <c r="K4" s="1" t="s">
        <v>8</v>
      </c>
      <c r="L4" s="1" t="s">
        <v>8</v>
      </c>
      <c r="M4" s="1" t="s">
        <v>8</v>
      </c>
      <c r="N4" s="1" t="s">
        <v>8</v>
      </c>
      <c r="O4" s="1">
        <v>8</v>
      </c>
      <c r="P4" s="1"/>
    </row>
    <row r="5" spans="1:16" x14ac:dyDescent="0.25">
      <c r="A5" t="s">
        <v>15</v>
      </c>
      <c r="B5" t="s">
        <v>16</v>
      </c>
      <c r="C5" t="str">
        <f t="shared" si="0"/>
        <v>PE</v>
      </c>
      <c r="D5" t="str">
        <f t="shared" si="1"/>
        <v>Energy</v>
      </c>
      <c r="E5" t="s">
        <v>7</v>
      </c>
      <c r="F5" s="1">
        <v>250.1</v>
      </c>
      <c r="G5" s="1">
        <v>250.7</v>
      </c>
      <c r="H5" s="1">
        <v>278</v>
      </c>
      <c r="I5" s="1">
        <v>298</v>
      </c>
      <c r="J5" s="1">
        <v>309.10000000000002</v>
      </c>
      <c r="K5" s="1">
        <v>1</v>
      </c>
      <c r="L5" s="1">
        <v>1</v>
      </c>
      <c r="M5" s="1">
        <v>1</v>
      </c>
      <c r="N5" s="1">
        <v>3</v>
      </c>
      <c r="O5" s="1">
        <v>2</v>
      </c>
      <c r="P5" s="1"/>
    </row>
    <row r="6" spans="1:16" x14ac:dyDescent="0.25">
      <c r="A6" t="s">
        <v>19</v>
      </c>
      <c r="B6" t="s">
        <v>20</v>
      </c>
      <c r="C6" t="str">
        <f t="shared" si="0"/>
        <v>PP</v>
      </c>
      <c r="D6" t="str">
        <f t="shared" si="1"/>
        <v>Pharmaceutical Preparations</v>
      </c>
      <c r="E6" t="s">
        <v>7</v>
      </c>
      <c r="F6" s="1">
        <v>112.8</v>
      </c>
      <c r="G6" s="1">
        <v>123.6</v>
      </c>
      <c r="H6" s="1">
        <v>133.5</v>
      </c>
      <c r="I6" s="1">
        <v>145.69999999999999</v>
      </c>
      <c r="J6" s="1">
        <v>161.19999999999999</v>
      </c>
      <c r="K6" s="1">
        <v>8</v>
      </c>
      <c r="L6" s="1">
        <v>6</v>
      </c>
      <c r="M6" s="1">
        <v>7</v>
      </c>
      <c r="N6" s="1">
        <v>10</v>
      </c>
      <c r="O6" s="1">
        <v>6</v>
      </c>
      <c r="P6" s="1"/>
    </row>
    <row r="7" spans="1:16" x14ac:dyDescent="0.25">
      <c r="A7" t="s">
        <v>23</v>
      </c>
      <c r="B7" t="s">
        <v>24</v>
      </c>
      <c r="C7" t="str">
        <f t="shared" si="0"/>
        <v>PU</v>
      </c>
      <c r="D7" t="str">
        <f t="shared" si="1"/>
        <v>Utilities</v>
      </c>
      <c r="E7" t="s">
        <v>25</v>
      </c>
      <c r="F7" s="1">
        <v>122.2</v>
      </c>
      <c r="G7" s="1">
        <v>132.19999999999999</v>
      </c>
      <c r="H7" s="1">
        <v>133</v>
      </c>
      <c r="I7" s="1" t="s">
        <v>8</v>
      </c>
      <c r="J7" s="1">
        <v>140.30000000000001</v>
      </c>
      <c r="K7" s="1">
        <v>5</v>
      </c>
      <c r="L7" s="1">
        <v>5</v>
      </c>
      <c r="M7" s="1">
        <v>8</v>
      </c>
      <c r="N7" s="1" t="s">
        <v>8</v>
      </c>
      <c r="O7" s="1">
        <v>10</v>
      </c>
      <c r="P7" s="1"/>
    </row>
    <row r="8" spans="1:16" x14ac:dyDescent="0.25">
      <c r="A8" t="s">
        <v>28</v>
      </c>
      <c r="B8" t="s">
        <v>29</v>
      </c>
      <c r="C8" t="str">
        <f t="shared" si="0"/>
        <v>PE</v>
      </c>
      <c r="D8" t="str">
        <f t="shared" si="1"/>
        <v>Energy</v>
      </c>
      <c r="E8" t="s">
        <v>7</v>
      </c>
      <c r="F8" s="1">
        <v>241.4</v>
      </c>
      <c r="G8" s="1">
        <v>231.4</v>
      </c>
      <c r="H8" s="1">
        <v>275.10000000000002</v>
      </c>
      <c r="I8" s="1">
        <v>362</v>
      </c>
      <c r="J8" s="1">
        <v>324</v>
      </c>
      <c r="K8" s="1">
        <v>2</v>
      </c>
      <c r="L8" s="1">
        <v>2</v>
      </c>
      <c r="M8" s="1">
        <v>2</v>
      </c>
      <c r="N8" s="1">
        <v>2</v>
      </c>
      <c r="O8" s="1">
        <v>1</v>
      </c>
      <c r="P8" s="1"/>
    </row>
    <row r="9" spans="1:16" x14ac:dyDescent="0.25">
      <c r="A9" t="s">
        <v>30</v>
      </c>
      <c r="B9" t="s">
        <v>31</v>
      </c>
      <c r="C9" t="str">
        <f t="shared" si="0"/>
        <v>PR</v>
      </c>
      <c r="D9" t="str">
        <f t="shared" si="1"/>
        <v>Transport</v>
      </c>
      <c r="E9" t="s">
        <v>7</v>
      </c>
      <c r="F9" s="1">
        <v>109.3</v>
      </c>
      <c r="G9" s="1">
        <v>120.6</v>
      </c>
      <c r="H9" s="1">
        <v>134.19999999999999</v>
      </c>
      <c r="I9" s="1">
        <v>159.6</v>
      </c>
      <c r="J9" s="1" t="s">
        <v>8</v>
      </c>
      <c r="K9" s="1">
        <v>9</v>
      </c>
      <c r="L9" s="1">
        <v>8</v>
      </c>
      <c r="M9" s="1">
        <v>6</v>
      </c>
      <c r="N9" s="1">
        <v>6</v>
      </c>
      <c r="O9" s="1" t="s">
        <v>8</v>
      </c>
      <c r="P9" s="1"/>
    </row>
    <row r="10" spans="1:16" x14ac:dyDescent="0.25">
      <c r="A10" t="s">
        <v>34</v>
      </c>
      <c r="B10" t="s">
        <v>35</v>
      </c>
      <c r="C10" t="str">
        <f t="shared" si="0"/>
        <v>PE</v>
      </c>
      <c r="D10" t="str">
        <f t="shared" si="1"/>
        <v>Energy</v>
      </c>
      <c r="E10" t="s">
        <v>7</v>
      </c>
      <c r="F10" s="1">
        <v>157.69999999999999</v>
      </c>
      <c r="G10" s="1">
        <v>143.30000000000001</v>
      </c>
      <c r="H10" s="1">
        <v>176.7</v>
      </c>
      <c r="I10" s="1">
        <v>224.8</v>
      </c>
      <c r="J10" s="1">
        <v>225.7</v>
      </c>
      <c r="K10" s="1">
        <v>3</v>
      </c>
      <c r="L10" s="1">
        <v>4</v>
      </c>
      <c r="M10" s="1">
        <v>3</v>
      </c>
      <c r="N10" s="1">
        <v>4</v>
      </c>
      <c r="O10" s="1">
        <v>3</v>
      </c>
      <c r="P10" s="1"/>
    </row>
    <row r="11" spans="1:16" x14ac:dyDescent="0.25">
      <c r="A11" t="s">
        <v>36</v>
      </c>
      <c r="B11" t="s">
        <v>37</v>
      </c>
      <c r="C11" t="str">
        <f t="shared" si="0"/>
        <v>PE</v>
      </c>
      <c r="D11" t="str">
        <f t="shared" si="1"/>
        <v>Energy</v>
      </c>
      <c r="E11" t="s">
        <v>7</v>
      </c>
      <c r="F11" s="1">
        <v>116.9</v>
      </c>
      <c r="G11" s="1">
        <v>114.5</v>
      </c>
      <c r="H11" s="1" t="s">
        <v>8</v>
      </c>
      <c r="I11" s="1">
        <v>148</v>
      </c>
      <c r="J11" s="1">
        <v>173.8</v>
      </c>
      <c r="K11" s="1">
        <v>6</v>
      </c>
      <c r="L11" s="1">
        <v>9</v>
      </c>
      <c r="M11" s="1" t="s">
        <v>8</v>
      </c>
      <c r="N11" s="1">
        <v>9</v>
      </c>
      <c r="O11" s="1">
        <v>5</v>
      </c>
      <c r="P11" s="1"/>
    </row>
    <row r="12" spans="1:16" x14ac:dyDescent="0.25">
      <c r="A12" t="s">
        <v>38</v>
      </c>
      <c r="B12" t="s">
        <v>39</v>
      </c>
      <c r="C12" t="str">
        <f t="shared" si="0"/>
        <v>PV</v>
      </c>
      <c r="D12" t="str">
        <f t="shared" si="1"/>
        <v>Various</v>
      </c>
      <c r="E12" t="s">
        <v>7</v>
      </c>
      <c r="F12" s="1" t="s">
        <v>8</v>
      </c>
      <c r="G12" s="1" t="s">
        <v>8</v>
      </c>
      <c r="H12" s="1" t="s">
        <v>8</v>
      </c>
      <c r="I12" s="1">
        <v>384.1</v>
      </c>
      <c r="J12" s="1" t="s">
        <v>8</v>
      </c>
      <c r="K12" s="1" t="s">
        <v>8</v>
      </c>
      <c r="L12" s="1" t="s">
        <v>8</v>
      </c>
      <c r="M12" s="1" t="s">
        <v>8</v>
      </c>
      <c r="N12" s="1">
        <v>1</v>
      </c>
      <c r="O12" s="1" t="s">
        <v>8</v>
      </c>
      <c r="P12" s="1"/>
    </row>
    <row r="13" spans="1:16" x14ac:dyDescent="0.25">
      <c r="A13" t="s">
        <v>42</v>
      </c>
      <c r="B13" t="s">
        <v>43</v>
      </c>
      <c r="C13" t="str">
        <f t="shared" si="0"/>
        <v>PT</v>
      </c>
      <c r="D13" t="str">
        <f t="shared" si="1"/>
        <v>Telecommunication</v>
      </c>
      <c r="E13" t="s">
        <v>7</v>
      </c>
      <c r="F13" s="1" t="s">
        <v>8</v>
      </c>
      <c r="G13" s="1">
        <v>111.1</v>
      </c>
      <c r="H13" s="1" t="s">
        <v>8</v>
      </c>
      <c r="I13" s="1" t="s">
        <v>8</v>
      </c>
      <c r="J13" s="1" t="s">
        <v>8</v>
      </c>
      <c r="K13" s="1" t="s">
        <v>8</v>
      </c>
      <c r="L13" s="1">
        <v>10</v>
      </c>
      <c r="M13" s="1" t="s">
        <v>8</v>
      </c>
      <c r="N13" s="1" t="s">
        <v>8</v>
      </c>
      <c r="O13" s="1" t="s">
        <v>8</v>
      </c>
      <c r="P13" s="1"/>
    </row>
    <row r="14" spans="1:16" x14ac:dyDescent="0.25">
      <c r="A14" t="s">
        <v>150</v>
      </c>
      <c r="B14" t="s">
        <v>44</v>
      </c>
      <c r="C14" t="str">
        <f t="shared" si="0"/>
        <v>PV</v>
      </c>
      <c r="D14" t="str">
        <f t="shared" si="1"/>
        <v>Various</v>
      </c>
      <c r="E14" t="s">
        <v>45</v>
      </c>
      <c r="F14" s="1">
        <v>135.19999999999999</v>
      </c>
      <c r="G14" s="1">
        <v>122.2</v>
      </c>
      <c r="H14" s="1">
        <v>150.9</v>
      </c>
      <c r="I14" s="1">
        <v>162.69999999999999</v>
      </c>
      <c r="J14" s="1" t="s">
        <v>8</v>
      </c>
      <c r="K14" s="1">
        <v>4</v>
      </c>
      <c r="L14" s="1">
        <v>7</v>
      </c>
      <c r="M14" s="1">
        <v>5</v>
      </c>
      <c r="N14" s="1">
        <v>5</v>
      </c>
      <c r="O14" s="1" t="s">
        <v>8</v>
      </c>
      <c r="P14" s="1"/>
    </row>
    <row r="15" spans="1:16" x14ac:dyDescent="0.25">
      <c r="A15" t="s">
        <v>46</v>
      </c>
      <c r="B15" t="s">
        <v>47</v>
      </c>
      <c r="C15" t="str">
        <f t="shared" si="0"/>
        <v>PT</v>
      </c>
      <c r="D15" t="str">
        <f t="shared" si="1"/>
        <v>Telecommunication</v>
      </c>
      <c r="E15" t="s">
        <v>25</v>
      </c>
      <c r="F15" s="1">
        <v>107.5</v>
      </c>
      <c r="G15" s="1" t="s">
        <v>8</v>
      </c>
      <c r="H15" s="1">
        <v>130.80000000000001</v>
      </c>
      <c r="I15" s="1" t="s">
        <v>8</v>
      </c>
      <c r="J15" s="1">
        <v>143.19999999999999</v>
      </c>
      <c r="K15" s="1">
        <v>10</v>
      </c>
      <c r="L15" s="1" t="s">
        <v>8</v>
      </c>
      <c r="M15" s="1">
        <v>9</v>
      </c>
      <c r="N15" s="1" t="s">
        <v>8</v>
      </c>
      <c r="O15" s="1">
        <v>9</v>
      </c>
      <c r="P15" s="1"/>
    </row>
    <row r="16" spans="1:16" x14ac:dyDescent="0.25">
      <c r="A16" t="s">
        <v>48</v>
      </c>
      <c r="B16" t="s">
        <v>49</v>
      </c>
      <c r="C16" t="str">
        <f t="shared" si="0"/>
        <v>PR</v>
      </c>
      <c r="D16" t="str">
        <f t="shared" si="1"/>
        <v>Transport</v>
      </c>
      <c r="E16" t="s">
        <v>25</v>
      </c>
      <c r="F16" s="1">
        <v>113.1</v>
      </c>
      <c r="G16" s="1">
        <v>155.80000000000001</v>
      </c>
      <c r="H16" s="1">
        <v>175.4</v>
      </c>
      <c r="I16" s="1">
        <v>151.6</v>
      </c>
      <c r="J16" s="1">
        <v>160.6</v>
      </c>
      <c r="K16" s="1">
        <v>7</v>
      </c>
      <c r="L16" s="1">
        <v>3</v>
      </c>
      <c r="M16" s="1">
        <v>4</v>
      </c>
      <c r="N16" s="1">
        <v>8</v>
      </c>
      <c r="O16" s="1">
        <v>7</v>
      </c>
      <c r="P16" s="1"/>
    </row>
    <row r="18" spans="1:10" ht="15.75" thickBot="1" x14ac:dyDescent="0.3"/>
    <row r="19" spans="1:10" ht="16.5" thickTop="1" thickBot="1" x14ac:dyDescent="0.3">
      <c r="A19" s="15" t="s">
        <v>0</v>
      </c>
      <c r="B19" s="15" t="s">
        <v>1491</v>
      </c>
      <c r="C19" s="15" t="s">
        <v>1492</v>
      </c>
      <c r="D19" s="15" t="s">
        <v>1490</v>
      </c>
      <c r="E19" s="15" t="s">
        <v>2</v>
      </c>
      <c r="F19" s="15" t="s">
        <v>65</v>
      </c>
      <c r="I19" s="5" t="s">
        <v>3</v>
      </c>
      <c r="J19" s="5" t="s">
        <v>4</v>
      </c>
    </row>
    <row r="20" spans="1:10" ht="16.5" thickTop="1" thickBot="1" x14ac:dyDescent="0.3">
      <c r="A20" s="16" t="str">
        <f>VLOOKUP(A3,Table13[[Company Name]:[SEC Registration No.]],1,0)</f>
        <v>BDO Unibank, Inc.</v>
      </c>
      <c r="B20" s="16" t="str">
        <f>VLOOKUP(Companies!A3,Stock_Price!B2:C341,2,0)</f>
        <v>123.2 (0.41%)</v>
      </c>
      <c r="C20" s="17">
        <f>VLOOKUP(A3,Stock_Price!B2:D341,3,0)</f>
        <v>122.7</v>
      </c>
      <c r="D20" s="17">
        <f>(LEFT(B20,6))+0</f>
        <v>123.2</v>
      </c>
      <c r="E20" s="16" t="str">
        <f>VLOOKUP(A20,Table13[[#All],[Company Name]:[Region]],5,0)</f>
        <v>National Capital Region</v>
      </c>
      <c r="F20" s="16" t="str">
        <f>VLOOKUP(A3,Table13[[#All],[Company Name]:[Industry]],4,0)</f>
        <v>Financial Institution</v>
      </c>
      <c r="I20" s="5" t="s">
        <v>9</v>
      </c>
      <c r="J20" s="6" t="s">
        <v>10</v>
      </c>
    </row>
    <row r="21" spans="1:10" ht="15.75" thickBot="1" x14ac:dyDescent="0.3">
      <c r="A21" s="16" t="str">
        <f>VLOOKUP(A4,Table13[[Company Name]:[SEC Registration No.]],1,0)</f>
        <v>Globe Telecom, Inc.</v>
      </c>
      <c r="B21" s="16" t="str">
        <f>VLOOKUP(Companies!A4,Stock_Price!B3:C342,2,0)</f>
        <v>2560 (0.63%)</v>
      </c>
      <c r="C21" s="17">
        <f>VLOOKUP(A4,Stock_Price!B3:D342,3,0)</f>
        <v>2544</v>
      </c>
      <c r="D21" s="17">
        <f>(LEFT(B21,D39))+0</f>
        <v>2560</v>
      </c>
      <c r="E21" s="16" t="str">
        <f>VLOOKUP(A21,Table13[[#All],[Company Name]:[Region]],5,0)</f>
        <v>National Capital Region</v>
      </c>
      <c r="F21" s="16" t="str">
        <f>VLOOKUP(A4,Table13[[#All],[Company Name]:[Industry]],4,0)</f>
        <v>Telecommunication</v>
      </c>
      <c r="I21" s="5" t="s">
        <v>13</v>
      </c>
      <c r="J21" s="6" t="s">
        <v>14</v>
      </c>
    </row>
    <row r="22" spans="1:10" ht="15.75" thickBot="1" x14ac:dyDescent="0.3">
      <c r="A22" s="16" t="str">
        <f>VLOOKUP(A5,Table13[[Company Name]:[SEC Registration No.]],1,0)</f>
        <v>Manila Electric Company</v>
      </c>
      <c r="B22" s="16" t="str">
        <f>VLOOKUP(Companies!A5,Stock_Price!B4:C343,2,0)</f>
        <v>360 (5.88%)</v>
      </c>
      <c r="C22" s="17">
        <f>VLOOKUP(A5,Stock_Price!B4:D343,3,0)</f>
        <v>340</v>
      </c>
      <c r="D22" s="17">
        <f t="shared" ref="D22:D33" si="2">(LEFT(B22,D40))+0</f>
        <v>360</v>
      </c>
      <c r="E22" s="16" t="str">
        <f>VLOOKUP(A22,Table13[[#All],[Company Name]:[Region]],5,0)</f>
        <v>National Capital Region</v>
      </c>
      <c r="F22" s="16" t="str">
        <f>VLOOKUP(A5,Table13[[#All],[Company Name]:[Industry]],4,0)</f>
        <v>Energy</v>
      </c>
      <c r="I22" s="5" t="s">
        <v>17</v>
      </c>
      <c r="J22" s="5" t="s">
        <v>18</v>
      </c>
    </row>
    <row r="23" spans="1:10" ht="15.75" thickBot="1" x14ac:dyDescent="0.3">
      <c r="A23" s="16" t="str">
        <f>VLOOKUP(A6,Table13[[Company Name]:[SEC Registration No.]],1,0)</f>
        <v>Mercury Drug Corporation</v>
      </c>
      <c r="B23" s="16" t="str">
        <f>VLOOKUP(Companies!A6,Stock_Price!B5:C344,2,0)</f>
        <v>0.8 (0.00%)</v>
      </c>
      <c r="C23" s="17">
        <f>VLOOKUP(A6,Stock_Price!B5:D344,3,0)</f>
        <v>0.8</v>
      </c>
      <c r="D23" s="17">
        <f t="shared" si="2"/>
        <v>0.8</v>
      </c>
      <c r="E23" s="16" t="str">
        <f>VLOOKUP(A23,Table13[[#All],[Company Name]:[Region]],5,0)</f>
        <v>National Capital Region</v>
      </c>
      <c r="F23" s="16" t="str">
        <f>VLOOKUP(A6,Table13[[#All],[Company Name]:[Industry]],4,0)</f>
        <v>Pharmaceutical Preparations</v>
      </c>
      <c r="I23" s="5" t="s">
        <v>21</v>
      </c>
      <c r="J23" s="6" t="s">
        <v>22</v>
      </c>
    </row>
    <row r="24" spans="1:10" ht="15.75" thickBot="1" x14ac:dyDescent="0.3">
      <c r="A24" s="16" t="str">
        <f>VLOOKUP(A7,Table13[[Company Name]:[SEC Registration No.]],1,0)</f>
        <v>Nestlé Philippines, Inc.</v>
      </c>
      <c r="B24" s="16" t="str">
        <f>VLOOKUP(Companies!A7,Stock_Price!B6:C345,2,0)</f>
        <v>100.8 (-7.01%)</v>
      </c>
      <c r="C24" s="17">
        <f>VLOOKUP(A7,Stock_Price!B6:D345,3,0)</f>
        <v>108.4</v>
      </c>
      <c r="D24" s="17">
        <f t="shared" si="2"/>
        <v>100.8</v>
      </c>
      <c r="E24" s="16" t="str">
        <f>VLOOKUP(A24,Table13[[#All],[Company Name]:[Region]],5,0)</f>
        <v>CALABARZON</v>
      </c>
      <c r="F24" s="16" t="str">
        <f>VLOOKUP(A7,Table13[[#All],[Company Name]:[Industry]],4,0)</f>
        <v>Utilities</v>
      </c>
      <c r="I24" s="5" t="s">
        <v>26</v>
      </c>
      <c r="J24" s="5" t="s">
        <v>27</v>
      </c>
    </row>
    <row r="25" spans="1:10" ht="15.75" thickBot="1" x14ac:dyDescent="0.3">
      <c r="A25" s="16" t="str">
        <f>VLOOKUP(A8,Table13[[Company Name]:[SEC Registration No.]],1,0)</f>
        <v>Petron Corporation</v>
      </c>
      <c r="B25" s="16" t="str">
        <f>VLOOKUP(Companies!A8,Stock_Price!B7:C346,2,0)</f>
        <v>3.23 (0.94%)</v>
      </c>
      <c r="C25" s="17">
        <f>VLOOKUP(A8,Stock_Price!B7:D346,3,0)</f>
        <v>3.2</v>
      </c>
      <c r="D25" s="17">
        <f t="shared" si="2"/>
        <v>3.23</v>
      </c>
      <c r="E25" s="16" t="str">
        <f>VLOOKUP(A25,Table13[[#All],[Company Name]:[Region]],5,0)</f>
        <v>National Capital Region</v>
      </c>
      <c r="F25" s="16" t="str">
        <f>VLOOKUP(A8,Table13[[#All],[Company Name]:[Industry]],4,0)</f>
        <v>Energy</v>
      </c>
      <c r="I25" s="5" t="s">
        <v>17</v>
      </c>
      <c r="J25" s="5" t="s">
        <v>18</v>
      </c>
    </row>
    <row r="26" spans="1:10" ht="15.75" thickBot="1" x14ac:dyDescent="0.3">
      <c r="A26" s="16" t="str">
        <f>VLOOKUP(A9,Table13[[Company Name]:[SEC Registration No.]],1,0)</f>
        <v>Philippine Airlines, Inc.</v>
      </c>
      <c r="B26" s="16" t="str">
        <f>VLOOKUP(Companies!A9,Stock_Price!B8:C347,2,0)</f>
        <v>6.1 (-1.61%)</v>
      </c>
      <c r="C26" s="17">
        <f>VLOOKUP(A9,Stock_Price!B8:D347,3,0)</f>
        <v>6.2</v>
      </c>
      <c r="D26" s="17">
        <f t="shared" si="2"/>
        <v>6.1</v>
      </c>
      <c r="E26" s="16" t="str">
        <f>VLOOKUP(A26,Table13[[#All],[Company Name]:[Region]],5,0)</f>
        <v>National Capital Region</v>
      </c>
      <c r="F26" s="16" t="str">
        <f>VLOOKUP(A9,Table13[[#All],[Company Name]:[Industry]],4,0)</f>
        <v>Transport</v>
      </c>
      <c r="I26" s="5" t="s">
        <v>32</v>
      </c>
      <c r="J26" s="5" t="s">
        <v>33</v>
      </c>
    </row>
    <row r="27" spans="1:10" ht="15.75" thickBot="1" x14ac:dyDescent="0.3">
      <c r="A27" s="16" t="str">
        <f>VLOOKUP(A10,Table13[[Company Name]:[SEC Registration No.]],1,0)</f>
        <v>Pilipinas Shell Petroleum Corporation</v>
      </c>
      <c r="B27" s="16" t="str">
        <f>VLOOKUP(Companies!A10,Stock_Price!B9:C348,2,0)</f>
        <v>18.4 (0.55%)</v>
      </c>
      <c r="C27" s="17">
        <f>VLOOKUP(A10,Stock_Price!B9:D348,3,0)</f>
        <v>18.3</v>
      </c>
      <c r="D27" s="17">
        <f t="shared" si="2"/>
        <v>18.399999999999999</v>
      </c>
      <c r="E27" s="16" t="str">
        <f>VLOOKUP(A27,Table13[[#All],[Company Name]:[Region]],5,0)</f>
        <v>National Capital Region</v>
      </c>
      <c r="F27" s="16" t="str">
        <f>VLOOKUP(A10,Table13[[#All],[Company Name]:[Industry]],4,0)</f>
        <v>Energy</v>
      </c>
      <c r="I27" s="5" t="s">
        <v>17</v>
      </c>
      <c r="J27" s="5" t="s">
        <v>18</v>
      </c>
    </row>
    <row r="28" spans="1:10" ht="15.75" thickBot="1" x14ac:dyDescent="0.3">
      <c r="A28" s="16" t="str">
        <f>VLOOKUP(A11,Table13[[Company Name]:[SEC Registration No.]],1,0)</f>
        <v>PMFTC Inc.</v>
      </c>
      <c r="B28" s="16" t="str">
        <f>VLOOKUP(Companies!A11,Stock_Price!B10:C349,2,0)</f>
        <v>2.83 (0.00%)</v>
      </c>
      <c r="C28" s="17">
        <f>VLOOKUP(A11,Stock_Price!B10:D349,3,0)</f>
        <v>2.83</v>
      </c>
      <c r="D28" s="17">
        <f t="shared" si="2"/>
        <v>2.83</v>
      </c>
      <c r="E28" s="16" t="str">
        <f>VLOOKUP(A28,Table13[[#All],[Company Name]:[Region]],5,0)</f>
        <v>National Capital Region</v>
      </c>
      <c r="F28" s="16" t="str">
        <f>VLOOKUP(A11,Table13[[#All],[Company Name]:[Industry]],4,0)</f>
        <v>Energy</v>
      </c>
      <c r="I28" s="5" t="s">
        <v>17</v>
      </c>
      <c r="J28" s="5" t="s">
        <v>18</v>
      </c>
    </row>
    <row r="29" spans="1:10" ht="15.75" thickBot="1" x14ac:dyDescent="0.3">
      <c r="A29" s="16" t="str">
        <f>VLOOKUP(A12,Table13[[Company Name]:[SEC Registration No.]],1,0)</f>
        <v>San Miguel Corporation</v>
      </c>
      <c r="B29" s="16" t="str">
        <f>VLOOKUP(Companies!A12,Stock_Price!B11:C350,2,0)</f>
        <v>104.9 (0.87%)</v>
      </c>
      <c r="C29" s="17">
        <f>VLOOKUP(A12,Stock_Price!B11:D350,3,0)</f>
        <v>104</v>
      </c>
      <c r="D29" s="17">
        <f t="shared" si="2"/>
        <v>104.9</v>
      </c>
      <c r="E29" s="16" t="str">
        <f>VLOOKUP(A29,Table13[[#All],[Company Name]:[Region]],5,0)</f>
        <v>National Capital Region</v>
      </c>
      <c r="F29" s="16" t="str">
        <f>VLOOKUP(A12,Table13[[#All],[Company Name]:[Industry]],4,0)</f>
        <v>Various</v>
      </c>
      <c r="I29" s="5" t="s">
        <v>40</v>
      </c>
      <c r="J29" s="5" t="s">
        <v>41</v>
      </c>
    </row>
    <row r="30" spans="1:10" ht="15.75" thickBot="1" x14ac:dyDescent="0.3">
      <c r="A30" s="16" t="str">
        <f>VLOOKUP(A13,Table13[[Company Name]:[SEC Registration No.]],1,0)</f>
        <v>Smart Communications, Inc.</v>
      </c>
      <c r="B30" s="16" t="str">
        <f>VLOOKUP(Companies!A13,Stock_Price!B12:C351,2,0)</f>
        <v>6 (0.00%)</v>
      </c>
      <c r="C30" s="17">
        <f>VLOOKUP(A13,Stock_Price!B12:D351,3,0)</f>
        <v>6</v>
      </c>
      <c r="D30" s="17">
        <f t="shared" si="2"/>
        <v>6</v>
      </c>
      <c r="E30" s="16" t="str">
        <f>VLOOKUP(A30,Table13[[#All],[Company Name]:[Region]],5,0)</f>
        <v>National Capital Region</v>
      </c>
      <c r="F30" s="16" t="str">
        <f>VLOOKUP(A13,Table13[[#All],[Company Name]:[Industry]],4,0)</f>
        <v>Telecommunication</v>
      </c>
      <c r="I30" s="5" t="s">
        <v>13</v>
      </c>
      <c r="J30" s="6" t="s">
        <v>14</v>
      </c>
    </row>
    <row r="31" spans="1:10" ht="15.75" thickBot="1" x14ac:dyDescent="0.3">
      <c r="A31" s="16" t="str">
        <f>VLOOKUP(A14,Table13[[Company Name]:[SEC Registration No.]],1,0)</f>
        <v>TI(Philippines), Inc.</v>
      </c>
      <c r="B31" s="16" t="str">
        <f>VLOOKUP(Companies!A14,Stock_Price!B13:C352,2,0)</f>
        <v>0.35 (1.45%)</v>
      </c>
      <c r="C31" s="17">
        <f>VLOOKUP(A14,Stock_Price!B13:D352,3,0)</f>
        <v>0.34499999999999997</v>
      </c>
      <c r="D31" s="17">
        <f t="shared" si="2"/>
        <v>0.35</v>
      </c>
      <c r="E31" s="16" t="str">
        <f>VLOOKUP(A31,Table13[[#All],[Company Name]:[Region]],5,0)</f>
        <v>Cordillera Administrative Region</v>
      </c>
      <c r="F31" s="16" t="str">
        <f>VLOOKUP(A14,Table13[[#All],[Company Name]:[Industry]],4,0)</f>
        <v>Various</v>
      </c>
      <c r="I31" s="5" t="s">
        <v>40</v>
      </c>
      <c r="J31" s="5" t="s">
        <v>41</v>
      </c>
    </row>
    <row r="32" spans="1:10" ht="15.75" thickBot="1" x14ac:dyDescent="0.3">
      <c r="A32" s="16" t="str">
        <f>VLOOKUP(A15,Table13[[Company Name]:[SEC Registration No.]],1,0)</f>
        <v>Toshiba Information Equipment (Philippines), Inc.</v>
      </c>
      <c r="B32" s="16" t="str">
        <f>VLOOKUP(Companies!A15,Stock_Price!B14:C353,2,0)</f>
        <v>0.56 (-1.75%)</v>
      </c>
      <c r="C32" s="17">
        <f>VLOOKUP(A15,Stock_Price!B14:D353,3,0)</f>
        <v>0.56999999999999995</v>
      </c>
      <c r="D32" s="17">
        <f t="shared" si="2"/>
        <v>0.56000000000000005</v>
      </c>
      <c r="E32" s="16" t="str">
        <f>VLOOKUP(A32,Table13[[#All],[Company Name]:[Region]],5,0)</f>
        <v>CALABARZON</v>
      </c>
      <c r="F32" s="16" t="str">
        <f>VLOOKUP(A15,Table13[[#All],[Company Name]:[Industry]],4,0)</f>
        <v>Telecommunication</v>
      </c>
      <c r="I32" s="5" t="s">
        <v>13</v>
      </c>
      <c r="J32" s="6" t="s">
        <v>14</v>
      </c>
    </row>
    <row r="33" spans="1:10" ht="15.75" thickBot="1" x14ac:dyDescent="0.3">
      <c r="A33" s="16" t="str">
        <f>VLOOKUP(A16,Table13[[Company Name]:[SEC Registration No.]],1,0)</f>
        <v>Toyota Motor Philippines Corporation</v>
      </c>
      <c r="B33" s="16" t="str">
        <f>VLOOKUP(Companies!A16,Stock_Price!B15:C354,2,0)</f>
        <v>102.3 (0.00%)</v>
      </c>
      <c r="C33" s="17">
        <f>VLOOKUP(A16,Stock_Price!B15:D354,3,0)</f>
        <v>102.3</v>
      </c>
      <c r="D33" s="17">
        <f t="shared" si="2"/>
        <v>102.3</v>
      </c>
      <c r="E33" s="16" t="str">
        <f>VLOOKUP(A33,Table13[[#All],[Company Name]:[Region]],5,0)</f>
        <v>CALABARZON</v>
      </c>
      <c r="F33" s="16" t="str">
        <f>VLOOKUP(A16,Table13[[#All],[Company Name]:[Industry]],4,0)</f>
        <v>Transport</v>
      </c>
      <c r="I33" s="5" t="s">
        <v>32</v>
      </c>
      <c r="J33" s="5" t="s">
        <v>33</v>
      </c>
    </row>
    <row r="35" spans="1:10" x14ac:dyDescent="0.25">
      <c r="F35" s="10"/>
    </row>
    <row r="36" spans="1:10" x14ac:dyDescent="0.25">
      <c r="A36" s="11" t="s">
        <v>1487</v>
      </c>
      <c r="B36" s="11" t="s">
        <v>1487</v>
      </c>
      <c r="C36" s="11" t="s">
        <v>1487</v>
      </c>
      <c r="D36" s="11" t="s">
        <v>1488</v>
      </c>
      <c r="E36" s="11" t="s">
        <v>1489</v>
      </c>
    </row>
    <row r="37" spans="1:10" x14ac:dyDescent="0.25">
      <c r="A37" s="11" t="s">
        <v>0</v>
      </c>
      <c r="B37" s="11" t="s">
        <v>1491</v>
      </c>
      <c r="C37" s="11" t="s">
        <v>1492</v>
      </c>
      <c r="D37" s="11"/>
      <c r="E37" s="11" t="s">
        <v>1490</v>
      </c>
    </row>
    <row r="38" spans="1:10" x14ac:dyDescent="0.25">
      <c r="A38" s="12" t="str">
        <f>VLOOKUP(A20,Table13[[Company Name]:[SEC Registration No.]],1,0)</f>
        <v>BDO Unibank, Inc.</v>
      </c>
      <c r="B38" s="13" t="str">
        <f>VLOOKUP(Companies!A20,Stock_Price!B20:C359,2,0)</f>
        <v>123.2 (0.41%)</v>
      </c>
      <c r="C38" s="14">
        <f>VLOOKUP(A20,Stock_Price!B20:D359,3,0)</f>
        <v>122.7</v>
      </c>
      <c r="D38" s="14">
        <f t="shared" ref="D38:D51" si="3">FIND(" ",B20)</f>
        <v>6</v>
      </c>
      <c r="E38" s="18">
        <f>(LEFT(B38,D38))+0</f>
        <v>123.2</v>
      </c>
    </row>
    <row r="39" spans="1:10" x14ac:dyDescent="0.25">
      <c r="A39" s="12" t="str">
        <f>VLOOKUP(A21,Table13[[Company Name]:[SEC Registration No.]],1,0)</f>
        <v>Globe Telecom, Inc.</v>
      </c>
      <c r="B39" s="13" t="str">
        <f>VLOOKUP(Companies!A21,Stock_Price!B21:C360,2,0)</f>
        <v>2560 (0.63%)</v>
      </c>
      <c r="C39" s="14">
        <f>VLOOKUP(A21,Stock_Price!B21:D360,3,0)</f>
        <v>2544</v>
      </c>
      <c r="D39" s="14">
        <f t="shared" si="3"/>
        <v>5</v>
      </c>
      <c r="E39" s="18">
        <f t="shared" ref="E39:E51" si="4">(LEFT(B39,D39))+0</f>
        <v>2560</v>
      </c>
    </row>
    <row r="40" spans="1:10" x14ac:dyDescent="0.25">
      <c r="A40" s="12" t="str">
        <f>VLOOKUP(A22,Table13[[Company Name]:[SEC Registration No.]],1,0)</f>
        <v>Manila Electric Company</v>
      </c>
      <c r="B40" s="13" t="str">
        <f>VLOOKUP(Companies!A22,Stock_Price!B22:C361,2,0)</f>
        <v>360 (5.88%)</v>
      </c>
      <c r="C40" s="14">
        <f>VLOOKUP(A22,Stock_Price!B22:D361,3,0)</f>
        <v>340</v>
      </c>
      <c r="D40" s="14">
        <f t="shared" si="3"/>
        <v>4</v>
      </c>
      <c r="E40" s="18">
        <f t="shared" si="4"/>
        <v>360</v>
      </c>
    </row>
    <row r="41" spans="1:10" x14ac:dyDescent="0.25">
      <c r="A41" s="12" t="str">
        <f>VLOOKUP(A23,Table13[[Company Name]:[SEC Registration No.]],1,0)</f>
        <v>Mercury Drug Corporation</v>
      </c>
      <c r="B41" s="13" t="str">
        <f>VLOOKUP(Companies!A23,Stock_Price!B23:C362,2,0)</f>
        <v>0.8 (0.00%)</v>
      </c>
      <c r="C41" s="14">
        <f>VLOOKUP(A23,Stock_Price!B23:D362,3,0)</f>
        <v>0.8</v>
      </c>
      <c r="D41" s="14">
        <f t="shared" si="3"/>
        <v>4</v>
      </c>
      <c r="E41" s="18">
        <f t="shared" si="4"/>
        <v>0.8</v>
      </c>
    </row>
    <row r="42" spans="1:10" x14ac:dyDescent="0.25">
      <c r="A42" s="12" t="str">
        <f>VLOOKUP(A24,Table13[[Company Name]:[SEC Registration No.]],1,0)</f>
        <v>Nestlé Philippines, Inc.</v>
      </c>
      <c r="B42" s="13" t="str">
        <f>VLOOKUP(Companies!A24,Stock_Price!B24:C363,2,0)</f>
        <v>100.8 (-7.01%)</v>
      </c>
      <c r="C42" s="14">
        <f>VLOOKUP(A24,Stock_Price!B24:D363,3,0)</f>
        <v>108.4</v>
      </c>
      <c r="D42" s="14">
        <f t="shared" si="3"/>
        <v>6</v>
      </c>
      <c r="E42" s="18">
        <f t="shared" si="4"/>
        <v>100.8</v>
      </c>
    </row>
    <row r="43" spans="1:10" x14ac:dyDescent="0.25">
      <c r="A43" s="12" t="str">
        <f>VLOOKUP(A25,Table13[[Company Name]:[SEC Registration No.]],1,0)</f>
        <v>Petron Corporation</v>
      </c>
      <c r="B43" s="13" t="str">
        <f>VLOOKUP(Companies!A25,Stock_Price!B25:C364,2,0)</f>
        <v>3.23 (0.94%)</v>
      </c>
      <c r="C43" s="14">
        <f>VLOOKUP(A25,Stock_Price!B25:D364,3,0)</f>
        <v>3.2</v>
      </c>
      <c r="D43" s="14">
        <f t="shared" si="3"/>
        <v>5</v>
      </c>
      <c r="E43" s="18">
        <f t="shared" si="4"/>
        <v>3.23</v>
      </c>
    </row>
    <row r="44" spans="1:10" x14ac:dyDescent="0.25">
      <c r="A44" s="12" t="str">
        <f>VLOOKUP(A26,Table13[[Company Name]:[SEC Registration No.]],1,0)</f>
        <v>Philippine Airlines, Inc.</v>
      </c>
      <c r="B44" s="13" t="str">
        <f>VLOOKUP(Companies!A26,Stock_Price!B26:C365,2,0)</f>
        <v>6.1 (-1.61%)</v>
      </c>
      <c r="C44" s="14">
        <f>VLOOKUP(A26,Stock_Price!B26:D365,3,0)</f>
        <v>6.2</v>
      </c>
      <c r="D44" s="14">
        <f t="shared" si="3"/>
        <v>4</v>
      </c>
      <c r="E44" s="18">
        <f t="shared" si="4"/>
        <v>6.1</v>
      </c>
    </row>
    <row r="45" spans="1:10" x14ac:dyDescent="0.25">
      <c r="A45" s="12" t="str">
        <f>VLOOKUP(A27,Table13[[Company Name]:[SEC Registration No.]],1,0)</f>
        <v>Pilipinas Shell Petroleum Corporation</v>
      </c>
      <c r="B45" s="13" t="str">
        <f>VLOOKUP(Companies!A27,Stock_Price!B27:C366,2,0)</f>
        <v>18.4 (0.55%)</v>
      </c>
      <c r="C45" s="14">
        <f>VLOOKUP(A27,Stock_Price!B27:D366,3,0)</f>
        <v>18.3</v>
      </c>
      <c r="D45" s="14">
        <f t="shared" si="3"/>
        <v>5</v>
      </c>
      <c r="E45" s="18">
        <f t="shared" si="4"/>
        <v>18.399999999999999</v>
      </c>
    </row>
    <row r="46" spans="1:10" x14ac:dyDescent="0.25">
      <c r="A46" s="12" t="str">
        <f>VLOOKUP(A28,Table13[[Company Name]:[SEC Registration No.]],1,0)</f>
        <v>PMFTC Inc.</v>
      </c>
      <c r="B46" s="13" t="str">
        <f>VLOOKUP(Companies!A28,Stock_Price!B28:C367,2,0)</f>
        <v>2.83 (0.00%)</v>
      </c>
      <c r="C46" s="14">
        <f>VLOOKUP(A28,Stock_Price!B28:D367,3,0)</f>
        <v>2.83</v>
      </c>
      <c r="D46" s="14">
        <f t="shared" si="3"/>
        <v>5</v>
      </c>
      <c r="E46" s="18">
        <f t="shared" si="4"/>
        <v>2.83</v>
      </c>
    </row>
    <row r="47" spans="1:10" x14ac:dyDescent="0.25">
      <c r="A47" s="12" t="str">
        <f>VLOOKUP(A29,Table13[[Company Name]:[SEC Registration No.]],1,0)</f>
        <v>San Miguel Corporation</v>
      </c>
      <c r="B47" s="13" t="str">
        <f>VLOOKUP(Companies!A29,Stock_Price!B29:C368,2,0)</f>
        <v>104.9 (0.87%)</v>
      </c>
      <c r="C47" s="14">
        <f>VLOOKUP(A29,Stock_Price!B29:D368,3,0)</f>
        <v>104</v>
      </c>
      <c r="D47" s="14">
        <f t="shared" si="3"/>
        <v>6</v>
      </c>
      <c r="E47" s="18">
        <f t="shared" si="4"/>
        <v>104.9</v>
      </c>
    </row>
    <row r="48" spans="1:10" x14ac:dyDescent="0.25">
      <c r="A48" s="12" t="str">
        <f>VLOOKUP(A30,Table13[[Company Name]:[SEC Registration No.]],1,0)</f>
        <v>Smart Communications, Inc.</v>
      </c>
      <c r="B48" s="13" t="str">
        <f>VLOOKUP(Companies!A30,Stock_Price!B30:C369,2,0)</f>
        <v>6 (0.00%)</v>
      </c>
      <c r="C48" s="14">
        <f>VLOOKUP(A30,Stock_Price!B30:D369,3,0)</f>
        <v>6</v>
      </c>
      <c r="D48" s="14">
        <f t="shared" si="3"/>
        <v>2</v>
      </c>
      <c r="E48" s="18">
        <f t="shared" si="4"/>
        <v>6</v>
      </c>
    </row>
    <row r="49" spans="1:5" x14ac:dyDescent="0.25">
      <c r="A49" s="12" t="str">
        <f>VLOOKUP(A31,Table13[[Company Name]:[SEC Registration No.]],1,0)</f>
        <v>TI(Philippines), Inc.</v>
      </c>
      <c r="B49" s="13" t="str">
        <f>VLOOKUP(Companies!A31,Stock_Price!B31:C370,2,0)</f>
        <v>0.35 (1.45%)</v>
      </c>
      <c r="C49" s="14">
        <f>VLOOKUP(A31,Stock_Price!B31:D370,3,0)</f>
        <v>0.34499999999999997</v>
      </c>
      <c r="D49" s="14">
        <f t="shared" si="3"/>
        <v>5</v>
      </c>
      <c r="E49" s="18">
        <f t="shared" si="4"/>
        <v>0.35</v>
      </c>
    </row>
    <row r="50" spans="1:5" x14ac:dyDescent="0.25">
      <c r="A50" s="12" t="str">
        <f>VLOOKUP(A32,Table13[[Company Name]:[SEC Registration No.]],1,0)</f>
        <v>Toshiba Information Equipment (Philippines), Inc.</v>
      </c>
      <c r="B50" s="13" t="str">
        <f>VLOOKUP(Companies!A32,Stock_Price!B32:C371,2,0)</f>
        <v>0.56 (-1.75%)</v>
      </c>
      <c r="C50" s="14">
        <f>VLOOKUP(A32,Stock_Price!B32:D371,3,0)</f>
        <v>0.56999999999999995</v>
      </c>
      <c r="D50" s="14">
        <f t="shared" si="3"/>
        <v>5</v>
      </c>
      <c r="E50" s="18">
        <f t="shared" si="4"/>
        <v>0.56000000000000005</v>
      </c>
    </row>
    <row r="51" spans="1:5" x14ac:dyDescent="0.25">
      <c r="A51" s="12" t="str">
        <f>VLOOKUP(A33,Table13[[Company Name]:[SEC Registration No.]],1,0)</f>
        <v>Toyota Motor Philippines Corporation</v>
      </c>
      <c r="B51" s="13" t="str">
        <f>VLOOKUP(Companies!A33,Stock_Price!B33:C372,2,0)</f>
        <v>102.3 (0.00%)</v>
      </c>
      <c r="C51" s="14">
        <f>VLOOKUP(A33,Stock_Price!B33:D372,3,0)</f>
        <v>102.3</v>
      </c>
      <c r="D51" s="14">
        <f t="shared" si="3"/>
        <v>6</v>
      </c>
      <c r="E51" s="18">
        <f t="shared" si="4"/>
        <v>102.3</v>
      </c>
    </row>
  </sheetData>
  <mergeCells count="2">
    <mergeCell ref="K1:O1"/>
    <mergeCell ref="F1:J1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FBD7-55F1-428E-ACFC-5F3247033DCC}">
  <dimension ref="A3:I19"/>
  <sheetViews>
    <sheetView tabSelected="1" zoomScaleNormal="100" workbookViewId="0">
      <selection activeCell="C23" sqref="C23"/>
    </sheetView>
  </sheetViews>
  <sheetFormatPr defaultRowHeight="15" x14ac:dyDescent="0.25"/>
  <cols>
    <col min="1" max="1" width="35.140625" bestFit="1" customWidth="1"/>
    <col min="2" max="2" width="24.42578125" bestFit="1" customWidth="1"/>
    <col min="3" max="3" width="22.85546875" bestFit="1" customWidth="1"/>
    <col min="4" max="4" width="6" bestFit="1" customWidth="1"/>
    <col min="5" max="5" width="4" bestFit="1" customWidth="1"/>
    <col min="6" max="6" width="1.7109375" customWidth="1"/>
    <col min="7" max="9" width="6" bestFit="1" customWidth="1"/>
    <col min="10" max="10" width="50.140625" customWidth="1"/>
    <col min="11" max="11" width="27.85546875" bestFit="1" customWidth="1"/>
    <col min="12" max="13" width="2" bestFit="1" customWidth="1"/>
    <col min="14" max="15" width="27.85546875" bestFit="1" customWidth="1"/>
    <col min="16" max="16" width="25.7109375" bestFit="1" customWidth="1"/>
    <col min="17" max="17" width="6.85546875" bestFit="1" customWidth="1"/>
    <col min="18" max="19" width="27.85546875" bestFit="1" customWidth="1"/>
  </cols>
  <sheetData>
    <row r="3" spans="1:9" x14ac:dyDescent="0.25">
      <c r="A3" s="3" t="s">
        <v>2</v>
      </c>
      <c r="B3" t="s">
        <v>7</v>
      </c>
    </row>
    <row r="4" spans="1:9" x14ac:dyDescent="0.25">
      <c r="A4" s="3" t="s">
        <v>65</v>
      </c>
      <c r="B4" t="s">
        <v>18</v>
      </c>
    </row>
    <row r="6" spans="1:9" x14ac:dyDescent="0.25">
      <c r="A6" s="3" t="s">
        <v>60</v>
      </c>
      <c r="B6" t="s">
        <v>62</v>
      </c>
      <c r="C6" t="s">
        <v>63</v>
      </c>
    </row>
    <row r="7" spans="1:9" x14ac:dyDescent="0.25">
      <c r="A7" s="2" t="s">
        <v>15</v>
      </c>
      <c r="B7" s="4">
        <v>298</v>
      </c>
      <c r="C7" s="4">
        <v>309.10000000000002</v>
      </c>
      <c r="D7" s="31">
        <f>SUM(B16,C16)</f>
        <v>607.1</v>
      </c>
    </row>
    <row r="8" spans="1:9" x14ac:dyDescent="0.25">
      <c r="A8" s="2" t="s">
        <v>28</v>
      </c>
      <c r="B8" s="4">
        <v>362</v>
      </c>
      <c r="C8" s="4">
        <v>324</v>
      </c>
      <c r="D8" s="31">
        <f>SUM(B17,C17)</f>
        <v>686</v>
      </c>
    </row>
    <row r="9" spans="1:9" x14ac:dyDescent="0.25">
      <c r="A9" s="2" t="s">
        <v>34</v>
      </c>
      <c r="B9" s="4">
        <v>224.8</v>
      </c>
      <c r="C9" s="4">
        <v>225.7</v>
      </c>
      <c r="D9" s="31">
        <f>SUM(B18,C18)</f>
        <v>450.5</v>
      </c>
    </row>
    <row r="10" spans="1:9" x14ac:dyDescent="0.25">
      <c r="A10" s="2" t="s">
        <v>36</v>
      </c>
      <c r="B10" s="4">
        <v>148</v>
      </c>
      <c r="C10" s="4">
        <v>173.8</v>
      </c>
      <c r="D10" s="31">
        <f>SUM(B19,C19)</f>
        <v>321.8</v>
      </c>
    </row>
    <row r="11" spans="1:9" x14ac:dyDescent="0.25">
      <c r="A11" s="2" t="s">
        <v>61</v>
      </c>
      <c r="B11" s="4">
        <v>1032.8</v>
      </c>
      <c r="C11" s="4">
        <v>1032.5999999999999</v>
      </c>
    </row>
    <row r="13" spans="1:9" x14ac:dyDescent="0.25">
      <c r="A13" s="29" t="s">
        <v>1499</v>
      </c>
      <c r="B13" s="20"/>
      <c r="C13" s="20"/>
      <c r="D13" s="20"/>
      <c r="E13" s="20"/>
      <c r="F13" s="20"/>
      <c r="G13" s="30"/>
      <c r="H13" s="30"/>
      <c r="I13" s="30"/>
    </row>
    <row r="16" spans="1:9" x14ac:dyDescent="0.25">
      <c r="B16" s="4">
        <v>298</v>
      </c>
      <c r="C16" s="4">
        <v>309.10000000000002</v>
      </c>
    </row>
    <row r="17" spans="2:3" x14ac:dyDescent="0.25">
      <c r="B17" s="4">
        <v>362</v>
      </c>
      <c r="C17" s="4">
        <v>324</v>
      </c>
    </row>
    <row r="18" spans="2:3" x14ac:dyDescent="0.25">
      <c r="B18" s="4">
        <v>224.8</v>
      </c>
      <c r="C18" s="4">
        <v>225.7</v>
      </c>
    </row>
    <row r="19" spans="2:3" x14ac:dyDescent="0.25">
      <c r="B19" s="4">
        <v>148</v>
      </c>
      <c r="C19" s="4">
        <v>173.8</v>
      </c>
    </row>
  </sheetData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7407-0D9C-4808-A6E9-071CED536D29}">
  <dimension ref="A1:H341"/>
  <sheetViews>
    <sheetView topLeftCell="A241" workbookViewId="0">
      <selection activeCell="C247" sqref="C247"/>
    </sheetView>
  </sheetViews>
  <sheetFormatPr defaultRowHeight="15" x14ac:dyDescent="0.25"/>
  <cols>
    <col min="1" max="1" width="8" bestFit="1" customWidth="1"/>
    <col min="2" max="2" width="46.28515625" bestFit="1" customWidth="1"/>
    <col min="3" max="3" width="16.140625" bestFit="1" customWidth="1"/>
    <col min="4" max="4" width="14.140625" bestFit="1" customWidth="1"/>
    <col min="5" max="5" width="17" bestFit="1" customWidth="1"/>
    <col min="6" max="6" width="13.140625" bestFit="1" customWidth="1"/>
    <col min="7" max="7" width="9.85546875" bestFit="1" customWidth="1"/>
    <col min="8" max="8" width="16.42578125" bestFit="1" customWidth="1"/>
  </cols>
  <sheetData>
    <row r="1" spans="1:8" x14ac:dyDescent="0.25">
      <c r="A1" s="9" t="s">
        <v>1486</v>
      </c>
      <c r="B1" s="9" t="s">
        <v>1485</v>
      </c>
      <c r="C1" s="9" t="s">
        <v>1484</v>
      </c>
      <c r="D1" s="9" t="s">
        <v>1483</v>
      </c>
      <c r="E1" s="9" t="s">
        <v>1482</v>
      </c>
      <c r="F1" s="9" t="s">
        <v>1481</v>
      </c>
      <c r="G1" s="9" t="s">
        <v>17</v>
      </c>
      <c r="H1" s="9" t="s">
        <v>1480</v>
      </c>
    </row>
    <row r="2" spans="1:8" x14ac:dyDescent="0.25">
      <c r="A2" s="2" t="s">
        <v>1479</v>
      </c>
      <c r="B2" s="2" t="s">
        <v>1478</v>
      </c>
      <c r="C2" s="2" t="s">
        <v>1477</v>
      </c>
      <c r="D2" s="2">
        <v>7.19</v>
      </c>
      <c r="E2" s="2" t="s">
        <v>1476</v>
      </c>
      <c r="F2" s="2">
        <v>6.84</v>
      </c>
      <c r="G2" s="2"/>
      <c r="H2" s="2"/>
    </row>
    <row r="3" spans="1:8" x14ac:dyDescent="0.25">
      <c r="A3" s="2" t="s">
        <v>1475</v>
      </c>
      <c r="B3" s="2" t="s">
        <v>1474</v>
      </c>
      <c r="C3" s="2" t="s">
        <v>1473</v>
      </c>
      <c r="D3" s="2">
        <v>99.2</v>
      </c>
      <c r="E3" s="2" t="s">
        <v>1472</v>
      </c>
      <c r="F3" s="2">
        <v>95.05</v>
      </c>
      <c r="G3" s="2"/>
      <c r="H3" s="2"/>
    </row>
    <row r="4" spans="1:8" x14ac:dyDescent="0.25">
      <c r="A4" s="2" t="s">
        <v>1471</v>
      </c>
      <c r="B4" s="2" t="s">
        <v>1470</v>
      </c>
      <c r="C4" s="2" t="s">
        <v>1469</v>
      </c>
      <c r="D4" s="2">
        <v>1.61</v>
      </c>
      <c r="E4" s="2" t="s">
        <v>1468</v>
      </c>
      <c r="F4" s="2">
        <v>1.22</v>
      </c>
      <c r="G4" s="2">
        <v>-35.698</v>
      </c>
      <c r="H4" s="2"/>
    </row>
    <row r="5" spans="1:8" x14ac:dyDescent="0.25">
      <c r="A5" s="2" t="s">
        <v>1467</v>
      </c>
      <c r="B5" s="2" t="s">
        <v>1466</v>
      </c>
      <c r="C5" s="2" t="s">
        <v>452</v>
      </c>
      <c r="D5" s="2">
        <v>7.3</v>
      </c>
      <c r="E5" s="2" t="s">
        <v>1465</v>
      </c>
      <c r="F5" s="2">
        <v>5.5</v>
      </c>
      <c r="G5" s="8">
        <v>1158.73</v>
      </c>
      <c r="H5" s="2"/>
    </row>
    <row r="6" spans="1:8" x14ac:dyDescent="0.25">
      <c r="A6" s="2" t="s">
        <v>1464</v>
      </c>
      <c r="B6" s="2" t="s">
        <v>1463</v>
      </c>
      <c r="C6" s="2" t="s">
        <v>1462</v>
      </c>
      <c r="D6" s="2">
        <v>1.29</v>
      </c>
      <c r="E6" s="2" t="s">
        <v>1461</v>
      </c>
      <c r="F6" s="2">
        <v>0.82</v>
      </c>
      <c r="G6" s="2">
        <v>5.8970000000000002</v>
      </c>
      <c r="H6" s="2"/>
    </row>
    <row r="7" spans="1:8" x14ac:dyDescent="0.25">
      <c r="A7" s="2" t="s">
        <v>1460</v>
      </c>
      <c r="B7" s="2" t="s">
        <v>1459</v>
      </c>
      <c r="C7" s="2" t="s">
        <v>1458</v>
      </c>
      <c r="D7" s="2">
        <v>3.6</v>
      </c>
      <c r="E7" s="2" t="s">
        <v>1457</v>
      </c>
      <c r="F7" s="2">
        <v>3.52</v>
      </c>
      <c r="G7" s="2">
        <v>722</v>
      </c>
      <c r="H7" s="2"/>
    </row>
    <row r="8" spans="1:8" x14ac:dyDescent="0.25">
      <c r="A8" s="2" t="s">
        <v>1456</v>
      </c>
      <c r="B8" s="2" t="s">
        <v>1455</v>
      </c>
      <c r="C8" s="2" t="s">
        <v>1454</v>
      </c>
      <c r="D8" s="2">
        <v>9.8000000000000007</v>
      </c>
      <c r="E8" s="2" t="s">
        <v>1453</v>
      </c>
      <c r="F8" s="2">
        <v>9.5</v>
      </c>
      <c r="G8" s="2">
        <v>3.8279999999999998</v>
      </c>
      <c r="H8" s="2"/>
    </row>
    <row r="9" spans="1:8" x14ac:dyDescent="0.25">
      <c r="A9" s="2" t="s">
        <v>1452</v>
      </c>
      <c r="B9" s="2" t="s">
        <v>1451</v>
      </c>
      <c r="C9" s="2" t="s">
        <v>1450</v>
      </c>
      <c r="D9" s="2">
        <v>9.32</v>
      </c>
      <c r="E9" s="2" t="s">
        <v>1449</v>
      </c>
      <c r="F9" s="2">
        <v>9.32</v>
      </c>
      <c r="G9" s="2"/>
      <c r="H9" s="2"/>
    </row>
    <row r="10" spans="1:8" x14ac:dyDescent="0.25">
      <c r="A10" s="2" t="s">
        <v>1448</v>
      </c>
      <c r="B10" s="2" t="s">
        <v>1447</v>
      </c>
      <c r="C10" s="2" t="s">
        <v>1446</v>
      </c>
      <c r="D10" s="2">
        <v>660.5</v>
      </c>
      <c r="E10" s="2" t="s">
        <v>1445</v>
      </c>
      <c r="F10" s="2">
        <v>651</v>
      </c>
      <c r="G10" s="2">
        <v>12.204000000000001</v>
      </c>
      <c r="H10" s="2" t="s">
        <v>1444</v>
      </c>
    </row>
    <row r="11" spans="1:8" x14ac:dyDescent="0.25">
      <c r="A11" s="2" t="s">
        <v>1443</v>
      </c>
      <c r="B11" s="2" t="s">
        <v>1442</v>
      </c>
      <c r="C11" s="2" t="s">
        <v>1441</v>
      </c>
      <c r="D11" s="2">
        <v>1.41</v>
      </c>
      <c r="E11" s="2" t="s">
        <v>1440</v>
      </c>
      <c r="F11" s="2">
        <v>1.38</v>
      </c>
      <c r="G11" s="2">
        <v>7.4210000000000003</v>
      </c>
      <c r="H11" s="2"/>
    </row>
    <row r="12" spans="1:8" x14ac:dyDescent="0.25">
      <c r="A12" s="2" t="s">
        <v>1439</v>
      </c>
      <c r="B12" s="2" t="s">
        <v>1438</v>
      </c>
      <c r="C12" s="2" t="s">
        <v>1437</v>
      </c>
      <c r="D12" s="2">
        <v>7</v>
      </c>
      <c r="E12" s="2" t="s">
        <v>1436</v>
      </c>
      <c r="F12" s="2">
        <v>6.23</v>
      </c>
      <c r="G12" s="2"/>
      <c r="H12" s="2" t="s">
        <v>1435</v>
      </c>
    </row>
    <row r="13" spans="1:8" x14ac:dyDescent="0.25">
      <c r="A13" s="2" t="s">
        <v>1434</v>
      </c>
      <c r="B13" s="2" t="s">
        <v>1433</v>
      </c>
      <c r="C13" s="2" t="s">
        <v>1432</v>
      </c>
      <c r="D13" s="2">
        <v>13.5</v>
      </c>
      <c r="E13" s="2" t="s">
        <v>1431</v>
      </c>
      <c r="F13" s="2">
        <v>12.88</v>
      </c>
      <c r="G13" s="2"/>
      <c r="H13" s="2"/>
    </row>
    <row r="14" spans="1:8" x14ac:dyDescent="0.25">
      <c r="A14" s="2" t="s">
        <v>1430</v>
      </c>
      <c r="B14" s="2" t="s">
        <v>1429</v>
      </c>
      <c r="C14" s="2" t="s">
        <v>886</v>
      </c>
      <c r="D14" s="2">
        <v>500</v>
      </c>
      <c r="E14" s="2" t="s">
        <v>1428</v>
      </c>
      <c r="F14" s="2">
        <v>489</v>
      </c>
      <c r="G14" s="2"/>
      <c r="H14" s="2"/>
    </row>
    <row r="15" spans="1:8" x14ac:dyDescent="0.25">
      <c r="A15" s="2" t="s">
        <v>1427</v>
      </c>
      <c r="B15" s="2" t="s">
        <v>1426</v>
      </c>
      <c r="C15" s="2" t="s">
        <v>1425</v>
      </c>
      <c r="D15" s="2">
        <v>505</v>
      </c>
      <c r="E15" s="2" t="s">
        <v>1424</v>
      </c>
      <c r="F15" s="2">
        <v>490</v>
      </c>
      <c r="G15" s="2"/>
      <c r="H15" s="2" t="s">
        <v>1423</v>
      </c>
    </row>
    <row r="16" spans="1:8" x14ac:dyDescent="0.25">
      <c r="A16" s="2" t="s">
        <v>1422</v>
      </c>
      <c r="B16" s="2" t="s">
        <v>1421</v>
      </c>
      <c r="C16" s="2" t="s">
        <v>956</v>
      </c>
      <c r="D16" s="2">
        <v>0.99</v>
      </c>
      <c r="E16" s="2" t="s">
        <v>1420</v>
      </c>
      <c r="F16" s="2">
        <v>0.88</v>
      </c>
      <c r="G16" s="2">
        <v>43.042999999999999</v>
      </c>
      <c r="H16" s="2" t="s">
        <v>1419</v>
      </c>
    </row>
    <row r="17" spans="1:8" x14ac:dyDescent="0.25">
      <c r="A17" s="2" t="s">
        <v>1418</v>
      </c>
      <c r="B17" s="2" t="s">
        <v>1417</v>
      </c>
      <c r="C17" s="2" t="s">
        <v>1416</v>
      </c>
      <c r="D17" s="2">
        <v>47.8</v>
      </c>
      <c r="E17" s="2" t="s">
        <v>1415</v>
      </c>
      <c r="F17" s="2">
        <v>35</v>
      </c>
      <c r="G17" s="2">
        <v>12.679</v>
      </c>
      <c r="H17" s="2" t="s">
        <v>1414</v>
      </c>
    </row>
    <row r="18" spans="1:8" x14ac:dyDescent="0.25">
      <c r="A18" s="2" t="s">
        <v>1413</v>
      </c>
      <c r="B18" s="2" t="s">
        <v>1412</v>
      </c>
      <c r="C18" s="2" t="s">
        <v>1411</v>
      </c>
      <c r="D18" s="2">
        <v>10.32</v>
      </c>
      <c r="E18" s="2" t="s">
        <v>1410</v>
      </c>
      <c r="F18" s="2">
        <v>9</v>
      </c>
      <c r="G18" s="2">
        <v>5.758</v>
      </c>
      <c r="H18" s="2" t="s">
        <v>1409</v>
      </c>
    </row>
    <row r="19" spans="1:8" x14ac:dyDescent="0.25">
      <c r="A19" s="2" t="s">
        <v>1408</v>
      </c>
      <c r="B19" s="2" t="s">
        <v>1407</v>
      </c>
      <c r="C19" s="2" t="s">
        <v>146</v>
      </c>
      <c r="D19" s="2">
        <v>0.56999999999999995</v>
      </c>
      <c r="E19" s="2" t="s">
        <v>145</v>
      </c>
      <c r="F19" s="2">
        <v>0.53</v>
      </c>
      <c r="G19" s="2">
        <v>2.944</v>
      </c>
      <c r="H19" s="2" t="s">
        <v>144</v>
      </c>
    </row>
    <row r="20" spans="1:8" x14ac:dyDescent="0.25">
      <c r="A20" s="2" t="s">
        <v>1406</v>
      </c>
      <c r="B20" s="2" t="s">
        <v>1405</v>
      </c>
      <c r="C20" s="2" t="s">
        <v>142</v>
      </c>
      <c r="D20" s="2">
        <v>102.3</v>
      </c>
      <c r="E20" s="2" t="s">
        <v>141</v>
      </c>
      <c r="F20" s="2">
        <v>100</v>
      </c>
      <c r="G20" s="2"/>
      <c r="H20" s="2" t="s">
        <v>140</v>
      </c>
    </row>
    <row r="21" spans="1:8" x14ac:dyDescent="0.25">
      <c r="A21" s="2" t="s">
        <v>1404</v>
      </c>
      <c r="B21" s="2" t="s">
        <v>1403</v>
      </c>
      <c r="C21" s="2" t="s">
        <v>580</v>
      </c>
      <c r="D21" s="2">
        <v>108.4</v>
      </c>
      <c r="E21" s="2" t="s">
        <v>579</v>
      </c>
      <c r="F21" s="2">
        <v>100</v>
      </c>
      <c r="G21" s="2"/>
      <c r="H21" s="2" t="s">
        <v>578</v>
      </c>
    </row>
    <row r="22" spans="1:8" x14ac:dyDescent="0.25">
      <c r="A22" s="2" t="s">
        <v>1402</v>
      </c>
      <c r="B22" s="2" t="s">
        <v>1401</v>
      </c>
      <c r="C22" s="2" t="s">
        <v>285</v>
      </c>
      <c r="D22" s="2">
        <v>6</v>
      </c>
      <c r="E22" s="2" t="s">
        <v>284</v>
      </c>
      <c r="F22" s="2">
        <v>5</v>
      </c>
      <c r="G22" s="2">
        <v>7.7919999999999998</v>
      </c>
      <c r="H22" s="2" t="s">
        <v>283</v>
      </c>
    </row>
    <row r="23" spans="1:8" x14ac:dyDescent="0.25">
      <c r="A23" s="2" t="s">
        <v>1400</v>
      </c>
      <c r="B23" s="2" t="s">
        <v>1399</v>
      </c>
      <c r="C23" s="2" t="s">
        <v>1398</v>
      </c>
      <c r="D23" s="2">
        <v>28.3</v>
      </c>
      <c r="E23" s="2" t="s">
        <v>1397</v>
      </c>
      <c r="F23" s="2">
        <v>27.5</v>
      </c>
      <c r="G23" s="2">
        <v>12.467000000000001</v>
      </c>
      <c r="H23" s="2" t="s">
        <v>1396</v>
      </c>
    </row>
    <row r="24" spans="1:8" x14ac:dyDescent="0.25">
      <c r="A24" s="2" t="s">
        <v>1395</v>
      </c>
      <c r="B24" s="2"/>
      <c r="C24" s="2" t="s">
        <v>1394</v>
      </c>
      <c r="D24" s="2">
        <v>0.40500000000000003</v>
      </c>
      <c r="E24" s="2" t="s">
        <v>1393</v>
      </c>
      <c r="F24" s="2">
        <v>0.40500000000000003</v>
      </c>
      <c r="G24" s="2"/>
      <c r="H24" s="2"/>
    </row>
    <row r="25" spans="1:8" x14ac:dyDescent="0.25">
      <c r="A25" s="2" t="s">
        <v>1392</v>
      </c>
      <c r="B25" s="2" t="s">
        <v>1391</v>
      </c>
      <c r="C25" s="2" t="s">
        <v>1390</v>
      </c>
      <c r="D25" s="2">
        <v>4.05</v>
      </c>
      <c r="E25" s="2" t="s">
        <v>1389</v>
      </c>
      <c r="F25" s="2">
        <v>2.97</v>
      </c>
      <c r="G25" s="2"/>
      <c r="H25" s="2"/>
    </row>
    <row r="26" spans="1:8" x14ac:dyDescent="0.25">
      <c r="A26" s="2" t="s">
        <v>1388</v>
      </c>
      <c r="B26" s="2" t="s">
        <v>1387</v>
      </c>
      <c r="C26" s="2" t="s">
        <v>1386</v>
      </c>
      <c r="D26" s="2">
        <v>4.76</v>
      </c>
      <c r="E26" s="2" t="s">
        <v>1385</v>
      </c>
      <c r="F26" s="2">
        <v>3.98</v>
      </c>
      <c r="G26" s="2">
        <v>476</v>
      </c>
      <c r="H26" s="2"/>
    </row>
    <row r="27" spans="1:8" x14ac:dyDescent="0.25">
      <c r="A27" s="2" t="s">
        <v>1384</v>
      </c>
      <c r="B27" s="2" t="s">
        <v>1383</v>
      </c>
      <c r="C27" s="2" t="s">
        <v>1382</v>
      </c>
      <c r="D27" s="2">
        <v>9.1</v>
      </c>
      <c r="E27" s="2" t="s">
        <v>1381</v>
      </c>
      <c r="F27" s="2">
        <v>6.1</v>
      </c>
      <c r="G27" s="2">
        <v>5.8170000000000002</v>
      </c>
      <c r="H27" s="2" t="s">
        <v>1380</v>
      </c>
    </row>
    <row r="28" spans="1:8" x14ac:dyDescent="0.25">
      <c r="A28" s="2" t="s">
        <v>1379</v>
      </c>
      <c r="B28" s="2" t="s">
        <v>1378</v>
      </c>
      <c r="C28" s="2" t="s">
        <v>1377</v>
      </c>
      <c r="D28" s="2">
        <v>30.7</v>
      </c>
      <c r="E28" s="2" t="s">
        <v>1376</v>
      </c>
      <c r="F28" s="2">
        <v>20.5</v>
      </c>
      <c r="G28" s="2">
        <v>12.936</v>
      </c>
      <c r="H28" s="2" t="s">
        <v>1375</v>
      </c>
    </row>
    <row r="29" spans="1:8" x14ac:dyDescent="0.25">
      <c r="A29" s="2" t="s">
        <v>1374</v>
      </c>
      <c r="B29" s="2" t="s">
        <v>1373</v>
      </c>
      <c r="C29" s="2" t="s">
        <v>886</v>
      </c>
      <c r="D29" s="2">
        <v>500</v>
      </c>
      <c r="E29" s="2" t="s">
        <v>1372</v>
      </c>
      <c r="F29" s="2">
        <v>496</v>
      </c>
      <c r="G29" s="2"/>
      <c r="H29" s="2" t="s">
        <v>1371</v>
      </c>
    </row>
    <row r="30" spans="1:8" x14ac:dyDescent="0.25">
      <c r="A30" s="2" t="s">
        <v>1370</v>
      </c>
      <c r="B30" s="2" t="s">
        <v>1369</v>
      </c>
      <c r="C30" s="2" t="s">
        <v>1368</v>
      </c>
      <c r="D30" s="2">
        <v>0.21299999999999999</v>
      </c>
      <c r="E30" s="2" t="s">
        <v>1367</v>
      </c>
      <c r="F30" s="2">
        <v>0.21299999999999999</v>
      </c>
      <c r="G30" s="2">
        <v>11.25</v>
      </c>
      <c r="H30" s="2"/>
    </row>
    <row r="31" spans="1:8" x14ac:dyDescent="0.25">
      <c r="A31" s="2" t="s">
        <v>1366</v>
      </c>
      <c r="B31" s="2" t="s">
        <v>1365</v>
      </c>
      <c r="C31" s="2" t="s">
        <v>1364</v>
      </c>
      <c r="D31" s="2">
        <v>4.4999999999999998E-2</v>
      </c>
      <c r="E31" s="2" t="s">
        <v>1363</v>
      </c>
      <c r="F31" s="2">
        <v>4.1000000000000002E-2</v>
      </c>
      <c r="G31" s="2"/>
      <c r="H31" s="2"/>
    </row>
    <row r="32" spans="1:8" x14ac:dyDescent="0.25">
      <c r="A32" s="2" t="s">
        <v>1362</v>
      </c>
      <c r="B32" s="2" t="s">
        <v>1361</v>
      </c>
      <c r="C32" s="2" t="s">
        <v>1360</v>
      </c>
      <c r="D32" s="2">
        <v>0.97</v>
      </c>
      <c r="E32" s="2" t="s">
        <v>1359</v>
      </c>
      <c r="F32" s="2">
        <v>0.7</v>
      </c>
      <c r="G32" s="2">
        <v>10.778</v>
      </c>
      <c r="H32" s="2"/>
    </row>
    <row r="33" spans="1:8" x14ac:dyDescent="0.25">
      <c r="A33" s="2" t="s">
        <v>1358</v>
      </c>
      <c r="B33" s="2" t="s">
        <v>1357</v>
      </c>
      <c r="C33" s="2" t="s">
        <v>1356</v>
      </c>
      <c r="D33" s="2">
        <v>16.2</v>
      </c>
      <c r="E33" s="2" t="s">
        <v>1355</v>
      </c>
      <c r="F33" s="2">
        <v>15.8</v>
      </c>
      <c r="G33" s="2"/>
      <c r="H33" s="2"/>
    </row>
    <row r="34" spans="1:8" x14ac:dyDescent="0.25">
      <c r="A34" s="2" t="s">
        <v>1354</v>
      </c>
      <c r="B34" s="2" t="s">
        <v>1353</v>
      </c>
      <c r="C34" s="2" t="s">
        <v>1352</v>
      </c>
      <c r="D34" s="2">
        <v>1.6</v>
      </c>
      <c r="E34" s="2" t="s">
        <v>1351</v>
      </c>
      <c r="F34" s="2">
        <v>1.33</v>
      </c>
      <c r="G34" s="2">
        <v>31.6</v>
      </c>
      <c r="H34" s="2"/>
    </row>
    <row r="35" spans="1:8" x14ac:dyDescent="0.25">
      <c r="A35" s="2" t="s">
        <v>1350</v>
      </c>
      <c r="B35" s="2" t="s">
        <v>1349</v>
      </c>
      <c r="C35" s="2" t="s">
        <v>1348</v>
      </c>
      <c r="D35" s="2">
        <v>4.5999999999999999E-3</v>
      </c>
      <c r="E35" s="2" t="s">
        <v>1347</v>
      </c>
      <c r="F35" s="2">
        <v>6.9999999999999999E-4</v>
      </c>
      <c r="G35" s="2">
        <v>-95.832999999999998</v>
      </c>
      <c r="H35" s="2"/>
    </row>
    <row r="36" spans="1:8" x14ac:dyDescent="0.25">
      <c r="A36" s="2" t="s">
        <v>1346</v>
      </c>
      <c r="B36" s="2" t="s">
        <v>1345</v>
      </c>
      <c r="C36" s="2" t="s">
        <v>1344</v>
      </c>
      <c r="D36" s="2">
        <v>1.63</v>
      </c>
      <c r="E36" s="2" t="s">
        <v>1343</v>
      </c>
      <c r="F36" s="2">
        <v>0.94</v>
      </c>
      <c r="G36" s="2">
        <v>103.10599999999999</v>
      </c>
      <c r="H36" s="2"/>
    </row>
    <row r="37" spans="1:8" x14ac:dyDescent="0.25">
      <c r="A37" s="2" t="s">
        <v>1342</v>
      </c>
      <c r="B37" s="2" t="s">
        <v>1341</v>
      </c>
      <c r="C37" s="2" t="s">
        <v>1340</v>
      </c>
      <c r="D37" s="2">
        <v>40.049999999999997</v>
      </c>
      <c r="E37" s="2" t="s">
        <v>1339</v>
      </c>
      <c r="F37" s="2">
        <v>35.65</v>
      </c>
      <c r="G37" s="2"/>
      <c r="H37" s="2" t="s">
        <v>1338</v>
      </c>
    </row>
    <row r="38" spans="1:8" x14ac:dyDescent="0.25">
      <c r="A38" s="2" t="s">
        <v>1337</v>
      </c>
      <c r="B38" s="2" t="s">
        <v>1336</v>
      </c>
      <c r="C38" s="2" t="s">
        <v>1335</v>
      </c>
      <c r="D38" s="2">
        <v>5.96</v>
      </c>
      <c r="E38" s="2" t="s">
        <v>1334</v>
      </c>
      <c r="F38" s="2">
        <v>5.67</v>
      </c>
      <c r="G38" s="2">
        <v>100.667</v>
      </c>
      <c r="H38" s="2"/>
    </row>
    <row r="39" spans="1:8" x14ac:dyDescent="0.25">
      <c r="A39" s="2" t="s">
        <v>1333</v>
      </c>
      <c r="B39" s="2" t="s">
        <v>1332</v>
      </c>
      <c r="C39" s="2" t="s">
        <v>1331</v>
      </c>
      <c r="D39" s="2">
        <v>13.34</v>
      </c>
      <c r="E39" s="2" t="s">
        <v>1330</v>
      </c>
      <c r="F39" s="2">
        <v>13.02</v>
      </c>
      <c r="G39" s="2">
        <v>7.1609999999999996</v>
      </c>
      <c r="H39" s="2" t="s">
        <v>1329</v>
      </c>
    </row>
    <row r="40" spans="1:8" x14ac:dyDescent="0.25">
      <c r="A40" s="2" t="s">
        <v>1328</v>
      </c>
      <c r="B40" s="2" t="s">
        <v>1327</v>
      </c>
      <c r="C40" s="2" t="s">
        <v>1326</v>
      </c>
      <c r="D40" s="2">
        <v>0.435</v>
      </c>
      <c r="E40" s="2" t="s">
        <v>1325</v>
      </c>
      <c r="F40" s="2">
        <v>0.38500000000000001</v>
      </c>
      <c r="G40" s="2">
        <v>688.40599999999995</v>
      </c>
      <c r="H40" s="2"/>
    </row>
    <row r="41" spans="1:8" x14ac:dyDescent="0.25">
      <c r="A41" s="2" t="s">
        <v>1324</v>
      </c>
      <c r="B41" s="2" t="s">
        <v>1323</v>
      </c>
      <c r="C41" s="2" t="s">
        <v>1322</v>
      </c>
      <c r="D41" s="2">
        <v>0.43</v>
      </c>
      <c r="E41" s="2" t="s">
        <v>1321</v>
      </c>
      <c r="F41" s="2">
        <v>0.38500000000000001</v>
      </c>
      <c r="G41" s="2">
        <v>390.90899999999999</v>
      </c>
      <c r="H41" s="2"/>
    </row>
    <row r="42" spans="1:8" x14ac:dyDescent="0.25">
      <c r="A42" s="2" t="s">
        <v>1320</v>
      </c>
      <c r="B42" s="2" t="s">
        <v>1319</v>
      </c>
      <c r="C42" s="2" t="s">
        <v>1318</v>
      </c>
      <c r="D42" s="2">
        <v>43.75</v>
      </c>
      <c r="E42" s="2" t="s">
        <v>1317</v>
      </c>
      <c r="F42" s="2">
        <v>43</v>
      </c>
      <c r="G42" s="2"/>
      <c r="H42" s="2" t="s">
        <v>1316</v>
      </c>
    </row>
    <row r="43" spans="1:8" x14ac:dyDescent="0.25">
      <c r="A43" s="2" t="s">
        <v>1315</v>
      </c>
      <c r="B43" s="2" t="s">
        <v>1314</v>
      </c>
      <c r="C43" s="2" t="s">
        <v>1313</v>
      </c>
      <c r="D43" s="2">
        <v>2.39</v>
      </c>
      <c r="E43" s="2" t="s">
        <v>1312</v>
      </c>
      <c r="F43" s="2">
        <v>2.34</v>
      </c>
      <c r="G43" s="2"/>
      <c r="H43" s="2"/>
    </row>
    <row r="44" spans="1:8" x14ac:dyDescent="0.25">
      <c r="A44" s="2" t="s">
        <v>1311</v>
      </c>
      <c r="B44" s="2" t="s">
        <v>1310</v>
      </c>
      <c r="C44" s="2" t="s">
        <v>1309</v>
      </c>
      <c r="D44" s="2">
        <v>6.9</v>
      </c>
      <c r="E44" s="2" t="s">
        <v>1308</v>
      </c>
      <c r="F44" s="2">
        <v>3</v>
      </c>
      <c r="G44" s="2">
        <v>37.262999999999998</v>
      </c>
      <c r="H44" s="2"/>
    </row>
    <row r="45" spans="1:8" x14ac:dyDescent="0.25">
      <c r="A45" s="2" t="s">
        <v>1307</v>
      </c>
      <c r="B45" s="2" t="s">
        <v>1306</v>
      </c>
      <c r="C45" s="2" t="s">
        <v>1305</v>
      </c>
      <c r="D45" s="2">
        <v>6.8</v>
      </c>
      <c r="E45" s="2" t="s">
        <v>1304</v>
      </c>
      <c r="F45" s="2">
        <v>2.99</v>
      </c>
      <c r="G45" s="2">
        <v>6.782</v>
      </c>
      <c r="H45" s="2"/>
    </row>
    <row r="46" spans="1:8" x14ac:dyDescent="0.25">
      <c r="A46" s="2" t="s">
        <v>1303</v>
      </c>
      <c r="B46" s="2" t="s">
        <v>1302</v>
      </c>
      <c r="C46" s="2" t="s">
        <v>1301</v>
      </c>
      <c r="D46" s="2">
        <v>5.46</v>
      </c>
      <c r="E46" s="2" t="s">
        <v>1300</v>
      </c>
      <c r="F46" s="2">
        <v>4.8</v>
      </c>
      <c r="G46" s="2">
        <v>455</v>
      </c>
      <c r="H46" s="2"/>
    </row>
    <row r="47" spans="1:8" x14ac:dyDescent="0.25">
      <c r="A47" s="2" t="s">
        <v>1299</v>
      </c>
      <c r="B47" s="2" t="s">
        <v>1298</v>
      </c>
      <c r="C47" s="2" t="s">
        <v>1297</v>
      </c>
      <c r="D47" s="2">
        <v>47.3</v>
      </c>
      <c r="E47" s="2" t="s">
        <v>1297</v>
      </c>
      <c r="F47" s="2">
        <v>18.899999999999999</v>
      </c>
      <c r="G47" s="2"/>
      <c r="H47" s="2"/>
    </row>
    <row r="48" spans="1:8" x14ac:dyDescent="0.25">
      <c r="A48" s="2" t="s">
        <v>1296</v>
      </c>
      <c r="B48" s="2" t="s">
        <v>5</v>
      </c>
      <c r="C48" s="2" t="s">
        <v>1295</v>
      </c>
      <c r="D48" s="2">
        <v>122.7</v>
      </c>
      <c r="E48" s="2" t="s">
        <v>1294</v>
      </c>
      <c r="F48" s="2">
        <v>98.5</v>
      </c>
      <c r="G48" s="2">
        <v>12.295</v>
      </c>
      <c r="H48" s="2" t="s">
        <v>1293</v>
      </c>
    </row>
    <row r="49" spans="1:8" x14ac:dyDescent="0.25">
      <c r="A49" s="2" t="s">
        <v>1292</v>
      </c>
      <c r="B49" s="2" t="s">
        <v>1291</v>
      </c>
      <c r="C49" s="2" t="s">
        <v>1290</v>
      </c>
      <c r="D49" s="2">
        <v>1.3</v>
      </c>
      <c r="E49" s="2" t="s">
        <v>1289</v>
      </c>
      <c r="F49" s="2">
        <v>1.23</v>
      </c>
      <c r="G49" s="2">
        <v>4.6180000000000003</v>
      </c>
      <c r="H49" s="2"/>
    </row>
    <row r="50" spans="1:8" x14ac:dyDescent="0.25">
      <c r="A50" s="2" t="s">
        <v>1288</v>
      </c>
      <c r="B50" s="2" t="s">
        <v>1287</v>
      </c>
      <c r="C50" s="2" t="s">
        <v>1286</v>
      </c>
      <c r="D50" s="2">
        <v>662</v>
      </c>
      <c r="E50" s="2" t="s">
        <v>1285</v>
      </c>
      <c r="F50" s="2">
        <v>662</v>
      </c>
      <c r="G50" s="2"/>
      <c r="H50" s="2"/>
    </row>
    <row r="51" spans="1:8" x14ac:dyDescent="0.25">
      <c r="A51" s="2" t="s">
        <v>1284</v>
      </c>
      <c r="B51" s="2" t="s">
        <v>1283</v>
      </c>
      <c r="C51" s="2" t="s">
        <v>1282</v>
      </c>
      <c r="D51" s="2">
        <v>0.09</v>
      </c>
      <c r="E51" s="2" t="s">
        <v>1281</v>
      </c>
      <c r="F51" s="2">
        <v>6.3E-2</v>
      </c>
      <c r="G51" s="2">
        <v>155</v>
      </c>
      <c r="H51" s="2"/>
    </row>
    <row r="52" spans="1:8" x14ac:dyDescent="0.25">
      <c r="A52" s="2" t="s">
        <v>1280</v>
      </c>
      <c r="B52" s="2" t="s">
        <v>1279</v>
      </c>
      <c r="C52" s="2" t="s">
        <v>1278</v>
      </c>
      <c r="D52" s="2">
        <v>2.09</v>
      </c>
      <c r="E52" s="2" t="s">
        <v>1277</v>
      </c>
      <c r="F52" s="2">
        <v>0.89</v>
      </c>
      <c r="G52" s="2"/>
      <c r="H52" s="2"/>
    </row>
    <row r="53" spans="1:8" x14ac:dyDescent="0.25">
      <c r="A53" s="2" t="s">
        <v>1276</v>
      </c>
      <c r="B53" s="2" t="s">
        <v>1275</v>
      </c>
      <c r="C53" s="2" t="s">
        <v>1274</v>
      </c>
      <c r="D53" s="2">
        <v>3.16</v>
      </c>
      <c r="E53" s="2" t="s">
        <v>1274</v>
      </c>
      <c r="F53" s="2">
        <v>1.76</v>
      </c>
      <c r="G53" s="2">
        <v>21.067</v>
      </c>
      <c r="H53" s="2"/>
    </row>
    <row r="54" spans="1:8" x14ac:dyDescent="0.25">
      <c r="A54" s="2" t="s">
        <v>1273</v>
      </c>
      <c r="B54" s="2" t="s">
        <v>1272</v>
      </c>
      <c r="C54" s="2" t="s">
        <v>1271</v>
      </c>
      <c r="D54" s="2">
        <v>6.4</v>
      </c>
      <c r="E54" s="2" t="s">
        <v>1270</v>
      </c>
      <c r="F54" s="2">
        <v>5.29</v>
      </c>
      <c r="G54" s="2">
        <v>6.9320000000000004</v>
      </c>
      <c r="H54" s="2"/>
    </row>
    <row r="55" spans="1:8" x14ac:dyDescent="0.25">
      <c r="A55" s="2" t="s">
        <v>1269</v>
      </c>
      <c r="B55" s="2" t="s">
        <v>1268</v>
      </c>
      <c r="C55" s="2" t="s">
        <v>1267</v>
      </c>
      <c r="D55" s="2">
        <v>68.8</v>
      </c>
      <c r="E55" s="2" t="s">
        <v>1266</v>
      </c>
      <c r="F55" s="2">
        <v>58</v>
      </c>
      <c r="G55" s="2">
        <v>20.295000000000002</v>
      </c>
      <c r="H55" s="2"/>
    </row>
    <row r="56" spans="1:8" x14ac:dyDescent="0.25">
      <c r="A56" s="2" t="s">
        <v>1265</v>
      </c>
      <c r="B56" s="2"/>
      <c r="C56" s="2" t="s">
        <v>1264</v>
      </c>
      <c r="D56" s="2">
        <v>10.26</v>
      </c>
      <c r="E56" s="2" t="s">
        <v>1263</v>
      </c>
      <c r="F56" s="2">
        <v>9.92</v>
      </c>
      <c r="G56" s="2"/>
      <c r="H56" s="2"/>
    </row>
    <row r="57" spans="1:8" x14ac:dyDescent="0.25">
      <c r="A57" s="2" t="s">
        <v>1262</v>
      </c>
      <c r="B57" s="2" t="s">
        <v>1261</v>
      </c>
      <c r="C57" s="2" t="s">
        <v>1260</v>
      </c>
      <c r="D57" s="2">
        <v>96.3</v>
      </c>
      <c r="E57" s="2" t="s">
        <v>1259</v>
      </c>
      <c r="F57" s="2">
        <v>80.3</v>
      </c>
      <c r="G57" s="2">
        <v>15.18</v>
      </c>
      <c r="H57" s="2" t="s">
        <v>1258</v>
      </c>
    </row>
    <row r="58" spans="1:8" x14ac:dyDescent="0.25">
      <c r="A58" s="2" t="s">
        <v>1257</v>
      </c>
      <c r="B58" s="2" t="s">
        <v>1256</v>
      </c>
      <c r="C58" s="2" t="s">
        <v>1255</v>
      </c>
      <c r="D58" s="2">
        <v>0.8</v>
      </c>
      <c r="E58" s="2" t="s">
        <v>1254</v>
      </c>
      <c r="F58" s="2">
        <v>0.73</v>
      </c>
      <c r="G58" s="2">
        <v>4.1500000000000004</v>
      </c>
      <c r="H58" s="2"/>
    </row>
    <row r="59" spans="1:8" x14ac:dyDescent="0.25">
      <c r="A59" s="2" t="s">
        <v>1253</v>
      </c>
      <c r="B59" s="2"/>
      <c r="C59" s="2" t="s">
        <v>1252</v>
      </c>
      <c r="D59" s="2">
        <v>105</v>
      </c>
      <c r="E59" s="2" t="s">
        <v>1251</v>
      </c>
      <c r="F59" s="2">
        <v>100</v>
      </c>
      <c r="G59" s="2"/>
      <c r="H59" s="2"/>
    </row>
    <row r="60" spans="1:8" x14ac:dyDescent="0.25">
      <c r="A60" s="2" t="s">
        <v>1250</v>
      </c>
      <c r="B60" s="2" t="s">
        <v>1249</v>
      </c>
      <c r="C60" s="2" t="s">
        <v>1248</v>
      </c>
      <c r="D60" s="2">
        <v>0.37</v>
      </c>
      <c r="E60" s="2" t="s">
        <v>1247</v>
      </c>
      <c r="F60" s="2">
        <v>0.35499999999999998</v>
      </c>
      <c r="G60" s="2">
        <v>205</v>
      </c>
      <c r="H60" s="2"/>
    </row>
    <row r="61" spans="1:8" x14ac:dyDescent="0.25">
      <c r="A61" s="2" t="s">
        <v>1246</v>
      </c>
      <c r="B61" s="2" t="s">
        <v>1245</v>
      </c>
      <c r="C61" s="2" t="s">
        <v>1244</v>
      </c>
      <c r="D61" s="2">
        <v>1.54</v>
      </c>
      <c r="E61" s="2" t="s">
        <v>1243</v>
      </c>
      <c r="F61" s="2">
        <v>1.45</v>
      </c>
      <c r="G61" s="2"/>
      <c r="H61" s="2"/>
    </row>
    <row r="62" spans="1:8" x14ac:dyDescent="0.25">
      <c r="A62" s="2" t="s">
        <v>1242</v>
      </c>
      <c r="B62" s="2" t="s">
        <v>1241</v>
      </c>
      <c r="C62" s="2" t="s">
        <v>1240</v>
      </c>
      <c r="D62" s="2">
        <v>47</v>
      </c>
      <c r="E62" s="2" t="s">
        <v>1239</v>
      </c>
      <c r="F62" s="2">
        <v>41.25</v>
      </c>
      <c r="G62" s="2"/>
      <c r="H62" s="2" t="s">
        <v>1238</v>
      </c>
    </row>
    <row r="63" spans="1:8" x14ac:dyDescent="0.25">
      <c r="A63" s="2" t="s">
        <v>1237</v>
      </c>
      <c r="B63" s="2" t="s">
        <v>1236</v>
      </c>
      <c r="C63" s="2" t="s">
        <v>1235</v>
      </c>
      <c r="D63" s="2">
        <v>50.1</v>
      </c>
      <c r="E63" s="2" t="s">
        <v>1234</v>
      </c>
      <c r="F63" s="2">
        <v>45.3</v>
      </c>
      <c r="G63" s="2"/>
      <c r="H63" s="2"/>
    </row>
    <row r="64" spans="1:8" x14ac:dyDescent="0.25">
      <c r="A64" s="2" t="s">
        <v>1233</v>
      </c>
      <c r="B64" s="2" t="s">
        <v>1232</v>
      </c>
      <c r="C64" s="2" t="s">
        <v>1231</v>
      </c>
      <c r="D64" s="2">
        <v>11</v>
      </c>
      <c r="E64" s="2" t="s">
        <v>1230</v>
      </c>
      <c r="F64" s="2">
        <v>11</v>
      </c>
      <c r="G64" s="2">
        <v>34.375</v>
      </c>
      <c r="H64" s="2"/>
    </row>
    <row r="65" spans="1:8" x14ac:dyDescent="0.25">
      <c r="A65" s="2" t="s">
        <v>1229</v>
      </c>
      <c r="B65" s="2" t="s">
        <v>1228</v>
      </c>
      <c r="C65" s="2" t="s">
        <v>1227</v>
      </c>
      <c r="D65" s="2">
        <v>0.71</v>
      </c>
      <c r="E65" s="2" t="s">
        <v>1226</v>
      </c>
      <c r="F65" s="2">
        <v>0.68</v>
      </c>
      <c r="G65" s="2">
        <v>4.5999999999999996</v>
      </c>
      <c r="H65" s="2" t="s">
        <v>1225</v>
      </c>
    </row>
    <row r="66" spans="1:8" x14ac:dyDescent="0.25">
      <c r="A66" s="2" t="s">
        <v>1224</v>
      </c>
      <c r="B66" s="2" t="s">
        <v>1223</v>
      </c>
      <c r="C66" s="2" t="s">
        <v>1222</v>
      </c>
      <c r="D66" s="2">
        <v>47.05</v>
      </c>
      <c r="E66" s="2" t="s">
        <v>1221</v>
      </c>
      <c r="F66" s="2">
        <v>38.9</v>
      </c>
      <c r="G66" s="2">
        <v>3.1080000000000001</v>
      </c>
      <c r="H66" s="2"/>
    </row>
    <row r="67" spans="1:8" x14ac:dyDescent="0.25">
      <c r="A67" s="2" t="s">
        <v>1220</v>
      </c>
      <c r="B67" s="2" t="s">
        <v>1219</v>
      </c>
      <c r="C67" s="2" t="s">
        <v>1218</v>
      </c>
      <c r="D67" s="2">
        <v>47.3</v>
      </c>
      <c r="E67" s="2" t="s">
        <v>1217</v>
      </c>
      <c r="F67" s="2">
        <v>38.6</v>
      </c>
      <c r="G67" s="2"/>
      <c r="H67" s="2"/>
    </row>
    <row r="68" spans="1:8" x14ac:dyDescent="0.25">
      <c r="A68" s="2" t="s">
        <v>1216</v>
      </c>
      <c r="B68" s="2" t="s">
        <v>1215</v>
      </c>
      <c r="C68" s="2" t="s">
        <v>1214</v>
      </c>
      <c r="D68" s="2">
        <v>9.2999999999999999E-2</v>
      </c>
      <c r="E68" s="2" t="s">
        <v>1213</v>
      </c>
      <c r="F68" s="2">
        <v>0.09</v>
      </c>
      <c r="G68" s="2">
        <v>81.578999999999994</v>
      </c>
      <c r="H68" s="2"/>
    </row>
    <row r="69" spans="1:8" x14ac:dyDescent="0.25">
      <c r="A69" s="2" t="s">
        <v>1212</v>
      </c>
      <c r="B69" s="2" t="s">
        <v>1211</v>
      </c>
      <c r="C69" s="2" t="s">
        <v>1210</v>
      </c>
      <c r="D69" s="2">
        <v>6.85</v>
      </c>
      <c r="E69" s="2" t="s">
        <v>1209</v>
      </c>
      <c r="F69" s="2">
        <v>6.49</v>
      </c>
      <c r="G69" s="2">
        <v>9.6479999999999997</v>
      </c>
      <c r="H69" s="2" t="s">
        <v>1208</v>
      </c>
    </row>
    <row r="70" spans="1:8" x14ac:dyDescent="0.25">
      <c r="A70" s="2" t="s">
        <v>1207</v>
      </c>
      <c r="B70" s="2" t="s">
        <v>1206</v>
      </c>
      <c r="C70" s="2" t="s">
        <v>1205</v>
      </c>
      <c r="D70" s="2">
        <v>6.12</v>
      </c>
      <c r="E70" s="2" t="s">
        <v>1204</v>
      </c>
      <c r="F70" s="2">
        <v>5.48</v>
      </c>
      <c r="G70" s="2">
        <v>7.9480000000000004</v>
      </c>
      <c r="H70" s="2"/>
    </row>
    <row r="71" spans="1:8" x14ac:dyDescent="0.25">
      <c r="A71" s="2" t="s">
        <v>1203</v>
      </c>
      <c r="B71" s="2" t="s">
        <v>1202</v>
      </c>
      <c r="C71" s="2" t="s">
        <v>1201</v>
      </c>
      <c r="D71" s="2">
        <v>27</v>
      </c>
      <c r="E71" s="2" t="s">
        <v>1200</v>
      </c>
      <c r="F71" s="2">
        <v>23.8</v>
      </c>
      <c r="G71" s="2">
        <v>7.1870000000000003</v>
      </c>
      <c r="H71" s="2" t="s">
        <v>1199</v>
      </c>
    </row>
    <row r="72" spans="1:8" x14ac:dyDescent="0.25">
      <c r="A72" s="2" t="s">
        <v>1198</v>
      </c>
      <c r="B72" s="2" t="s">
        <v>1197</v>
      </c>
      <c r="C72" s="2" t="s">
        <v>1196</v>
      </c>
      <c r="D72" s="2">
        <v>0.72</v>
      </c>
      <c r="E72" s="2" t="s">
        <v>1195</v>
      </c>
      <c r="F72" s="2">
        <v>0.71</v>
      </c>
      <c r="G72" s="2"/>
      <c r="H72" s="2"/>
    </row>
    <row r="73" spans="1:8" x14ac:dyDescent="0.25">
      <c r="A73" s="2" t="s">
        <v>1194</v>
      </c>
      <c r="B73" s="2" t="s">
        <v>1193</v>
      </c>
      <c r="C73" s="2" t="s">
        <v>1192</v>
      </c>
      <c r="D73" s="2">
        <v>18</v>
      </c>
      <c r="E73" s="2" t="s">
        <v>1191</v>
      </c>
      <c r="F73" s="2">
        <v>18</v>
      </c>
      <c r="G73" s="2"/>
      <c r="H73" s="2" t="s">
        <v>1190</v>
      </c>
    </row>
    <row r="74" spans="1:8" x14ac:dyDescent="0.25">
      <c r="A74" s="2" t="s">
        <v>1189</v>
      </c>
      <c r="B74" s="2" t="s">
        <v>1188</v>
      </c>
      <c r="C74" s="2" t="s">
        <v>1187</v>
      </c>
      <c r="D74" s="2">
        <v>130.19999999999999</v>
      </c>
      <c r="E74" s="2" t="s">
        <v>1186</v>
      </c>
      <c r="F74" s="2">
        <v>130.19999999999999</v>
      </c>
      <c r="G74" s="2"/>
      <c r="H74" s="2"/>
    </row>
    <row r="75" spans="1:8" x14ac:dyDescent="0.25">
      <c r="A75" s="2" t="s">
        <v>1185</v>
      </c>
      <c r="B75" s="2" t="s">
        <v>1184</v>
      </c>
      <c r="C75" s="2" t="s">
        <v>1183</v>
      </c>
      <c r="D75" s="2">
        <v>2.76</v>
      </c>
      <c r="E75" s="2" t="s">
        <v>1182</v>
      </c>
      <c r="F75" s="2">
        <v>2.57</v>
      </c>
      <c r="G75" s="2"/>
      <c r="H75" s="2" t="s">
        <v>1181</v>
      </c>
    </row>
    <row r="76" spans="1:8" x14ac:dyDescent="0.25">
      <c r="A76" s="2" t="s">
        <v>1180</v>
      </c>
      <c r="B76" s="2" t="s">
        <v>1179</v>
      </c>
      <c r="C76" s="2" t="s">
        <v>1178</v>
      </c>
      <c r="D76" s="2">
        <v>21.65</v>
      </c>
      <c r="E76" s="2" t="s">
        <v>1177</v>
      </c>
      <c r="F76" s="2">
        <v>19.98</v>
      </c>
      <c r="G76" s="2"/>
      <c r="H76" s="2" t="s">
        <v>1176</v>
      </c>
    </row>
    <row r="77" spans="1:8" x14ac:dyDescent="0.25">
      <c r="A77" s="2" t="s">
        <v>1175</v>
      </c>
      <c r="B77" s="2" t="s">
        <v>1174</v>
      </c>
      <c r="C77" s="2" t="s">
        <v>1173</v>
      </c>
      <c r="D77" s="2">
        <v>25.5</v>
      </c>
      <c r="E77" s="2" t="s">
        <v>1172</v>
      </c>
      <c r="F77" s="2">
        <v>19.399999999999999</v>
      </c>
      <c r="G77" s="2"/>
      <c r="H77" s="2"/>
    </row>
    <row r="78" spans="1:8" x14ac:dyDescent="0.25">
      <c r="A78" s="2" t="s">
        <v>1171</v>
      </c>
      <c r="B78" s="2" t="s">
        <v>1170</v>
      </c>
      <c r="C78" s="2" t="s">
        <v>1169</v>
      </c>
      <c r="D78" s="2">
        <v>0.22900000000000001</v>
      </c>
      <c r="E78" s="2" t="s">
        <v>1168</v>
      </c>
      <c r="F78" s="2">
        <v>0.20899999999999999</v>
      </c>
      <c r="G78" s="2"/>
      <c r="H78" s="2"/>
    </row>
    <row r="79" spans="1:8" x14ac:dyDescent="0.25">
      <c r="A79" s="2" t="s">
        <v>1167</v>
      </c>
      <c r="B79" s="2" t="s">
        <v>1166</v>
      </c>
      <c r="C79" s="2" t="s">
        <v>1165</v>
      </c>
      <c r="D79" s="2">
        <v>3.43</v>
      </c>
      <c r="E79" s="2" t="s">
        <v>1164</v>
      </c>
      <c r="F79" s="2">
        <v>3.4</v>
      </c>
      <c r="G79" s="2">
        <v>3.6880000000000002</v>
      </c>
      <c r="H79" s="2" t="s">
        <v>1163</v>
      </c>
    </row>
    <row r="80" spans="1:8" x14ac:dyDescent="0.25">
      <c r="A80" s="2" t="s">
        <v>1162</v>
      </c>
      <c r="B80" s="2" t="s">
        <v>1161</v>
      </c>
      <c r="C80" s="2" t="s">
        <v>1160</v>
      </c>
      <c r="D80" s="2">
        <v>4.66</v>
      </c>
      <c r="E80" s="2" t="s">
        <v>1159</v>
      </c>
      <c r="F80" s="2">
        <v>4.57</v>
      </c>
      <c r="G80" s="2"/>
      <c r="H80" s="2" t="s">
        <v>1158</v>
      </c>
    </row>
    <row r="81" spans="1:8" x14ac:dyDescent="0.25">
      <c r="A81" s="2" t="s">
        <v>1157</v>
      </c>
      <c r="B81" s="2" t="s">
        <v>1156</v>
      </c>
      <c r="C81" s="2" t="s">
        <v>1155</v>
      </c>
      <c r="D81" s="2">
        <v>0.42</v>
      </c>
      <c r="E81" s="2" t="s">
        <v>1154</v>
      </c>
      <c r="F81" s="2">
        <v>0.38</v>
      </c>
      <c r="G81" s="2">
        <v>3.6819999999999999</v>
      </c>
      <c r="H81" s="2" t="s">
        <v>1153</v>
      </c>
    </row>
    <row r="82" spans="1:8" x14ac:dyDescent="0.25">
      <c r="A82" s="2" t="s">
        <v>1152</v>
      </c>
      <c r="B82" s="2" t="s">
        <v>1151</v>
      </c>
      <c r="C82" s="2" t="s">
        <v>1150</v>
      </c>
      <c r="D82" s="2">
        <v>102</v>
      </c>
      <c r="E82" s="2" t="s">
        <v>1149</v>
      </c>
      <c r="F82" s="2">
        <v>100</v>
      </c>
      <c r="G82" s="2"/>
      <c r="H82" s="2" t="s">
        <v>1148</v>
      </c>
    </row>
    <row r="83" spans="1:8" x14ac:dyDescent="0.25">
      <c r="A83" s="2" t="s">
        <v>1147</v>
      </c>
      <c r="B83" s="2" t="s">
        <v>1146</v>
      </c>
      <c r="C83" s="2" t="s">
        <v>1145</v>
      </c>
      <c r="D83" s="2">
        <v>2.8</v>
      </c>
      <c r="E83" s="2" t="s">
        <v>1144</v>
      </c>
      <c r="F83" s="2">
        <v>2.48</v>
      </c>
      <c r="G83" s="2">
        <v>23.332999999999998</v>
      </c>
      <c r="H83" s="2"/>
    </row>
    <row r="84" spans="1:8" x14ac:dyDescent="0.25">
      <c r="A84" s="2" t="s">
        <v>1143</v>
      </c>
      <c r="B84" s="2"/>
      <c r="C84" s="2" t="s">
        <v>1142</v>
      </c>
      <c r="D84" s="2">
        <v>2.58</v>
      </c>
      <c r="E84" s="2" t="s">
        <v>1141</v>
      </c>
      <c r="F84" s="2">
        <v>2.4500000000000002</v>
      </c>
      <c r="G84" s="2"/>
      <c r="H84" s="2"/>
    </row>
    <row r="85" spans="1:8" x14ac:dyDescent="0.25">
      <c r="A85" s="2" t="s">
        <v>1140</v>
      </c>
      <c r="B85" s="2" t="s">
        <v>1139</v>
      </c>
      <c r="C85" s="2" t="s">
        <v>1056</v>
      </c>
      <c r="D85" s="2">
        <v>1.8</v>
      </c>
      <c r="E85" s="2" t="s">
        <v>1138</v>
      </c>
      <c r="F85" s="2">
        <v>1.64</v>
      </c>
      <c r="G85" s="2"/>
      <c r="H85" s="2" t="s">
        <v>1137</v>
      </c>
    </row>
    <row r="86" spans="1:8" x14ac:dyDescent="0.25">
      <c r="A86" s="2" t="s">
        <v>1136</v>
      </c>
      <c r="B86" s="2" t="s">
        <v>1135</v>
      </c>
      <c r="C86" s="2" t="s">
        <v>1134</v>
      </c>
      <c r="D86" s="2">
        <v>7.99</v>
      </c>
      <c r="E86" s="2" t="s">
        <v>1133</v>
      </c>
      <c r="F86" s="2">
        <v>6.76</v>
      </c>
      <c r="G86" s="2"/>
      <c r="H86" s="2"/>
    </row>
    <row r="87" spans="1:8" x14ac:dyDescent="0.25">
      <c r="A87" s="2" t="s">
        <v>1132</v>
      </c>
      <c r="B87" s="2"/>
      <c r="C87" s="2" t="s">
        <v>1131</v>
      </c>
      <c r="D87" s="2">
        <v>0.82</v>
      </c>
      <c r="E87" s="2" t="s">
        <v>1130</v>
      </c>
      <c r="F87" s="2">
        <v>0.81</v>
      </c>
      <c r="G87" s="2"/>
      <c r="H87" s="2"/>
    </row>
    <row r="88" spans="1:8" x14ac:dyDescent="0.25">
      <c r="A88" s="2" t="s">
        <v>1129</v>
      </c>
      <c r="B88" s="2" t="s">
        <v>1128</v>
      </c>
      <c r="C88" s="2" t="s">
        <v>1127</v>
      </c>
      <c r="D88" s="2">
        <v>0.33</v>
      </c>
      <c r="E88" s="2" t="s">
        <v>1126</v>
      </c>
      <c r="F88" s="2">
        <v>0.245</v>
      </c>
      <c r="G88" s="2">
        <v>-7.0209999999999999</v>
      </c>
      <c r="H88" s="2"/>
    </row>
    <row r="89" spans="1:8" x14ac:dyDescent="0.25">
      <c r="A89" s="2" t="s">
        <v>1125</v>
      </c>
      <c r="B89" s="2" t="s">
        <v>1124</v>
      </c>
      <c r="C89" s="2" t="s">
        <v>1123</v>
      </c>
      <c r="D89" s="2">
        <v>8.0500000000000007</v>
      </c>
      <c r="E89" s="2" t="s">
        <v>1122</v>
      </c>
      <c r="F89" s="2">
        <v>6.9</v>
      </c>
      <c r="G89" s="2"/>
      <c r="H89" s="2" t="s">
        <v>1121</v>
      </c>
    </row>
    <row r="90" spans="1:8" x14ac:dyDescent="0.25">
      <c r="A90" s="2" t="s">
        <v>1120</v>
      </c>
      <c r="B90" s="2" t="s">
        <v>1119</v>
      </c>
      <c r="C90" s="2" t="s">
        <v>1118</v>
      </c>
      <c r="D90" s="2">
        <v>1.67</v>
      </c>
      <c r="E90" s="2" t="s">
        <v>1117</v>
      </c>
      <c r="F90" s="2">
        <v>1.42</v>
      </c>
      <c r="G90" s="2"/>
      <c r="H90" s="2" t="s">
        <v>1116</v>
      </c>
    </row>
    <row r="91" spans="1:8" x14ac:dyDescent="0.25">
      <c r="A91" s="2" t="s">
        <v>1115</v>
      </c>
      <c r="B91" s="2" t="s">
        <v>1114</v>
      </c>
      <c r="C91" s="2" t="s">
        <v>1113</v>
      </c>
      <c r="D91" s="2">
        <v>99.8</v>
      </c>
      <c r="E91" s="2" t="s">
        <v>1112</v>
      </c>
      <c r="F91" s="2">
        <v>99</v>
      </c>
      <c r="G91" s="2"/>
      <c r="H91" s="2" t="s">
        <v>1111</v>
      </c>
    </row>
    <row r="92" spans="1:8" x14ac:dyDescent="0.25">
      <c r="A92" s="2" t="s">
        <v>1110</v>
      </c>
      <c r="B92" s="2" t="s">
        <v>1109</v>
      </c>
      <c r="C92" s="2" t="s">
        <v>1108</v>
      </c>
      <c r="D92" s="2">
        <v>13.18</v>
      </c>
      <c r="E92" s="2" t="s">
        <v>1107</v>
      </c>
      <c r="F92" s="2">
        <v>12.48</v>
      </c>
      <c r="G92" s="2"/>
      <c r="H92" s="2" t="s">
        <v>1106</v>
      </c>
    </row>
    <row r="93" spans="1:8" x14ac:dyDescent="0.25">
      <c r="A93" s="2" t="s">
        <v>1105</v>
      </c>
      <c r="B93" s="2" t="s">
        <v>1104</v>
      </c>
      <c r="C93" s="2" t="s">
        <v>1103</v>
      </c>
      <c r="D93" s="2">
        <v>3.09</v>
      </c>
      <c r="E93" s="2" t="s">
        <v>1102</v>
      </c>
      <c r="F93" s="2">
        <v>2.25</v>
      </c>
      <c r="G93" s="2">
        <v>31.959</v>
      </c>
      <c r="H93" s="2"/>
    </row>
    <row r="94" spans="1:8" x14ac:dyDescent="0.25">
      <c r="A94" s="2" t="s">
        <v>1101</v>
      </c>
      <c r="B94" s="2" t="s">
        <v>1100</v>
      </c>
      <c r="C94" s="2" t="s">
        <v>1099</v>
      </c>
      <c r="D94" s="2">
        <v>4.55</v>
      </c>
      <c r="E94" s="2" t="s">
        <v>1098</v>
      </c>
      <c r="F94" s="2">
        <v>4.4800000000000004</v>
      </c>
      <c r="G94" s="2"/>
      <c r="H94" s="2"/>
    </row>
    <row r="95" spans="1:8" x14ac:dyDescent="0.25">
      <c r="A95" s="2" t="s">
        <v>1097</v>
      </c>
      <c r="B95" s="2" t="s">
        <v>1096</v>
      </c>
      <c r="C95" s="2" t="s">
        <v>1095</v>
      </c>
      <c r="D95" s="2">
        <v>4.21</v>
      </c>
      <c r="E95" s="2" t="s">
        <v>1094</v>
      </c>
      <c r="F95" s="2">
        <v>4.2</v>
      </c>
      <c r="G95" s="2">
        <v>7.1189999999999998</v>
      </c>
      <c r="H95" s="2"/>
    </row>
    <row r="96" spans="1:8" x14ac:dyDescent="0.25">
      <c r="A96" s="2" t="s">
        <v>1093</v>
      </c>
      <c r="B96" s="2" t="s">
        <v>1092</v>
      </c>
      <c r="C96" s="2" t="s">
        <v>1091</v>
      </c>
      <c r="D96" s="2">
        <v>9.0500000000000007</v>
      </c>
      <c r="E96" s="2" t="s">
        <v>1090</v>
      </c>
      <c r="F96" s="2">
        <v>5.48</v>
      </c>
      <c r="G96" s="2">
        <v>11.138999999999999</v>
      </c>
      <c r="H96" s="2" t="s">
        <v>1089</v>
      </c>
    </row>
    <row r="97" spans="1:8" x14ac:dyDescent="0.25">
      <c r="A97" s="2" t="s">
        <v>1088</v>
      </c>
      <c r="B97" s="2" t="s">
        <v>1087</v>
      </c>
      <c r="C97" s="2" t="s">
        <v>1086</v>
      </c>
      <c r="D97" s="2">
        <v>1400</v>
      </c>
      <c r="E97" s="2" t="s">
        <v>1086</v>
      </c>
      <c r="F97" s="2">
        <v>1400</v>
      </c>
      <c r="G97" s="2"/>
      <c r="H97" s="2"/>
    </row>
    <row r="98" spans="1:8" x14ac:dyDescent="0.25">
      <c r="A98" s="2" t="s">
        <v>1085</v>
      </c>
      <c r="B98" s="2" t="s">
        <v>1084</v>
      </c>
      <c r="C98" s="2" t="s">
        <v>1083</v>
      </c>
      <c r="D98" s="2">
        <v>10</v>
      </c>
      <c r="E98" s="2" t="s">
        <v>1082</v>
      </c>
      <c r="F98" s="2">
        <v>9.4</v>
      </c>
      <c r="G98" s="2"/>
      <c r="H98" s="2" t="s">
        <v>1081</v>
      </c>
    </row>
    <row r="99" spans="1:8" x14ac:dyDescent="0.25">
      <c r="A99" s="2" t="s">
        <v>1080</v>
      </c>
      <c r="B99" s="2" t="s">
        <v>1079</v>
      </c>
      <c r="C99" s="2" t="s">
        <v>1078</v>
      </c>
      <c r="D99" s="2">
        <v>10.18</v>
      </c>
      <c r="E99" s="2" t="s">
        <v>1077</v>
      </c>
      <c r="F99" s="2">
        <v>9.92</v>
      </c>
      <c r="G99" s="2"/>
      <c r="H99" s="2" t="s">
        <v>1076</v>
      </c>
    </row>
    <row r="100" spans="1:8" x14ac:dyDescent="0.25">
      <c r="A100" s="2" t="s">
        <v>1075</v>
      </c>
      <c r="B100" s="2" t="s">
        <v>1074</v>
      </c>
      <c r="C100" s="2" t="s">
        <v>1073</v>
      </c>
      <c r="D100" s="2">
        <v>6.88</v>
      </c>
      <c r="E100" s="2" t="s">
        <v>1072</v>
      </c>
      <c r="F100" s="2">
        <v>6.35</v>
      </c>
      <c r="G100" s="2"/>
      <c r="H100" s="2" t="s">
        <v>1071</v>
      </c>
    </row>
    <row r="101" spans="1:8" x14ac:dyDescent="0.25">
      <c r="A101" s="2" t="s">
        <v>1070</v>
      </c>
      <c r="B101" s="2" t="s">
        <v>1069</v>
      </c>
      <c r="C101" s="2" t="s">
        <v>1068</v>
      </c>
      <c r="D101" s="2">
        <v>2.86</v>
      </c>
      <c r="E101" s="2" t="s">
        <v>1067</v>
      </c>
      <c r="F101" s="2">
        <v>2.81</v>
      </c>
      <c r="G101" s="2"/>
      <c r="H101" s="2"/>
    </row>
    <row r="102" spans="1:8" x14ac:dyDescent="0.25">
      <c r="A102" s="2" t="s">
        <v>1066</v>
      </c>
      <c r="B102" s="2" t="s">
        <v>1065</v>
      </c>
      <c r="C102" s="2" t="s">
        <v>1064</v>
      </c>
      <c r="D102" s="2">
        <v>7.27</v>
      </c>
      <c r="E102" s="2" t="s">
        <v>1063</v>
      </c>
      <c r="F102" s="2">
        <v>6.96</v>
      </c>
      <c r="G102" s="2">
        <v>19.649000000000001</v>
      </c>
      <c r="H102" s="2" t="s">
        <v>1062</v>
      </c>
    </row>
    <row r="103" spans="1:8" x14ac:dyDescent="0.25">
      <c r="A103" s="2" t="s">
        <v>1061</v>
      </c>
      <c r="B103" s="2" t="s">
        <v>1060</v>
      </c>
      <c r="C103" s="2" t="s">
        <v>1059</v>
      </c>
      <c r="D103" s="2">
        <v>10.26</v>
      </c>
      <c r="E103" s="2" t="s">
        <v>1059</v>
      </c>
      <c r="F103" s="2">
        <v>10.25</v>
      </c>
      <c r="G103" s="2"/>
      <c r="H103" s="2"/>
    </row>
    <row r="104" spans="1:8" x14ac:dyDescent="0.25">
      <c r="A104" s="2" t="s">
        <v>1058</v>
      </c>
      <c r="B104" s="2" t="s">
        <v>1057</v>
      </c>
      <c r="C104" s="2" t="s">
        <v>1056</v>
      </c>
      <c r="D104" s="2">
        <v>1.8</v>
      </c>
      <c r="E104" s="2" t="s">
        <v>1055</v>
      </c>
      <c r="F104" s="2">
        <v>1.43</v>
      </c>
      <c r="G104" s="2"/>
      <c r="H104" s="2"/>
    </row>
    <row r="105" spans="1:8" x14ac:dyDescent="0.25">
      <c r="A105" s="2" t="s">
        <v>1054</v>
      </c>
      <c r="B105" s="2" t="s">
        <v>1053</v>
      </c>
      <c r="C105" s="2" t="s">
        <v>1052</v>
      </c>
      <c r="D105" s="2">
        <v>12.66</v>
      </c>
      <c r="E105" s="2" t="s">
        <v>1051</v>
      </c>
      <c r="F105" s="2">
        <v>12.2</v>
      </c>
      <c r="G105" s="2"/>
      <c r="H105" s="2" t="s">
        <v>1050</v>
      </c>
    </row>
    <row r="106" spans="1:8" x14ac:dyDescent="0.25">
      <c r="A106" s="2" t="s">
        <v>1049</v>
      </c>
      <c r="B106" s="2" t="s">
        <v>1048</v>
      </c>
      <c r="C106" s="2" t="s">
        <v>1047</v>
      </c>
      <c r="D106" s="2">
        <v>5</v>
      </c>
      <c r="E106" s="2" t="s">
        <v>1046</v>
      </c>
      <c r="F106" s="2">
        <v>3.51</v>
      </c>
      <c r="G106" s="2">
        <v>12.946</v>
      </c>
      <c r="H106" s="2"/>
    </row>
    <row r="107" spans="1:8" x14ac:dyDescent="0.25">
      <c r="A107" s="2" t="s">
        <v>1045</v>
      </c>
      <c r="B107" s="2" t="s">
        <v>1044</v>
      </c>
      <c r="C107" s="2" t="s">
        <v>1043</v>
      </c>
      <c r="D107" s="2">
        <v>3.59</v>
      </c>
      <c r="E107" s="2" t="s">
        <v>1042</v>
      </c>
      <c r="F107" s="2">
        <v>3.57</v>
      </c>
      <c r="G107" s="2">
        <v>3.2349999999999999</v>
      </c>
      <c r="H107" s="2"/>
    </row>
    <row r="108" spans="1:8" x14ac:dyDescent="0.25">
      <c r="A108" s="2" t="s">
        <v>1041</v>
      </c>
      <c r="B108" s="2" t="s">
        <v>1040</v>
      </c>
      <c r="C108" s="2" t="s">
        <v>1039</v>
      </c>
      <c r="D108" s="2">
        <v>9.4000000000000004E-3</v>
      </c>
      <c r="E108" s="2" t="s">
        <v>1038</v>
      </c>
      <c r="F108" s="2">
        <v>8.6E-3</v>
      </c>
      <c r="G108" s="2">
        <v>2.35</v>
      </c>
      <c r="H108" s="2"/>
    </row>
    <row r="109" spans="1:8" x14ac:dyDescent="0.25">
      <c r="A109" s="2" t="s">
        <v>1037</v>
      </c>
      <c r="B109" s="2" t="s">
        <v>1036</v>
      </c>
      <c r="C109" s="2" t="s">
        <v>1035</v>
      </c>
      <c r="D109" s="2">
        <v>0.22800000000000001</v>
      </c>
      <c r="E109" s="2" t="s">
        <v>1034</v>
      </c>
      <c r="F109" s="2">
        <v>0.219</v>
      </c>
      <c r="G109" s="2">
        <v>5.4290000000000003</v>
      </c>
      <c r="H109" s="2"/>
    </row>
    <row r="110" spans="1:8" x14ac:dyDescent="0.25">
      <c r="A110" s="2" t="s">
        <v>1033</v>
      </c>
      <c r="B110" s="2" t="s">
        <v>1032</v>
      </c>
      <c r="C110" s="2" t="s">
        <v>1031</v>
      </c>
      <c r="D110" s="2">
        <v>18.48</v>
      </c>
      <c r="E110" s="2" t="s">
        <v>1030</v>
      </c>
      <c r="F110" s="2">
        <v>9.39</v>
      </c>
      <c r="G110" s="2"/>
      <c r="H110" s="2" t="s">
        <v>1029</v>
      </c>
    </row>
    <row r="111" spans="1:8" x14ac:dyDescent="0.25">
      <c r="A111" s="2" t="s">
        <v>1028</v>
      </c>
      <c r="B111" s="2" t="s">
        <v>1027</v>
      </c>
      <c r="C111" s="2" t="s">
        <v>1026</v>
      </c>
      <c r="D111" s="2">
        <v>1.08</v>
      </c>
      <c r="E111" s="2" t="s">
        <v>1025</v>
      </c>
      <c r="F111" s="2">
        <v>1</v>
      </c>
      <c r="G111" s="2">
        <v>12</v>
      </c>
      <c r="H111" s="2"/>
    </row>
    <row r="112" spans="1:8" x14ac:dyDescent="0.25">
      <c r="A112" s="2" t="s">
        <v>1024</v>
      </c>
      <c r="B112" s="2" t="s">
        <v>1023</v>
      </c>
      <c r="C112" s="2" t="s">
        <v>1022</v>
      </c>
      <c r="D112" s="2">
        <v>0.27500000000000002</v>
      </c>
      <c r="E112" s="2" t="s">
        <v>1021</v>
      </c>
      <c r="F112" s="2">
        <v>0.16400000000000001</v>
      </c>
      <c r="G112" s="2">
        <v>6.7859999999999996</v>
      </c>
      <c r="H112" s="2"/>
    </row>
    <row r="113" spans="1:8" x14ac:dyDescent="0.25">
      <c r="A113" s="2" t="s">
        <v>1020</v>
      </c>
      <c r="B113" s="2" t="s">
        <v>1019</v>
      </c>
      <c r="C113" s="2" t="s">
        <v>1018</v>
      </c>
      <c r="D113" s="2">
        <v>7.16</v>
      </c>
      <c r="E113" s="2" t="s">
        <v>1017</v>
      </c>
      <c r="F113" s="2">
        <v>7.12</v>
      </c>
      <c r="G113" s="2">
        <v>2.581</v>
      </c>
      <c r="H113" s="2"/>
    </row>
    <row r="114" spans="1:8" x14ac:dyDescent="0.25">
      <c r="A114" s="2" t="s">
        <v>1016</v>
      </c>
      <c r="B114" s="2" t="s">
        <v>1015</v>
      </c>
      <c r="C114" s="2" t="s">
        <v>1014</v>
      </c>
      <c r="D114" s="2">
        <v>0.6</v>
      </c>
      <c r="E114" s="2" t="s">
        <v>1013</v>
      </c>
      <c r="F114" s="2">
        <v>0.56000000000000005</v>
      </c>
      <c r="G114" s="2">
        <v>200</v>
      </c>
      <c r="H114" s="2"/>
    </row>
    <row r="115" spans="1:8" x14ac:dyDescent="0.25">
      <c r="A115" s="2" t="s">
        <v>1012</v>
      </c>
      <c r="B115" s="2" t="s">
        <v>1011</v>
      </c>
      <c r="C115" s="2" t="s">
        <v>1010</v>
      </c>
      <c r="D115" s="2">
        <v>61.5</v>
      </c>
      <c r="E115" s="2" t="s">
        <v>1009</v>
      </c>
      <c r="F115" s="2">
        <v>57.95</v>
      </c>
      <c r="G115" s="2"/>
      <c r="H115" s="2" t="s">
        <v>1008</v>
      </c>
    </row>
    <row r="116" spans="1:8" x14ac:dyDescent="0.25">
      <c r="A116" s="2" t="s">
        <v>1007</v>
      </c>
      <c r="B116" s="2" t="s">
        <v>1006</v>
      </c>
      <c r="C116" s="2" t="s">
        <v>1005</v>
      </c>
      <c r="D116" s="2">
        <v>1011</v>
      </c>
      <c r="E116" s="2" t="s">
        <v>1004</v>
      </c>
      <c r="F116" s="2">
        <v>997</v>
      </c>
      <c r="G116" s="2"/>
      <c r="H116" s="2"/>
    </row>
    <row r="117" spans="1:8" x14ac:dyDescent="0.25">
      <c r="A117" s="2" t="s">
        <v>1003</v>
      </c>
      <c r="B117" s="2" t="s">
        <v>1002</v>
      </c>
      <c r="C117" s="2" t="s">
        <v>1001</v>
      </c>
      <c r="D117" s="2">
        <v>1005</v>
      </c>
      <c r="E117" s="2" t="s">
        <v>1000</v>
      </c>
      <c r="F117" s="2">
        <v>960</v>
      </c>
      <c r="G117" s="2"/>
      <c r="H117" s="2"/>
    </row>
    <row r="118" spans="1:8" x14ac:dyDescent="0.25">
      <c r="A118" s="2" t="s">
        <v>999</v>
      </c>
      <c r="B118" s="2"/>
      <c r="C118" s="2" t="s">
        <v>998</v>
      </c>
      <c r="D118" s="2">
        <v>0.49</v>
      </c>
      <c r="E118" s="2" t="s">
        <v>997</v>
      </c>
      <c r="F118" s="2">
        <v>0.48</v>
      </c>
      <c r="G118" s="2"/>
      <c r="H118" s="2"/>
    </row>
    <row r="119" spans="1:8" x14ac:dyDescent="0.25">
      <c r="A119" s="2" t="s">
        <v>996</v>
      </c>
      <c r="B119" s="2" t="s">
        <v>995</v>
      </c>
      <c r="C119" s="2" t="s">
        <v>994</v>
      </c>
      <c r="D119" s="2">
        <v>6.86</v>
      </c>
      <c r="E119" s="2" t="s">
        <v>993</v>
      </c>
      <c r="F119" s="2">
        <v>6.72</v>
      </c>
      <c r="G119" s="2">
        <v>5.0720000000000001</v>
      </c>
      <c r="H119" s="2" t="s">
        <v>992</v>
      </c>
    </row>
    <row r="120" spans="1:8" x14ac:dyDescent="0.25">
      <c r="A120" s="2" t="s">
        <v>991</v>
      </c>
      <c r="B120" s="2" t="s">
        <v>990</v>
      </c>
      <c r="C120" s="2" t="s">
        <v>989</v>
      </c>
      <c r="D120" s="2">
        <v>2.12</v>
      </c>
      <c r="E120" s="2" t="s">
        <v>988</v>
      </c>
      <c r="F120" s="2">
        <v>2.1</v>
      </c>
      <c r="G120" s="2"/>
      <c r="H120" s="2"/>
    </row>
    <row r="121" spans="1:8" x14ac:dyDescent="0.25">
      <c r="A121" s="2" t="s">
        <v>987</v>
      </c>
      <c r="B121" s="2" t="s">
        <v>986</v>
      </c>
      <c r="C121" s="2" t="s">
        <v>985</v>
      </c>
      <c r="D121" s="2">
        <v>540</v>
      </c>
      <c r="E121" s="2" t="s">
        <v>984</v>
      </c>
      <c r="F121" s="2">
        <v>530</v>
      </c>
      <c r="G121" s="2">
        <v>30.033000000000001</v>
      </c>
      <c r="H121" s="2" t="s">
        <v>983</v>
      </c>
    </row>
    <row r="122" spans="1:8" x14ac:dyDescent="0.25">
      <c r="A122" s="2" t="s">
        <v>982</v>
      </c>
      <c r="B122" s="2" t="s">
        <v>981</v>
      </c>
      <c r="C122" s="2" t="s">
        <v>980</v>
      </c>
      <c r="D122" s="2">
        <v>4.9400000000000004</v>
      </c>
      <c r="E122" s="2" t="s">
        <v>979</v>
      </c>
      <c r="F122" s="2">
        <v>4.9400000000000004</v>
      </c>
      <c r="G122" s="2">
        <v>641.55799999999999</v>
      </c>
      <c r="H122" s="2"/>
    </row>
    <row r="123" spans="1:8" x14ac:dyDescent="0.25">
      <c r="A123" s="2" t="s">
        <v>978</v>
      </c>
      <c r="B123" s="2" t="s">
        <v>977</v>
      </c>
      <c r="C123" s="2" t="s">
        <v>976</v>
      </c>
      <c r="D123" s="2">
        <v>20</v>
      </c>
      <c r="E123" s="2" t="s">
        <v>975</v>
      </c>
      <c r="F123" s="2">
        <v>19.239999999999998</v>
      </c>
      <c r="G123" s="2">
        <v>4.7770000000000001</v>
      </c>
      <c r="H123" s="2" t="s">
        <v>974</v>
      </c>
    </row>
    <row r="124" spans="1:8" x14ac:dyDescent="0.25">
      <c r="A124" s="2" t="s">
        <v>973</v>
      </c>
      <c r="B124" s="2" t="s">
        <v>972</v>
      </c>
      <c r="C124" s="2" t="s">
        <v>971</v>
      </c>
      <c r="D124" s="2">
        <v>105.5</v>
      </c>
      <c r="E124" s="2" t="s">
        <v>970</v>
      </c>
      <c r="F124" s="2">
        <v>100</v>
      </c>
      <c r="G124" s="2"/>
      <c r="H124" s="2"/>
    </row>
    <row r="125" spans="1:8" x14ac:dyDescent="0.25">
      <c r="A125" s="2" t="s">
        <v>969</v>
      </c>
      <c r="B125" s="2"/>
      <c r="C125" s="2" t="s">
        <v>968</v>
      </c>
      <c r="D125" s="2">
        <v>7.33</v>
      </c>
      <c r="E125" s="2" t="s">
        <v>967</v>
      </c>
      <c r="F125" s="2">
        <v>7.02</v>
      </c>
      <c r="G125" s="2"/>
      <c r="H125" s="2"/>
    </row>
    <row r="126" spans="1:8" x14ac:dyDescent="0.25">
      <c r="A126" s="2" t="s">
        <v>966</v>
      </c>
      <c r="B126" s="2" t="s">
        <v>965</v>
      </c>
      <c r="C126" s="2" t="s">
        <v>964</v>
      </c>
      <c r="D126" s="2">
        <v>2.25</v>
      </c>
      <c r="E126" s="2" t="s">
        <v>963</v>
      </c>
      <c r="F126" s="2">
        <v>2.25</v>
      </c>
      <c r="G126" s="2">
        <v>28.125</v>
      </c>
      <c r="H126" s="2" t="s">
        <v>962</v>
      </c>
    </row>
    <row r="127" spans="1:8" x14ac:dyDescent="0.25">
      <c r="A127" s="2" t="s">
        <v>961</v>
      </c>
      <c r="B127" s="2" t="s">
        <v>960</v>
      </c>
      <c r="C127" s="2" t="s">
        <v>959</v>
      </c>
      <c r="D127" s="2">
        <v>3.74</v>
      </c>
      <c r="E127" s="2" t="s">
        <v>959</v>
      </c>
      <c r="F127" s="2">
        <v>2.5</v>
      </c>
      <c r="G127" s="2"/>
      <c r="H127" s="2"/>
    </row>
    <row r="128" spans="1:8" x14ac:dyDescent="0.25">
      <c r="A128" s="2" t="s">
        <v>958</v>
      </c>
      <c r="B128" s="2" t="s">
        <v>957</v>
      </c>
      <c r="C128" s="2" t="s">
        <v>956</v>
      </c>
      <c r="D128" s="2">
        <v>0.99</v>
      </c>
      <c r="E128" s="2" t="s">
        <v>955</v>
      </c>
      <c r="F128" s="2">
        <v>0.98</v>
      </c>
      <c r="G128" s="2">
        <v>3.8079999999999998</v>
      </c>
      <c r="H128" s="2" t="s">
        <v>954</v>
      </c>
    </row>
    <row r="129" spans="1:8" x14ac:dyDescent="0.25">
      <c r="A129" s="2" t="s">
        <v>953</v>
      </c>
      <c r="B129" s="2" t="s">
        <v>952</v>
      </c>
      <c r="C129" s="2" t="s">
        <v>951</v>
      </c>
      <c r="D129" s="2">
        <v>101.3</v>
      </c>
      <c r="E129" s="2" t="s">
        <v>950</v>
      </c>
      <c r="F129" s="2">
        <v>94</v>
      </c>
      <c r="G129" s="2"/>
      <c r="H129" s="2"/>
    </row>
    <row r="130" spans="1:8" x14ac:dyDescent="0.25">
      <c r="A130" s="2" t="s">
        <v>949</v>
      </c>
      <c r="B130" s="2" t="s">
        <v>948</v>
      </c>
      <c r="C130" s="2" t="s">
        <v>947</v>
      </c>
      <c r="D130" s="2">
        <v>2.57</v>
      </c>
      <c r="E130" s="2" t="s">
        <v>946</v>
      </c>
      <c r="F130" s="2">
        <v>2.04</v>
      </c>
      <c r="G130" s="2"/>
      <c r="H130" s="2" t="s">
        <v>945</v>
      </c>
    </row>
    <row r="131" spans="1:8" x14ac:dyDescent="0.25">
      <c r="A131" s="2" t="s">
        <v>944</v>
      </c>
      <c r="B131" s="2" t="s">
        <v>943</v>
      </c>
      <c r="C131" s="2" t="s">
        <v>942</v>
      </c>
      <c r="D131" s="2">
        <v>0.59</v>
      </c>
      <c r="E131" s="2" t="s">
        <v>941</v>
      </c>
      <c r="F131" s="2">
        <v>0.52</v>
      </c>
      <c r="G131" s="2">
        <v>11.706</v>
      </c>
      <c r="H131" s="2"/>
    </row>
    <row r="132" spans="1:8" x14ac:dyDescent="0.25">
      <c r="A132" s="2" t="s">
        <v>940</v>
      </c>
      <c r="B132" s="2" t="s">
        <v>939</v>
      </c>
      <c r="C132" s="2" t="s">
        <v>938</v>
      </c>
      <c r="D132" s="2">
        <v>67</v>
      </c>
      <c r="E132" s="2" t="s">
        <v>937</v>
      </c>
      <c r="F132" s="2">
        <v>65</v>
      </c>
      <c r="G132" s="2">
        <v>2.8079999999999998</v>
      </c>
      <c r="H132" s="2" t="s">
        <v>936</v>
      </c>
    </row>
    <row r="133" spans="1:8" x14ac:dyDescent="0.25">
      <c r="A133" s="2" t="s">
        <v>935</v>
      </c>
      <c r="B133" s="2" t="s">
        <v>934</v>
      </c>
      <c r="C133" s="2" t="s">
        <v>933</v>
      </c>
      <c r="D133" s="2">
        <v>0.20699999999999999</v>
      </c>
      <c r="E133" s="2" t="s">
        <v>932</v>
      </c>
      <c r="F133" s="2">
        <v>0.20300000000000001</v>
      </c>
      <c r="G133" s="2">
        <v>-6.6769999999999996</v>
      </c>
      <c r="H133" s="2"/>
    </row>
    <row r="134" spans="1:8" x14ac:dyDescent="0.25">
      <c r="A134" s="2" t="s">
        <v>931</v>
      </c>
      <c r="B134" s="2" t="s">
        <v>930</v>
      </c>
      <c r="C134" s="2" t="s">
        <v>352</v>
      </c>
      <c r="D134" s="2">
        <v>1.0900000000000001</v>
      </c>
      <c r="E134" s="2" t="s">
        <v>929</v>
      </c>
      <c r="F134" s="2">
        <v>1.01</v>
      </c>
      <c r="G134" s="2"/>
      <c r="H134" s="2"/>
    </row>
    <row r="135" spans="1:8" x14ac:dyDescent="0.25">
      <c r="A135" s="2" t="s">
        <v>928</v>
      </c>
      <c r="B135" s="2" t="s">
        <v>927</v>
      </c>
      <c r="C135" s="2" t="s">
        <v>926</v>
      </c>
      <c r="D135" s="2">
        <v>0.17399999999999999</v>
      </c>
      <c r="E135" s="2" t="s">
        <v>925</v>
      </c>
      <c r="F135" s="2">
        <v>0.17199999999999999</v>
      </c>
      <c r="G135" s="2">
        <v>27.187000000000001</v>
      </c>
      <c r="H135" s="2"/>
    </row>
    <row r="136" spans="1:8" x14ac:dyDescent="0.25">
      <c r="A136" s="2" t="s">
        <v>924</v>
      </c>
      <c r="B136" s="2" t="s">
        <v>923</v>
      </c>
      <c r="C136" s="2" t="s">
        <v>922</v>
      </c>
      <c r="D136" s="2">
        <v>0.89</v>
      </c>
      <c r="E136" s="2" t="s">
        <v>921</v>
      </c>
      <c r="F136" s="2">
        <v>0.81</v>
      </c>
      <c r="G136" s="2">
        <v>6.3239999999999998</v>
      </c>
      <c r="H136" s="2"/>
    </row>
    <row r="137" spans="1:8" x14ac:dyDescent="0.25">
      <c r="A137" s="2" t="s">
        <v>920</v>
      </c>
      <c r="B137" s="2" t="s">
        <v>11</v>
      </c>
      <c r="C137" s="2" t="s">
        <v>919</v>
      </c>
      <c r="D137" s="2">
        <v>2544</v>
      </c>
      <c r="E137" s="2" t="s">
        <v>918</v>
      </c>
      <c r="F137" s="2">
        <v>1800</v>
      </c>
      <c r="G137" s="2">
        <v>15.709</v>
      </c>
      <c r="H137" s="2" t="s">
        <v>917</v>
      </c>
    </row>
    <row r="138" spans="1:8" x14ac:dyDescent="0.25">
      <c r="A138" s="2" t="s">
        <v>916</v>
      </c>
      <c r="B138" s="2" t="s">
        <v>915</v>
      </c>
      <c r="C138" s="2" t="s">
        <v>517</v>
      </c>
      <c r="D138" s="2">
        <v>5</v>
      </c>
      <c r="E138" s="2" t="s">
        <v>517</v>
      </c>
      <c r="F138" s="2">
        <v>5</v>
      </c>
      <c r="G138" s="2"/>
      <c r="H138" s="2"/>
    </row>
    <row r="139" spans="1:8" x14ac:dyDescent="0.25">
      <c r="A139" s="2" t="s">
        <v>914</v>
      </c>
      <c r="B139" s="2" t="s">
        <v>913</v>
      </c>
      <c r="C139" s="2" t="s">
        <v>912</v>
      </c>
      <c r="D139" s="2">
        <v>505.5</v>
      </c>
      <c r="E139" s="2" t="s">
        <v>911</v>
      </c>
      <c r="F139" s="2">
        <v>500</v>
      </c>
      <c r="G139" s="2"/>
      <c r="H139" s="2"/>
    </row>
    <row r="140" spans="1:8" x14ac:dyDescent="0.25">
      <c r="A140" s="2" t="s">
        <v>910</v>
      </c>
      <c r="B140" s="2" t="s">
        <v>909</v>
      </c>
      <c r="C140" s="2" t="s">
        <v>908</v>
      </c>
      <c r="D140" s="2">
        <v>11.98</v>
      </c>
      <c r="E140" s="2" t="s">
        <v>907</v>
      </c>
      <c r="F140" s="2">
        <v>8.89</v>
      </c>
      <c r="G140" s="2">
        <v>21.373000000000001</v>
      </c>
      <c r="H140" s="2" t="s">
        <v>906</v>
      </c>
    </row>
    <row r="141" spans="1:8" x14ac:dyDescent="0.25">
      <c r="A141" s="2" t="s">
        <v>905</v>
      </c>
      <c r="B141" s="2" t="s">
        <v>904</v>
      </c>
      <c r="C141" s="2" t="s">
        <v>903</v>
      </c>
      <c r="D141" s="2">
        <v>11.6</v>
      </c>
      <c r="E141" s="2" t="s">
        <v>902</v>
      </c>
      <c r="F141" s="2">
        <v>8.43</v>
      </c>
      <c r="G141" s="2"/>
      <c r="H141" s="2"/>
    </row>
    <row r="142" spans="1:8" x14ac:dyDescent="0.25">
      <c r="A142" s="2" t="s">
        <v>901</v>
      </c>
      <c r="B142" s="2" t="s">
        <v>900</v>
      </c>
      <c r="C142" s="2" t="s">
        <v>899</v>
      </c>
      <c r="D142" s="2">
        <v>14.76</v>
      </c>
      <c r="E142" s="2" t="s">
        <v>898</v>
      </c>
      <c r="F142" s="2">
        <v>9.6199999999999992</v>
      </c>
      <c r="G142" s="2"/>
      <c r="H142" s="2"/>
    </row>
    <row r="143" spans="1:8" x14ac:dyDescent="0.25">
      <c r="A143" s="2" t="s">
        <v>897</v>
      </c>
      <c r="B143" s="2" t="s">
        <v>896</v>
      </c>
      <c r="C143" s="2" t="s">
        <v>895</v>
      </c>
      <c r="D143" s="2">
        <v>1.67</v>
      </c>
      <c r="E143" s="2" t="s">
        <v>894</v>
      </c>
      <c r="F143" s="2">
        <v>1.45</v>
      </c>
      <c r="G143" s="2">
        <v>0.97699999999999998</v>
      </c>
      <c r="H143" s="2"/>
    </row>
    <row r="144" spans="1:8" x14ac:dyDescent="0.25">
      <c r="A144" s="2" t="s">
        <v>893</v>
      </c>
      <c r="B144" s="2" t="s">
        <v>892</v>
      </c>
      <c r="C144" s="2" t="s">
        <v>891</v>
      </c>
      <c r="D144" s="2">
        <v>108</v>
      </c>
      <c r="E144" s="2" t="s">
        <v>890</v>
      </c>
      <c r="F144" s="2">
        <v>70.849999999999994</v>
      </c>
      <c r="G144" s="2">
        <v>19.065000000000001</v>
      </c>
      <c r="H144" s="2" t="s">
        <v>889</v>
      </c>
    </row>
    <row r="145" spans="1:8" x14ac:dyDescent="0.25">
      <c r="A145" s="2" t="s">
        <v>888</v>
      </c>
      <c r="B145" s="2" t="s">
        <v>887</v>
      </c>
      <c r="C145" s="2" t="s">
        <v>886</v>
      </c>
      <c r="D145" s="2">
        <v>500</v>
      </c>
      <c r="E145" s="2" t="s">
        <v>885</v>
      </c>
      <c r="F145" s="2">
        <v>482</v>
      </c>
      <c r="G145" s="2">
        <v>5.4589999999999996</v>
      </c>
      <c r="H145" s="2" t="s">
        <v>884</v>
      </c>
    </row>
    <row r="146" spans="1:8" x14ac:dyDescent="0.25">
      <c r="A146" s="2" t="s">
        <v>883</v>
      </c>
      <c r="B146" s="2" t="s">
        <v>882</v>
      </c>
      <c r="C146" s="2" t="s">
        <v>881</v>
      </c>
      <c r="D146" s="2">
        <v>995</v>
      </c>
      <c r="E146" s="2" t="s">
        <v>880</v>
      </c>
      <c r="F146" s="2">
        <v>990</v>
      </c>
      <c r="G146" s="2"/>
      <c r="H146" s="2" t="s">
        <v>879</v>
      </c>
    </row>
    <row r="147" spans="1:8" x14ac:dyDescent="0.25">
      <c r="A147" s="2" t="s">
        <v>878</v>
      </c>
      <c r="B147" s="2" t="s">
        <v>877</v>
      </c>
      <c r="C147" s="2" t="s">
        <v>876</v>
      </c>
      <c r="D147" s="2">
        <v>1035</v>
      </c>
      <c r="E147" s="2" t="s">
        <v>875</v>
      </c>
      <c r="F147" s="2">
        <v>1005</v>
      </c>
      <c r="G147" s="2"/>
      <c r="H147" s="2" t="s">
        <v>874</v>
      </c>
    </row>
    <row r="148" spans="1:8" x14ac:dyDescent="0.25">
      <c r="A148" s="2" t="s">
        <v>873</v>
      </c>
      <c r="B148" s="2" t="s">
        <v>872</v>
      </c>
      <c r="C148" s="2" t="s">
        <v>871</v>
      </c>
      <c r="D148" s="2">
        <v>3.7</v>
      </c>
      <c r="E148" s="2" t="s">
        <v>870</v>
      </c>
      <c r="F148" s="2">
        <v>3.3</v>
      </c>
      <c r="G148" s="2">
        <v>3.0219999999999998</v>
      </c>
      <c r="H148" s="2"/>
    </row>
    <row r="149" spans="1:8" x14ac:dyDescent="0.25">
      <c r="A149" s="2" t="s">
        <v>869</v>
      </c>
      <c r="B149" s="2" t="s">
        <v>868</v>
      </c>
      <c r="C149" s="2" t="s">
        <v>867</v>
      </c>
      <c r="D149" s="2">
        <v>5.35</v>
      </c>
      <c r="E149" s="2" t="s">
        <v>866</v>
      </c>
      <c r="F149" s="2">
        <v>5.01</v>
      </c>
      <c r="G149" s="2">
        <v>9.5359999999999996</v>
      </c>
      <c r="H149" s="2" t="s">
        <v>865</v>
      </c>
    </row>
    <row r="150" spans="1:8" x14ac:dyDescent="0.25">
      <c r="A150" s="2" t="s">
        <v>864</v>
      </c>
      <c r="B150" s="2" t="s">
        <v>863</v>
      </c>
      <c r="C150" s="2" t="s">
        <v>862</v>
      </c>
      <c r="D150" s="2">
        <v>5.31</v>
      </c>
      <c r="E150" s="2" t="s">
        <v>861</v>
      </c>
      <c r="F150" s="2">
        <v>5.3</v>
      </c>
      <c r="G150" s="2"/>
      <c r="H150" s="2" t="s">
        <v>860</v>
      </c>
    </row>
    <row r="151" spans="1:8" x14ac:dyDescent="0.25">
      <c r="A151" s="2" t="s">
        <v>859</v>
      </c>
      <c r="B151" s="2" t="s">
        <v>858</v>
      </c>
      <c r="C151" s="2" t="s">
        <v>857</v>
      </c>
      <c r="D151" s="2">
        <v>10.5</v>
      </c>
      <c r="E151" s="2" t="s">
        <v>856</v>
      </c>
      <c r="F151" s="2">
        <v>7.02</v>
      </c>
      <c r="G151" s="2"/>
      <c r="H151" s="2" t="s">
        <v>855</v>
      </c>
    </row>
    <row r="152" spans="1:8" x14ac:dyDescent="0.25">
      <c r="A152" s="2" t="s">
        <v>854</v>
      </c>
      <c r="B152" s="2"/>
      <c r="C152" s="2" t="s">
        <v>853</v>
      </c>
      <c r="D152" s="2">
        <v>1.06</v>
      </c>
      <c r="E152" s="2" t="s">
        <v>852</v>
      </c>
      <c r="F152" s="2">
        <v>0.84</v>
      </c>
      <c r="G152" s="2"/>
      <c r="H152" s="2"/>
    </row>
    <row r="153" spans="1:8" x14ac:dyDescent="0.25">
      <c r="A153" s="2" t="s">
        <v>851</v>
      </c>
      <c r="B153" s="2" t="s">
        <v>850</v>
      </c>
      <c r="C153" s="2" t="s">
        <v>849</v>
      </c>
      <c r="D153" s="2">
        <v>675</v>
      </c>
      <c r="E153" s="2" t="s">
        <v>848</v>
      </c>
      <c r="F153" s="2">
        <v>411.8</v>
      </c>
      <c r="G153" s="2"/>
      <c r="H153" s="2"/>
    </row>
    <row r="154" spans="1:8" x14ac:dyDescent="0.25">
      <c r="A154" s="2" t="s">
        <v>847</v>
      </c>
      <c r="B154" s="2" t="s">
        <v>846</v>
      </c>
      <c r="C154" s="2" t="s">
        <v>845</v>
      </c>
      <c r="D154" s="2">
        <v>0.69</v>
      </c>
      <c r="E154" s="2" t="s">
        <v>844</v>
      </c>
      <c r="F154" s="2">
        <v>0.69</v>
      </c>
      <c r="G154" s="2">
        <v>82.418000000000006</v>
      </c>
      <c r="H154" s="2"/>
    </row>
    <row r="155" spans="1:8" x14ac:dyDescent="0.25">
      <c r="A155" s="2" t="s">
        <v>843</v>
      </c>
      <c r="B155" s="2" t="s">
        <v>842</v>
      </c>
      <c r="C155" s="2" t="s">
        <v>841</v>
      </c>
      <c r="D155" s="2">
        <v>210.6</v>
      </c>
      <c r="E155" s="2" t="s">
        <v>840</v>
      </c>
      <c r="F155" s="2">
        <v>138</v>
      </c>
      <c r="G155" s="2">
        <v>212.36799999999999</v>
      </c>
      <c r="H155" s="2" t="s">
        <v>839</v>
      </c>
    </row>
    <row r="156" spans="1:8" x14ac:dyDescent="0.25">
      <c r="A156" s="2" t="s">
        <v>838</v>
      </c>
      <c r="B156" s="2" t="s">
        <v>837</v>
      </c>
      <c r="C156" s="2" t="s">
        <v>203</v>
      </c>
      <c r="D156" s="2">
        <v>0.8</v>
      </c>
      <c r="E156" s="2" t="s">
        <v>836</v>
      </c>
      <c r="F156" s="2">
        <v>0.78</v>
      </c>
      <c r="G156" s="2"/>
      <c r="H156" s="2"/>
    </row>
    <row r="157" spans="1:8" x14ac:dyDescent="0.25">
      <c r="A157" s="2" t="s">
        <v>835</v>
      </c>
      <c r="B157" s="2" t="s">
        <v>834</v>
      </c>
      <c r="C157" s="2" t="s">
        <v>833</v>
      </c>
      <c r="D157" s="2">
        <v>6.9</v>
      </c>
      <c r="E157" s="2" t="s">
        <v>832</v>
      </c>
      <c r="F157" s="2">
        <v>6.78</v>
      </c>
      <c r="G157" s="2">
        <v>6.351</v>
      </c>
      <c r="H157" s="2"/>
    </row>
    <row r="158" spans="1:8" x14ac:dyDescent="0.25">
      <c r="A158" s="2" t="s">
        <v>831</v>
      </c>
      <c r="B158" s="2" t="s">
        <v>830</v>
      </c>
      <c r="C158" s="2" t="s">
        <v>829</v>
      </c>
      <c r="D158" s="2">
        <v>1.1399999999999999</v>
      </c>
      <c r="E158" s="2" t="s">
        <v>828</v>
      </c>
      <c r="F158" s="2">
        <v>1.0900000000000001</v>
      </c>
      <c r="G158" s="2">
        <v>3.1669999999999998</v>
      </c>
      <c r="H158" s="2"/>
    </row>
    <row r="159" spans="1:8" x14ac:dyDescent="0.25">
      <c r="A159" s="2" t="s">
        <v>827</v>
      </c>
      <c r="B159" s="2" t="s">
        <v>826</v>
      </c>
      <c r="C159" s="2" t="s">
        <v>825</v>
      </c>
      <c r="D159" s="2">
        <v>0.6</v>
      </c>
      <c r="E159" s="2" t="s">
        <v>824</v>
      </c>
      <c r="F159" s="2">
        <v>0.59</v>
      </c>
      <c r="G159" s="2">
        <v>2.476</v>
      </c>
      <c r="H159" s="2"/>
    </row>
    <row r="160" spans="1:8" x14ac:dyDescent="0.25">
      <c r="A160" s="2" t="s">
        <v>823</v>
      </c>
      <c r="B160" s="2" t="s">
        <v>822</v>
      </c>
      <c r="C160" s="2" t="s">
        <v>821</v>
      </c>
      <c r="D160" s="2">
        <v>7</v>
      </c>
      <c r="E160" s="2" t="s">
        <v>820</v>
      </c>
      <c r="F160" s="2">
        <v>5.05</v>
      </c>
      <c r="G160" s="2"/>
      <c r="H160" s="2"/>
    </row>
    <row r="161" spans="1:8" x14ac:dyDescent="0.25">
      <c r="A161" s="2" t="s">
        <v>819</v>
      </c>
      <c r="B161" s="2" t="s">
        <v>818</v>
      </c>
      <c r="C161" s="2" t="s">
        <v>817</v>
      </c>
      <c r="D161" s="2">
        <v>7.97</v>
      </c>
      <c r="E161" s="2" t="s">
        <v>816</v>
      </c>
      <c r="F161" s="2">
        <v>6.69</v>
      </c>
      <c r="G161" s="2">
        <v>29.606000000000002</v>
      </c>
      <c r="H161" s="2" t="s">
        <v>815</v>
      </c>
    </row>
    <row r="162" spans="1:8" x14ac:dyDescent="0.25">
      <c r="A162" s="2" t="s">
        <v>814</v>
      </c>
      <c r="B162" s="2" t="s">
        <v>813</v>
      </c>
      <c r="C162" s="2" t="s">
        <v>812</v>
      </c>
      <c r="D162" s="2">
        <v>0.94</v>
      </c>
      <c r="E162" s="2" t="s">
        <v>811</v>
      </c>
      <c r="F162" s="2">
        <v>0.88</v>
      </c>
      <c r="G162" s="2">
        <v>0.89600000000000002</v>
      </c>
      <c r="H162" s="2"/>
    </row>
    <row r="163" spans="1:8" x14ac:dyDescent="0.25">
      <c r="A163" s="2" t="s">
        <v>810</v>
      </c>
      <c r="B163" s="2" t="s">
        <v>809</v>
      </c>
      <c r="C163" s="2" t="s">
        <v>808</v>
      </c>
      <c r="D163" s="2">
        <v>0.14399999999999999</v>
      </c>
      <c r="E163" s="2" t="s">
        <v>807</v>
      </c>
      <c r="F163" s="2">
        <v>5.6000000000000001E-2</v>
      </c>
      <c r="G163" s="8">
        <v>11669.75</v>
      </c>
      <c r="H163" s="2"/>
    </row>
    <row r="164" spans="1:8" x14ac:dyDescent="0.25">
      <c r="A164" s="2" t="s">
        <v>806</v>
      </c>
      <c r="B164" s="2" t="s">
        <v>805</v>
      </c>
      <c r="C164" s="2" t="s">
        <v>804</v>
      </c>
      <c r="D164" s="2">
        <v>1.7</v>
      </c>
      <c r="E164" s="2" t="s">
        <v>803</v>
      </c>
      <c r="F164" s="2">
        <v>1.58</v>
      </c>
      <c r="G164" s="2"/>
      <c r="H164" s="2"/>
    </row>
    <row r="165" spans="1:8" x14ac:dyDescent="0.25">
      <c r="A165" s="2" t="s">
        <v>802</v>
      </c>
      <c r="B165" s="2" t="s">
        <v>801</v>
      </c>
      <c r="C165" s="2" t="s">
        <v>800</v>
      </c>
      <c r="D165" s="2">
        <v>210.4</v>
      </c>
      <c r="E165" s="2" t="s">
        <v>799</v>
      </c>
      <c r="F165" s="2">
        <v>180.2</v>
      </c>
      <c r="G165" s="2">
        <v>36.180999999999997</v>
      </c>
      <c r="H165" s="2" t="s">
        <v>798</v>
      </c>
    </row>
    <row r="166" spans="1:8" x14ac:dyDescent="0.25">
      <c r="A166" s="2" t="s">
        <v>797</v>
      </c>
      <c r="B166" s="2"/>
      <c r="C166" s="2" t="s">
        <v>796</v>
      </c>
      <c r="D166" s="2">
        <v>985</v>
      </c>
      <c r="E166" s="2" t="s">
        <v>795</v>
      </c>
      <c r="F166" s="2">
        <v>952</v>
      </c>
      <c r="G166" s="2"/>
      <c r="H166" s="2"/>
    </row>
    <row r="167" spans="1:8" x14ac:dyDescent="0.25">
      <c r="A167" s="2" t="s">
        <v>794</v>
      </c>
      <c r="B167" s="2"/>
      <c r="C167" s="2" t="s">
        <v>793</v>
      </c>
      <c r="D167" s="2">
        <v>990</v>
      </c>
      <c r="E167" s="2" t="s">
        <v>792</v>
      </c>
      <c r="F167" s="2">
        <v>931</v>
      </c>
      <c r="G167" s="2"/>
      <c r="H167" s="2"/>
    </row>
    <row r="168" spans="1:8" x14ac:dyDescent="0.25">
      <c r="A168" s="2" t="s">
        <v>791</v>
      </c>
      <c r="B168" s="2" t="s">
        <v>790</v>
      </c>
      <c r="C168" s="2" t="s">
        <v>789</v>
      </c>
      <c r="D168" s="2">
        <v>51</v>
      </c>
      <c r="E168" s="2" t="s">
        <v>788</v>
      </c>
      <c r="F168" s="2">
        <v>50</v>
      </c>
      <c r="G168" s="2">
        <v>11.945</v>
      </c>
      <c r="H168" s="2" t="s">
        <v>787</v>
      </c>
    </row>
    <row r="169" spans="1:8" x14ac:dyDescent="0.25">
      <c r="A169" s="2" t="s">
        <v>786</v>
      </c>
      <c r="B169" s="2" t="s">
        <v>785</v>
      </c>
      <c r="C169" s="2" t="s">
        <v>784</v>
      </c>
      <c r="D169" s="2">
        <v>3.91</v>
      </c>
      <c r="E169" s="2" t="s">
        <v>783</v>
      </c>
      <c r="F169" s="2">
        <v>3.91</v>
      </c>
      <c r="G169" s="2">
        <v>11.87</v>
      </c>
      <c r="H169" s="2"/>
    </row>
    <row r="170" spans="1:8" x14ac:dyDescent="0.25">
      <c r="A170" s="2" t="s">
        <v>782</v>
      </c>
      <c r="B170" s="2"/>
      <c r="C170" s="2" t="s">
        <v>781</v>
      </c>
      <c r="D170" s="2">
        <v>1.2</v>
      </c>
      <c r="E170" s="2" t="s">
        <v>780</v>
      </c>
      <c r="F170" s="2">
        <v>1.1399999999999999</v>
      </c>
      <c r="G170" s="2"/>
      <c r="H170" s="2"/>
    </row>
    <row r="171" spans="1:8" x14ac:dyDescent="0.25">
      <c r="A171" s="2" t="s">
        <v>779</v>
      </c>
      <c r="B171" s="2" t="s">
        <v>778</v>
      </c>
      <c r="C171" s="2" t="s">
        <v>777</v>
      </c>
      <c r="D171" s="2">
        <v>2.85</v>
      </c>
      <c r="E171" s="2" t="s">
        <v>776</v>
      </c>
      <c r="F171" s="2">
        <v>2.85</v>
      </c>
      <c r="G171" s="2">
        <v>285</v>
      </c>
      <c r="H171" s="2"/>
    </row>
    <row r="172" spans="1:8" x14ac:dyDescent="0.25">
      <c r="A172" s="2" t="s">
        <v>775</v>
      </c>
      <c r="B172" s="2" t="s">
        <v>774</v>
      </c>
      <c r="C172" s="2" t="s">
        <v>770</v>
      </c>
      <c r="D172" s="2">
        <v>6.75</v>
      </c>
      <c r="E172" s="2" t="s">
        <v>769</v>
      </c>
      <c r="F172" s="2">
        <v>4.96</v>
      </c>
      <c r="G172" s="2">
        <v>21.225999999999999</v>
      </c>
      <c r="H172" s="2" t="s">
        <v>773</v>
      </c>
    </row>
    <row r="173" spans="1:8" x14ac:dyDescent="0.25">
      <c r="A173" s="2" t="s">
        <v>772</v>
      </c>
      <c r="B173" s="2" t="s">
        <v>771</v>
      </c>
      <c r="C173" s="2" t="s">
        <v>770</v>
      </c>
      <c r="D173" s="2">
        <v>6.75</v>
      </c>
      <c r="E173" s="2" t="s">
        <v>769</v>
      </c>
      <c r="F173" s="2">
        <v>4.9000000000000004</v>
      </c>
      <c r="G173" s="2">
        <v>28.125</v>
      </c>
      <c r="H173" s="2"/>
    </row>
    <row r="174" spans="1:8" x14ac:dyDescent="0.25">
      <c r="A174" s="2" t="s">
        <v>768</v>
      </c>
      <c r="B174" s="2" t="s">
        <v>767</v>
      </c>
      <c r="C174" s="2" t="s">
        <v>766</v>
      </c>
      <c r="D174" s="2">
        <v>2.58</v>
      </c>
      <c r="E174" s="2" t="s">
        <v>765</v>
      </c>
      <c r="F174" s="2">
        <v>2.34</v>
      </c>
      <c r="G174" s="2"/>
      <c r="H174" s="2"/>
    </row>
    <row r="175" spans="1:8" x14ac:dyDescent="0.25">
      <c r="A175" s="2" t="s">
        <v>764</v>
      </c>
      <c r="B175" s="2" t="s">
        <v>763</v>
      </c>
      <c r="C175" s="2" t="s">
        <v>762</v>
      </c>
      <c r="D175" s="2">
        <v>0.77</v>
      </c>
      <c r="E175" s="2" t="s">
        <v>761</v>
      </c>
      <c r="F175" s="2">
        <v>0.76</v>
      </c>
      <c r="G175" s="2">
        <v>6.4169999999999998</v>
      </c>
      <c r="H175" s="2" t="s">
        <v>760</v>
      </c>
    </row>
    <row r="176" spans="1:8" x14ac:dyDescent="0.25">
      <c r="A176" s="2" t="s">
        <v>759</v>
      </c>
      <c r="B176" s="2" t="s">
        <v>758</v>
      </c>
      <c r="C176" s="2" t="s">
        <v>757</v>
      </c>
      <c r="D176" s="2">
        <v>24.75</v>
      </c>
      <c r="E176" s="2" t="s">
        <v>756</v>
      </c>
      <c r="F176" s="2">
        <v>15.9</v>
      </c>
      <c r="G176" s="2"/>
      <c r="H176" s="2"/>
    </row>
    <row r="177" spans="1:8" x14ac:dyDescent="0.25">
      <c r="A177" s="2" t="s">
        <v>755</v>
      </c>
      <c r="B177" s="2" t="s">
        <v>754</v>
      </c>
      <c r="C177" s="2" t="s">
        <v>753</v>
      </c>
      <c r="D177" s="2">
        <v>0.13500000000000001</v>
      </c>
      <c r="E177" s="2" t="s">
        <v>749</v>
      </c>
      <c r="F177" s="2">
        <v>0.124</v>
      </c>
      <c r="G177" s="2">
        <v>1.6830000000000001</v>
      </c>
      <c r="H177" s="2"/>
    </row>
    <row r="178" spans="1:8" x14ac:dyDescent="0.25">
      <c r="A178" s="2" t="s">
        <v>752</v>
      </c>
      <c r="B178" s="2" t="s">
        <v>751</v>
      </c>
      <c r="C178" s="2" t="s">
        <v>750</v>
      </c>
      <c r="D178" s="2">
        <v>0.13400000000000001</v>
      </c>
      <c r="E178" s="2" t="s">
        <v>749</v>
      </c>
      <c r="F178" s="2">
        <v>0.127</v>
      </c>
      <c r="G178" s="2">
        <v>1.6830000000000001</v>
      </c>
      <c r="H178" s="2"/>
    </row>
    <row r="179" spans="1:8" x14ac:dyDescent="0.25">
      <c r="A179" s="2" t="s">
        <v>748</v>
      </c>
      <c r="B179" s="2" t="s">
        <v>747</v>
      </c>
      <c r="C179" s="2" t="s">
        <v>746</v>
      </c>
      <c r="D179" s="2">
        <v>24.05</v>
      </c>
      <c r="E179" s="2" t="s">
        <v>745</v>
      </c>
      <c r="F179" s="2">
        <v>20.5</v>
      </c>
      <c r="G179" s="2">
        <v>42.104999999999997</v>
      </c>
      <c r="H179" s="2" t="s">
        <v>744</v>
      </c>
    </row>
    <row r="180" spans="1:8" x14ac:dyDescent="0.25">
      <c r="A180" s="2" t="s">
        <v>743</v>
      </c>
      <c r="B180" s="2" t="s">
        <v>742</v>
      </c>
      <c r="C180" s="2" t="s">
        <v>741</v>
      </c>
      <c r="D180" s="2">
        <v>3.6</v>
      </c>
      <c r="E180" s="2" t="s">
        <v>740</v>
      </c>
      <c r="F180" s="2">
        <v>3.04</v>
      </c>
      <c r="G180" s="2">
        <v>112.593</v>
      </c>
      <c r="H180" s="2"/>
    </row>
    <row r="181" spans="1:8" x14ac:dyDescent="0.25">
      <c r="A181" s="2" t="s">
        <v>739</v>
      </c>
      <c r="B181" s="2" t="s">
        <v>738</v>
      </c>
      <c r="C181" s="2" t="s">
        <v>737</v>
      </c>
      <c r="D181" s="2">
        <v>0.61</v>
      </c>
      <c r="E181" s="2" t="s">
        <v>736</v>
      </c>
      <c r="F181" s="2">
        <v>0.45500000000000002</v>
      </c>
      <c r="G181" s="2"/>
      <c r="H181" s="2"/>
    </row>
    <row r="182" spans="1:8" x14ac:dyDescent="0.25">
      <c r="A182" s="2" t="s">
        <v>735</v>
      </c>
      <c r="B182" s="2" t="s">
        <v>734</v>
      </c>
      <c r="C182" s="2" t="s">
        <v>733</v>
      </c>
      <c r="D182" s="2">
        <v>1.43</v>
      </c>
      <c r="E182" s="2" t="s">
        <v>732</v>
      </c>
      <c r="F182" s="2">
        <v>1.3</v>
      </c>
      <c r="G182" s="2">
        <v>1.9419999999999999</v>
      </c>
      <c r="H182" s="2"/>
    </row>
    <row r="183" spans="1:8" x14ac:dyDescent="0.25">
      <c r="A183" s="2" t="s">
        <v>731</v>
      </c>
      <c r="B183" s="2" t="s">
        <v>730</v>
      </c>
      <c r="C183" s="2" t="s">
        <v>729</v>
      </c>
      <c r="D183" s="2">
        <v>2.98</v>
      </c>
      <c r="E183" s="2" t="s">
        <v>728</v>
      </c>
      <c r="F183" s="2">
        <v>2.88</v>
      </c>
      <c r="G183" s="2">
        <v>2.3359999999999999</v>
      </c>
      <c r="H183" s="2"/>
    </row>
    <row r="184" spans="1:8" x14ac:dyDescent="0.25">
      <c r="A184" s="2" t="s">
        <v>727</v>
      </c>
      <c r="B184" s="2" t="s">
        <v>726</v>
      </c>
      <c r="C184" s="2" t="s">
        <v>725</v>
      </c>
      <c r="D184" s="2">
        <v>1.32</v>
      </c>
      <c r="E184" s="2" t="s">
        <v>724</v>
      </c>
      <c r="F184" s="2">
        <v>1.23</v>
      </c>
      <c r="G184" s="2">
        <v>27.759</v>
      </c>
      <c r="H184" s="2"/>
    </row>
    <row r="185" spans="1:8" x14ac:dyDescent="0.25">
      <c r="A185" s="2" t="s">
        <v>723</v>
      </c>
      <c r="B185" s="2" t="s">
        <v>722</v>
      </c>
      <c r="C185" s="2" t="s">
        <v>185</v>
      </c>
      <c r="D185" s="2">
        <v>1</v>
      </c>
      <c r="E185" s="2" t="s">
        <v>721</v>
      </c>
      <c r="F185" s="2">
        <v>0.97</v>
      </c>
      <c r="G185" s="2"/>
      <c r="H185" s="2"/>
    </row>
    <row r="186" spans="1:8" x14ac:dyDescent="0.25">
      <c r="A186" s="2" t="s">
        <v>720</v>
      </c>
      <c r="B186" s="2" t="s">
        <v>719</v>
      </c>
      <c r="C186" s="2" t="s">
        <v>718</v>
      </c>
      <c r="D186" s="2">
        <v>0.65</v>
      </c>
      <c r="E186" s="2" t="s">
        <v>717</v>
      </c>
      <c r="F186" s="2">
        <v>0.62</v>
      </c>
      <c r="G186" s="2">
        <v>2.6539999999999999</v>
      </c>
      <c r="H186" s="2"/>
    </row>
    <row r="187" spans="1:8" x14ac:dyDescent="0.25">
      <c r="A187" s="2" t="s">
        <v>716</v>
      </c>
      <c r="B187" s="2" t="s">
        <v>715</v>
      </c>
      <c r="C187" s="2" t="s">
        <v>714</v>
      </c>
      <c r="D187" s="2">
        <v>8.65</v>
      </c>
      <c r="E187" s="2" t="s">
        <v>713</v>
      </c>
      <c r="F187" s="2">
        <v>8.1</v>
      </c>
      <c r="G187" s="2">
        <v>3.8969999999999998</v>
      </c>
      <c r="H187" s="2" t="s">
        <v>712</v>
      </c>
    </row>
    <row r="188" spans="1:8" x14ac:dyDescent="0.25">
      <c r="A188" s="2" t="s">
        <v>711</v>
      </c>
      <c r="B188" s="2" t="s">
        <v>710</v>
      </c>
      <c r="C188" s="2" t="s">
        <v>709</v>
      </c>
      <c r="D188" s="2">
        <v>9.4999999999999998E-3</v>
      </c>
      <c r="E188" s="2" t="s">
        <v>708</v>
      </c>
      <c r="F188" s="2">
        <v>8.5000000000000006E-3</v>
      </c>
      <c r="G188" s="2">
        <v>470</v>
      </c>
      <c r="H188" s="2"/>
    </row>
    <row r="189" spans="1:8" x14ac:dyDescent="0.25">
      <c r="A189" s="2" t="s">
        <v>707</v>
      </c>
      <c r="B189" s="2" t="s">
        <v>706</v>
      </c>
      <c r="C189" s="2" t="s">
        <v>705</v>
      </c>
      <c r="D189" s="2">
        <v>9.7000000000000003E-3</v>
      </c>
      <c r="E189" s="2" t="s">
        <v>704</v>
      </c>
      <c r="F189" s="2">
        <v>8.8999999999999999E-3</v>
      </c>
      <c r="G189" s="2">
        <v>485</v>
      </c>
      <c r="H189" s="2"/>
    </row>
    <row r="190" spans="1:8" x14ac:dyDescent="0.25">
      <c r="A190" s="2" t="s">
        <v>703</v>
      </c>
      <c r="B190" s="2" t="s">
        <v>702</v>
      </c>
      <c r="C190" s="2" t="s">
        <v>701</v>
      </c>
      <c r="D190" s="2">
        <v>4.8499999999999996</v>
      </c>
      <c r="E190" s="2" t="s">
        <v>700</v>
      </c>
      <c r="F190" s="2">
        <v>4.21</v>
      </c>
      <c r="G190" s="2">
        <v>6.8170000000000002</v>
      </c>
      <c r="H190" s="2"/>
    </row>
    <row r="191" spans="1:8" x14ac:dyDescent="0.25">
      <c r="A191" s="2" t="s">
        <v>699</v>
      </c>
      <c r="B191" s="2" t="s">
        <v>698</v>
      </c>
      <c r="C191" s="2" t="s">
        <v>697</v>
      </c>
      <c r="D191" s="2">
        <v>5.52</v>
      </c>
      <c r="E191" s="2" t="s">
        <v>696</v>
      </c>
      <c r="F191" s="2">
        <v>5.18</v>
      </c>
      <c r="G191" s="2"/>
      <c r="H191" s="2"/>
    </row>
    <row r="192" spans="1:8" x14ac:dyDescent="0.25">
      <c r="A192" s="2" t="s">
        <v>695</v>
      </c>
      <c r="B192" s="2" t="s">
        <v>694</v>
      </c>
      <c r="C192" s="2" t="s">
        <v>693</v>
      </c>
      <c r="D192" s="2">
        <v>0.93</v>
      </c>
      <c r="E192" s="2" t="s">
        <v>692</v>
      </c>
      <c r="F192" s="2">
        <v>0.91</v>
      </c>
      <c r="G192" s="2"/>
      <c r="H192" s="2"/>
    </row>
    <row r="193" spans="1:8" x14ac:dyDescent="0.25">
      <c r="A193" s="2" t="s">
        <v>691</v>
      </c>
      <c r="B193" s="2" t="s">
        <v>690</v>
      </c>
      <c r="C193" s="2" t="s">
        <v>689</v>
      </c>
      <c r="D193" s="2">
        <v>0.95</v>
      </c>
      <c r="E193" s="2" t="s">
        <v>688</v>
      </c>
      <c r="F193" s="2">
        <v>0.95</v>
      </c>
      <c r="G193" s="2"/>
      <c r="H193" s="2"/>
    </row>
    <row r="194" spans="1:8" x14ac:dyDescent="0.25">
      <c r="A194" s="2" t="s">
        <v>687</v>
      </c>
      <c r="B194" s="2" t="s">
        <v>686</v>
      </c>
      <c r="C194" s="2" t="s">
        <v>685</v>
      </c>
      <c r="D194" s="2">
        <v>1.64</v>
      </c>
      <c r="E194" s="2" t="s">
        <v>684</v>
      </c>
      <c r="F194" s="2">
        <v>0.86</v>
      </c>
      <c r="G194" s="2">
        <v>125.38500000000001</v>
      </c>
      <c r="H194" s="2" t="s">
        <v>683</v>
      </c>
    </row>
    <row r="195" spans="1:8" x14ac:dyDescent="0.25">
      <c r="A195" s="2" t="s">
        <v>682</v>
      </c>
      <c r="B195" s="2" t="s">
        <v>681</v>
      </c>
      <c r="C195" s="2" t="s">
        <v>680</v>
      </c>
      <c r="D195" s="2">
        <v>5.68</v>
      </c>
      <c r="E195" s="2" t="s">
        <v>679</v>
      </c>
      <c r="F195" s="2">
        <v>5.5</v>
      </c>
      <c r="G195" s="2"/>
      <c r="H195" s="2"/>
    </row>
    <row r="196" spans="1:8" x14ac:dyDescent="0.25">
      <c r="A196" s="2" t="s">
        <v>678</v>
      </c>
      <c r="B196" s="2" t="s">
        <v>677</v>
      </c>
      <c r="C196" s="2" t="s">
        <v>558</v>
      </c>
      <c r="D196" s="2">
        <v>0.35</v>
      </c>
      <c r="E196" s="2" t="s">
        <v>676</v>
      </c>
      <c r="F196" s="2">
        <v>0.35</v>
      </c>
      <c r="G196" s="2">
        <v>47.945</v>
      </c>
      <c r="H196" s="2"/>
    </row>
    <row r="197" spans="1:8" x14ac:dyDescent="0.25">
      <c r="A197" s="2" t="s">
        <v>675</v>
      </c>
      <c r="B197" s="2" t="s">
        <v>674</v>
      </c>
      <c r="C197" s="2" t="s">
        <v>673</v>
      </c>
      <c r="D197" s="2">
        <v>9.8000000000000007</v>
      </c>
      <c r="E197" s="2" t="s">
        <v>672</v>
      </c>
      <c r="F197" s="2">
        <v>7.53</v>
      </c>
      <c r="G197" s="2"/>
      <c r="H197" s="2"/>
    </row>
    <row r="198" spans="1:8" x14ac:dyDescent="0.25">
      <c r="A198" s="2" t="s">
        <v>671</v>
      </c>
      <c r="B198" s="2" t="s">
        <v>670</v>
      </c>
      <c r="C198" s="2" t="s">
        <v>669</v>
      </c>
      <c r="D198" s="2">
        <v>51</v>
      </c>
      <c r="E198" s="2" t="s">
        <v>668</v>
      </c>
      <c r="F198" s="2">
        <v>43</v>
      </c>
      <c r="G198" s="2">
        <v>8.4540000000000006</v>
      </c>
      <c r="H198" s="2" t="s">
        <v>667</v>
      </c>
    </row>
    <row r="199" spans="1:8" x14ac:dyDescent="0.25">
      <c r="A199" s="2" t="s">
        <v>666</v>
      </c>
      <c r="B199" s="2" t="s">
        <v>665</v>
      </c>
      <c r="C199" s="2" t="s">
        <v>664</v>
      </c>
      <c r="D199" s="2">
        <v>0.28999999999999998</v>
      </c>
      <c r="E199" s="2" t="s">
        <v>663</v>
      </c>
      <c r="F199" s="2">
        <v>0.28499999999999998</v>
      </c>
      <c r="G199" s="2"/>
      <c r="H199" s="2"/>
    </row>
    <row r="200" spans="1:8" x14ac:dyDescent="0.25">
      <c r="A200" s="2" t="s">
        <v>662</v>
      </c>
      <c r="B200" s="2"/>
      <c r="C200" s="2" t="s">
        <v>661</v>
      </c>
      <c r="D200" s="2">
        <v>0.69</v>
      </c>
      <c r="E200" s="2" t="s">
        <v>660</v>
      </c>
      <c r="F200" s="2">
        <v>0.68</v>
      </c>
      <c r="G200" s="2"/>
      <c r="H200" s="2"/>
    </row>
    <row r="201" spans="1:8" x14ac:dyDescent="0.25">
      <c r="A201" s="2" t="s">
        <v>659</v>
      </c>
      <c r="B201" s="2" t="s">
        <v>658</v>
      </c>
      <c r="C201" s="2" t="s">
        <v>657</v>
      </c>
      <c r="D201" s="2">
        <v>2.73</v>
      </c>
      <c r="E201" s="2" t="s">
        <v>656</v>
      </c>
      <c r="F201" s="2">
        <v>2.7</v>
      </c>
      <c r="G201" s="2">
        <v>5.0739999999999998</v>
      </c>
      <c r="H201" s="2" t="s">
        <v>655</v>
      </c>
    </row>
    <row r="202" spans="1:8" x14ac:dyDescent="0.25">
      <c r="A202" s="2" t="s">
        <v>654</v>
      </c>
      <c r="B202" s="2" t="s">
        <v>15</v>
      </c>
      <c r="C202" s="2" t="s">
        <v>653</v>
      </c>
      <c r="D202" s="2">
        <v>340</v>
      </c>
      <c r="E202" s="2" t="s">
        <v>652</v>
      </c>
      <c r="F202" s="2">
        <v>265</v>
      </c>
      <c r="G202" s="2">
        <v>17.425000000000001</v>
      </c>
      <c r="H202" s="2" t="s">
        <v>651</v>
      </c>
    </row>
    <row r="203" spans="1:8" x14ac:dyDescent="0.25">
      <c r="A203" s="2" t="s">
        <v>650</v>
      </c>
      <c r="B203" s="2" t="s">
        <v>19</v>
      </c>
      <c r="C203" s="2" t="s">
        <v>203</v>
      </c>
      <c r="D203" s="2">
        <v>0.8</v>
      </c>
      <c r="E203" s="2" t="s">
        <v>203</v>
      </c>
      <c r="F203" s="2"/>
      <c r="G203" s="2"/>
      <c r="H203" s="2"/>
    </row>
    <row r="204" spans="1:8" x14ac:dyDescent="0.25">
      <c r="A204" s="2" t="s">
        <v>649</v>
      </c>
      <c r="B204" s="2" t="s">
        <v>648</v>
      </c>
      <c r="C204" s="2" t="s">
        <v>647</v>
      </c>
      <c r="D204" s="2">
        <v>1010</v>
      </c>
      <c r="E204" s="2" t="s">
        <v>646</v>
      </c>
      <c r="F204" s="2">
        <v>800</v>
      </c>
      <c r="G204" s="2">
        <v>9.34</v>
      </c>
      <c r="H204" s="2" t="s">
        <v>645</v>
      </c>
    </row>
    <row r="205" spans="1:8" x14ac:dyDescent="0.25">
      <c r="A205" s="2" t="s">
        <v>644</v>
      </c>
      <c r="B205" s="2" t="s">
        <v>643</v>
      </c>
      <c r="C205" s="2" t="s">
        <v>642</v>
      </c>
      <c r="D205" s="2">
        <v>2.16</v>
      </c>
      <c r="E205" s="2" t="s">
        <v>641</v>
      </c>
      <c r="F205" s="2">
        <v>2.1</v>
      </c>
      <c r="G205" s="2"/>
      <c r="H205" s="2" t="s">
        <v>640</v>
      </c>
    </row>
    <row r="206" spans="1:8" x14ac:dyDescent="0.25">
      <c r="A206" s="2" t="s">
        <v>639</v>
      </c>
      <c r="B206" s="2" t="s">
        <v>638</v>
      </c>
      <c r="C206" s="2" t="s">
        <v>637</v>
      </c>
      <c r="D206" s="2">
        <v>0.12</v>
      </c>
      <c r="E206" s="2" t="s">
        <v>636</v>
      </c>
      <c r="F206" s="2">
        <v>0.12</v>
      </c>
      <c r="G206" s="2"/>
      <c r="H206" s="2"/>
    </row>
    <row r="207" spans="1:8" x14ac:dyDescent="0.25">
      <c r="A207" s="2" t="s">
        <v>635</v>
      </c>
      <c r="B207" s="2" t="s">
        <v>634</v>
      </c>
      <c r="C207" s="2" t="s">
        <v>633</v>
      </c>
      <c r="D207" s="2">
        <v>0.32</v>
      </c>
      <c r="E207" s="2" t="s">
        <v>632</v>
      </c>
      <c r="F207" s="2">
        <v>0.315</v>
      </c>
      <c r="G207" s="2">
        <v>42.667000000000002</v>
      </c>
      <c r="H207" s="2"/>
    </row>
    <row r="208" spans="1:8" x14ac:dyDescent="0.25">
      <c r="A208" s="2" t="s">
        <v>631</v>
      </c>
      <c r="B208" s="2" t="s">
        <v>630</v>
      </c>
      <c r="C208" s="2" t="s">
        <v>629</v>
      </c>
      <c r="D208" s="2">
        <v>1.65</v>
      </c>
      <c r="E208" s="2" t="s">
        <v>628</v>
      </c>
      <c r="F208" s="2">
        <v>1.65</v>
      </c>
      <c r="G208" s="2">
        <v>67.623000000000005</v>
      </c>
      <c r="H208" s="2"/>
    </row>
    <row r="209" spans="1:8" x14ac:dyDescent="0.25">
      <c r="A209" s="2" t="s">
        <v>627</v>
      </c>
      <c r="B209" s="2" t="s">
        <v>626</v>
      </c>
      <c r="C209" s="2" t="s">
        <v>625</v>
      </c>
      <c r="D209" s="2">
        <v>1</v>
      </c>
      <c r="E209" s="2" t="s">
        <v>624</v>
      </c>
      <c r="F209" s="2">
        <v>1</v>
      </c>
      <c r="G209" s="2">
        <v>715</v>
      </c>
      <c r="H209" s="2"/>
    </row>
    <row r="210" spans="1:8" x14ac:dyDescent="0.25">
      <c r="A210" s="2" t="s">
        <v>623</v>
      </c>
      <c r="B210" s="2" t="s">
        <v>622</v>
      </c>
      <c r="C210" s="2" t="s">
        <v>621</v>
      </c>
      <c r="D210" s="2">
        <v>1.58</v>
      </c>
      <c r="E210" s="2" t="s">
        <v>620</v>
      </c>
      <c r="F210" s="2">
        <v>1.47</v>
      </c>
      <c r="G210" s="2"/>
      <c r="H210" s="2"/>
    </row>
    <row r="211" spans="1:8" x14ac:dyDescent="0.25">
      <c r="A211" s="2" t="s">
        <v>619</v>
      </c>
      <c r="B211" s="2"/>
      <c r="C211" s="2" t="s">
        <v>618</v>
      </c>
      <c r="D211" s="2">
        <v>15.78</v>
      </c>
      <c r="E211" s="2" t="s">
        <v>617</v>
      </c>
      <c r="F211" s="2">
        <v>12.7</v>
      </c>
      <c r="G211" s="2"/>
      <c r="H211" s="2"/>
    </row>
    <row r="212" spans="1:8" x14ac:dyDescent="0.25">
      <c r="A212" s="2" t="s">
        <v>616</v>
      </c>
      <c r="B212" s="2" t="s">
        <v>615</v>
      </c>
      <c r="C212" s="2" t="s">
        <v>614</v>
      </c>
      <c r="D212" s="2">
        <v>3.78</v>
      </c>
      <c r="E212" s="2" t="s">
        <v>613</v>
      </c>
      <c r="F212" s="2">
        <v>3.5</v>
      </c>
      <c r="G212" s="2">
        <v>5.1180000000000003</v>
      </c>
      <c r="H212" s="2" t="s">
        <v>612</v>
      </c>
    </row>
    <row r="213" spans="1:8" x14ac:dyDescent="0.25">
      <c r="A213" s="2" t="s">
        <v>611</v>
      </c>
      <c r="B213" s="2" t="s">
        <v>610</v>
      </c>
      <c r="C213" s="2" t="s">
        <v>609</v>
      </c>
      <c r="D213" s="2">
        <v>0.22</v>
      </c>
      <c r="E213" s="2" t="s">
        <v>608</v>
      </c>
      <c r="F213" s="2">
        <v>0.20300000000000001</v>
      </c>
      <c r="G213" s="2">
        <v>7.3</v>
      </c>
      <c r="H213" s="2"/>
    </row>
    <row r="214" spans="1:8" x14ac:dyDescent="0.25">
      <c r="A214" s="2" t="s">
        <v>607</v>
      </c>
      <c r="B214" s="2"/>
      <c r="C214" s="2" t="s">
        <v>606</v>
      </c>
      <c r="D214" s="2">
        <v>16.88</v>
      </c>
      <c r="E214" s="2" t="s">
        <v>605</v>
      </c>
      <c r="F214" s="2">
        <v>16.7</v>
      </c>
      <c r="G214" s="2"/>
      <c r="H214" s="2"/>
    </row>
    <row r="215" spans="1:8" x14ac:dyDescent="0.25">
      <c r="A215" s="2" t="s">
        <v>604</v>
      </c>
      <c r="B215" s="2" t="s">
        <v>603</v>
      </c>
      <c r="C215" s="2" t="s">
        <v>602</v>
      </c>
      <c r="D215" s="2">
        <v>1.44</v>
      </c>
      <c r="E215" s="2" t="s">
        <v>601</v>
      </c>
      <c r="F215" s="2">
        <v>1.23</v>
      </c>
      <c r="G215" s="2"/>
      <c r="H215" s="2"/>
    </row>
    <row r="216" spans="1:8" x14ac:dyDescent="0.25">
      <c r="A216" s="2" t="s">
        <v>600</v>
      </c>
      <c r="B216" s="2" t="s">
        <v>599</v>
      </c>
      <c r="C216" s="2" t="s">
        <v>598</v>
      </c>
      <c r="D216" s="2">
        <v>5.39</v>
      </c>
      <c r="E216" s="2" t="s">
        <v>597</v>
      </c>
      <c r="F216" s="2">
        <v>3.8</v>
      </c>
      <c r="G216" s="2">
        <v>9.7639999999999993</v>
      </c>
      <c r="H216" s="2" t="s">
        <v>596</v>
      </c>
    </row>
    <row r="217" spans="1:8" x14ac:dyDescent="0.25">
      <c r="A217" s="2" t="s">
        <v>595</v>
      </c>
      <c r="B217" s="2" t="s">
        <v>594</v>
      </c>
      <c r="C217" s="2" t="s">
        <v>593</v>
      </c>
      <c r="D217" s="2">
        <v>18.440000000000001</v>
      </c>
      <c r="E217" s="2" t="s">
        <v>592</v>
      </c>
      <c r="F217" s="2">
        <v>14</v>
      </c>
      <c r="G217" s="2">
        <v>8.452</v>
      </c>
      <c r="H217" s="2" t="s">
        <v>591</v>
      </c>
    </row>
    <row r="218" spans="1:8" x14ac:dyDescent="0.25">
      <c r="A218" s="2" t="s">
        <v>590</v>
      </c>
      <c r="B218" s="2" t="s">
        <v>589</v>
      </c>
      <c r="C218" s="2" t="s">
        <v>588</v>
      </c>
      <c r="D218" s="2">
        <v>4.38</v>
      </c>
      <c r="E218" s="2" t="s">
        <v>587</v>
      </c>
      <c r="F218" s="2">
        <v>4.3</v>
      </c>
      <c r="G218" s="2">
        <v>15.536</v>
      </c>
      <c r="H218" s="2"/>
    </row>
    <row r="219" spans="1:8" x14ac:dyDescent="0.25">
      <c r="A219" s="2" t="s">
        <v>586</v>
      </c>
      <c r="B219" s="2" t="s">
        <v>585</v>
      </c>
      <c r="C219" s="2" t="s">
        <v>584</v>
      </c>
      <c r="D219" s="2">
        <v>100.7</v>
      </c>
      <c r="E219" s="2" t="s">
        <v>583</v>
      </c>
      <c r="F219" s="2">
        <v>99.9</v>
      </c>
      <c r="G219" s="2"/>
      <c r="H219" s="2" t="s">
        <v>582</v>
      </c>
    </row>
    <row r="220" spans="1:8" x14ac:dyDescent="0.25">
      <c r="A220" s="2" t="s">
        <v>581</v>
      </c>
      <c r="B220" s="2" t="s">
        <v>23</v>
      </c>
      <c r="C220" s="2" t="s">
        <v>580</v>
      </c>
      <c r="D220" s="2">
        <v>108.4</v>
      </c>
      <c r="E220" s="2" t="s">
        <v>579</v>
      </c>
      <c r="F220" s="2">
        <v>100</v>
      </c>
      <c r="G220" s="2"/>
      <c r="H220" s="2" t="s">
        <v>578</v>
      </c>
    </row>
    <row r="221" spans="1:8" x14ac:dyDescent="0.25">
      <c r="A221" s="2" t="s">
        <v>577</v>
      </c>
      <c r="B221" s="2" t="s">
        <v>576</v>
      </c>
      <c r="C221" s="2" t="s">
        <v>575</v>
      </c>
      <c r="D221" s="2">
        <v>0.96</v>
      </c>
      <c r="E221" s="2" t="s">
        <v>574</v>
      </c>
      <c r="F221" s="2">
        <v>0.89</v>
      </c>
      <c r="G221" s="2">
        <v>33.332999999999998</v>
      </c>
      <c r="H221" s="2"/>
    </row>
    <row r="222" spans="1:8" x14ac:dyDescent="0.25">
      <c r="A222" s="2" t="s">
        <v>573</v>
      </c>
      <c r="B222" s="2" t="s">
        <v>572</v>
      </c>
      <c r="C222" s="2" t="s">
        <v>571</v>
      </c>
      <c r="D222" s="2">
        <v>6.89</v>
      </c>
      <c r="E222" s="2" t="s">
        <v>570</v>
      </c>
      <c r="F222" s="2">
        <v>4.9000000000000004</v>
      </c>
      <c r="G222" s="2">
        <v>34</v>
      </c>
      <c r="H222" s="2" t="s">
        <v>569</v>
      </c>
    </row>
    <row r="223" spans="1:8" x14ac:dyDescent="0.25">
      <c r="A223" s="2" t="s">
        <v>568</v>
      </c>
      <c r="B223" s="2" t="s">
        <v>567</v>
      </c>
      <c r="C223" s="2" t="s">
        <v>566</v>
      </c>
      <c r="D223" s="2">
        <v>1.4</v>
      </c>
      <c r="E223" s="2" t="s">
        <v>565</v>
      </c>
      <c r="F223" s="2">
        <v>1.1000000000000001</v>
      </c>
      <c r="G223" s="2"/>
      <c r="H223" s="2"/>
    </row>
    <row r="224" spans="1:8" x14ac:dyDescent="0.25">
      <c r="A224" s="2" t="s">
        <v>564</v>
      </c>
      <c r="B224" s="2" t="s">
        <v>563</v>
      </c>
      <c r="C224" s="2" t="s">
        <v>562</v>
      </c>
      <c r="D224" s="2">
        <v>0.61</v>
      </c>
      <c r="E224" s="2" t="s">
        <v>561</v>
      </c>
      <c r="F224" s="2">
        <v>0.59</v>
      </c>
      <c r="G224" s="2">
        <v>8.7840000000000007</v>
      </c>
      <c r="H224" s="2"/>
    </row>
    <row r="225" spans="1:8" x14ac:dyDescent="0.25">
      <c r="A225" s="2" t="s">
        <v>560</v>
      </c>
      <c r="B225" s="2" t="s">
        <v>559</v>
      </c>
      <c r="C225" s="2" t="s">
        <v>558</v>
      </c>
      <c r="D225" s="2">
        <v>0.35</v>
      </c>
      <c r="E225" s="2" t="s">
        <v>557</v>
      </c>
      <c r="F225" s="2">
        <v>0.32</v>
      </c>
      <c r="G225" s="2">
        <v>-14.731999999999999</v>
      </c>
      <c r="H225" s="2"/>
    </row>
    <row r="226" spans="1:8" x14ac:dyDescent="0.25">
      <c r="A226" s="2" t="s">
        <v>556</v>
      </c>
      <c r="B226" s="2" t="s">
        <v>555</v>
      </c>
      <c r="C226" s="2" t="s">
        <v>551</v>
      </c>
      <c r="D226" s="2">
        <v>1.0999999999999999E-2</v>
      </c>
      <c r="E226" s="2" t="s">
        <v>550</v>
      </c>
      <c r="F226" s="2">
        <v>0.01</v>
      </c>
      <c r="G226" s="2">
        <v>17.696999999999999</v>
      </c>
      <c r="H226" s="2" t="s">
        <v>554</v>
      </c>
    </row>
    <row r="227" spans="1:8" x14ac:dyDescent="0.25">
      <c r="A227" s="2" t="s">
        <v>553</v>
      </c>
      <c r="B227" s="2" t="s">
        <v>552</v>
      </c>
      <c r="C227" s="2" t="s">
        <v>551</v>
      </c>
      <c r="D227" s="2">
        <v>1.0999999999999999E-2</v>
      </c>
      <c r="E227" s="2" t="s">
        <v>550</v>
      </c>
      <c r="F227" s="2">
        <v>0.01</v>
      </c>
      <c r="G227" s="2">
        <v>15.714</v>
      </c>
      <c r="H227" s="2"/>
    </row>
    <row r="228" spans="1:8" x14ac:dyDescent="0.25">
      <c r="A228" s="2" t="s">
        <v>549</v>
      </c>
      <c r="B228" s="2" t="s">
        <v>548</v>
      </c>
      <c r="C228" s="2" t="s">
        <v>547</v>
      </c>
      <c r="D228" s="2">
        <v>0.74</v>
      </c>
      <c r="E228" s="2" t="s">
        <v>546</v>
      </c>
      <c r="F228" s="2">
        <v>0.72</v>
      </c>
      <c r="G228" s="2">
        <v>123.333</v>
      </c>
      <c r="H228" s="2"/>
    </row>
    <row r="229" spans="1:8" x14ac:dyDescent="0.25">
      <c r="A229" s="2" t="s">
        <v>545</v>
      </c>
      <c r="B229" s="2" t="s">
        <v>544</v>
      </c>
      <c r="C229" s="2" t="s">
        <v>543</v>
      </c>
      <c r="D229" s="2">
        <v>8.9999999999999993E-3</v>
      </c>
      <c r="E229" s="2" t="s">
        <v>542</v>
      </c>
      <c r="F229" s="2">
        <v>8.6999999999999994E-3</v>
      </c>
      <c r="G229" s="2">
        <v>15</v>
      </c>
      <c r="H229" s="2"/>
    </row>
    <row r="230" spans="1:8" x14ac:dyDescent="0.25">
      <c r="A230" s="2" t="s">
        <v>541</v>
      </c>
      <c r="B230" s="2" t="s">
        <v>540</v>
      </c>
      <c r="C230" s="2" t="s">
        <v>539</v>
      </c>
      <c r="D230" s="2">
        <v>2.79</v>
      </c>
      <c r="E230" s="2" t="s">
        <v>538</v>
      </c>
      <c r="F230" s="2">
        <v>2.5099999999999998</v>
      </c>
      <c r="G230" s="8">
        <v>-31000</v>
      </c>
      <c r="H230" s="2"/>
    </row>
    <row r="231" spans="1:8" x14ac:dyDescent="0.25">
      <c r="A231" s="2" t="s">
        <v>537</v>
      </c>
      <c r="B231" s="2" t="s">
        <v>30</v>
      </c>
      <c r="C231" s="2" t="s">
        <v>536</v>
      </c>
      <c r="D231" s="2">
        <v>6.2</v>
      </c>
      <c r="E231" s="2" t="s">
        <v>535</v>
      </c>
      <c r="F231" s="2">
        <v>5.5</v>
      </c>
      <c r="G231" s="2"/>
      <c r="H231" s="2"/>
    </row>
    <row r="232" spans="1:8" x14ac:dyDescent="0.25">
      <c r="A232" s="2" t="s">
        <v>534</v>
      </c>
      <c r="B232" s="2" t="s">
        <v>533</v>
      </c>
      <c r="C232" s="2" t="s">
        <v>532</v>
      </c>
      <c r="D232" s="2">
        <v>1.83</v>
      </c>
      <c r="E232" s="2" t="s">
        <v>531</v>
      </c>
      <c r="F232" s="2">
        <v>1.63</v>
      </c>
      <c r="G232" s="2">
        <v>61</v>
      </c>
      <c r="H232" s="2"/>
    </row>
    <row r="233" spans="1:8" x14ac:dyDescent="0.25">
      <c r="A233" s="2" t="s">
        <v>530</v>
      </c>
      <c r="B233" s="2" t="s">
        <v>529</v>
      </c>
      <c r="C233" s="2" t="s">
        <v>528</v>
      </c>
      <c r="D233" s="2">
        <v>7.2</v>
      </c>
      <c r="E233" s="2" t="s">
        <v>527</v>
      </c>
      <c r="F233" s="2">
        <v>7</v>
      </c>
      <c r="G233" s="2">
        <v>4.2679999999999998</v>
      </c>
      <c r="H233" s="2"/>
    </row>
    <row r="234" spans="1:8" x14ac:dyDescent="0.25">
      <c r="A234" s="2" t="s">
        <v>526</v>
      </c>
      <c r="B234" s="2" t="s">
        <v>525</v>
      </c>
      <c r="C234" s="2" t="s">
        <v>524</v>
      </c>
      <c r="D234" s="2">
        <v>16.96</v>
      </c>
      <c r="E234" s="2" t="s">
        <v>523</v>
      </c>
      <c r="F234" s="2">
        <v>15.54</v>
      </c>
      <c r="G234" s="2">
        <v>7.0369999999999999</v>
      </c>
      <c r="H234" s="2"/>
    </row>
    <row r="235" spans="1:8" x14ac:dyDescent="0.25">
      <c r="A235" s="2" t="s">
        <v>522</v>
      </c>
      <c r="B235" s="2" t="s">
        <v>28</v>
      </c>
      <c r="C235" s="2" t="s">
        <v>521</v>
      </c>
      <c r="D235" s="2">
        <v>3.2</v>
      </c>
      <c r="E235" s="2" t="s">
        <v>520</v>
      </c>
      <c r="F235" s="2">
        <v>2.93</v>
      </c>
      <c r="G235" s="2">
        <v>11.536</v>
      </c>
      <c r="H235" s="2"/>
    </row>
    <row r="236" spans="1:8" x14ac:dyDescent="0.25">
      <c r="A236" s="2" t="s">
        <v>519</v>
      </c>
      <c r="B236" s="2" t="s">
        <v>518</v>
      </c>
      <c r="C236" s="2" t="s">
        <v>517</v>
      </c>
      <c r="D236" s="2">
        <v>5</v>
      </c>
      <c r="E236" s="2" t="s">
        <v>516</v>
      </c>
      <c r="F236" s="2">
        <v>3.91</v>
      </c>
      <c r="G236" s="2">
        <v>9.7110000000000003</v>
      </c>
      <c r="H236" s="2"/>
    </row>
    <row r="237" spans="1:8" x14ac:dyDescent="0.25">
      <c r="A237" s="2" t="s">
        <v>515</v>
      </c>
      <c r="B237" s="2" t="s">
        <v>514</v>
      </c>
      <c r="C237" s="2" t="s">
        <v>513</v>
      </c>
      <c r="D237" s="2">
        <v>32.549999999999997</v>
      </c>
      <c r="E237" s="2" t="s">
        <v>512</v>
      </c>
      <c r="F237" s="2">
        <v>31.65</v>
      </c>
      <c r="G237" s="2">
        <v>13.923999999999999</v>
      </c>
      <c r="H237" s="2" t="s">
        <v>511</v>
      </c>
    </row>
    <row r="238" spans="1:8" x14ac:dyDescent="0.25">
      <c r="A238" s="2" t="s">
        <v>510</v>
      </c>
      <c r="B238" s="2" t="s">
        <v>509</v>
      </c>
      <c r="C238" s="2" t="s">
        <v>508</v>
      </c>
      <c r="D238" s="2">
        <v>0.42499999999999999</v>
      </c>
      <c r="E238" s="2" t="s">
        <v>507</v>
      </c>
      <c r="F238" s="2">
        <v>0.41</v>
      </c>
      <c r="G238" s="2">
        <v>23.611000000000001</v>
      </c>
      <c r="H238" s="2"/>
    </row>
    <row r="239" spans="1:8" x14ac:dyDescent="0.25">
      <c r="A239" s="2" t="s">
        <v>506</v>
      </c>
      <c r="B239" s="2" t="s">
        <v>505</v>
      </c>
      <c r="C239" s="2" t="s">
        <v>504</v>
      </c>
      <c r="D239" s="2">
        <v>0.41499999999999998</v>
      </c>
      <c r="E239" s="2" t="s">
        <v>503</v>
      </c>
      <c r="F239" s="2">
        <v>0.38</v>
      </c>
      <c r="G239" s="2">
        <v>33.332999999999998</v>
      </c>
      <c r="H239" s="2"/>
    </row>
    <row r="240" spans="1:8" x14ac:dyDescent="0.25">
      <c r="A240" s="2" t="s">
        <v>502</v>
      </c>
      <c r="B240" s="2" t="s">
        <v>501</v>
      </c>
      <c r="C240" s="2" t="s">
        <v>500</v>
      </c>
      <c r="D240" s="2">
        <v>19.920000000000002</v>
      </c>
      <c r="E240" s="2" t="s">
        <v>499</v>
      </c>
      <c r="F240" s="2">
        <v>12.3</v>
      </c>
      <c r="G240" s="2">
        <v>24</v>
      </c>
      <c r="H240" s="2" t="s">
        <v>498</v>
      </c>
    </row>
    <row r="241" spans="1:8" x14ac:dyDescent="0.25">
      <c r="A241" s="2" t="s">
        <v>497</v>
      </c>
      <c r="B241" s="2" t="s">
        <v>496</v>
      </c>
      <c r="C241" s="2" t="s">
        <v>495</v>
      </c>
      <c r="D241" s="2">
        <v>1.17</v>
      </c>
      <c r="E241" s="2" t="s">
        <v>494</v>
      </c>
      <c r="F241" s="2">
        <v>0.7</v>
      </c>
      <c r="G241" s="2"/>
      <c r="H241" s="2"/>
    </row>
    <row r="242" spans="1:8" x14ac:dyDescent="0.25">
      <c r="A242" s="2" t="s">
        <v>493</v>
      </c>
      <c r="B242" s="2" t="s">
        <v>492</v>
      </c>
      <c r="C242" s="2" t="s">
        <v>491</v>
      </c>
      <c r="D242" s="2">
        <v>7.5</v>
      </c>
      <c r="E242" s="2" t="s">
        <v>490</v>
      </c>
      <c r="F242" s="2">
        <v>7.4</v>
      </c>
      <c r="G242" s="2"/>
      <c r="H242" s="2"/>
    </row>
    <row r="243" spans="1:8" x14ac:dyDescent="0.25">
      <c r="A243" s="2" t="s">
        <v>489</v>
      </c>
      <c r="B243" s="2" t="s">
        <v>488</v>
      </c>
      <c r="C243" s="2" t="s">
        <v>487</v>
      </c>
      <c r="D243" s="2">
        <v>0.41499999999999998</v>
      </c>
      <c r="E243" s="2" t="s">
        <v>486</v>
      </c>
      <c r="F243" s="2">
        <v>0.4</v>
      </c>
      <c r="G243" s="2"/>
      <c r="H243" s="2" t="s">
        <v>485</v>
      </c>
    </row>
    <row r="244" spans="1:8" x14ac:dyDescent="0.25">
      <c r="A244" s="2" t="s">
        <v>484</v>
      </c>
      <c r="B244" s="2" t="s">
        <v>36</v>
      </c>
      <c r="C244" s="2" t="s">
        <v>102</v>
      </c>
      <c r="D244" s="2">
        <v>2.83</v>
      </c>
      <c r="E244" s="2" t="s">
        <v>101</v>
      </c>
      <c r="F244" s="2">
        <v>2.25</v>
      </c>
      <c r="G244" s="2">
        <v>9.1289999999999996</v>
      </c>
      <c r="H244" s="2"/>
    </row>
    <row r="245" spans="1:8" x14ac:dyDescent="0.25">
      <c r="A245" s="2" t="s">
        <v>483</v>
      </c>
      <c r="B245" s="2" t="s">
        <v>482</v>
      </c>
      <c r="C245" s="2" t="s">
        <v>481</v>
      </c>
      <c r="D245" s="2">
        <v>6.2</v>
      </c>
      <c r="E245" s="2" t="s">
        <v>480</v>
      </c>
      <c r="F245" s="2">
        <v>5.6</v>
      </c>
      <c r="G245" s="2">
        <v>4.7619999999999996</v>
      </c>
      <c r="H245" s="2" t="s">
        <v>479</v>
      </c>
    </row>
    <row r="246" spans="1:8" x14ac:dyDescent="0.25">
      <c r="A246" s="2" t="s">
        <v>478</v>
      </c>
      <c r="B246" s="2" t="s">
        <v>477</v>
      </c>
      <c r="C246" s="2" t="s">
        <v>476</v>
      </c>
      <c r="D246" s="2">
        <v>18.579999999999998</v>
      </c>
      <c r="E246" s="2" t="s">
        <v>475</v>
      </c>
      <c r="F246" s="2">
        <v>18.079999999999998</v>
      </c>
      <c r="G246" s="2">
        <v>2.6669999999999998</v>
      </c>
      <c r="H246" s="2"/>
    </row>
    <row r="247" spans="1:8" x14ac:dyDescent="0.25">
      <c r="A247" s="2" t="s">
        <v>474</v>
      </c>
      <c r="B247" s="2" t="s">
        <v>473</v>
      </c>
      <c r="C247" s="2" t="s">
        <v>472</v>
      </c>
      <c r="D247" s="2">
        <v>10</v>
      </c>
      <c r="E247" s="2" t="s">
        <v>471</v>
      </c>
      <c r="F247" s="2">
        <v>9.0299999999999994</v>
      </c>
      <c r="G247" s="2">
        <v>16.18</v>
      </c>
      <c r="H247" s="2"/>
    </row>
    <row r="248" spans="1:8" x14ac:dyDescent="0.25">
      <c r="A248" s="2" t="s">
        <v>470</v>
      </c>
      <c r="B248" s="2" t="s">
        <v>469</v>
      </c>
      <c r="C248" s="2" t="s">
        <v>465</v>
      </c>
      <c r="D248" s="2">
        <v>100.4</v>
      </c>
      <c r="E248" s="2" t="s">
        <v>468</v>
      </c>
      <c r="F248" s="2">
        <v>96.45</v>
      </c>
      <c r="G248" s="2"/>
      <c r="H248" s="2"/>
    </row>
    <row r="249" spans="1:8" x14ac:dyDescent="0.25">
      <c r="A249" s="2" t="s">
        <v>467</v>
      </c>
      <c r="B249" s="2" t="s">
        <v>466</v>
      </c>
      <c r="C249" s="2" t="s">
        <v>465</v>
      </c>
      <c r="D249" s="2">
        <v>100.4</v>
      </c>
      <c r="E249" s="2" t="s">
        <v>464</v>
      </c>
      <c r="F249" s="2">
        <v>100.1</v>
      </c>
      <c r="G249" s="2"/>
      <c r="H249" s="2" t="s">
        <v>463</v>
      </c>
    </row>
    <row r="250" spans="1:8" x14ac:dyDescent="0.25">
      <c r="A250" s="2" t="s">
        <v>462</v>
      </c>
      <c r="B250" s="2" t="s">
        <v>461</v>
      </c>
      <c r="C250" s="2" t="s">
        <v>460</v>
      </c>
      <c r="D250" s="2">
        <v>988</v>
      </c>
      <c r="E250" s="2" t="s">
        <v>459</v>
      </c>
      <c r="F250" s="2">
        <v>970</v>
      </c>
      <c r="G250" s="2"/>
      <c r="H250" s="2" t="s">
        <v>458</v>
      </c>
    </row>
    <row r="251" spans="1:8" x14ac:dyDescent="0.25">
      <c r="A251" s="2" t="s">
        <v>457</v>
      </c>
      <c r="B251" s="2" t="s">
        <v>456</v>
      </c>
      <c r="C251" s="2" t="s">
        <v>455</v>
      </c>
      <c r="D251" s="2">
        <v>100</v>
      </c>
      <c r="E251" s="2" t="s">
        <v>455</v>
      </c>
      <c r="F251" s="2">
        <v>100</v>
      </c>
      <c r="G251" s="2"/>
      <c r="H251" s="2"/>
    </row>
    <row r="252" spans="1:8" x14ac:dyDescent="0.25">
      <c r="A252" s="2" t="s">
        <v>454</v>
      </c>
      <c r="B252" s="2" t="s">
        <v>453</v>
      </c>
      <c r="C252" s="2" t="s">
        <v>452</v>
      </c>
      <c r="D252" s="2">
        <v>7.3</v>
      </c>
      <c r="E252" s="2" t="s">
        <v>451</v>
      </c>
      <c r="F252" s="2">
        <v>5.0999999999999996</v>
      </c>
      <c r="G252" s="2"/>
      <c r="H252" s="2"/>
    </row>
    <row r="253" spans="1:8" x14ac:dyDescent="0.25">
      <c r="A253" s="2" t="s">
        <v>450</v>
      </c>
      <c r="B253" s="2" t="s">
        <v>449</v>
      </c>
      <c r="C253" s="2" t="s">
        <v>448</v>
      </c>
      <c r="D253" s="2">
        <v>5.21</v>
      </c>
      <c r="E253" s="2" t="s">
        <v>447</v>
      </c>
      <c r="F253" s="2">
        <v>5.21</v>
      </c>
      <c r="G253" s="2"/>
      <c r="H253" s="2" t="s">
        <v>446</v>
      </c>
    </row>
    <row r="254" spans="1:8" x14ac:dyDescent="0.25">
      <c r="A254" s="2" t="s">
        <v>445</v>
      </c>
      <c r="B254" s="2" t="s">
        <v>444</v>
      </c>
      <c r="C254" s="2" t="s">
        <v>443</v>
      </c>
      <c r="D254" s="2">
        <v>4.8</v>
      </c>
      <c r="E254" s="2" t="s">
        <v>442</v>
      </c>
      <c r="F254" s="2">
        <v>4.8</v>
      </c>
      <c r="G254" s="2">
        <v>7.7539999999999996</v>
      </c>
      <c r="H254" s="2" t="s">
        <v>441</v>
      </c>
    </row>
    <row r="255" spans="1:8" x14ac:dyDescent="0.25">
      <c r="A255" s="2" t="s">
        <v>440</v>
      </c>
      <c r="B255" s="2" t="s">
        <v>439</v>
      </c>
      <c r="C255" s="2" t="s">
        <v>438</v>
      </c>
      <c r="D255" s="2">
        <v>1000</v>
      </c>
      <c r="E255" s="2" t="s">
        <v>437</v>
      </c>
      <c r="F255" s="2">
        <v>910</v>
      </c>
      <c r="G255" s="2"/>
      <c r="H255" s="2"/>
    </row>
    <row r="256" spans="1:8" x14ac:dyDescent="0.25">
      <c r="A256" s="2" t="s">
        <v>436</v>
      </c>
      <c r="B256" s="2" t="s">
        <v>435</v>
      </c>
      <c r="C256" s="2" t="s">
        <v>434</v>
      </c>
      <c r="D256" s="2">
        <v>1027</v>
      </c>
      <c r="E256" s="2" t="s">
        <v>433</v>
      </c>
      <c r="F256" s="2">
        <v>1000</v>
      </c>
      <c r="G256" s="2"/>
      <c r="H256" s="2" t="s">
        <v>432</v>
      </c>
    </row>
    <row r="257" spans="1:8" x14ac:dyDescent="0.25">
      <c r="A257" s="2" t="s">
        <v>431</v>
      </c>
      <c r="B257" s="2" t="s">
        <v>430</v>
      </c>
      <c r="C257" s="2" t="s">
        <v>429</v>
      </c>
      <c r="D257" s="2">
        <v>1069</v>
      </c>
      <c r="E257" s="2" t="s">
        <v>428</v>
      </c>
      <c r="F257" s="2">
        <v>1000</v>
      </c>
      <c r="G257" s="2"/>
      <c r="H257" s="2" t="s">
        <v>427</v>
      </c>
    </row>
    <row r="258" spans="1:8" x14ac:dyDescent="0.25">
      <c r="A258" s="2" t="s">
        <v>426</v>
      </c>
      <c r="B258" s="2" t="s">
        <v>425</v>
      </c>
      <c r="C258" s="2" t="s">
        <v>424</v>
      </c>
      <c r="D258" s="2">
        <v>1100</v>
      </c>
      <c r="E258" s="2" t="s">
        <v>423</v>
      </c>
      <c r="F258" s="2">
        <v>1052</v>
      </c>
      <c r="G258" s="2"/>
      <c r="H258" s="2" t="s">
        <v>422</v>
      </c>
    </row>
    <row r="259" spans="1:8" x14ac:dyDescent="0.25">
      <c r="A259" s="2" t="s">
        <v>421</v>
      </c>
      <c r="B259" s="2" t="s">
        <v>420</v>
      </c>
      <c r="C259" s="2" t="s">
        <v>419</v>
      </c>
      <c r="D259" s="2">
        <v>1.74</v>
      </c>
      <c r="E259" s="2" t="s">
        <v>418</v>
      </c>
      <c r="F259" s="2">
        <v>1.1000000000000001</v>
      </c>
      <c r="G259" s="2"/>
      <c r="H259" s="2"/>
    </row>
    <row r="260" spans="1:8" x14ac:dyDescent="0.25">
      <c r="A260" s="2" t="s">
        <v>417</v>
      </c>
      <c r="B260" s="2" t="s">
        <v>416</v>
      </c>
      <c r="C260" s="2" t="s">
        <v>415</v>
      </c>
      <c r="D260" s="2">
        <v>2.15</v>
      </c>
      <c r="E260" s="2" t="s">
        <v>414</v>
      </c>
      <c r="F260" s="2">
        <v>1.65</v>
      </c>
      <c r="G260" s="2">
        <v>176.667</v>
      </c>
      <c r="H260" s="2" t="s">
        <v>413</v>
      </c>
    </row>
    <row r="261" spans="1:8" x14ac:dyDescent="0.25">
      <c r="A261" s="2" t="s">
        <v>412</v>
      </c>
      <c r="B261" s="2" t="s">
        <v>411</v>
      </c>
      <c r="C261" s="2" t="s">
        <v>410</v>
      </c>
      <c r="D261" s="2">
        <v>57</v>
      </c>
      <c r="E261" s="2" t="s">
        <v>409</v>
      </c>
      <c r="F261" s="2">
        <v>55</v>
      </c>
      <c r="G261" s="2">
        <v>7.1479999999999997</v>
      </c>
      <c r="H261" s="2" t="s">
        <v>408</v>
      </c>
    </row>
    <row r="262" spans="1:8" x14ac:dyDescent="0.25">
      <c r="A262" s="2" t="s">
        <v>407</v>
      </c>
      <c r="B262" s="2" t="s">
        <v>406</v>
      </c>
      <c r="C262" s="2" t="s">
        <v>405</v>
      </c>
      <c r="D262" s="2">
        <v>199</v>
      </c>
      <c r="E262" s="2" t="s">
        <v>404</v>
      </c>
      <c r="F262" s="2">
        <v>165</v>
      </c>
      <c r="G262" s="2">
        <v>23.420999999999999</v>
      </c>
      <c r="H262" s="2" t="s">
        <v>403</v>
      </c>
    </row>
    <row r="263" spans="1:8" x14ac:dyDescent="0.25">
      <c r="A263" s="2" t="s">
        <v>402</v>
      </c>
      <c r="B263" s="2" t="s">
        <v>401</v>
      </c>
      <c r="C263" s="2" t="s">
        <v>400</v>
      </c>
      <c r="D263" s="2">
        <v>115.9</v>
      </c>
      <c r="E263" s="2" t="s">
        <v>399</v>
      </c>
      <c r="F263" s="2">
        <v>80</v>
      </c>
      <c r="G263" s="2">
        <v>147.30799999999999</v>
      </c>
      <c r="H263" s="2"/>
    </row>
    <row r="264" spans="1:8" x14ac:dyDescent="0.25">
      <c r="A264" s="2" t="s">
        <v>398</v>
      </c>
      <c r="B264" s="2" t="s">
        <v>397</v>
      </c>
      <c r="C264" s="2" t="s">
        <v>396</v>
      </c>
      <c r="D264" s="2">
        <v>4.5</v>
      </c>
      <c r="E264" s="2" t="s">
        <v>395</v>
      </c>
      <c r="F264" s="2">
        <v>4.25</v>
      </c>
      <c r="G264" s="2">
        <v>37.317</v>
      </c>
      <c r="H264" s="2" t="s">
        <v>394</v>
      </c>
    </row>
    <row r="265" spans="1:8" x14ac:dyDescent="0.25">
      <c r="A265" s="2" t="s">
        <v>393</v>
      </c>
      <c r="B265" s="2" t="s">
        <v>392</v>
      </c>
      <c r="C265" s="2" t="s">
        <v>391</v>
      </c>
      <c r="D265" s="2">
        <v>4.8</v>
      </c>
      <c r="E265" s="2" t="s">
        <v>390</v>
      </c>
      <c r="F265" s="2">
        <v>4.24</v>
      </c>
      <c r="G265" s="2">
        <v>17.643000000000001</v>
      </c>
      <c r="H265" s="2"/>
    </row>
    <row r="266" spans="1:8" x14ac:dyDescent="0.25">
      <c r="A266" s="2" t="s">
        <v>389</v>
      </c>
      <c r="B266" s="2" t="s">
        <v>388</v>
      </c>
      <c r="C266" s="2" t="s">
        <v>387</v>
      </c>
      <c r="D266" s="2">
        <v>20.2</v>
      </c>
      <c r="E266" s="2" t="s">
        <v>386</v>
      </c>
      <c r="F266" s="2">
        <v>17.2</v>
      </c>
      <c r="G266" s="2">
        <v>7.194</v>
      </c>
      <c r="H266" s="2" t="s">
        <v>385</v>
      </c>
    </row>
    <row r="267" spans="1:8" x14ac:dyDescent="0.25">
      <c r="A267" s="2" t="s">
        <v>384</v>
      </c>
      <c r="B267" s="2" t="s">
        <v>383</v>
      </c>
      <c r="C267" s="2" t="s">
        <v>382</v>
      </c>
      <c r="D267" s="2">
        <v>0.53</v>
      </c>
      <c r="E267" s="2" t="s">
        <v>381</v>
      </c>
      <c r="F267" s="2">
        <v>0.495</v>
      </c>
      <c r="G267" s="2">
        <v>5</v>
      </c>
      <c r="H267" s="2"/>
    </row>
    <row r="268" spans="1:8" x14ac:dyDescent="0.25">
      <c r="A268" s="2" t="s">
        <v>380</v>
      </c>
      <c r="B268" s="2"/>
      <c r="C268" s="2" t="s">
        <v>379</v>
      </c>
      <c r="D268" s="2">
        <v>7.12</v>
      </c>
      <c r="E268" s="2" t="s">
        <v>378</v>
      </c>
      <c r="F268" s="2">
        <v>6.44</v>
      </c>
      <c r="G268" s="2"/>
      <c r="H268" s="2"/>
    </row>
    <row r="269" spans="1:8" x14ac:dyDescent="0.25">
      <c r="A269" s="2" t="s">
        <v>377</v>
      </c>
      <c r="B269" s="2" t="s">
        <v>376</v>
      </c>
      <c r="C269" s="2" t="s">
        <v>375</v>
      </c>
      <c r="D269" s="2">
        <v>2.9</v>
      </c>
      <c r="E269" s="2" t="s">
        <v>374</v>
      </c>
      <c r="F269" s="2">
        <v>2.27</v>
      </c>
      <c r="G269" s="2">
        <v>24.167000000000002</v>
      </c>
      <c r="H269" s="2" t="s">
        <v>373</v>
      </c>
    </row>
    <row r="270" spans="1:8" x14ac:dyDescent="0.25">
      <c r="A270" s="2" t="s">
        <v>372</v>
      </c>
      <c r="B270" s="2" t="s">
        <v>371</v>
      </c>
      <c r="C270" s="2" t="s">
        <v>370</v>
      </c>
      <c r="D270" s="2">
        <v>4.07</v>
      </c>
      <c r="E270" s="2" t="s">
        <v>369</v>
      </c>
      <c r="F270" s="2">
        <v>4</v>
      </c>
      <c r="G270" s="2">
        <v>11.305999999999999</v>
      </c>
      <c r="H270" s="2" t="s">
        <v>368</v>
      </c>
    </row>
    <row r="271" spans="1:8" x14ac:dyDescent="0.25">
      <c r="A271" s="2" t="s">
        <v>367</v>
      </c>
      <c r="B271" s="2" t="s">
        <v>366</v>
      </c>
      <c r="C271" s="2" t="s">
        <v>365</v>
      </c>
      <c r="D271" s="2">
        <v>18.46</v>
      </c>
      <c r="E271" s="2" t="s">
        <v>364</v>
      </c>
      <c r="F271" s="2">
        <v>15.32</v>
      </c>
      <c r="G271" s="2">
        <v>11.186</v>
      </c>
      <c r="H271" s="2" t="s">
        <v>363</v>
      </c>
    </row>
    <row r="272" spans="1:8" x14ac:dyDescent="0.25">
      <c r="A272" s="2" t="s">
        <v>362</v>
      </c>
      <c r="B272" s="2" t="s">
        <v>361</v>
      </c>
      <c r="C272" s="2" t="s">
        <v>128</v>
      </c>
      <c r="D272" s="2">
        <v>0.246</v>
      </c>
      <c r="E272" s="2" t="s">
        <v>360</v>
      </c>
      <c r="F272" s="2">
        <v>0.19</v>
      </c>
      <c r="G272" s="2">
        <v>2.46</v>
      </c>
      <c r="H272" s="2"/>
    </row>
    <row r="273" spans="1:8" x14ac:dyDescent="0.25">
      <c r="A273" s="2" t="s">
        <v>359</v>
      </c>
      <c r="B273" s="2" t="s">
        <v>358</v>
      </c>
      <c r="C273" s="2" t="s">
        <v>357</v>
      </c>
      <c r="D273" s="2">
        <v>1.28</v>
      </c>
      <c r="E273" s="2" t="s">
        <v>356</v>
      </c>
      <c r="F273" s="2">
        <v>1.26</v>
      </c>
      <c r="G273" s="2">
        <v>2.65</v>
      </c>
      <c r="H273" s="2" t="s">
        <v>355</v>
      </c>
    </row>
    <row r="274" spans="1:8" x14ac:dyDescent="0.25">
      <c r="A274" s="2" t="s">
        <v>354</v>
      </c>
      <c r="B274" s="2" t="s">
        <v>353</v>
      </c>
      <c r="C274" s="2" t="s">
        <v>352</v>
      </c>
      <c r="D274" s="2">
        <v>1.0900000000000001</v>
      </c>
      <c r="E274" s="2" t="s">
        <v>351</v>
      </c>
      <c r="F274" s="2">
        <v>1</v>
      </c>
      <c r="G274" s="2">
        <v>13.625</v>
      </c>
      <c r="H274" s="2"/>
    </row>
    <row r="275" spans="1:8" x14ac:dyDescent="0.25">
      <c r="A275" s="2" t="s">
        <v>350</v>
      </c>
      <c r="B275" s="2" t="s">
        <v>349</v>
      </c>
      <c r="C275" s="2" t="s">
        <v>348</v>
      </c>
      <c r="D275" s="2">
        <v>51.8</v>
      </c>
      <c r="E275" s="2" t="s">
        <v>347</v>
      </c>
      <c r="F275" s="2">
        <v>49</v>
      </c>
      <c r="G275" s="2"/>
      <c r="H275" s="2" t="s">
        <v>346</v>
      </c>
    </row>
    <row r="276" spans="1:8" x14ac:dyDescent="0.25">
      <c r="A276" s="2" t="s">
        <v>345</v>
      </c>
      <c r="B276" s="2" t="s">
        <v>344</v>
      </c>
      <c r="C276" s="2" t="s">
        <v>343</v>
      </c>
      <c r="D276" s="2">
        <v>3.93</v>
      </c>
      <c r="E276" s="2" t="s">
        <v>342</v>
      </c>
      <c r="F276" s="2">
        <v>3.66</v>
      </c>
      <c r="G276" s="2"/>
      <c r="H276" s="2" t="s">
        <v>341</v>
      </c>
    </row>
    <row r="277" spans="1:8" x14ac:dyDescent="0.25">
      <c r="A277" s="2" t="s">
        <v>340</v>
      </c>
      <c r="B277" s="2" t="s">
        <v>339</v>
      </c>
      <c r="C277" s="2" t="s">
        <v>338</v>
      </c>
      <c r="D277" s="2">
        <v>33.5</v>
      </c>
      <c r="E277" s="2" t="s">
        <v>337</v>
      </c>
      <c r="F277" s="2">
        <v>12.9</v>
      </c>
      <c r="G277" s="2">
        <v>14.211</v>
      </c>
      <c r="H277" s="2" t="s">
        <v>336</v>
      </c>
    </row>
    <row r="278" spans="1:8" x14ac:dyDescent="0.25">
      <c r="A278" s="2" t="s">
        <v>335</v>
      </c>
      <c r="B278" s="2" t="s">
        <v>334</v>
      </c>
      <c r="C278" s="2" t="s">
        <v>333</v>
      </c>
      <c r="D278" s="2">
        <v>90</v>
      </c>
      <c r="E278" s="2" t="s">
        <v>332</v>
      </c>
      <c r="F278" s="2">
        <v>89</v>
      </c>
      <c r="G278" s="2">
        <v>6.7160000000000002</v>
      </c>
      <c r="H278" s="2" t="s">
        <v>331</v>
      </c>
    </row>
    <row r="279" spans="1:8" x14ac:dyDescent="0.25">
      <c r="A279" s="2" t="s">
        <v>330</v>
      </c>
      <c r="B279" s="2" t="s">
        <v>329</v>
      </c>
      <c r="C279" s="2" t="s">
        <v>328</v>
      </c>
      <c r="D279" s="2">
        <v>53</v>
      </c>
      <c r="E279" s="2" t="s">
        <v>327</v>
      </c>
      <c r="F279" s="2">
        <v>53</v>
      </c>
      <c r="G279" s="2">
        <v>28.271999999999998</v>
      </c>
      <c r="H279" s="2"/>
    </row>
    <row r="280" spans="1:8" x14ac:dyDescent="0.25">
      <c r="A280" s="2" t="s">
        <v>326</v>
      </c>
      <c r="B280" s="2" t="s">
        <v>325</v>
      </c>
      <c r="C280" s="2" t="s">
        <v>324</v>
      </c>
      <c r="D280" s="2">
        <v>0.1</v>
      </c>
      <c r="E280" s="2" t="s">
        <v>323</v>
      </c>
      <c r="F280" s="2">
        <v>9.9000000000000005E-2</v>
      </c>
      <c r="G280" s="2">
        <v>1.992</v>
      </c>
      <c r="H280" s="2"/>
    </row>
    <row r="281" spans="1:8" x14ac:dyDescent="0.25">
      <c r="A281" s="2" t="s">
        <v>322</v>
      </c>
      <c r="B281" s="2" t="s">
        <v>321</v>
      </c>
      <c r="C281" s="2" t="s">
        <v>320</v>
      </c>
      <c r="D281" s="2">
        <v>1.47</v>
      </c>
      <c r="E281" s="2" t="s">
        <v>319</v>
      </c>
      <c r="F281" s="2">
        <v>1.4</v>
      </c>
      <c r="G281" s="2"/>
      <c r="H281" s="2"/>
    </row>
    <row r="282" spans="1:8" x14ac:dyDescent="0.25">
      <c r="A282" s="2" t="s">
        <v>318</v>
      </c>
      <c r="B282" s="2" t="s">
        <v>317</v>
      </c>
      <c r="C282" s="2" t="s">
        <v>316</v>
      </c>
      <c r="D282" s="2">
        <v>0.89</v>
      </c>
      <c r="E282" s="2" t="s">
        <v>315</v>
      </c>
      <c r="F282" s="2">
        <v>0.81</v>
      </c>
      <c r="G282" s="2">
        <v>7.4169999999999998</v>
      </c>
      <c r="H282" s="2"/>
    </row>
    <row r="283" spans="1:8" x14ac:dyDescent="0.25">
      <c r="A283" s="2" t="s">
        <v>314</v>
      </c>
      <c r="B283" s="2" t="s">
        <v>313</v>
      </c>
      <c r="C283" s="2" t="s">
        <v>312</v>
      </c>
      <c r="D283" s="2">
        <v>12.64</v>
      </c>
      <c r="E283" s="2" t="s">
        <v>311</v>
      </c>
      <c r="F283" s="2">
        <v>11.32</v>
      </c>
      <c r="G283" s="2">
        <v>319.5</v>
      </c>
      <c r="H283" s="2" t="s">
        <v>310</v>
      </c>
    </row>
    <row r="284" spans="1:8" x14ac:dyDescent="0.25">
      <c r="A284" s="2" t="s">
        <v>309</v>
      </c>
      <c r="B284" s="2" t="s">
        <v>34</v>
      </c>
      <c r="C284" s="2" t="s">
        <v>308</v>
      </c>
      <c r="D284" s="2">
        <v>18.3</v>
      </c>
      <c r="E284" s="2" t="s">
        <v>307</v>
      </c>
      <c r="F284" s="2">
        <v>17</v>
      </c>
      <c r="G284" s="2"/>
      <c r="H284" s="2"/>
    </row>
    <row r="285" spans="1:8" x14ac:dyDescent="0.25">
      <c r="A285" s="2" t="s">
        <v>306</v>
      </c>
      <c r="B285" s="2" t="s">
        <v>305</v>
      </c>
      <c r="C285" s="2" t="s">
        <v>304</v>
      </c>
      <c r="D285" s="2">
        <v>2.5099999999999998</v>
      </c>
      <c r="E285" s="2" t="s">
        <v>303</v>
      </c>
      <c r="F285" s="2">
        <v>2.48</v>
      </c>
      <c r="G285" s="2">
        <v>4.5259999999999998</v>
      </c>
      <c r="H285" s="2" t="s">
        <v>302</v>
      </c>
    </row>
    <row r="286" spans="1:8" x14ac:dyDescent="0.25">
      <c r="A286" s="2" t="s">
        <v>301</v>
      </c>
      <c r="B286" s="2" t="s">
        <v>300</v>
      </c>
      <c r="C286" s="2" t="s">
        <v>299</v>
      </c>
      <c r="D286" s="2">
        <v>2300</v>
      </c>
      <c r="E286" s="2" t="s">
        <v>298</v>
      </c>
      <c r="F286" s="2">
        <v>1786</v>
      </c>
      <c r="G286" s="2">
        <v>13.329000000000001</v>
      </c>
      <c r="H286" s="2" t="s">
        <v>297</v>
      </c>
    </row>
    <row r="287" spans="1:8" x14ac:dyDescent="0.25">
      <c r="A287" s="2" t="s">
        <v>296</v>
      </c>
      <c r="B287" s="2" t="s">
        <v>295</v>
      </c>
      <c r="C287" s="2" t="s">
        <v>294</v>
      </c>
      <c r="D287" s="2">
        <v>2.85</v>
      </c>
      <c r="E287" s="2" t="s">
        <v>293</v>
      </c>
      <c r="F287" s="2">
        <v>2.5</v>
      </c>
      <c r="G287" s="2">
        <v>14</v>
      </c>
      <c r="H287" s="2" t="s">
        <v>292</v>
      </c>
    </row>
    <row r="288" spans="1:8" x14ac:dyDescent="0.25">
      <c r="A288" s="2" t="s">
        <v>291</v>
      </c>
      <c r="B288" s="2" t="s">
        <v>290</v>
      </c>
      <c r="C288" s="2" t="s">
        <v>289</v>
      </c>
      <c r="D288" s="2">
        <v>847</v>
      </c>
      <c r="E288" s="2" t="s">
        <v>288</v>
      </c>
      <c r="F288" s="2">
        <v>789</v>
      </c>
      <c r="G288" s="2">
        <v>22.568000000000001</v>
      </c>
      <c r="H288" s="2" t="s">
        <v>287</v>
      </c>
    </row>
    <row r="289" spans="1:8" x14ac:dyDescent="0.25">
      <c r="A289" s="2" t="s">
        <v>286</v>
      </c>
      <c r="B289" s="2" t="s">
        <v>42</v>
      </c>
      <c r="C289" s="2" t="s">
        <v>285</v>
      </c>
      <c r="D289" s="2">
        <v>6</v>
      </c>
      <c r="E289" s="2" t="s">
        <v>284</v>
      </c>
      <c r="F289" s="2">
        <v>5</v>
      </c>
      <c r="G289" s="2">
        <v>7.7919999999999998</v>
      </c>
      <c r="H289" s="2" t="s">
        <v>283</v>
      </c>
    </row>
    <row r="290" spans="1:8" x14ac:dyDescent="0.25">
      <c r="A290" s="2" t="s">
        <v>282</v>
      </c>
      <c r="B290" s="2" t="s">
        <v>38</v>
      </c>
      <c r="C290" s="2" t="s">
        <v>281</v>
      </c>
      <c r="D290" s="2">
        <v>104</v>
      </c>
      <c r="E290" s="2" t="s">
        <v>280</v>
      </c>
      <c r="F290" s="2">
        <v>101</v>
      </c>
      <c r="G290" s="2">
        <v>17.690000000000001</v>
      </c>
      <c r="H290" s="2" t="s">
        <v>279</v>
      </c>
    </row>
    <row r="291" spans="1:8" x14ac:dyDescent="0.25">
      <c r="A291" s="2" t="s">
        <v>278</v>
      </c>
      <c r="B291" s="2" t="s">
        <v>277</v>
      </c>
      <c r="C291" s="2" t="s">
        <v>276</v>
      </c>
      <c r="D291" s="2">
        <v>74</v>
      </c>
      <c r="E291" s="2" t="s">
        <v>275</v>
      </c>
      <c r="F291" s="2">
        <v>74</v>
      </c>
      <c r="G291" s="2"/>
      <c r="H291" s="2"/>
    </row>
    <row r="292" spans="1:8" x14ac:dyDescent="0.25">
      <c r="A292" s="2" t="s">
        <v>274</v>
      </c>
      <c r="B292" s="2" t="s">
        <v>273</v>
      </c>
      <c r="C292" s="2" t="s">
        <v>272</v>
      </c>
      <c r="D292" s="2">
        <v>76.05</v>
      </c>
      <c r="E292" s="2" t="s">
        <v>271</v>
      </c>
      <c r="F292" s="2">
        <v>74</v>
      </c>
      <c r="G292" s="2"/>
      <c r="H292" s="2"/>
    </row>
    <row r="293" spans="1:8" x14ac:dyDescent="0.25">
      <c r="A293" s="2" t="s">
        <v>270</v>
      </c>
      <c r="B293" s="2" t="s">
        <v>269</v>
      </c>
      <c r="C293" s="2" t="s">
        <v>268</v>
      </c>
      <c r="D293" s="2">
        <v>76.349999999999994</v>
      </c>
      <c r="E293" s="2" t="s">
        <v>267</v>
      </c>
      <c r="F293" s="2">
        <v>75.95</v>
      </c>
      <c r="G293" s="2"/>
      <c r="H293" s="2" t="s">
        <v>266</v>
      </c>
    </row>
    <row r="294" spans="1:8" x14ac:dyDescent="0.25">
      <c r="A294" s="2" t="s">
        <v>265</v>
      </c>
      <c r="B294" s="2" t="s">
        <v>264</v>
      </c>
      <c r="C294" s="2" t="s">
        <v>263</v>
      </c>
      <c r="D294" s="2">
        <v>75.3</v>
      </c>
      <c r="E294" s="2" t="s">
        <v>262</v>
      </c>
      <c r="F294" s="2">
        <v>73.400000000000006</v>
      </c>
      <c r="G294" s="2"/>
      <c r="H294" s="2"/>
    </row>
    <row r="295" spans="1:8" x14ac:dyDescent="0.25">
      <c r="A295" s="2" t="s">
        <v>261</v>
      </c>
      <c r="B295" s="2" t="s">
        <v>260</v>
      </c>
      <c r="C295" s="2" t="s">
        <v>259</v>
      </c>
      <c r="D295" s="2">
        <v>76.55</v>
      </c>
      <c r="E295" s="2" t="s">
        <v>258</v>
      </c>
      <c r="F295" s="2">
        <v>75.2</v>
      </c>
      <c r="G295" s="2"/>
      <c r="H295" s="2" t="s">
        <v>257</v>
      </c>
    </row>
    <row r="296" spans="1:8" x14ac:dyDescent="0.25">
      <c r="A296" s="2" t="s">
        <v>256</v>
      </c>
      <c r="B296" s="2" t="s">
        <v>255</v>
      </c>
      <c r="C296" s="2" t="s">
        <v>254</v>
      </c>
      <c r="D296" s="2">
        <v>77</v>
      </c>
      <c r="E296" s="2" t="s">
        <v>253</v>
      </c>
      <c r="F296" s="2">
        <v>75.05</v>
      </c>
      <c r="G296" s="2"/>
      <c r="H296" s="2" t="s">
        <v>252</v>
      </c>
    </row>
    <row r="297" spans="1:8" x14ac:dyDescent="0.25">
      <c r="A297" s="2" t="s">
        <v>251</v>
      </c>
      <c r="B297" s="2" t="s">
        <v>250</v>
      </c>
      <c r="C297" s="2" t="s">
        <v>249</v>
      </c>
      <c r="D297" s="2">
        <v>76.7</v>
      </c>
      <c r="E297" s="2" t="s">
        <v>248</v>
      </c>
      <c r="F297" s="2">
        <v>73.75</v>
      </c>
      <c r="G297" s="2"/>
      <c r="H297" s="2" t="s">
        <v>247</v>
      </c>
    </row>
    <row r="298" spans="1:8" x14ac:dyDescent="0.25">
      <c r="A298" s="2" t="s">
        <v>246</v>
      </c>
      <c r="B298" s="2" t="s">
        <v>245</v>
      </c>
      <c r="C298" s="2" t="s">
        <v>244</v>
      </c>
      <c r="D298" s="2">
        <v>75.5</v>
      </c>
      <c r="E298" s="2" t="s">
        <v>243</v>
      </c>
      <c r="F298" s="2">
        <v>75.099999999999994</v>
      </c>
      <c r="G298" s="2"/>
      <c r="H298" s="2" t="s">
        <v>242</v>
      </c>
    </row>
    <row r="299" spans="1:8" x14ac:dyDescent="0.25">
      <c r="A299" s="2" t="s">
        <v>241</v>
      </c>
      <c r="B299" s="2" t="s">
        <v>240</v>
      </c>
      <c r="C299" s="2" t="s">
        <v>239</v>
      </c>
      <c r="D299" s="2">
        <v>78.75</v>
      </c>
      <c r="E299" s="2" t="s">
        <v>238</v>
      </c>
      <c r="F299" s="2">
        <v>76</v>
      </c>
      <c r="G299" s="2"/>
      <c r="H299" s="2" t="s">
        <v>237</v>
      </c>
    </row>
    <row r="300" spans="1:8" x14ac:dyDescent="0.25">
      <c r="A300" s="2" t="s">
        <v>236</v>
      </c>
      <c r="B300" s="2"/>
      <c r="C300" s="2" t="s">
        <v>235</v>
      </c>
      <c r="D300" s="2">
        <v>75.2</v>
      </c>
      <c r="E300" s="2" t="s">
        <v>234</v>
      </c>
      <c r="F300" s="2">
        <v>71.5</v>
      </c>
      <c r="G300" s="2"/>
      <c r="H300" s="2"/>
    </row>
    <row r="301" spans="1:8" x14ac:dyDescent="0.25">
      <c r="A301" s="2" t="s">
        <v>233</v>
      </c>
      <c r="B301" s="2"/>
      <c r="C301" s="2" t="s">
        <v>232</v>
      </c>
      <c r="D301" s="2">
        <v>74.5</v>
      </c>
      <c r="E301" s="2" t="s">
        <v>231</v>
      </c>
      <c r="F301" s="2">
        <v>73.599999999999994</v>
      </c>
      <c r="G301" s="2"/>
      <c r="H301" s="2"/>
    </row>
    <row r="302" spans="1:8" x14ac:dyDescent="0.25">
      <c r="A302" s="2" t="s">
        <v>230</v>
      </c>
      <c r="B302" s="2" t="s">
        <v>229</v>
      </c>
      <c r="C302" s="2" t="s">
        <v>228</v>
      </c>
      <c r="D302" s="2">
        <v>75.5</v>
      </c>
      <c r="E302" s="2" t="s">
        <v>227</v>
      </c>
      <c r="F302" s="2">
        <v>73</v>
      </c>
      <c r="G302" s="2"/>
      <c r="H302" s="2"/>
    </row>
    <row r="303" spans="1:8" x14ac:dyDescent="0.25">
      <c r="A303" s="2" t="s">
        <v>226</v>
      </c>
      <c r="B303" s="2" t="s">
        <v>225</v>
      </c>
      <c r="C303" s="2" t="s">
        <v>224</v>
      </c>
      <c r="D303" s="2">
        <v>37</v>
      </c>
      <c r="E303" s="2" t="s">
        <v>223</v>
      </c>
      <c r="F303" s="2">
        <v>31.45</v>
      </c>
      <c r="G303" s="2">
        <v>27.803000000000001</v>
      </c>
      <c r="H303" s="2" t="s">
        <v>222</v>
      </c>
    </row>
    <row r="304" spans="1:8" x14ac:dyDescent="0.25">
      <c r="A304" s="2" t="s">
        <v>221</v>
      </c>
      <c r="B304" s="2" t="s">
        <v>220</v>
      </c>
      <c r="C304" s="2" t="s">
        <v>219</v>
      </c>
      <c r="D304" s="2">
        <v>0.55000000000000004</v>
      </c>
      <c r="E304" s="2" t="s">
        <v>218</v>
      </c>
      <c r="F304" s="2">
        <v>0.55000000000000004</v>
      </c>
      <c r="G304" s="2">
        <v>63.218000000000004</v>
      </c>
      <c r="H304" s="2"/>
    </row>
    <row r="305" spans="1:8" x14ac:dyDescent="0.25">
      <c r="A305" s="2" t="s">
        <v>217</v>
      </c>
      <c r="B305" s="2" t="s">
        <v>216</v>
      </c>
      <c r="C305" s="2" t="s">
        <v>215</v>
      </c>
      <c r="D305" s="2">
        <v>13.1</v>
      </c>
      <c r="E305" s="2" t="s">
        <v>214</v>
      </c>
      <c r="F305" s="2">
        <v>10.44</v>
      </c>
      <c r="G305" s="2">
        <v>10.856999999999999</v>
      </c>
      <c r="H305" s="2" t="s">
        <v>213</v>
      </c>
    </row>
    <row r="306" spans="1:8" x14ac:dyDescent="0.25">
      <c r="A306" s="2" t="s">
        <v>212</v>
      </c>
      <c r="B306" s="2" t="s">
        <v>211</v>
      </c>
      <c r="C306" s="2" t="s">
        <v>210</v>
      </c>
      <c r="D306" s="2">
        <v>2.69</v>
      </c>
      <c r="E306" s="2" t="s">
        <v>209</v>
      </c>
      <c r="F306" s="2">
        <v>2.0099999999999998</v>
      </c>
      <c r="G306" s="2">
        <v>13.523999999999999</v>
      </c>
      <c r="H306" s="2"/>
    </row>
    <row r="307" spans="1:8" x14ac:dyDescent="0.25">
      <c r="A307" s="2" t="s">
        <v>208</v>
      </c>
      <c r="B307" s="2"/>
      <c r="C307" s="2" t="s">
        <v>207</v>
      </c>
      <c r="D307" s="2">
        <v>1.8</v>
      </c>
      <c r="E307" s="2" t="s">
        <v>206</v>
      </c>
      <c r="F307" s="2">
        <v>1.01</v>
      </c>
      <c r="G307" s="2"/>
      <c r="H307" s="2"/>
    </row>
    <row r="308" spans="1:8" x14ac:dyDescent="0.25">
      <c r="A308" s="2" t="s">
        <v>205</v>
      </c>
      <c r="B308" s="2" t="s">
        <v>204</v>
      </c>
      <c r="C308" s="2" t="s">
        <v>203</v>
      </c>
      <c r="D308" s="2">
        <v>0.8</v>
      </c>
      <c r="E308" s="2" t="s">
        <v>203</v>
      </c>
      <c r="F308" s="2">
        <v>0.8</v>
      </c>
      <c r="G308" s="2"/>
      <c r="H308" s="2"/>
    </row>
    <row r="309" spans="1:8" x14ac:dyDescent="0.25">
      <c r="A309" s="2" t="s">
        <v>202</v>
      </c>
      <c r="B309" s="2" t="s">
        <v>201</v>
      </c>
      <c r="C309" s="2" t="s">
        <v>200</v>
      </c>
      <c r="D309" s="2">
        <v>1.33</v>
      </c>
      <c r="E309" s="2" t="s">
        <v>199</v>
      </c>
      <c r="F309" s="2">
        <v>1.01</v>
      </c>
      <c r="G309" s="2"/>
      <c r="H309" s="2"/>
    </row>
    <row r="310" spans="1:8" x14ac:dyDescent="0.25">
      <c r="A310" s="2" t="s">
        <v>198</v>
      </c>
      <c r="B310" s="2" t="s">
        <v>197</v>
      </c>
      <c r="C310" s="2" t="s">
        <v>196</v>
      </c>
      <c r="D310" s="2">
        <v>1.1000000000000001</v>
      </c>
      <c r="E310" s="2" t="s">
        <v>195</v>
      </c>
      <c r="F310" s="2">
        <v>1.03</v>
      </c>
      <c r="G310" s="2"/>
      <c r="H310" s="2"/>
    </row>
    <row r="311" spans="1:8" x14ac:dyDescent="0.25">
      <c r="A311" s="2" t="s">
        <v>194</v>
      </c>
      <c r="B311" s="2" t="s">
        <v>193</v>
      </c>
      <c r="C311" s="2" t="s">
        <v>149</v>
      </c>
      <c r="D311" s="2">
        <v>0.34499999999999997</v>
      </c>
      <c r="E311" s="2" t="s">
        <v>148</v>
      </c>
      <c r="F311" s="2">
        <v>0.315</v>
      </c>
      <c r="G311" s="2">
        <v>5.8330000000000002</v>
      </c>
      <c r="H311" s="2"/>
    </row>
    <row r="312" spans="1:8" x14ac:dyDescent="0.25">
      <c r="A312" s="2" t="s">
        <v>192</v>
      </c>
      <c r="B312" s="2" t="s">
        <v>191</v>
      </c>
      <c r="C312" s="2" t="s">
        <v>190</v>
      </c>
      <c r="D312" s="2">
        <v>3.39</v>
      </c>
      <c r="E312" s="2" t="s">
        <v>189</v>
      </c>
      <c r="F312" s="2">
        <v>3.18</v>
      </c>
      <c r="G312" s="2">
        <v>10.801</v>
      </c>
      <c r="H312" s="2" t="s">
        <v>188</v>
      </c>
    </row>
    <row r="313" spans="1:8" x14ac:dyDescent="0.25">
      <c r="A313" s="2" t="s">
        <v>187</v>
      </c>
      <c r="B313" s="2" t="s">
        <v>186</v>
      </c>
      <c r="C313" s="2" t="s">
        <v>185</v>
      </c>
      <c r="D313" s="2">
        <v>1</v>
      </c>
      <c r="E313" s="2" t="s">
        <v>184</v>
      </c>
      <c r="F313" s="2">
        <v>0.94</v>
      </c>
      <c r="G313" s="2">
        <v>21.739000000000001</v>
      </c>
      <c r="H313" s="2"/>
    </row>
    <row r="314" spans="1:8" x14ac:dyDescent="0.25">
      <c r="A314" s="2" t="s">
        <v>183</v>
      </c>
      <c r="B314" s="2" t="s">
        <v>182</v>
      </c>
      <c r="C314" s="2" t="s">
        <v>181</v>
      </c>
      <c r="D314" s="2">
        <v>0.72</v>
      </c>
      <c r="E314" s="2" t="s">
        <v>180</v>
      </c>
      <c r="F314" s="2">
        <v>0.7</v>
      </c>
      <c r="G314" s="2">
        <v>-1.4</v>
      </c>
      <c r="H314" s="2"/>
    </row>
    <row r="315" spans="1:8" x14ac:dyDescent="0.25">
      <c r="A315" s="2" t="s">
        <v>179</v>
      </c>
      <c r="B315" s="2" t="s">
        <v>178</v>
      </c>
      <c r="C315" s="2" t="s">
        <v>177</v>
      </c>
      <c r="D315" s="2">
        <v>0.29499999999999998</v>
      </c>
      <c r="E315" s="2" t="s">
        <v>176</v>
      </c>
      <c r="F315" s="2">
        <v>0.28499999999999998</v>
      </c>
      <c r="G315" s="8">
        <v>1475</v>
      </c>
      <c r="H315" s="2"/>
    </row>
    <row r="316" spans="1:8" x14ac:dyDescent="0.25">
      <c r="A316" s="2" t="s">
        <v>175</v>
      </c>
      <c r="B316" s="2"/>
      <c r="C316" s="2" t="s">
        <v>174</v>
      </c>
      <c r="D316" s="2">
        <v>1.03</v>
      </c>
      <c r="E316" s="2" t="s">
        <v>173</v>
      </c>
      <c r="F316" s="2">
        <v>0.83</v>
      </c>
      <c r="G316" s="2"/>
      <c r="H316" s="2"/>
    </row>
    <row r="317" spans="1:8" x14ac:dyDescent="0.25">
      <c r="A317" s="2" t="s">
        <v>172</v>
      </c>
      <c r="B317" s="2" t="s">
        <v>171</v>
      </c>
      <c r="C317" s="2" t="s">
        <v>170</v>
      </c>
      <c r="D317" s="2">
        <v>2.9</v>
      </c>
      <c r="E317" s="2" t="s">
        <v>169</v>
      </c>
      <c r="F317" s="2">
        <v>2.77</v>
      </c>
      <c r="G317" s="2">
        <v>5.1420000000000003</v>
      </c>
      <c r="H317" s="2"/>
    </row>
    <row r="318" spans="1:8" x14ac:dyDescent="0.25">
      <c r="A318" s="2" t="s">
        <v>168</v>
      </c>
      <c r="B318" s="2"/>
      <c r="C318" s="2" t="s">
        <v>167</v>
      </c>
      <c r="D318" s="2">
        <v>0.56000000000000005</v>
      </c>
      <c r="E318" s="2" t="s">
        <v>166</v>
      </c>
      <c r="F318" s="2">
        <v>0.52</v>
      </c>
      <c r="G318" s="2"/>
      <c r="H318" s="2"/>
    </row>
    <row r="319" spans="1:8" x14ac:dyDescent="0.25">
      <c r="A319" s="2" t="s">
        <v>165</v>
      </c>
      <c r="B319" s="2" t="s">
        <v>164</v>
      </c>
      <c r="C319" s="2" t="s">
        <v>163</v>
      </c>
      <c r="D319" s="2">
        <v>1950</v>
      </c>
      <c r="E319" s="2" t="s">
        <v>162</v>
      </c>
      <c r="F319" s="2">
        <v>1225</v>
      </c>
      <c r="G319" s="2">
        <v>18.698</v>
      </c>
      <c r="H319" s="2" t="s">
        <v>161</v>
      </c>
    </row>
    <row r="320" spans="1:8" x14ac:dyDescent="0.25">
      <c r="A320" s="2" t="s">
        <v>160</v>
      </c>
      <c r="B320" s="2" t="s">
        <v>159</v>
      </c>
      <c r="C320" s="2" t="s">
        <v>158</v>
      </c>
      <c r="D320" s="2">
        <v>43.5</v>
      </c>
      <c r="E320" s="2" t="s">
        <v>157</v>
      </c>
      <c r="F320" s="2">
        <v>32.950000000000003</v>
      </c>
      <c r="G320" s="2">
        <v>17.126000000000001</v>
      </c>
      <c r="H320" s="2" t="s">
        <v>156</v>
      </c>
    </row>
    <row r="321" spans="1:8" x14ac:dyDescent="0.25">
      <c r="A321" s="2" t="s">
        <v>155</v>
      </c>
      <c r="B321" s="2" t="s">
        <v>154</v>
      </c>
      <c r="C321" s="2" t="s">
        <v>153</v>
      </c>
      <c r="D321" s="2">
        <v>114</v>
      </c>
      <c r="E321" s="2" t="s">
        <v>152</v>
      </c>
      <c r="F321" s="2">
        <v>108.3</v>
      </c>
      <c r="G321" s="2"/>
      <c r="H321" s="2"/>
    </row>
    <row r="322" spans="1:8" x14ac:dyDescent="0.25">
      <c r="A322" s="2" t="s">
        <v>151</v>
      </c>
      <c r="B322" s="2" t="s">
        <v>150</v>
      </c>
      <c r="C322" s="2" t="s">
        <v>149</v>
      </c>
      <c r="D322" s="2">
        <v>0.34499999999999997</v>
      </c>
      <c r="E322" s="2" t="s">
        <v>148</v>
      </c>
      <c r="F322" s="2"/>
      <c r="G322" s="2"/>
      <c r="H322" s="2"/>
    </row>
    <row r="323" spans="1:8" x14ac:dyDescent="0.25">
      <c r="A323" s="2" t="s">
        <v>147</v>
      </c>
      <c r="B323" s="2" t="s">
        <v>46</v>
      </c>
      <c r="C323" s="2" t="s">
        <v>146</v>
      </c>
      <c r="D323" s="2">
        <v>0.56999999999999995</v>
      </c>
      <c r="E323" s="2" t="s">
        <v>145</v>
      </c>
      <c r="F323" s="2">
        <v>0.53</v>
      </c>
      <c r="G323" s="2">
        <v>2.944</v>
      </c>
      <c r="H323" s="2" t="s">
        <v>144</v>
      </c>
    </row>
    <row r="324" spans="1:8" x14ac:dyDescent="0.25">
      <c r="A324" s="2" t="s">
        <v>143</v>
      </c>
      <c r="B324" s="2" t="s">
        <v>48</v>
      </c>
      <c r="C324" s="2" t="s">
        <v>142</v>
      </c>
      <c r="D324" s="2">
        <v>102.3</v>
      </c>
      <c r="E324" s="2" t="s">
        <v>141</v>
      </c>
      <c r="F324" s="2">
        <v>100</v>
      </c>
      <c r="G324" s="2"/>
      <c r="H324" s="2" t="s">
        <v>140</v>
      </c>
    </row>
    <row r="325" spans="1:8" x14ac:dyDescent="0.25">
      <c r="A325" s="2" t="s">
        <v>139</v>
      </c>
      <c r="B325" s="2" t="s">
        <v>138</v>
      </c>
      <c r="C325" s="2" t="s">
        <v>137</v>
      </c>
      <c r="D325" s="2">
        <v>0.83</v>
      </c>
      <c r="E325" s="2" t="s">
        <v>136</v>
      </c>
      <c r="F325" s="2">
        <v>0.62</v>
      </c>
      <c r="G325" s="2"/>
      <c r="H325" s="2"/>
    </row>
    <row r="326" spans="1:8" x14ac:dyDescent="0.25">
      <c r="A326" s="2" t="s">
        <v>135</v>
      </c>
      <c r="B326" s="2" t="s">
        <v>134</v>
      </c>
      <c r="C326" s="2" t="s">
        <v>133</v>
      </c>
      <c r="D326" s="2">
        <v>80</v>
      </c>
      <c r="E326" s="2" t="s">
        <v>132</v>
      </c>
      <c r="F326" s="2">
        <v>53.68</v>
      </c>
      <c r="G326" s="2">
        <v>6.9489999999999998</v>
      </c>
      <c r="H326" s="2" t="s">
        <v>131</v>
      </c>
    </row>
    <row r="327" spans="1:8" x14ac:dyDescent="0.25">
      <c r="A327" s="2" t="s">
        <v>130</v>
      </c>
      <c r="B327" s="2" t="s">
        <v>129</v>
      </c>
      <c r="C327" s="2" t="s">
        <v>128</v>
      </c>
      <c r="D327" s="2">
        <v>0.246</v>
      </c>
      <c r="E327" s="2" t="s">
        <v>127</v>
      </c>
      <c r="F327" s="2">
        <v>0.21099999999999999</v>
      </c>
      <c r="G327" s="2">
        <v>585.71400000000006</v>
      </c>
      <c r="H327" s="2"/>
    </row>
    <row r="328" spans="1:8" x14ac:dyDescent="0.25">
      <c r="A328" s="2" t="s">
        <v>126</v>
      </c>
      <c r="B328" s="2" t="s">
        <v>125</v>
      </c>
      <c r="C328" s="2" t="s">
        <v>124</v>
      </c>
      <c r="D328" s="2">
        <v>6.1999999999999998E-3</v>
      </c>
      <c r="E328" s="2" t="s">
        <v>123</v>
      </c>
      <c r="F328" s="2">
        <v>5.8999999999999999E-3</v>
      </c>
      <c r="G328" s="2">
        <v>-32</v>
      </c>
      <c r="H328" s="2"/>
    </row>
    <row r="329" spans="1:8" x14ac:dyDescent="0.25">
      <c r="A329" s="2" t="s">
        <v>122</v>
      </c>
      <c r="B329" s="2" t="s">
        <v>121</v>
      </c>
      <c r="C329" s="2" t="s">
        <v>120</v>
      </c>
      <c r="D329" s="2">
        <v>103.7</v>
      </c>
      <c r="E329" s="2" t="s">
        <v>119</v>
      </c>
      <c r="F329" s="2">
        <v>102.3</v>
      </c>
      <c r="G329" s="2">
        <v>23.431000000000001</v>
      </c>
      <c r="H329" s="2" t="s">
        <v>118</v>
      </c>
    </row>
    <row r="330" spans="1:8" x14ac:dyDescent="0.25">
      <c r="A330" s="2" t="s">
        <v>117</v>
      </c>
      <c r="B330" s="2" t="s">
        <v>116</v>
      </c>
      <c r="C330" s="2" t="s">
        <v>115</v>
      </c>
      <c r="D330" s="2">
        <v>0.78</v>
      </c>
      <c r="E330" s="2" t="s">
        <v>114</v>
      </c>
      <c r="F330" s="2">
        <v>0.7</v>
      </c>
      <c r="G330" s="2">
        <v>4.851</v>
      </c>
      <c r="H330" s="2"/>
    </row>
    <row r="331" spans="1:8" x14ac:dyDescent="0.25">
      <c r="A331" s="2" t="s">
        <v>113</v>
      </c>
      <c r="B331" s="2" t="s">
        <v>112</v>
      </c>
      <c r="C331" s="2" t="s">
        <v>111</v>
      </c>
      <c r="D331" s="2">
        <v>0.63</v>
      </c>
      <c r="E331" s="2" t="s">
        <v>110</v>
      </c>
      <c r="F331" s="2">
        <v>0.56999999999999995</v>
      </c>
      <c r="G331" s="2">
        <v>15.25</v>
      </c>
      <c r="H331" s="2"/>
    </row>
    <row r="332" spans="1:8" x14ac:dyDescent="0.25">
      <c r="A332" s="2" t="s">
        <v>109</v>
      </c>
      <c r="B332" s="2" t="s">
        <v>108</v>
      </c>
      <c r="C332" s="2" t="s">
        <v>107</v>
      </c>
      <c r="D332" s="2">
        <v>2.41</v>
      </c>
      <c r="E332" s="2" t="s">
        <v>106</v>
      </c>
      <c r="F332" s="2">
        <v>2.4</v>
      </c>
      <c r="G332" s="2">
        <v>2.7669999999999999</v>
      </c>
      <c r="H332" s="2" t="s">
        <v>105</v>
      </c>
    </row>
    <row r="333" spans="1:8" x14ac:dyDescent="0.25">
      <c r="A333" s="2" t="s">
        <v>104</v>
      </c>
      <c r="B333" s="2" t="s">
        <v>103</v>
      </c>
      <c r="C333" s="2" t="s">
        <v>102</v>
      </c>
      <c r="D333" s="2">
        <v>2.83</v>
      </c>
      <c r="E333" s="2" t="s">
        <v>101</v>
      </c>
      <c r="F333" s="2">
        <v>2.25</v>
      </c>
      <c r="G333" s="2">
        <v>9.1289999999999996</v>
      </c>
      <c r="H333" s="2" t="s">
        <v>100</v>
      </c>
    </row>
    <row r="334" spans="1:8" x14ac:dyDescent="0.25">
      <c r="A334" s="2" t="s">
        <v>99</v>
      </c>
      <c r="B334" s="2" t="s">
        <v>98</v>
      </c>
      <c r="C334" s="2" t="s">
        <v>97</v>
      </c>
      <c r="D334" s="2">
        <v>0.85</v>
      </c>
      <c r="E334" s="2" t="s">
        <v>96</v>
      </c>
      <c r="F334" s="2">
        <v>0.8</v>
      </c>
      <c r="G334" s="2">
        <v>8.56</v>
      </c>
      <c r="H334" s="2"/>
    </row>
    <row r="335" spans="1:8" x14ac:dyDescent="0.25">
      <c r="A335" s="2" t="s">
        <v>95</v>
      </c>
      <c r="B335" s="2" t="s">
        <v>94</v>
      </c>
      <c r="C335" s="2" t="s">
        <v>93</v>
      </c>
      <c r="D335" s="2">
        <v>14.12</v>
      </c>
      <c r="E335" s="2" t="s">
        <v>92</v>
      </c>
      <c r="F335" s="2">
        <v>14</v>
      </c>
      <c r="G335" s="2">
        <v>6.1790000000000003</v>
      </c>
      <c r="H335" s="2" t="s">
        <v>91</v>
      </c>
    </row>
    <row r="336" spans="1:8" x14ac:dyDescent="0.25">
      <c r="A336" s="2" t="s">
        <v>90</v>
      </c>
      <c r="B336" s="2" t="s">
        <v>89</v>
      </c>
      <c r="C336" s="2" t="s">
        <v>88</v>
      </c>
      <c r="D336" s="2">
        <v>3.58</v>
      </c>
      <c r="E336" s="2" t="s">
        <v>87</v>
      </c>
      <c r="F336" s="2">
        <v>1.8</v>
      </c>
      <c r="G336" s="2">
        <v>5.1609999999999996</v>
      </c>
      <c r="H336" s="2"/>
    </row>
    <row r="337" spans="1:8" x14ac:dyDescent="0.25">
      <c r="A337" s="2" t="s">
        <v>86</v>
      </c>
      <c r="B337" s="2" t="s">
        <v>85</v>
      </c>
      <c r="C337" s="2" t="s">
        <v>84</v>
      </c>
      <c r="D337" s="2">
        <v>0.27500000000000002</v>
      </c>
      <c r="E337" s="2" t="s">
        <v>83</v>
      </c>
      <c r="F337" s="2">
        <v>0.215</v>
      </c>
      <c r="G337" s="2">
        <v>-30.556000000000001</v>
      </c>
      <c r="H337" s="2"/>
    </row>
    <row r="338" spans="1:8" x14ac:dyDescent="0.25">
      <c r="A338" s="2" t="s">
        <v>82</v>
      </c>
      <c r="B338" s="2" t="s">
        <v>81</v>
      </c>
      <c r="C338" s="2" t="s">
        <v>80</v>
      </c>
      <c r="D338" s="2">
        <v>26.75</v>
      </c>
      <c r="E338" s="2" t="s">
        <v>79</v>
      </c>
      <c r="F338" s="2">
        <v>18</v>
      </c>
      <c r="G338" s="2"/>
      <c r="H338" s="2" t="s">
        <v>78</v>
      </c>
    </row>
    <row r="339" spans="1:8" x14ac:dyDescent="0.25">
      <c r="A339" s="2" t="s">
        <v>77</v>
      </c>
      <c r="B339" s="2" t="s">
        <v>76</v>
      </c>
      <c r="C339" s="2" t="s">
        <v>75</v>
      </c>
      <c r="D339" s="2">
        <v>0.42</v>
      </c>
      <c r="E339" s="2" t="s">
        <v>74</v>
      </c>
      <c r="F339" s="2">
        <v>0.42</v>
      </c>
      <c r="G339" s="2">
        <v>2.609</v>
      </c>
      <c r="H339" s="2"/>
    </row>
    <row r="340" spans="1:8" x14ac:dyDescent="0.25">
      <c r="A340" s="2" t="s">
        <v>73</v>
      </c>
      <c r="B340" s="2" t="s">
        <v>72</v>
      </c>
      <c r="C340" s="2" t="s">
        <v>71</v>
      </c>
      <c r="D340" s="2">
        <v>0.3</v>
      </c>
      <c r="E340" s="2" t="s">
        <v>70</v>
      </c>
      <c r="F340" s="2">
        <v>0.27</v>
      </c>
      <c r="G340" s="2"/>
      <c r="H340" s="2"/>
    </row>
    <row r="341" spans="1:8" x14ac:dyDescent="0.25">
      <c r="A341" s="2" t="s">
        <v>69</v>
      </c>
      <c r="B341" s="2" t="s">
        <v>68</v>
      </c>
      <c r="C341" s="2" t="s">
        <v>67</v>
      </c>
      <c r="D341" s="2">
        <v>0.153</v>
      </c>
      <c r="E341" s="2" t="s">
        <v>66</v>
      </c>
      <c r="F341" s="2">
        <v>0.152</v>
      </c>
      <c r="G341" s="2">
        <v>-666.66700000000003</v>
      </c>
      <c r="H34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44B2-FD07-4AF0-8494-603A63EBD488}">
  <dimension ref="A1:E19"/>
  <sheetViews>
    <sheetView workbookViewId="0">
      <selection activeCell="A21" sqref="A21"/>
    </sheetView>
  </sheetViews>
  <sheetFormatPr defaultRowHeight="15" x14ac:dyDescent="0.25"/>
  <cols>
    <col min="1" max="1" width="46.28515625" customWidth="1"/>
    <col min="2" max="2" width="13.140625" bestFit="1" customWidth="1"/>
    <col min="3" max="3" width="30.5703125" bestFit="1" customWidth="1"/>
    <col min="4" max="4" width="22.140625" bestFit="1" customWidth="1"/>
    <col min="5" max="5" width="25.140625" customWidth="1"/>
  </cols>
  <sheetData>
    <row r="1" spans="1:5" x14ac:dyDescent="0.25">
      <c r="A1" s="28" t="s">
        <v>65</v>
      </c>
      <c r="B1" s="28" t="s" vm="1">
        <v>1495</v>
      </c>
    </row>
    <row r="3" spans="1:5" x14ac:dyDescent="0.25">
      <c r="A3" s="26" t="s">
        <v>1494</v>
      </c>
      <c r="B3" s="21"/>
      <c r="C3" s="19"/>
      <c r="D3" s="19"/>
      <c r="E3" s="19"/>
    </row>
    <row r="4" spans="1:5" x14ac:dyDescent="0.25">
      <c r="A4" s="21"/>
      <c r="B4" s="19" t="s">
        <v>25</v>
      </c>
      <c r="C4" s="19" t="s">
        <v>45</v>
      </c>
      <c r="D4" s="19" t="s">
        <v>7</v>
      </c>
      <c r="E4" s="19" t="s">
        <v>61</v>
      </c>
    </row>
    <row r="5" spans="1:5" x14ac:dyDescent="0.25">
      <c r="A5" s="21" t="s">
        <v>5</v>
      </c>
      <c r="B5" s="22">
        <v>0</v>
      </c>
      <c r="C5" s="22">
        <v>0</v>
      </c>
      <c r="D5" s="22">
        <v>123.2</v>
      </c>
      <c r="E5" s="22">
        <v>123.2</v>
      </c>
    </row>
    <row r="6" spans="1:5" x14ac:dyDescent="0.25">
      <c r="A6" s="21" t="s">
        <v>11</v>
      </c>
      <c r="B6" s="22">
        <v>0</v>
      </c>
      <c r="C6" s="22">
        <v>0</v>
      </c>
      <c r="D6" s="22">
        <v>2560</v>
      </c>
      <c r="E6" s="22">
        <v>2560</v>
      </c>
    </row>
    <row r="7" spans="1:5" x14ac:dyDescent="0.25">
      <c r="A7" s="21" t="s">
        <v>15</v>
      </c>
      <c r="B7" s="22">
        <v>0</v>
      </c>
      <c r="C7" s="22">
        <v>0</v>
      </c>
      <c r="D7" s="22">
        <v>360</v>
      </c>
      <c r="E7" s="22">
        <v>360</v>
      </c>
    </row>
    <row r="8" spans="1:5" x14ac:dyDescent="0.25">
      <c r="A8" s="21" t="s">
        <v>19</v>
      </c>
      <c r="B8" s="22">
        <v>0</v>
      </c>
      <c r="C8" s="22">
        <v>0</v>
      </c>
      <c r="D8" s="22">
        <v>0.8</v>
      </c>
      <c r="E8" s="22">
        <v>0.8</v>
      </c>
    </row>
    <row r="9" spans="1:5" x14ac:dyDescent="0.25">
      <c r="A9" s="21" t="s">
        <v>23</v>
      </c>
      <c r="B9" s="22">
        <v>100.8</v>
      </c>
      <c r="C9" s="22">
        <v>0</v>
      </c>
      <c r="D9" s="22">
        <v>0</v>
      </c>
      <c r="E9" s="22">
        <v>100.8</v>
      </c>
    </row>
    <row r="10" spans="1:5" x14ac:dyDescent="0.25">
      <c r="A10" s="21" t="s">
        <v>28</v>
      </c>
      <c r="B10" s="22">
        <v>0</v>
      </c>
      <c r="C10" s="22">
        <v>0</v>
      </c>
      <c r="D10" s="22">
        <v>3.23</v>
      </c>
      <c r="E10" s="22">
        <v>3.23</v>
      </c>
    </row>
    <row r="11" spans="1:5" x14ac:dyDescent="0.25">
      <c r="A11" s="21" t="s">
        <v>30</v>
      </c>
      <c r="B11" s="22">
        <v>0</v>
      </c>
      <c r="C11" s="22">
        <v>0</v>
      </c>
      <c r="D11" s="22">
        <v>6.1</v>
      </c>
      <c r="E11" s="22">
        <v>6.1</v>
      </c>
    </row>
    <row r="12" spans="1:5" x14ac:dyDescent="0.25">
      <c r="A12" s="21" t="s">
        <v>34</v>
      </c>
      <c r="B12" s="22">
        <v>0</v>
      </c>
      <c r="C12" s="22">
        <v>0</v>
      </c>
      <c r="D12" s="22">
        <v>18.399999999999999</v>
      </c>
      <c r="E12" s="22">
        <v>18.399999999999999</v>
      </c>
    </row>
    <row r="13" spans="1:5" x14ac:dyDescent="0.25">
      <c r="A13" s="21" t="s">
        <v>36</v>
      </c>
      <c r="B13" s="22">
        <v>0</v>
      </c>
      <c r="C13" s="22">
        <v>0</v>
      </c>
      <c r="D13" s="22">
        <v>2.83</v>
      </c>
      <c r="E13" s="22">
        <v>2.83</v>
      </c>
    </row>
    <row r="14" spans="1:5" x14ac:dyDescent="0.25">
      <c r="A14" s="21" t="s">
        <v>38</v>
      </c>
      <c r="B14" s="22">
        <v>0</v>
      </c>
      <c r="C14" s="22">
        <v>0</v>
      </c>
      <c r="D14" s="22">
        <v>104.9</v>
      </c>
      <c r="E14" s="22">
        <v>104.9</v>
      </c>
    </row>
    <row r="15" spans="1:5" x14ac:dyDescent="0.25">
      <c r="A15" s="21" t="s">
        <v>42</v>
      </c>
      <c r="B15" s="22">
        <v>0</v>
      </c>
      <c r="C15" s="22">
        <v>0</v>
      </c>
      <c r="D15" s="22">
        <v>6</v>
      </c>
      <c r="E15" s="22">
        <v>6</v>
      </c>
    </row>
    <row r="16" spans="1:5" x14ac:dyDescent="0.25">
      <c r="A16" s="21" t="s">
        <v>150</v>
      </c>
      <c r="B16" s="22">
        <v>0</v>
      </c>
      <c r="C16" s="22">
        <v>0.35</v>
      </c>
      <c r="D16" s="22">
        <v>0</v>
      </c>
      <c r="E16" s="22">
        <v>0.35</v>
      </c>
    </row>
    <row r="17" spans="1:5" x14ac:dyDescent="0.25">
      <c r="A17" s="21" t="s">
        <v>46</v>
      </c>
      <c r="B17" s="22">
        <v>0.56000000000000005</v>
      </c>
      <c r="C17" s="22">
        <v>0</v>
      </c>
      <c r="D17" s="22">
        <v>0</v>
      </c>
      <c r="E17" s="22">
        <v>0.56000000000000005</v>
      </c>
    </row>
    <row r="18" spans="1:5" x14ac:dyDescent="0.25">
      <c r="A18" s="21" t="s">
        <v>48</v>
      </c>
      <c r="B18" s="22">
        <v>102.3</v>
      </c>
      <c r="C18" s="22">
        <v>0</v>
      </c>
      <c r="D18" s="22">
        <v>0</v>
      </c>
      <c r="E18" s="22">
        <v>102.3</v>
      </c>
    </row>
    <row r="19" spans="1:5" x14ac:dyDescent="0.25">
      <c r="A19" s="21" t="s">
        <v>61</v>
      </c>
      <c r="B19" s="22">
        <v>67.88666666666667</v>
      </c>
      <c r="C19" s="22">
        <v>0.35</v>
      </c>
      <c r="D19" s="22">
        <v>318.54599999999999</v>
      </c>
      <c r="E19" s="22">
        <v>242.10499999999999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AA71-7BF1-4007-9505-E7AF1F2755E9}">
  <dimension ref="A1:I19"/>
  <sheetViews>
    <sheetView workbookViewId="0">
      <selection activeCell="D8" sqref="D8"/>
    </sheetView>
  </sheetViews>
  <sheetFormatPr defaultColWidth="9.42578125" defaultRowHeight="15" x14ac:dyDescent="0.25"/>
  <cols>
    <col min="1" max="1" width="46.28515625" bestFit="1" customWidth="1"/>
    <col min="2" max="2" width="31.5703125" bestFit="1" customWidth="1"/>
    <col min="3" max="3" width="30.5703125" bestFit="1" customWidth="1"/>
    <col min="4" max="4" width="22.140625" bestFit="1" customWidth="1"/>
    <col min="5" max="5" width="28.5703125" bestFit="1" customWidth="1"/>
    <col min="6" max="6" width="30.5703125" bestFit="1" customWidth="1"/>
    <col min="7" max="7" width="22.140625" bestFit="1" customWidth="1"/>
    <col min="8" max="8" width="34.42578125" bestFit="1" customWidth="1"/>
    <col min="9" max="9" width="33.5703125" bestFit="1" customWidth="1"/>
  </cols>
  <sheetData>
    <row r="1" spans="1:9" x14ac:dyDescent="0.25">
      <c r="A1" s="27" t="s">
        <v>65</v>
      </c>
      <c r="B1" s="27" t="s">
        <v>1493</v>
      </c>
    </row>
    <row r="3" spans="1:9" x14ac:dyDescent="0.25">
      <c r="B3" s="23" t="s">
        <v>1496</v>
      </c>
      <c r="C3" s="24"/>
      <c r="D3" s="24"/>
      <c r="E3" s="23" t="s">
        <v>1494</v>
      </c>
      <c r="F3" s="24"/>
      <c r="G3" s="24"/>
      <c r="H3" s="23" t="s">
        <v>1497</v>
      </c>
      <c r="I3" s="23" t="s">
        <v>1498</v>
      </c>
    </row>
    <row r="4" spans="1:9" x14ac:dyDescent="0.25">
      <c r="B4" t="s">
        <v>25</v>
      </c>
      <c r="C4" t="s">
        <v>45</v>
      </c>
      <c r="D4" t="s">
        <v>7</v>
      </c>
      <c r="E4" t="s">
        <v>25</v>
      </c>
      <c r="F4" t="s">
        <v>45</v>
      </c>
      <c r="G4" t="s">
        <v>7</v>
      </c>
    </row>
    <row r="5" spans="1:9" x14ac:dyDescent="0.25">
      <c r="A5" s="2" t="s">
        <v>5</v>
      </c>
      <c r="B5" s="25">
        <v>0</v>
      </c>
      <c r="C5" s="25">
        <v>0</v>
      </c>
      <c r="D5" s="25">
        <v>122.7</v>
      </c>
      <c r="E5" s="25">
        <v>0</v>
      </c>
      <c r="F5" s="25">
        <v>0</v>
      </c>
      <c r="G5" s="25">
        <v>123.2</v>
      </c>
      <c r="H5" s="25">
        <v>122.7</v>
      </c>
      <c r="I5" s="25">
        <v>123.2</v>
      </c>
    </row>
    <row r="6" spans="1:9" x14ac:dyDescent="0.25">
      <c r="A6" s="2" t="s">
        <v>11</v>
      </c>
      <c r="B6" s="25">
        <v>0</v>
      </c>
      <c r="C6" s="25">
        <v>0</v>
      </c>
      <c r="D6" s="25">
        <v>2544</v>
      </c>
      <c r="E6" s="25">
        <v>0</v>
      </c>
      <c r="F6" s="25">
        <v>0</v>
      </c>
      <c r="G6" s="25">
        <v>2560</v>
      </c>
      <c r="H6" s="25">
        <v>2544</v>
      </c>
      <c r="I6" s="25">
        <v>2560</v>
      </c>
    </row>
    <row r="7" spans="1:9" x14ac:dyDescent="0.25">
      <c r="A7" s="2" t="s">
        <v>15</v>
      </c>
      <c r="B7" s="25">
        <v>0</v>
      </c>
      <c r="C7" s="25">
        <v>0</v>
      </c>
      <c r="D7" s="25">
        <v>340</v>
      </c>
      <c r="E7" s="25">
        <v>0</v>
      </c>
      <c r="F7" s="25">
        <v>0</v>
      </c>
      <c r="G7" s="25">
        <v>360</v>
      </c>
      <c r="H7" s="25">
        <v>340</v>
      </c>
      <c r="I7" s="25">
        <v>360</v>
      </c>
    </row>
    <row r="8" spans="1:9" x14ac:dyDescent="0.25">
      <c r="A8" s="2" t="s">
        <v>19</v>
      </c>
      <c r="B8" s="25">
        <v>0</v>
      </c>
      <c r="C8" s="25">
        <v>0</v>
      </c>
      <c r="D8" s="25">
        <v>0.8</v>
      </c>
      <c r="E8" s="25">
        <v>0</v>
      </c>
      <c r="F8" s="25">
        <v>0</v>
      </c>
      <c r="G8" s="25">
        <v>0.8</v>
      </c>
      <c r="H8" s="25">
        <v>0.8</v>
      </c>
      <c r="I8" s="25">
        <v>0.8</v>
      </c>
    </row>
    <row r="9" spans="1:9" x14ac:dyDescent="0.25">
      <c r="A9" s="2" t="s">
        <v>23</v>
      </c>
      <c r="B9" s="25">
        <v>108.4</v>
      </c>
      <c r="C9" s="25">
        <v>0</v>
      </c>
      <c r="D9" s="25">
        <v>0</v>
      </c>
      <c r="E9" s="25">
        <v>100.8</v>
      </c>
      <c r="F9" s="25">
        <v>0</v>
      </c>
      <c r="G9" s="25">
        <v>0</v>
      </c>
      <c r="H9" s="25">
        <v>108.4</v>
      </c>
      <c r="I9" s="25">
        <v>100.8</v>
      </c>
    </row>
    <row r="10" spans="1:9" x14ac:dyDescent="0.25">
      <c r="A10" s="2" t="s">
        <v>28</v>
      </c>
      <c r="B10" s="25">
        <v>0</v>
      </c>
      <c r="C10" s="25">
        <v>0</v>
      </c>
      <c r="D10" s="25">
        <v>3.2</v>
      </c>
      <c r="E10" s="25">
        <v>0</v>
      </c>
      <c r="F10" s="25">
        <v>0</v>
      </c>
      <c r="G10" s="25">
        <v>3.23</v>
      </c>
      <c r="H10" s="25">
        <v>3.2</v>
      </c>
      <c r="I10" s="25">
        <v>3.23</v>
      </c>
    </row>
    <row r="11" spans="1:9" x14ac:dyDescent="0.25">
      <c r="A11" s="2" t="s">
        <v>30</v>
      </c>
      <c r="B11" s="25">
        <v>0</v>
      </c>
      <c r="C11" s="25">
        <v>0</v>
      </c>
      <c r="D11" s="25">
        <v>6.2</v>
      </c>
      <c r="E11" s="25">
        <v>0</v>
      </c>
      <c r="F11" s="25">
        <v>0</v>
      </c>
      <c r="G11" s="25">
        <v>6.1</v>
      </c>
      <c r="H11" s="25">
        <v>6.2</v>
      </c>
      <c r="I11" s="25">
        <v>6.1</v>
      </c>
    </row>
    <row r="12" spans="1:9" x14ac:dyDescent="0.25">
      <c r="A12" s="2" t="s">
        <v>34</v>
      </c>
      <c r="B12" s="25">
        <v>0</v>
      </c>
      <c r="C12" s="25">
        <v>0</v>
      </c>
      <c r="D12" s="25">
        <v>18.3</v>
      </c>
      <c r="E12" s="25">
        <v>0</v>
      </c>
      <c r="F12" s="25">
        <v>0</v>
      </c>
      <c r="G12" s="25">
        <v>18.399999999999999</v>
      </c>
      <c r="H12" s="25">
        <v>18.3</v>
      </c>
      <c r="I12" s="25">
        <v>18.399999999999999</v>
      </c>
    </row>
    <row r="13" spans="1:9" x14ac:dyDescent="0.25">
      <c r="A13" s="2" t="s">
        <v>36</v>
      </c>
      <c r="B13" s="25">
        <v>0</v>
      </c>
      <c r="C13" s="25">
        <v>0</v>
      </c>
      <c r="D13" s="25">
        <v>2.83</v>
      </c>
      <c r="E13" s="25">
        <v>0</v>
      </c>
      <c r="F13" s="25">
        <v>0</v>
      </c>
      <c r="G13" s="25">
        <v>2.83</v>
      </c>
      <c r="H13" s="25">
        <v>2.83</v>
      </c>
      <c r="I13" s="25">
        <v>2.83</v>
      </c>
    </row>
    <row r="14" spans="1:9" x14ac:dyDescent="0.25">
      <c r="A14" s="2" t="s">
        <v>38</v>
      </c>
      <c r="B14" s="25">
        <v>0</v>
      </c>
      <c r="C14" s="25">
        <v>0</v>
      </c>
      <c r="D14" s="25">
        <v>104</v>
      </c>
      <c r="E14" s="25">
        <v>0</v>
      </c>
      <c r="F14" s="25">
        <v>0</v>
      </c>
      <c r="G14" s="25">
        <v>104.9</v>
      </c>
      <c r="H14" s="25">
        <v>104</v>
      </c>
      <c r="I14" s="25">
        <v>104.9</v>
      </c>
    </row>
    <row r="15" spans="1:9" x14ac:dyDescent="0.25">
      <c r="A15" s="2" t="s">
        <v>42</v>
      </c>
      <c r="B15" s="25">
        <v>0</v>
      </c>
      <c r="C15" s="25">
        <v>0</v>
      </c>
      <c r="D15" s="25">
        <v>6</v>
      </c>
      <c r="E15" s="25">
        <v>0</v>
      </c>
      <c r="F15" s="25">
        <v>0</v>
      </c>
      <c r="G15" s="25">
        <v>6</v>
      </c>
      <c r="H15" s="25">
        <v>6</v>
      </c>
      <c r="I15" s="25">
        <v>6</v>
      </c>
    </row>
    <row r="16" spans="1:9" x14ac:dyDescent="0.25">
      <c r="A16" s="2" t="s">
        <v>150</v>
      </c>
      <c r="B16" s="25">
        <v>0</v>
      </c>
      <c r="C16" s="25">
        <v>0.34499999999999997</v>
      </c>
      <c r="D16" s="25">
        <v>0</v>
      </c>
      <c r="E16" s="25">
        <v>0</v>
      </c>
      <c r="F16" s="25">
        <v>0.35</v>
      </c>
      <c r="G16" s="25">
        <v>0</v>
      </c>
      <c r="H16" s="25">
        <v>0.34499999999999997</v>
      </c>
      <c r="I16" s="25">
        <v>0.35</v>
      </c>
    </row>
    <row r="17" spans="1:9" x14ac:dyDescent="0.25">
      <c r="A17" s="2" t="s">
        <v>46</v>
      </c>
      <c r="B17" s="25">
        <v>0.56999999999999995</v>
      </c>
      <c r="C17" s="25">
        <v>0</v>
      </c>
      <c r="D17" s="25">
        <v>0</v>
      </c>
      <c r="E17" s="25">
        <v>0.56000000000000005</v>
      </c>
      <c r="F17" s="25">
        <v>0</v>
      </c>
      <c r="G17" s="25">
        <v>0</v>
      </c>
      <c r="H17" s="25">
        <v>0.56999999999999995</v>
      </c>
      <c r="I17" s="25">
        <v>0.56000000000000005</v>
      </c>
    </row>
    <row r="18" spans="1:9" x14ac:dyDescent="0.25">
      <c r="A18" s="2" t="s">
        <v>48</v>
      </c>
      <c r="B18" s="25">
        <v>102.3</v>
      </c>
      <c r="C18" s="25">
        <v>0</v>
      </c>
      <c r="D18" s="25">
        <v>0</v>
      </c>
      <c r="E18" s="25">
        <v>102.3</v>
      </c>
      <c r="F18" s="25">
        <v>0</v>
      </c>
      <c r="G18" s="25">
        <v>0</v>
      </c>
      <c r="H18" s="25">
        <v>102.3</v>
      </c>
      <c r="I18" s="25">
        <v>102.3</v>
      </c>
    </row>
    <row r="19" spans="1:9" x14ac:dyDescent="0.25">
      <c r="A19" s="2" t="s">
        <v>61</v>
      </c>
      <c r="B19" s="25">
        <v>70.423333333333332</v>
      </c>
      <c r="C19" s="25">
        <v>0.34499999999999997</v>
      </c>
      <c r="D19" s="25">
        <v>314.803</v>
      </c>
      <c r="E19" s="25">
        <v>67.88666666666667</v>
      </c>
      <c r="F19" s="25">
        <v>0.35</v>
      </c>
      <c r="G19" s="25">
        <v>318.54599999999999</v>
      </c>
      <c r="H19" s="25">
        <v>239.97464285714287</v>
      </c>
      <c r="I19" s="25">
        <v>242.10500000000002</v>
      </c>
    </row>
  </sheetData>
  <pageMargins left="0.7" right="0.7" top="0.75" bottom="0.75" header="0.3" footer="0.3"/>
  <pageSetup orientation="portrait" horizontalDpi="4294967293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L v y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+ L v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7 8 l Q o i k e 4 D g A A A B E A A A A T A B w A R m 9 y b X V s Y X M v U 2 V j d G l v b j E u b S C i G A A o o B Q A A A A A A A A A A A A A A A A A A A A A A A A A A A A r T k 0 u y c z P U w i G 0 I b W A F B L A Q I t A B Q A A g A I A P i 7 8 l Q g O B 9 n p A A A A P U A A A A S A A A A A A A A A A A A A A A A A A A A A A B D b 2 5 m a W c v U G F j a 2 F n Z S 5 4 b W x Q S w E C L Q A U A A I A C A D 4 u / J U D 8 r p q 6 Q A A A D p A A A A E w A A A A A A A A A A A A A A A A D w A A A A W 0 N v b n R l b n R f V H l w Z X N d L n h t b F B L A Q I t A B Q A A g A I A P i 7 8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j T l B s Z g n f R Z L y f E 5 A b 3 7 n A A A A A A I A A A A A A B B m A A A A A Q A A I A A A A C K 0 r x 1 9 7 5 y k e t q v 4 Z u l m V + z y d D O V x 0 k h 9 s O B v 3 B P w d N A A A A A A 6 A A A A A A g A A I A A A A O Z G h 5 m 0 r y Z 4 L d M s I 3 8 j W p 8 z 6 d 1 t o J u z E g o B Y g D D P U X e U A A A A B J I q w R j y c 2 5 K l X p W r I w 1 K 3 z c l C 8 J A N U h r M q 2 9 r B a r A w Q D 3 x d H U B 1 p g K k G J S 2 h i 9 4 T e K c 7 Q T x A c Q O 0 B J 7 v 5 N 4 B 8 A J P 0 4 T C P y d s u / s 2 4 X 0 T c W Q A A A A G o H F r / 5 + N R 8 J E m Y O 7 1 N v o y 4 W k 5 z 6 s l e M 0 t i 5 3 W m j 2 o a O 5 l m y Y p D W h m / t s X X 9 K 3 R q T B R O n s J u v x 1 P r W h X d 3 U d w E = < / D a t a M a s h u p > 
</file>

<file path=customXml/itemProps1.xml><?xml version="1.0" encoding="utf-8"?>
<ds:datastoreItem xmlns:ds="http://schemas.openxmlformats.org/officeDocument/2006/customXml" ds:itemID="{7AF2A9EA-C0AF-4D5E-ACF8-80E59603B8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Companies</vt:lpstr>
      <vt:lpstr>Pivot_Energy_Ind</vt:lpstr>
      <vt:lpstr>Stock_Price</vt:lpstr>
      <vt:lpstr>Average_Current_Price</vt:lpstr>
      <vt:lpstr>Ave_Price_Comparison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john Castor</dc:creator>
  <cp:lastModifiedBy>Michael john Castor</cp:lastModifiedBy>
  <dcterms:created xsi:type="dcterms:W3CDTF">2022-07-17T14:31:38Z</dcterms:created>
  <dcterms:modified xsi:type="dcterms:W3CDTF">2023-02-15T08:18:43Z</dcterms:modified>
</cp:coreProperties>
</file>