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Mike\Documents\GitHub\PhaseMeasurement-DataPublication\Phase Fraction Calculation Spreadsheets\"/>
    </mc:Choice>
  </mc:AlternateContent>
  <xr:revisionPtr revIDLastSave="0" documentId="13_ncr:1_{08971C8C-5876-4E2D-BE64-49783D943CDB}" xr6:coauthVersionLast="47" xr6:coauthVersionMax="47" xr10:uidLastSave="{00000000-0000-0000-0000-000000000000}"/>
  <bookViews>
    <workbookView xWindow="19090" yWindow="-4630" windowWidth="38620" windowHeight="21220" firstSheet="2" activeTab="2" xr2:uid="{00000000-000D-0000-FFFF-FFFF00000000}"/>
  </bookViews>
  <sheets>
    <sheet name="Fundamental Equations" sheetId="4" r:id="rId1"/>
    <sheet name="Data" sheetId="2" r:id="rId2"/>
    <sheet name="Analysis" sheetId="6" r:id="rId3"/>
    <sheet name="Uncertainty" sheetId="12" r:id="rId4"/>
    <sheet name="Parameters" sheetId="7" r:id="rId5"/>
    <sheet name="Calculations" sheetId="8" r:id="rId6"/>
    <sheet name="Atomic Scattering" sheetId="9" r:id="rId7"/>
    <sheet name="Δf" sheetId="10" r:id="rId8"/>
    <sheet name="References" sheetId="11"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8" i="12" l="1"/>
  <c r="B8" i="12"/>
  <c r="D8" i="12"/>
  <c r="E8" i="12"/>
  <c r="D3" i="12"/>
  <c r="B3" i="12" s="1"/>
  <c r="F3" i="12" s="1"/>
  <c r="G3" i="12" s="1"/>
  <c r="B60" i="6"/>
  <c r="L12" i="6"/>
  <c r="G7" i="12"/>
  <c r="G6" i="12"/>
  <c r="G5" i="12"/>
  <c r="G4" i="12"/>
  <c r="B7" i="12"/>
  <c r="B6" i="12"/>
  <c r="B5" i="12"/>
  <c r="B4" i="12"/>
  <c r="B16" i="6"/>
  <c r="B17" i="6"/>
  <c r="C3" i="12"/>
  <c r="E7" i="12"/>
  <c r="E6" i="12"/>
  <c r="E5" i="12"/>
  <c r="D6" i="12"/>
  <c r="D7" i="12"/>
  <c r="F8" i="12" l="1"/>
  <c r="G8" i="12" s="1"/>
  <c r="D5" i="12"/>
  <c r="C6" i="12"/>
  <c r="C7" i="12"/>
  <c r="C5" i="12"/>
  <c r="C4" i="12"/>
  <c r="D4" i="12"/>
  <c r="E4" i="12"/>
  <c r="G14" i="6"/>
  <c r="F42" i="6"/>
  <c r="B52" i="6"/>
  <c r="F6" i="12" l="1"/>
  <c r="F7" i="12"/>
  <c r="F5" i="12"/>
  <c r="F4" i="12"/>
  <c r="Y5" i="6"/>
  <c r="AH3" i="2"/>
  <c r="AG3" i="2" a="1"/>
  <c r="AG3" i="2" s="1"/>
  <c r="AF3" i="2" a="1"/>
  <c r="AF3" i="2" s="1"/>
  <c r="AA5" i="6"/>
  <c r="B5" i="6"/>
  <c r="G13" i="6"/>
  <c r="F13" i="6"/>
  <c r="V3" i="10" l="1"/>
  <c r="B15" i="7"/>
  <c r="R25" i="2" l="1"/>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4" i="2"/>
  <c r="R5" i="2"/>
  <c r="R6" i="2"/>
  <c r="R7" i="2"/>
  <c r="R8" i="2"/>
  <c r="R9" i="2"/>
  <c r="R10" i="2"/>
  <c r="R11" i="2"/>
  <c r="R12" i="2"/>
  <c r="R13" i="2"/>
  <c r="R14" i="2"/>
  <c r="R15" i="2"/>
  <c r="R16" i="2"/>
  <c r="R17" i="2"/>
  <c r="R18" i="2"/>
  <c r="R19" i="2"/>
  <c r="R20" i="2"/>
  <c r="R21" i="2"/>
  <c r="R22" i="2"/>
  <c r="R23" i="2"/>
  <c r="R24" i="2"/>
  <c r="R3"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3"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3"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3" i="2"/>
  <c r="Z4" i="2"/>
  <c r="AA4" i="2"/>
  <c r="Z5" i="2"/>
  <c r="AA5" i="2"/>
  <c r="Z6" i="2"/>
  <c r="AA6" i="2"/>
  <c r="Z7" i="2"/>
  <c r="AA7" i="2"/>
  <c r="Z8" i="2"/>
  <c r="AA8" i="2"/>
  <c r="Z9" i="2"/>
  <c r="AA9" i="2"/>
  <c r="Z10" i="2"/>
  <c r="AA10" i="2"/>
  <c r="Z11" i="2"/>
  <c r="AA11" i="2"/>
  <c r="Z12" i="2"/>
  <c r="AA12" i="2"/>
  <c r="Z13" i="2"/>
  <c r="AA13" i="2"/>
  <c r="Z14" i="2"/>
  <c r="AA14" i="2"/>
  <c r="Z15" i="2"/>
  <c r="AA15" i="2"/>
  <c r="Z16" i="2"/>
  <c r="AA16" i="2"/>
  <c r="Z17" i="2"/>
  <c r="AA17" i="2"/>
  <c r="Z18" i="2"/>
  <c r="AA18" i="2"/>
  <c r="Z19" i="2"/>
  <c r="AA19" i="2"/>
  <c r="Z20" i="2"/>
  <c r="AA20" i="2"/>
  <c r="Z21" i="2"/>
  <c r="AA21" i="2"/>
  <c r="Z22" i="2"/>
  <c r="AA22" i="2"/>
  <c r="Z23" i="2"/>
  <c r="AA23" i="2"/>
  <c r="Z24" i="2"/>
  <c r="AA24" i="2"/>
  <c r="Z25" i="2"/>
  <c r="AA25" i="2"/>
  <c r="Z26" i="2"/>
  <c r="AA26" i="2"/>
  <c r="Z27" i="2"/>
  <c r="AA27" i="2"/>
  <c r="Z28" i="2"/>
  <c r="AA28" i="2"/>
  <c r="Z29" i="2"/>
  <c r="AA29" i="2"/>
  <c r="Z30" i="2"/>
  <c r="AA30" i="2"/>
  <c r="Z31" i="2"/>
  <c r="AA31" i="2"/>
  <c r="Z32" i="2"/>
  <c r="AA32" i="2"/>
  <c r="Z33" i="2"/>
  <c r="AA33" i="2"/>
  <c r="Z34" i="2"/>
  <c r="AA34" i="2"/>
  <c r="Z35" i="2"/>
  <c r="AA35" i="2"/>
  <c r="Z36" i="2"/>
  <c r="AA36" i="2"/>
  <c r="Z37" i="2"/>
  <c r="AA37" i="2"/>
  <c r="Z38" i="2"/>
  <c r="AA38" i="2"/>
  <c r="Z39" i="2"/>
  <c r="AA39" i="2"/>
  <c r="Z40" i="2"/>
  <c r="AA40" i="2"/>
  <c r="Z41" i="2"/>
  <c r="AA41" i="2"/>
  <c r="Z42" i="2"/>
  <c r="AA42" i="2"/>
  <c r="Z43" i="2"/>
  <c r="AA43" i="2"/>
  <c r="Z44" i="2"/>
  <c r="AA44" i="2"/>
  <c r="Z45" i="2"/>
  <c r="AA45" i="2"/>
  <c r="Z46" i="2"/>
  <c r="AA46" i="2"/>
  <c r="Z47" i="2"/>
  <c r="AA47" i="2"/>
  <c r="Z48" i="2"/>
  <c r="AA48" i="2"/>
  <c r="Z49" i="2"/>
  <c r="AA49" i="2"/>
  <c r="Z50" i="2"/>
  <c r="AA50" i="2"/>
  <c r="Z51" i="2"/>
  <c r="AA51" i="2"/>
  <c r="Z52" i="2"/>
  <c r="AA52" i="2"/>
  <c r="Z53" i="2"/>
  <c r="AA53" i="2"/>
  <c r="Z54" i="2"/>
  <c r="AA54" i="2"/>
  <c r="Z55" i="2"/>
  <c r="AA55" i="2"/>
  <c r="Z56" i="2"/>
  <c r="AA56" i="2"/>
  <c r="Z57" i="2"/>
  <c r="AA57" i="2"/>
  <c r="Z58" i="2"/>
  <c r="AA58" i="2"/>
  <c r="Z59" i="2"/>
  <c r="AA59" i="2"/>
  <c r="Z60" i="2"/>
  <c r="AA60" i="2"/>
  <c r="Z61" i="2"/>
  <c r="AA61" i="2"/>
  <c r="Z62" i="2"/>
  <c r="AA62" i="2"/>
  <c r="Z63" i="2"/>
  <c r="AA63" i="2"/>
  <c r="Z64" i="2"/>
  <c r="AA64" i="2"/>
  <c r="Z65" i="2"/>
  <c r="AA65" i="2"/>
  <c r="Z66" i="2"/>
  <c r="AA66" i="2"/>
  <c r="Z67" i="2"/>
  <c r="AA67" i="2"/>
  <c r="Z68" i="2"/>
  <c r="AA68" i="2"/>
  <c r="Z69" i="2"/>
  <c r="AA69" i="2"/>
  <c r="Z70" i="2"/>
  <c r="AA70" i="2"/>
  <c r="Z71" i="2"/>
  <c r="AA71" i="2"/>
  <c r="Z72" i="2"/>
  <c r="AA72" i="2"/>
  <c r="Z73" i="2"/>
  <c r="AA73" i="2"/>
  <c r="Z74" i="2"/>
  <c r="AA74" i="2"/>
  <c r="Z75" i="2"/>
  <c r="AA75" i="2"/>
  <c r="Z76" i="2"/>
  <c r="AA76" i="2"/>
  <c r="Z77" i="2"/>
  <c r="AA77" i="2"/>
  <c r="Z78" i="2"/>
  <c r="AA78" i="2"/>
  <c r="Z79" i="2"/>
  <c r="AA79" i="2"/>
  <c r="Z80" i="2"/>
  <c r="AA80" i="2"/>
  <c r="Z81" i="2"/>
  <c r="AA81" i="2"/>
  <c r="Z82" i="2"/>
  <c r="AA82" i="2"/>
  <c r="Z83" i="2"/>
  <c r="AA83" i="2"/>
  <c r="Z84" i="2"/>
  <c r="AA84" i="2"/>
  <c r="Z85" i="2"/>
  <c r="AA85" i="2"/>
  <c r="Z86" i="2"/>
  <c r="AA86" i="2"/>
  <c r="Z87" i="2"/>
  <c r="AA87" i="2"/>
  <c r="Z88" i="2"/>
  <c r="AA88" i="2"/>
  <c r="Z89" i="2"/>
  <c r="AA89" i="2"/>
  <c r="Z90" i="2"/>
  <c r="AA90" i="2"/>
  <c r="Z91" i="2"/>
  <c r="AA91" i="2"/>
  <c r="Z92" i="2"/>
  <c r="AA92" i="2"/>
  <c r="Z93" i="2"/>
  <c r="AA93" i="2"/>
  <c r="Z94" i="2"/>
  <c r="AA94" i="2"/>
  <c r="Z95" i="2"/>
  <c r="AA95" i="2"/>
  <c r="Z96" i="2"/>
  <c r="AA96" i="2"/>
  <c r="Z97" i="2"/>
  <c r="AA97" i="2"/>
  <c r="Z98" i="2"/>
  <c r="AA98" i="2"/>
  <c r="Z99" i="2"/>
  <c r="AA99" i="2"/>
  <c r="Z100" i="2"/>
  <c r="AA100" i="2"/>
  <c r="Z101" i="2"/>
  <c r="AA101" i="2"/>
  <c r="Z102" i="2"/>
  <c r="AA102" i="2"/>
  <c r="Z103" i="2"/>
  <c r="AA103" i="2"/>
  <c r="Z104" i="2"/>
  <c r="AA104" i="2"/>
  <c r="Z105" i="2"/>
  <c r="AA105" i="2"/>
  <c r="Z106" i="2"/>
  <c r="AA106" i="2"/>
  <c r="Z107" i="2"/>
  <c r="AA107" i="2"/>
  <c r="Z108" i="2"/>
  <c r="AA108" i="2"/>
  <c r="Z109" i="2"/>
  <c r="AA109" i="2"/>
  <c r="Z110" i="2"/>
  <c r="AA110" i="2"/>
  <c r="Z111" i="2"/>
  <c r="AA111" i="2"/>
  <c r="Z112" i="2"/>
  <c r="AA112" i="2"/>
  <c r="Z113" i="2"/>
  <c r="AA113" i="2"/>
  <c r="Z114" i="2"/>
  <c r="AA114" i="2"/>
  <c r="Z115" i="2"/>
  <c r="AA115" i="2"/>
  <c r="Z116" i="2"/>
  <c r="AA116" i="2"/>
  <c r="Z117" i="2"/>
  <c r="AA117" i="2"/>
  <c r="Z118" i="2"/>
  <c r="AA118" i="2"/>
  <c r="Z119" i="2"/>
  <c r="AA119" i="2"/>
  <c r="Z120" i="2"/>
  <c r="AA120" i="2"/>
  <c r="Z121" i="2"/>
  <c r="AA121" i="2"/>
  <c r="Z122" i="2"/>
  <c r="AA122" i="2"/>
  <c r="Z123" i="2"/>
  <c r="AA123" i="2"/>
  <c r="Z124" i="2"/>
  <c r="AA124" i="2"/>
  <c r="Z125" i="2"/>
  <c r="AA125" i="2"/>
  <c r="Z126" i="2"/>
  <c r="AA126" i="2"/>
  <c r="Z127" i="2"/>
  <c r="AA127" i="2"/>
  <c r="Z128" i="2"/>
  <c r="AA128" i="2"/>
  <c r="Z129" i="2"/>
  <c r="AA129" i="2"/>
  <c r="Z130" i="2"/>
  <c r="AA130" i="2"/>
  <c r="Z131" i="2"/>
  <c r="AA131" i="2"/>
  <c r="Z132" i="2"/>
  <c r="AA132" i="2"/>
  <c r="Z133" i="2"/>
  <c r="AA133" i="2"/>
  <c r="Z134" i="2"/>
  <c r="AA134" i="2"/>
  <c r="Z135" i="2"/>
  <c r="AA135" i="2"/>
  <c r="Z136" i="2"/>
  <c r="AA136" i="2"/>
  <c r="Z137" i="2"/>
  <c r="AA137" i="2"/>
  <c r="Z138" i="2"/>
  <c r="AA138" i="2"/>
  <c r="Z139" i="2"/>
  <c r="AA139" i="2"/>
  <c r="Z140" i="2"/>
  <c r="AA140" i="2"/>
  <c r="Z141" i="2"/>
  <c r="AA141" i="2"/>
  <c r="Z142" i="2"/>
  <c r="AA142" i="2"/>
  <c r="Z143" i="2"/>
  <c r="AA143" i="2"/>
  <c r="Z144" i="2"/>
  <c r="AA144" i="2"/>
  <c r="Z145" i="2"/>
  <c r="AA145" i="2"/>
  <c r="Z146" i="2"/>
  <c r="AA146" i="2"/>
  <c r="Z147" i="2"/>
  <c r="AA147" i="2"/>
  <c r="Z148" i="2"/>
  <c r="AA148" i="2"/>
  <c r="Z149" i="2"/>
  <c r="AA149" i="2"/>
  <c r="Z150" i="2"/>
  <c r="AA150" i="2"/>
  <c r="Z151" i="2"/>
  <c r="AA151" i="2"/>
  <c r="Z152" i="2"/>
  <c r="AA152" i="2"/>
  <c r="Z153" i="2"/>
  <c r="AA153" i="2"/>
  <c r="Z154" i="2"/>
  <c r="AA154" i="2"/>
  <c r="Z155" i="2"/>
  <c r="AA155" i="2"/>
  <c r="Z156" i="2"/>
  <c r="AA156" i="2"/>
  <c r="Z157" i="2"/>
  <c r="AA157" i="2"/>
  <c r="Z158" i="2"/>
  <c r="AA158" i="2"/>
  <c r="Z159" i="2"/>
  <c r="AA159" i="2"/>
  <c r="Z160" i="2"/>
  <c r="AA160" i="2"/>
  <c r="Z161" i="2"/>
  <c r="AA161" i="2"/>
  <c r="Z162" i="2"/>
  <c r="AA162" i="2"/>
  <c r="Z163" i="2"/>
  <c r="AA163" i="2"/>
  <c r="Z164" i="2"/>
  <c r="AA164" i="2"/>
  <c r="Z165" i="2"/>
  <c r="AA165" i="2"/>
  <c r="Z166" i="2"/>
  <c r="AA166" i="2"/>
  <c r="Z167" i="2"/>
  <c r="AA167" i="2"/>
  <c r="Z168" i="2"/>
  <c r="AA168" i="2"/>
  <c r="Z169" i="2"/>
  <c r="AA169" i="2"/>
  <c r="Z170" i="2"/>
  <c r="AA170" i="2"/>
  <c r="Z171" i="2"/>
  <c r="AA171" i="2"/>
  <c r="Z172" i="2"/>
  <c r="AA172" i="2"/>
  <c r="Z173" i="2"/>
  <c r="AA173" i="2"/>
  <c r="Z174" i="2"/>
  <c r="AA174" i="2"/>
  <c r="Z175" i="2"/>
  <c r="AA175" i="2"/>
  <c r="Z176" i="2"/>
  <c r="AA176" i="2"/>
  <c r="Z177" i="2"/>
  <c r="AA177" i="2"/>
  <c r="Z178" i="2"/>
  <c r="AA178" i="2"/>
  <c r="Z179" i="2"/>
  <c r="AA179" i="2"/>
  <c r="Z180" i="2"/>
  <c r="AA180" i="2"/>
  <c r="Z181" i="2"/>
  <c r="AA181" i="2"/>
  <c r="Z182" i="2"/>
  <c r="AA182" i="2"/>
  <c r="Z183" i="2"/>
  <c r="AA183" i="2"/>
  <c r="Z184" i="2"/>
  <c r="AA184" i="2"/>
  <c r="Z185" i="2"/>
  <c r="AA185" i="2"/>
  <c r="Z186" i="2"/>
  <c r="AA186" i="2"/>
  <c r="Z187" i="2"/>
  <c r="AA187" i="2"/>
  <c r="Z188" i="2"/>
  <c r="AA188" i="2"/>
  <c r="Z189" i="2"/>
  <c r="AA189" i="2"/>
  <c r="Z190" i="2"/>
  <c r="AA190" i="2"/>
  <c r="Z191" i="2"/>
  <c r="AA191" i="2"/>
  <c r="Z192" i="2"/>
  <c r="AA192" i="2"/>
  <c r="Z193" i="2"/>
  <c r="AA193" i="2"/>
  <c r="Z194" i="2"/>
  <c r="AA194" i="2"/>
  <c r="Z195" i="2"/>
  <c r="AA195" i="2"/>
  <c r="Z196" i="2"/>
  <c r="AA196" i="2"/>
  <c r="Z197" i="2"/>
  <c r="AA197" i="2"/>
  <c r="Z198" i="2"/>
  <c r="AA198" i="2"/>
  <c r="Z199" i="2"/>
  <c r="AA199" i="2"/>
  <c r="Z200" i="2"/>
  <c r="AA200" i="2"/>
  <c r="Z201" i="2"/>
  <c r="AA201" i="2"/>
  <c r="Z202" i="2"/>
  <c r="AA202" i="2"/>
  <c r="Z203" i="2"/>
  <c r="AA203" i="2"/>
  <c r="Z204" i="2"/>
  <c r="AA204" i="2"/>
  <c r="Z205" i="2"/>
  <c r="AA205" i="2"/>
  <c r="Z206" i="2"/>
  <c r="AA206" i="2"/>
  <c r="Z207" i="2"/>
  <c r="AA207" i="2"/>
  <c r="Z208" i="2"/>
  <c r="AA208" i="2"/>
  <c r="Z209" i="2"/>
  <c r="AA209" i="2"/>
  <c r="Z210" i="2"/>
  <c r="AA210" i="2"/>
  <c r="Z211" i="2"/>
  <c r="AA211" i="2"/>
  <c r="Z212" i="2"/>
  <c r="AA212" i="2"/>
  <c r="Z213" i="2"/>
  <c r="AA213" i="2"/>
  <c r="Z214" i="2"/>
  <c r="AA214" i="2"/>
  <c r="Z215" i="2"/>
  <c r="AA215" i="2"/>
  <c r="Z216" i="2"/>
  <c r="AA216" i="2"/>
  <c r="Z217" i="2"/>
  <c r="AA217" i="2"/>
  <c r="Z218" i="2"/>
  <c r="AA218" i="2"/>
  <c r="Z219" i="2"/>
  <c r="AA219" i="2"/>
  <c r="Z220" i="2"/>
  <c r="AA220" i="2"/>
  <c r="Z221" i="2"/>
  <c r="AA221" i="2"/>
  <c r="Z222" i="2"/>
  <c r="AA222" i="2"/>
  <c r="Z223" i="2"/>
  <c r="AA223" i="2"/>
  <c r="Z224" i="2"/>
  <c r="AA224" i="2"/>
  <c r="Z225" i="2"/>
  <c r="AA225" i="2"/>
  <c r="Z226" i="2"/>
  <c r="AA226" i="2"/>
  <c r="Z227" i="2"/>
  <c r="AA227" i="2"/>
  <c r="Z228" i="2"/>
  <c r="AA228" i="2"/>
  <c r="Z229" i="2"/>
  <c r="AA229" i="2"/>
  <c r="Z230" i="2"/>
  <c r="AA230" i="2"/>
  <c r="Z231" i="2"/>
  <c r="AA231" i="2"/>
  <c r="Z232" i="2"/>
  <c r="AA232" i="2"/>
  <c r="Z233" i="2"/>
  <c r="AA233" i="2"/>
  <c r="Z234" i="2"/>
  <c r="AA234" i="2"/>
  <c r="Z235" i="2"/>
  <c r="AA235" i="2"/>
  <c r="Z236" i="2"/>
  <c r="AA236" i="2"/>
  <c r="Z237" i="2"/>
  <c r="AA237" i="2"/>
  <c r="Z238" i="2"/>
  <c r="AA238" i="2"/>
  <c r="Z239" i="2"/>
  <c r="AA239" i="2"/>
  <c r="Z240" i="2"/>
  <c r="AA240" i="2"/>
  <c r="Z241" i="2"/>
  <c r="AA241" i="2"/>
  <c r="Z242" i="2"/>
  <c r="AA242" i="2"/>
  <c r="Z243" i="2"/>
  <c r="AA243" i="2"/>
  <c r="Z244" i="2"/>
  <c r="AA244" i="2"/>
  <c r="Z245" i="2"/>
  <c r="AA245" i="2"/>
  <c r="Z246" i="2"/>
  <c r="AA246" i="2"/>
  <c r="Z247" i="2"/>
  <c r="AA247" i="2"/>
  <c r="Z248" i="2"/>
  <c r="AA248" i="2"/>
  <c r="Z249" i="2"/>
  <c r="AA249" i="2"/>
  <c r="Z250" i="2"/>
  <c r="AA250" i="2"/>
  <c r="Z251" i="2"/>
  <c r="AA251" i="2"/>
  <c r="Z252" i="2"/>
  <c r="AA252" i="2"/>
  <c r="Z253" i="2"/>
  <c r="AA253" i="2"/>
  <c r="Z254" i="2"/>
  <c r="AA254" i="2"/>
  <c r="Z255" i="2"/>
  <c r="AA255" i="2"/>
  <c r="Z256" i="2"/>
  <c r="AA256" i="2"/>
  <c r="Z257" i="2"/>
  <c r="AA257" i="2"/>
  <c r="Z258" i="2"/>
  <c r="AA258" i="2"/>
  <c r="Z259" i="2"/>
  <c r="AA259" i="2"/>
  <c r="Z260" i="2"/>
  <c r="AA260" i="2"/>
  <c r="Z261" i="2"/>
  <c r="AA261" i="2"/>
  <c r="Z262" i="2"/>
  <c r="AA262" i="2"/>
  <c r="Z263" i="2"/>
  <c r="AA263" i="2"/>
  <c r="Z264" i="2"/>
  <c r="AA264" i="2"/>
  <c r="Z265" i="2"/>
  <c r="AA265" i="2"/>
  <c r="Z266" i="2"/>
  <c r="AA266" i="2"/>
  <c r="Z267" i="2"/>
  <c r="AA267" i="2"/>
  <c r="Z268" i="2"/>
  <c r="AA268" i="2"/>
  <c r="Z269" i="2"/>
  <c r="AA269" i="2"/>
  <c r="Z270" i="2"/>
  <c r="AA270" i="2"/>
  <c r="Z271" i="2"/>
  <c r="AA271" i="2"/>
  <c r="Z272" i="2"/>
  <c r="AA272" i="2"/>
  <c r="Z273" i="2"/>
  <c r="AA273" i="2"/>
  <c r="Z274" i="2"/>
  <c r="AA274" i="2"/>
  <c r="Z275" i="2"/>
  <c r="AA275" i="2"/>
  <c r="Z276" i="2"/>
  <c r="AA276" i="2"/>
  <c r="Z277" i="2"/>
  <c r="AA277" i="2"/>
  <c r="Z278" i="2"/>
  <c r="AA278" i="2"/>
  <c r="Z279" i="2"/>
  <c r="AA279" i="2"/>
  <c r="Z280" i="2"/>
  <c r="AA280" i="2"/>
  <c r="Z281" i="2"/>
  <c r="AA281" i="2"/>
  <c r="Z282" i="2"/>
  <c r="AA282" i="2"/>
  <c r="Z283" i="2"/>
  <c r="AA283" i="2"/>
  <c r="Z284" i="2"/>
  <c r="AA284" i="2"/>
  <c r="Z285" i="2"/>
  <c r="AA285" i="2"/>
  <c r="Z286" i="2"/>
  <c r="AA286" i="2"/>
  <c r="Z287" i="2"/>
  <c r="AA287" i="2"/>
  <c r="Z288" i="2"/>
  <c r="AA288" i="2"/>
  <c r="Z289" i="2"/>
  <c r="AA289" i="2"/>
  <c r="Z290" i="2"/>
  <c r="AA290" i="2"/>
  <c r="Z291" i="2"/>
  <c r="AA291" i="2"/>
  <c r="Z292" i="2"/>
  <c r="AA292" i="2"/>
  <c r="Z293" i="2"/>
  <c r="AA293" i="2"/>
  <c r="Z294" i="2"/>
  <c r="AA294" i="2"/>
  <c r="Z295" i="2"/>
  <c r="AA295" i="2"/>
  <c r="Z296" i="2"/>
  <c r="AA296" i="2"/>
  <c r="Z297" i="2"/>
  <c r="AA297" i="2"/>
  <c r="Z298" i="2"/>
  <c r="AA298" i="2"/>
  <c r="Z299" i="2"/>
  <c r="AA299" i="2"/>
  <c r="Z300" i="2"/>
  <c r="AA300" i="2"/>
  <c r="Z301" i="2"/>
  <c r="AA301" i="2"/>
  <c r="Z302" i="2"/>
  <c r="AA302" i="2"/>
  <c r="Z303" i="2"/>
  <c r="AA303" i="2"/>
  <c r="Z304" i="2"/>
  <c r="AA304" i="2"/>
  <c r="Z305" i="2"/>
  <c r="AA305" i="2"/>
  <c r="Z306" i="2"/>
  <c r="AA306" i="2"/>
  <c r="Z307" i="2"/>
  <c r="AA307" i="2"/>
  <c r="Z308" i="2"/>
  <c r="AA308" i="2"/>
  <c r="Z309" i="2"/>
  <c r="AA309" i="2"/>
  <c r="AA3" i="2"/>
  <c r="Z3" i="2"/>
  <c r="X4" i="2"/>
  <c r="X5" i="2"/>
  <c r="X6" i="2"/>
  <c r="X7" i="2"/>
  <c r="Y3" i="2" s="1"/>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3" i="2"/>
  <c r="AE3" i="2" l="1"/>
  <c r="AB3" i="2"/>
  <c r="H3" i="2"/>
  <c r="M3" i="2"/>
  <c r="D5" i="6" s="1"/>
  <c r="B20" i="7"/>
  <c r="H4" i="2" l="1"/>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I3" i="2"/>
  <c r="J3" i="2" l="1"/>
  <c r="A5" i="6" s="1"/>
  <c r="S3" i="2"/>
  <c r="U3" i="2" l="1"/>
  <c r="T3" i="2"/>
  <c r="P3" i="2"/>
  <c r="V3" i="2" l="1"/>
  <c r="M5" i="6" s="1"/>
  <c r="P5" i="6"/>
  <c r="V5" i="6"/>
  <c r="G5" i="6"/>
  <c r="S5" i="6"/>
  <c r="J5" i="6"/>
  <c r="V2" i="10"/>
  <c r="E3" i="10"/>
  <c r="P3" i="10"/>
  <c r="E4" i="10"/>
  <c r="P4" i="10"/>
  <c r="E5" i="10"/>
  <c r="P5" i="10"/>
  <c r="E6" i="10"/>
  <c r="P6" i="10"/>
  <c r="E7" i="10"/>
  <c r="P7" i="10"/>
  <c r="E8" i="10"/>
  <c r="P8" i="10"/>
  <c r="E9" i="10"/>
  <c r="P9" i="10"/>
  <c r="E10" i="10"/>
  <c r="P10" i="10"/>
  <c r="E11" i="10"/>
  <c r="P11" i="10"/>
  <c r="E12" i="10"/>
  <c r="P12" i="10"/>
  <c r="E13" i="10"/>
  <c r="P13" i="10"/>
  <c r="E14" i="10"/>
  <c r="P14" i="10"/>
  <c r="E15" i="10"/>
  <c r="P15" i="10"/>
  <c r="E16" i="10"/>
  <c r="P16" i="10"/>
  <c r="E17" i="10"/>
  <c r="P17" i="10"/>
  <c r="E18" i="10"/>
  <c r="P18" i="10"/>
  <c r="E19" i="10"/>
  <c r="P19" i="10"/>
  <c r="E20" i="10"/>
  <c r="P20" i="10"/>
  <c r="E21" i="10"/>
  <c r="P21" i="10"/>
  <c r="E22" i="10"/>
  <c r="P22" i="10"/>
  <c r="E23" i="10"/>
  <c r="P23" i="10"/>
  <c r="E24" i="10"/>
  <c r="P24" i="10"/>
  <c r="E25" i="10"/>
  <c r="P25" i="10"/>
  <c r="E26" i="10"/>
  <c r="P26" i="10"/>
  <c r="E27" i="10"/>
  <c r="P27" i="10"/>
  <c r="E28" i="10"/>
  <c r="P28" i="10"/>
  <c r="E29" i="10"/>
  <c r="P29" i="10"/>
  <c r="E30" i="10"/>
  <c r="P30" i="10"/>
  <c r="E31" i="10"/>
  <c r="P31" i="10"/>
  <c r="E32" i="10"/>
  <c r="P32" i="10"/>
  <c r="E33" i="10"/>
  <c r="P33" i="10"/>
  <c r="E34" i="10"/>
  <c r="P34" i="10"/>
  <c r="E35" i="10"/>
  <c r="P35" i="10"/>
  <c r="E36" i="10"/>
  <c r="P36" i="10"/>
  <c r="E37" i="10"/>
  <c r="P37" i="10"/>
  <c r="E38" i="10"/>
  <c r="P38" i="10"/>
  <c r="E39" i="10"/>
  <c r="P39" i="10"/>
  <c r="E40" i="10"/>
  <c r="P40" i="10"/>
  <c r="E41" i="10"/>
  <c r="P41" i="10"/>
  <c r="E42" i="10"/>
  <c r="P42" i="10"/>
  <c r="E43" i="10"/>
  <c r="P43" i="10"/>
  <c r="E44" i="10"/>
  <c r="P44" i="10"/>
  <c r="E45" i="10"/>
  <c r="P45" i="10"/>
  <c r="E46" i="10"/>
  <c r="P46" i="10"/>
  <c r="E47" i="10"/>
  <c r="P47" i="10"/>
  <c r="E48" i="10"/>
  <c r="P48" i="10"/>
  <c r="E49" i="10"/>
  <c r="P49" i="10"/>
  <c r="E50" i="10"/>
  <c r="P50" i="10"/>
  <c r="E51" i="10"/>
  <c r="P51" i="10"/>
  <c r="E52" i="10"/>
  <c r="P52" i="10"/>
  <c r="D9" i="8"/>
  <c r="E9" i="8"/>
  <c r="F9" i="8" s="1"/>
  <c r="C31" i="8" s="1"/>
  <c r="D10" i="8"/>
  <c r="E10" i="8"/>
  <c r="F10" i="8" s="1"/>
  <c r="F32" i="8" s="1"/>
  <c r="D11" i="8"/>
  <c r="E11" i="8"/>
  <c r="F11" i="8" s="1"/>
  <c r="F33" i="8" s="1"/>
  <c r="G33" i="8" s="1"/>
  <c r="D12" i="8"/>
  <c r="C12" i="8" s="1"/>
  <c r="E12" i="8"/>
  <c r="F12" i="8" s="1"/>
  <c r="D13" i="8"/>
  <c r="C13" i="8" s="1"/>
  <c r="E13" i="8"/>
  <c r="F13" i="8" s="1"/>
  <c r="D14" i="8"/>
  <c r="C14" i="8" s="1"/>
  <c r="E14" i="8"/>
  <c r="I36" i="8" s="1"/>
  <c r="D15" i="8"/>
  <c r="C15" i="8" s="1"/>
  <c r="E15" i="8"/>
  <c r="F15" i="8" s="1"/>
  <c r="D16" i="8"/>
  <c r="E16" i="8"/>
  <c r="F16" i="8" s="1"/>
  <c r="F31" i="8"/>
  <c r="G31" i="8" s="1"/>
  <c r="I31" i="8"/>
  <c r="B43" i="8"/>
  <c r="C43" i="8" s="1"/>
  <c r="B44" i="8"/>
  <c r="C44" i="8" s="1"/>
  <c r="C45" i="8"/>
  <c r="B46" i="8"/>
  <c r="C46" i="8" s="1"/>
  <c r="C47" i="8"/>
  <c r="B48" i="8"/>
  <c r="C48" i="8" s="1"/>
  <c r="B49" i="8"/>
  <c r="C49" i="8" s="1"/>
  <c r="B50" i="8"/>
  <c r="C50" i="8" s="1"/>
  <c r="B51" i="8"/>
  <c r="C51" i="8" s="1"/>
  <c r="B52" i="8"/>
  <c r="C52" i="8" s="1"/>
  <c r="C53" i="8"/>
  <c r="B54" i="8"/>
  <c r="C54" i="8" s="1"/>
  <c r="B55" i="8"/>
  <c r="C55" i="8" s="1"/>
  <c r="B56" i="8"/>
  <c r="C56" i="8" s="1"/>
  <c r="B57" i="8"/>
  <c r="C57" i="8" s="1"/>
  <c r="B58" i="8"/>
  <c r="C58" i="8" s="1"/>
  <c r="B59" i="8"/>
  <c r="C59" i="8" s="1"/>
  <c r="B60" i="8"/>
  <c r="C60" i="8" s="1"/>
  <c r="B61" i="8"/>
  <c r="C61" i="8"/>
  <c r="B62" i="8"/>
  <c r="C62" i="8" s="1"/>
  <c r="B63" i="8"/>
  <c r="C63" i="8" s="1"/>
  <c r="B64" i="8"/>
  <c r="C64" i="8" s="1"/>
  <c r="B65" i="8"/>
  <c r="C65" i="8" s="1"/>
  <c r="B70" i="8"/>
  <c r="C70" i="8" s="1"/>
  <c r="B71" i="8"/>
  <c r="C71" i="8" s="1"/>
  <c r="C72" i="8"/>
  <c r="B73" i="8"/>
  <c r="C73" i="8" s="1"/>
  <c r="C74" i="8"/>
  <c r="B75" i="8"/>
  <c r="C75" i="8" s="1"/>
  <c r="B76" i="8"/>
  <c r="C76" i="8" s="1"/>
  <c r="B77" i="8"/>
  <c r="C77" i="8" s="1"/>
  <c r="B78" i="8"/>
  <c r="C78" i="8" s="1"/>
  <c r="B79" i="8"/>
  <c r="C79" i="8" s="1"/>
  <c r="C80" i="8"/>
  <c r="B81" i="8"/>
  <c r="C81" i="8" s="1"/>
  <c r="B82" i="8"/>
  <c r="C82" i="8" s="1"/>
  <c r="B83" i="8"/>
  <c r="C83" i="8" s="1"/>
  <c r="B84" i="8"/>
  <c r="C84" i="8" s="1"/>
  <c r="B85" i="8"/>
  <c r="C85" i="8" s="1"/>
  <c r="B86" i="8"/>
  <c r="C86" i="8" s="1"/>
  <c r="B87" i="8"/>
  <c r="C87" i="8" s="1"/>
  <c r="B88" i="8"/>
  <c r="C88" i="8" s="1"/>
  <c r="B89" i="8"/>
  <c r="C89" i="8" s="1"/>
  <c r="B90" i="8"/>
  <c r="C90" i="8" s="1"/>
  <c r="B91" i="8"/>
  <c r="C91" i="8" s="1"/>
  <c r="B92" i="8"/>
  <c r="C92" i="8" s="1"/>
  <c r="P3" i="7"/>
  <c r="P4" i="7" s="1"/>
  <c r="E10" i="7"/>
  <c r="B16" i="7"/>
  <c r="B17" i="7"/>
  <c r="B18" i="7"/>
  <c r="B19" i="7"/>
  <c r="B21" i="7"/>
  <c r="B22" i="7"/>
  <c r="I33" i="8" l="1"/>
  <c r="G15" i="8"/>
  <c r="I37" i="8"/>
  <c r="I38" i="8"/>
  <c r="C35" i="8"/>
  <c r="E35" i="8" s="1"/>
  <c r="D89" i="8" s="1"/>
  <c r="E89" i="8" s="1"/>
  <c r="F89" i="8" s="1"/>
  <c r="F35" i="8"/>
  <c r="H35" i="8" s="1"/>
  <c r="G13" i="8"/>
  <c r="I35" i="8"/>
  <c r="H33" i="8"/>
  <c r="I32" i="8"/>
  <c r="C32" i="8"/>
  <c r="E32" i="8" s="1"/>
  <c r="H57" i="8" s="1"/>
  <c r="I57" i="8" s="1"/>
  <c r="J57" i="8" s="1"/>
  <c r="F37" i="8"/>
  <c r="G37" i="8" s="1"/>
  <c r="C37" i="8"/>
  <c r="F26" i="8" s="1"/>
  <c r="G26" i="8" s="1"/>
  <c r="D26" i="8" s="1"/>
  <c r="E26" i="8" s="1"/>
  <c r="D31" i="8"/>
  <c r="F20" i="8"/>
  <c r="G20" i="8" s="1"/>
  <c r="D20" i="8" s="1"/>
  <c r="E20" i="8" s="1"/>
  <c r="H9" i="8"/>
  <c r="C38" i="8"/>
  <c r="F38" i="8"/>
  <c r="F34" i="8"/>
  <c r="C34" i="8"/>
  <c r="G35" i="8"/>
  <c r="I34" i="8"/>
  <c r="E31" i="8"/>
  <c r="D43" i="8" s="1"/>
  <c r="E43" i="8" s="1"/>
  <c r="F43" i="8" s="1"/>
  <c r="G14" i="8"/>
  <c r="C33" i="8"/>
  <c r="F22" i="8" s="1"/>
  <c r="G22" i="8" s="1"/>
  <c r="D22" i="8" s="1"/>
  <c r="E22" i="8" s="1"/>
  <c r="H31" i="8"/>
  <c r="H16" i="8"/>
  <c r="F14" i="8"/>
  <c r="H14" i="8" s="1"/>
  <c r="G12" i="8"/>
  <c r="H13" i="8"/>
  <c r="C16" i="8"/>
  <c r="G16" i="8" s="1"/>
  <c r="D62" i="8"/>
  <c r="E62" i="8" s="1"/>
  <c r="F62" i="8" s="1"/>
  <c r="H12" i="8"/>
  <c r="D70" i="8"/>
  <c r="E70" i="8" s="1"/>
  <c r="F70" i="8" s="1"/>
  <c r="N18" i="7"/>
  <c r="G32" i="8"/>
  <c r="H32" i="8"/>
  <c r="H10" i="8"/>
  <c r="F24" i="8"/>
  <c r="G24" i="8" s="1"/>
  <c r="D24" i="8" s="1"/>
  <c r="H15" i="8"/>
  <c r="D60" i="8"/>
  <c r="E60" i="8" s="1"/>
  <c r="F60" i="8" s="1"/>
  <c r="H11" i="8"/>
  <c r="C9" i="8"/>
  <c r="G9" i="8" s="1"/>
  <c r="C10" i="8"/>
  <c r="G10" i="8" s="1"/>
  <c r="C11" i="8"/>
  <c r="G11" i="8" s="1"/>
  <c r="D78" i="8" l="1"/>
  <c r="E78" i="8" s="1"/>
  <c r="F78" i="8" s="1"/>
  <c r="D56" i="8"/>
  <c r="E56" i="8" s="1"/>
  <c r="F56" i="8" s="1"/>
  <c r="H52" i="8"/>
  <c r="I52" i="8" s="1"/>
  <c r="J52" i="8" s="1"/>
  <c r="H46" i="8"/>
  <c r="I46" i="8" s="1"/>
  <c r="J46" i="8" s="1"/>
  <c r="H62" i="8"/>
  <c r="I62" i="8" s="1"/>
  <c r="J62" i="8" s="1"/>
  <c r="D44" i="8"/>
  <c r="E44" i="8" s="1"/>
  <c r="F44" i="8" s="1"/>
  <c r="D63" i="8"/>
  <c r="E63" i="8" s="1"/>
  <c r="F63" i="8" s="1"/>
  <c r="H37" i="8"/>
  <c r="D32" i="8"/>
  <c r="H51" i="8"/>
  <c r="I51" i="8" s="1"/>
  <c r="J51" i="8" s="1"/>
  <c r="H43" i="8"/>
  <c r="I43" i="8" s="1"/>
  <c r="J43" i="8" s="1"/>
  <c r="H49" i="8"/>
  <c r="I49" i="8" s="1"/>
  <c r="J49" i="8" s="1"/>
  <c r="F21" i="8"/>
  <c r="G21" i="8" s="1"/>
  <c r="D21" i="8" s="1"/>
  <c r="E21" i="8" s="1"/>
  <c r="H44" i="8"/>
  <c r="I44" i="8" s="1"/>
  <c r="J44" i="8" s="1"/>
  <c r="H56" i="8"/>
  <c r="I56" i="8" s="1"/>
  <c r="J56" i="8" s="1"/>
  <c r="D90" i="8"/>
  <c r="E90" i="8" s="1"/>
  <c r="F90" i="8" s="1"/>
  <c r="D76" i="8"/>
  <c r="E76" i="8" s="1"/>
  <c r="F76" i="8" s="1"/>
  <c r="D86" i="8"/>
  <c r="E86" i="8" s="1"/>
  <c r="F86" i="8" s="1"/>
  <c r="D82" i="8"/>
  <c r="E82" i="8" s="1"/>
  <c r="F82" i="8" s="1"/>
  <c r="D83" i="8"/>
  <c r="E83" i="8" s="1"/>
  <c r="F83" i="8" s="1"/>
  <c r="D74" i="8"/>
  <c r="E74" i="8" s="1"/>
  <c r="D75" i="8"/>
  <c r="E75" i="8" s="1"/>
  <c r="F75" i="8" s="1"/>
  <c r="D92" i="8"/>
  <c r="E92" i="8" s="1"/>
  <c r="F92" i="8" s="1"/>
  <c r="D79" i="8"/>
  <c r="E79" i="8" s="1"/>
  <c r="F79" i="8" s="1"/>
  <c r="D35" i="8"/>
  <c r="D87" i="8"/>
  <c r="E87" i="8" s="1"/>
  <c r="F87" i="8" s="1"/>
  <c r="D80" i="8"/>
  <c r="F80" i="8" s="1"/>
  <c r="D72" i="8"/>
  <c r="E72" i="8" s="1"/>
  <c r="D73" i="8"/>
  <c r="E73" i="8" s="1"/>
  <c r="F73" i="8" s="1"/>
  <c r="D81" i="8"/>
  <c r="E81" i="8" s="1"/>
  <c r="F81" i="8" s="1"/>
  <c r="D71" i="8"/>
  <c r="E71" i="8" s="1"/>
  <c r="F71" i="8" s="1"/>
  <c r="E37" i="8"/>
  <c r="L76" i="8" s="1"/>
  <c r="M76" i="8" s="1"/>
  <c r="N76" i="8" s="1"/>
  <c r="D37" i="8"/>
  <c r="D85" i="8"/>
  <c r="E85" i="8" s="1"/>
  <c r="F85" i="8" s="1"/>
  <c r="D88" i="8"/>
  <c r="E88" i="8" s="1"/>
  <c r="F88" i="8" s="1"/>
  <c r="D77" i="8"/>
  <c r="E77" i="8" s="1"/>
  <c r="F77" i="8" s="1"/>
  <c r="D84" i="8"/>
  <c r="E84" i="8" s="1"/>
  <c r="F84" i="8" s="1"/>
  <c r="D91" i="8"/>
  <c r="E91" i="8" s="1"/>
  <c r="F91" i="8" s="1"/>
  <c r="E33" i="8"/>
  <c r="L63" i="8" s="1"/>
  <c r="M63" i="8" s="1"/>
  <c r="N63" i="8" s="1"/>
  <c r="D33" i="8"/>
  <c r="H55" i="8"/>
  <c r="I55" i="8" s="1"/>
  <c r="J55" i="8" s="1"/>
  <c r="H53" i="8"/>
  <c r="I53" i="8" s="1"/>
  <c r="H50" i="8"/>
  <c r="I50" i="8" s="1"/>
  <c r="J50" i="8" s="1"/>
  <c r="H58" i="8"/>
  <c r="I58" i="8" s="1"/>
  <c r="J58" i="8" s="1"/>
  <c r="H47" i="8"/>
  <c r="H63" i="8"/>
  <c r="I63" i="8" s="1"/>
  <c r="J63" i="8" s="1"/>
  <c r="H65" i="8"/>
  <c r="I65" i="8" s="1"/>
  <c r="J65" i="8" s="1"/>
  <c r="H54" i="8"/>
  <c r="I54" i="8" s="1"/>
  <c r="J54" i="8" s="1"/>
  <c r="H61" i="8"/>
  <c r="I61" i="8" s="1"/>
  <c r="J61" i="8" s="1"/>
  <c r="H60" i="8"/>
  <c r="I60" i="8" s="1"/>
  <c r="J60" i="8" s="1"/>
  <c r="H64" i="8"/>
  <c r="I64" i="8" s="1"/>
  <c r="J64" i="8" s="1"/>
  <c r="H48" i="8"/>
  <c r="I48" i="8" s="1"/>
  <c r="J48" i="8" s="1"/>
  <c r="H45" i="8"/>
  <c r="I45" i="8" s="1"/>
  <c r="H59" i="8"/>
  <c r="I59" i="8" s="1"/>
  <c r="J59" i="8" s="1"/>
  <c r="F23" i="8"/>
  <c r="G23" i="8" s="1"/>
  <c r="D23" i="8" s="1"/>
  <c r="E23" i="8" s="1"/>
  <c r="D34" i="8"/>
  <c r="E34" i="8"/>
  <c r="D45" i="8"/>
  <c r="E45" i="8" s="1"/>
  <c r="D51" i="8"/>
  <c r="E51" i="8" s="1"/>
  <c r="F51" i="8" s="1"/>
  <c r="D46" i="8"/>
  <c r="E46" i="8" s="1"/>
  <c r="F46" i="8" s="1"/>
  <c r="D47" i="8"/>
  <c r="D57" i="8"/>
  <c r="E57" i="8" s="1"/>
  <c r="F57" i="8" s="1"/>
  <c r="G34" i="8"/>
  <c r="H34" i="8"/>
  <c r="D64" i="8"/>
  <c r="E64" i="8" s="1"/>
  <c r="F64" i="8" s="1"/>
  <c r="D48" i="8"/>
  <c r="E48" i="8" s="1"/>
  <c r="F48" i="8" s="1"/>
  <c r="D55" i="8"/>
  <c r="E55" i="8" s="1"/>
  <c r="F55" i="8" s="1"/>
  <c r="D52" i="8"/>
  <c r="E52" i="8" s="1"/>
  <c r="F52" i="8" s="1"/>
  <c r="D54" i="8"/>
  <c r="E54" i="8" s="1"/>
  <c r="F54" i="8" s="1"/>
  <c r="D59" i="8"/>
  <c r="E59" i="8" s="1"/>
  <c r="F59" i="8" s="1"/>
  <c r="C36" i="8"/>
  <c r="F36" i="8"/>
  <c r="H38" i="8"/>
  <c r="G38" i="8"/>
  <c r="D53" i="8"/>
  <c r="E53" i="8" s="1"/>
  <c r="D50" i="8"/>
  <c r="E50" i="8" s="1"/>
  <c r="F50" i="8" s="1"/>
  <c r="D58" i="8"/>
  <c r="E58" i="8" s="1"/>
  <c r="F58" i="8" s="1"/>
  <c r="D49" i="8"/>
  <c r="E49" i="8" s="1"/>
  <c r="F49" i="8" s="1"/>
  <c r="D65" i="8"/>
  <c r="E65" i="8" s="1"/>
  <c r="F65" i="8" s="1"/>
  <c r="D61" i="8"/>
  <c r="E61" i="8" s="1"/>
  <c r="F61" i="8" s="1"/>
  <c r="F27" i="8"/>
  <c r="G27" i="8" s="1"/>
  <c r="D27" i="8" s="1"/>
  <c r="E27" i="8" s="1"/>
  <c r="D38" i="8"/>
  <c r="E38" i="8"/>
  <c r="F53" i="8"/>
  <c r="F74" i="8"/>
  <c r="L59" i="8"/>
  <c r="M59" i="8" s="1"/>
  <c r="N59" i="8" s="1"/>
  <c r="L47" i="8"/>
  <c r="L64" i="8"/>
  <c r="M64" i="8" s="1"/>
  <c r="N64" i="8" s="1"/>
  <c r="L79" i="8"/>
  <c r="M79" i="8" s="1"/>
  <c r="N79" i="8" s="1"/>
  <c r="E24" i="8"/>
  <c r="K14" i="8"/>
  <c r="N17" i="7" s="1"/>
  <c r="L72" i="8" l="1"/>
  <c r="L73" i="8"/>
  <c r="M73" i="8" s="1"/>
  <c r="N73" i="8" s="1"/>
  <c r="L86" i="8"/>
  <c r="M86" i="8" s="1"/>
  <c r="N86" i="8" s="1"/>
  <c r="L83" i="8"/>
  <c r="M83" i="8" s="1"/>
  <c r="N83" i="8" s="1"/>
  <c r="L91" i="8"/>
  <c r="M91" i="8" s="1"/>
  <c r="N91" i="8" s="1"/>
  <c r="L85" i="8"/>
  <c r="M85" i="8" s="1"/>
  <c r="N85" i="8" s="1"/>
  <c r="L78" i="8"/>
  <c r="M78" i="8" s="1"/>
  <c r="N78" i="8" s="1"/>
  <c r="L92" i="8"/>
  <c r="M92" i="8" s="1"/>
  <c r="N92" i="8" s="1"/>
  <c r="L71" i="8"/>
  <c r="M71" i="8" s="1"/>
  <c r="N71" i="8" s="1"/>
  <c r="L81" i="8"/>
  <c r="M81" i="8" s="1"/>
  <c r="N81" i="8" s="1"/>
  <c r="L87" i="8"/>
  <c r="M87" i="8" s="1"/>
  <c r="N87" i="8" s="1"/>
  <c r="L90" i="8"/>
  <c r="M90" i="8" s="1"/>
  <c r="N90" i="8" s="1"/>
  <c r="L89" i="8"/>
  <c r="M89" i="8" s="1"/>
  <c r="N89" i="8" s="1"/>
  <c r="L88" i="8"/>
  <c r="M88" i="8" s="1"/>
  <c r="N88" i="8" s="1"/>
  <c r="L82" i="8"/>
  <c r="M82" i="8" s="1"/>
  <c r="N82" i="8" s="1"/>
  <c r="L70" i="8"/>
  <c r="M70" i="8" s="1"/>
  <c r="N70" i="8" s="1"/>
  <c r="L74" i="8"/>
  <c r="L84" i="8"/>
  <c r="M84" i="8" s="1"/>
  <c r="N84" i="8" s="1"/>
  <c r="L77" i="8"/>
  <c r="M77" i="8" s="1"/>
  <c r="N77" i="8" s="1"/>
  <c r="L75" i="8"/>
  <c r="M75" i="8" s="1"/>
  <c r="N75" i="8" s="1"/>
  <c r="L80" i="8"/>
  <c r="F72" i="8"/>
  <c r="K8" i="8"/>
  <c r="L11" i="7" s="1"/>
  <c r="L57" i="8"/>
  <c r="M57" i="8" s="1"/>
  <c r="N57" i="8" s="1"/>
  <c r="L52" i="8"/>
  <c r="M52" i="8" s="1"/>
  <c r="N52" i="8" s="1"/>
  <c r="L55" i="8"/>
  <c r="M55" i="8" s="1"/>
  <c r="N55" i="8" s="1"/>
  <c r="L53" i="8"/>
  <c r="M53" i="8" s="1"/>
  <c r="L61" i="8"/>
  <c r="M61" i="8" s="1"/>
  <c r="N61" i="8" s="1"/>
  <c r="L65" i="8"/>
  <c r="M65" i="8" s="1"/>
  <c r="N65" i="8" s="1"/>
  <c r="L51" i="8"/>
  <c r="M51" i="8" s="1"/>
  <c r="N51" i="8" s="1"/>
  <c r="L48" i="8"/>
  <c r="M48" i="8" s="1"/>
  <c r="N48" i="8" s="1"/>
  <c r="J45" i="8"/>
  <c r="J53" i="8"/>
  <c r="L60" i="8"/>
  <c r="M60" i="8" s="1"/>
  <c r="N60" i="8" s="1"/>
  <c r="L58" i="8"/>
  <c r="M58" i="8" s="1"/>
  <c r="N58" i="8" s="1"/>
  <c r="L46" i="8"/>
  <c r="M46" i="8" s="1"/>
  <c r="N46" i="8" s="1"/>
  <c r="E80" i="8"/>
  <c r="L62" i="8"/>
  <c r="M62" i="8" s="1"/>
  <c r="N62" i="8" s="1"/>
  <c r="L49" i="8"/>
  <c r="M49" i="8" s="1"/>
  <c r="N49" i="8" s="1"/>
  <c r="L56" i="8"/>
  <c r="M56" i="8" s="1"/>
  <c r="N56" i="8" s="1"/>
  <c r="L54" i="8"/>
  <c r="M54" i="8" s="1"/>
  <c r="N54" i="8" s="1"/>
  <c r="L44" i="8"/>
  <c r="M44" i="8" s="1"/>
  <c r="N44" i="8" s="1"/>
  <c r="L45" i="8"/>
  <c r="N45" i="8" s="1"/>
  <c r="L43" i="8"/>
  <c r="M43" i="8" s="1"/>
  <c r="N43" i="8" s="1"/>
  <c r="L50" i="8"/>
  <c r="M50" i="8" s="1"/>
  <c r="N50" i="8" s="1"/>
  <c r="I47" i="8"/>
  <c r="J47" i="8"/>
  <c r="F45" i="8"/>
  <c r="E47" i="8"/>
  <c r="F47" i="8"/>
  <c r="P65" i="8"/>
  <c r="Q65" i="8" s="1"/>
  <c r="R65" i="8" s="1"/>
  <c r="P59" i="8"/>
  <c r="Q59" i="8" s="1"/>
  <c r="R59" i="8" s="1"/>
  <c r="P58" i="8"/>
  <c r="Q58" i="8" s="1"/>
  <c r="R58" i="8" s="1"/>
  <c r="P64" i="8"/>
  <c r="Q64" i="8" s="1"/>
  <c r="R64" i="8" s="1"/>
  <c r="P46" i="8"/>
  <c r="Q46" i="8" s="1"/>
  <c r="R46" i="8" s="1"/>
  <c r="P61" i="8"/>
  <c r="Q61" i="8" s="1"/>
  <c r="R61" i="8" s="1"/>
  <c r="P45" i="8"/>
  <c r="P53" i="8"/>
  <c r="P57" i="8"/>
  <c r="Q57" i="8" s="1"/>
  <c r="R57" i="8" s="1"/>
  <c r="P50" i="8"/>
  <c r="Q50" i="8" s="1"/>
  <c r="R50" i="8" s="1"/>
  <c r="P56" i="8"/>
  <c r="Q56" i="8" s="1"/>
  <c r="R56" i="8" s="1"/>
  <c r="P47" i="8"/>
  <c r="P62" i="8"/>
  <c r="Q62" i="8" s="1"/>
  <c r="R62" i="8" s="1"/>
  <c r="P55" i="8"/>
  <c r="Q55" i="8" s="1"/>
  <c r="R55" i="8" s="1"/>
  <c r="P54" i="8"/>
  <c r="Q54" i="8" s="1"/>
  <c r="R54" i="8" s="1"/>
  <c r="P43" i="8"/>
  <c r="Q43" i="8" s="1"/>
  <c r="R43" i="8" s="1"/>
  <c r="P49" i="8"/>
  <c r="Q49" i="8" s="1"/>
  <c r="R49" i="8" s="1"/>
  <c r="P48" i="8"/>
  <c r="Q48" i="8" s="1"/>
  <c r="R48" i="8" s="1"/>
  <c r="P52" i="8"/>
  <c r="Q52" i="8" s="1"/>
  <c r="R52" i="8" s="1"/>
  <c r="P63" i="8"/>
  <c r="Q63" i="8" s="1"/>
  <c r="R63" i="8" s="1"/>
  <c r="P60" i="8"/>
  <c r="Q60" i="8" s="1"/>
  <c r="R60" i="8" s="1"/>
  <c r="P44" i="8"/>
  <c r="Q44" i="8" s="1"/>
  <c r="R44" i="8" s="1"/>
  <c r="P51" i="8"/>
  <c r="Q51" i="8" s="1"/>
  <c r="R51" i="8" s="1"/>
  <c r="G36" i="8"/>
  <c r="H36" i="8"/>
  <c r="P71" i="8"/>
  <c r="Q71" i="8" s="1"/>
  <c r="R71" i="8" s="1"/>
  <c r="P76" i="8"/>
  <c r="Q76" i="8" s="1"/>
  <c r="R76" i="8" s="1"/>
  <c r="P84" i="8"/>
  <c r="Q84" i="8" s="1"/>
  <c r="R84" i="8" s="1"/>
  <c r="P79" i="8"/>
  <c r="Q79" i="8" s="1"/>
  <c r="R79" i="8" s="1"/>
  <c r="P82" i="8"/>
  <c r="Q82" i="8" s="1"/>
  <c r="R82" i="8" s="1"/>
  <c r="P77" i="8"/>
  <c r="Q77" i="8" s="1"/>
  <c r="R77" i="8" s="1"/>
  <c r="P73" i="8"/>
  <c r="Q73" i="8" s="1"/>
  <c r="R73" i="8" s="1"/>
  <c r="P92" i="8"/>
  <c r="Q92" i="8" s="1"/>
  <c r="R92" i="8" s="1"/>
  <c r="P90" i="8"/>
  <c r="Q90" i="8" s="1"/>
  <c r="R90" i="8" s="1"/>
  <c r="P70" i="8"/>
  <c r="Q70" i="8" s="1"/>
  <c r="R70" i="8" s="1"/>
  <c r="P75" i="8"/>
  <c r="Q75" i="8" s="1"/>
  <c r="R75" i="8" s="1"/>
  <c r="P72" i="8"/>
  <c r="P78" i="8"/>
  <c r="Q78" i="8" s="1"/>
  <c r="R78" i="8" s="1"/>
  <c r="P88" i="8"/>
  <c r="Q88" i="8" s="1"/>
  <c r="R88" i="8" s="1"/>
  <c r="P89" i="8"/>
  <c r="Q89" i="8" s="1"/>
  <c r="R89" i="8" s="1"/>
  <c r="P81" i="8"/>
  <c r="Q81" i="8" s="1"/>
  <c r="R81" i="8" s="1"/>
  <c r="P86" i="8"/>
  <c r="Q86" i="8" s="1"/>
  <c r="R86" i="8" s="1"/>
  <c r="P74" i="8"/>
  <c r="P80" i="8"/>
  <c r="P91" i="8"/>
  <c r="Q91" i="8" s="1"/>
  <c r="R91" i="8" s="1"/>
  <c r="P83" i="8"/>
  <c r="Q83" i="8" s="1"/>
  <c r="R83" i="8" s="1"/>
  <c r="P85" i="8"/>
  <c r="Q85" i="8" s="1"/>
  <c r="R85" i="8" s="1"/>
  <c r="P87" i="8"/>
  <c r="Q87" i="8" s="1"/>
  <c r="R87" i="8" s="1"/>
  <c r="F25" i="8"/>
  <c r="G25" i="8" s="1"/>
  <c r="D25" i="8" s="1"/>
  <c r="D36" i="8"/>
  <c r="E36" i="8"/>
  <c r="G70" i="8"/>
  <c r="C100" i="8" s="1"/>
  <c r="D100" i="8" s="1"/>
  <c r="G100" i="8" s="1"/>
  <c r="N53" i="8"/>
  <c r="M74" i="8"/>
  <c r="N74" i="8"/>
  <c r="M80" i="8"/>
  <c r="N80" i="8"/>
  <c r="N72" i="8"/>
  <c r="M72" i="8"/>
  <c r="M45" i="8"/>
  <c r="M47" i="8"/>
  <c r="N47" i="8"/>
  <c r="K43" i="8" l="1"/>
  <c r="C97" i="8" s="1"/>
  <c r="D97" i="8" s="1"/>
  <c r="G97" i="8" s="1"/>
  <c r="F5" i="6" s="1"/>
  <c r="Q72" i="8"/>
  <c r="R72" i="8"/>
  <c r="R80" i="8"/>
  <c r="Q80" i="8"/>
  <c r="Q47" i="8"/>
  <c r="R47" i="8"/>
  <c r="Q53" i="8"/>
  <c r="R53" i="8"/>
  <c r="E25" i="8"/>
  <c r="K9" i="8"/>
  <c r="L12" i="7" s="1"/>
  <c r="H76" i="8"/>
  <c r="I76" i="8" s="1"/>
  <c r="J76" i="8" s="1"/>
  <c r="H73" i="8"/>
  <c r="I73" i="8" s="1"/>
  <c r="J73" i="8" s="1"/>
  <c r="H83" i="8"/>
  <c r="I83" i="8" s="1"/>
  <c r="J83" i="8" s="1"/>
  <c r="H84" i="8"/>
  <c r="I84" i="8" s="1"/>
  <c r="J84" i="8" s="1"/>
  <c r="H92" i="8"/>
  <c r="I92" i="8" s="1"/>
  <c r="J92" i="8" s="1"/>
  <c r="H71" i="8"/>
  <c r="I71" i="8" s="1"/>
  <c r="J71" i="8" s="1"/>
  <c r="H90" i="8"/>
  <c r="I90" i="8" s="1"/>
  <c r="J90" i="8" s="1"/>
  <c r="H70" i="8"/>
  <c r="I70" i="8" s="1"/>
  <c r="J70" i="8" s="1"/>
  <c r="H78" i="8"/>
  <c r="I78" i="8" s="1"/>
  <c r="J78" i="8" s="1"/>
  <c r="H77" i="8"/>
  <c r="I77" i="8" s="1"/>
  <c r="J77" i="8" s="1"/>
  <c r="H72" i="8"/>
  <c r="H79" i="8"/>
  <c r="I79" i="8" s="1"/>
  <c r="J79" i="8" s="1"/>
  <c r="H87" i="8"/>
  <c r="I87" i="8" s="1"/>
  <c r="J87" i="8" s="1"/>
  <c r="H86" i="8"/>
  <c r="I86" i="8" s="1"/>
  <c r="J86" i="8" s="1"/>
  <c r="H74" i="8"/>
  <c r="H75" i="8"/>
  <c r="I75" i="8" s="1"/>
  <c r="J75" i="8" s="1"/>
  <c r="H82" i="8"/>
  <c r="I82" i="8" s="1"/>
  <c r="J82" i="8" s="1"/>
  <c r="H89" i="8"/>
  <c r="I89" i="8" s="1"/>
  <c r="J89" i="8" s="1"/>
  <c r="H91" i="8"/>
  <c r="I91" i="8" s="1"/>
  <c r="J91" i="8" s="1"/>
  <c r="H80" i="8"/>
  <c r="H85" i="8"/>
  <c r="I85" i="8" s="1"/>
  <c r="J85" i="8" s="1"/>
  <c r="H88" i="8"/>
  <c r="I88" i="8" s="1"/>
  <c r="J88" i="8" s="1"/>
  <c r="H81" i="8"/>
  <c r="I81" i="8" s="1"/>
  <c r="J81" i="8" s="1"/>
  <c r="R74" i="8"/>
  <c r="Q74" i="8"/>
  <c r="Q45" i="8"/>
  <c r="R45" i="8"/>
  <c r="G43" i="8"/>
  <c r="C96" i="8" s="1"/>
  <c r="D96" i="8" s="1"/>
  <c r="G96" i="8" s="1"/>
  <c r="O70" i="8"/>
  <c r="C102" i="8" s="1"/>
  <c r="D102" i="8" s="1"/>
  <c r="G102" i="8" s="1"/>
  <c r="C113" i="8" s="1"/>
  <c r="C111" i="8"/>
  <c r="N5" i="6"/>
  <c r="O5" i="6" s="1"/>
  <c r="O43" i="8"/>
  <c r="C98" i="8" s="1"/>
  <c r="D98" i="8" s="1"/>
  <c r="G98" i="8" s="1"/>
  <c r="S70" i="8" l="1"/>
  <c r="C103" i="8" s="1"/>
  <c r="D103" i="8" s="1"/>
  <c r="G103" i="8" s="1"/>
  <c r="C108" i="8"/>
  <c r="S43" i="8"/>
  <c r="C99" i="8" s="1"/>
  <c r="D99" i="8" s="1"/>
  <c r="G99" i="8" s="1"/>
  <c r="C110" i="8" s="1"/>
  <c r="U5" i="6"/>
  <c r="C107" i="8"/>
  <c r="C5" i="6"/>
  <c r="J80" i="8"/>
  <c r="I80" i="8"/>
  <c r="C114" i="8"/>
  <c r="X5" i="6"/>
  <c r="J74" i="8"/>
  <c r="I74" i="8"/>
  <c r="J72" i="8"/>
  <c r="I72" i="8"/>
  <c r="C109" i="8"/>
  <c r="I5" i="6"/>
  <c r="E3" i="12" l="1"/>
  <c r="L5" i="6"/>
  <c r="K70" i="8"/>
  <c r="C101" i="8" s="1"/>
  <c r="D101" i="8" s="1"/>
  <c r="G101" i="8" s="1"/>
  <c r="C112" i="8" s="1"/>
  <c r="D107" i="8" s="1"/>
  <c r="L9" i="7" s="1"/>
  <c r="L10" i="7" s="1"/>
  <c r="R5" i="6" l="1"/>
  <c r="B32" i="6" l="1"/>
  <c r="B42" i="6"/>
  <c r="C16" i="6"/>
  <c r="B24" i="6"/>
  <c r="B25"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<sst xmlns="http://schemas.openxmlformats.org/spreadsheetml/2006/main" count="446" uniqueCount="204">
  <si>
    <t>Angle</t>
  </si>
  <si>
    <t>Intensity</t>
  </si>
  <si>
    <r>
      <t>[110]</t>
    </r>
    <r>
      <rPr>
        <vertAlign val="subscript"/>
        <sz val="11"/>
        <color theme="1"/>
        <rFont val="Calibri"/>
        <family val="2"/>
      </rPr>
      <t>α</t>
    </r>
    <r>
      <rPr>
        <sz val="11"/>
        <color theme="1"/>
        <rFont val="Calibri"/>
        <family val="2"/>
      </rPr>
      <t xml:space="preserve"> 2Θ</t>
    </r>
  </si>
  <si>
    <r>
      <t>[200]</t>
    </r>
    <r>
      <rPr>
        <vertAlign val="subscript"/>
        <sz val="11"/>
        <color theme="1"/>
        <rFont val="Calibri"/>
        <family val="2"/>
        <scheme val="minor"/>
      </rPr>
      <t>α</t>
    </r>
    <r>
      <rPr>
        <sz val="11"/>
        <color theme="1"/>
        <rFont val="Calibri"/>
        <family val="2"/>
        <scheme val="minor"/>
      </rPr>
      <t xml:space="preserve"> 2Θ</t>
    </r>
  </si>
  <si>
    <r>
      <t>[211]</t>
    </r>
    <r>
      <rPr>
        <vertAlign val="subscript"/>
        <sz val="11"/>
        <color theme="1"/>
        <rFont val="Calibri"/>
        <family val="2"/>
        <scheme val="minor"/>
      </rPr>
      <t>α</t>
    </r>
    <r>
      <rPr>
        <sz val="11"/>
        <color theme="1"/>
        <rFont val="Calibri"/>
        <family val="2"/>
        <scheme val="minor"/>
      </rPr>
      <t xml:space="preserve"> 2Θ</t>
    </r>
  </si>
  <si>
    <r>
      <t>[220]</t>
    </r>
    <r>
      <rPr>
        <vertAlign val="subscript"/>
        <sz val="11"/>
        <color theme="1"/>
        <rFont val="Calibri"/>
        <family val="2"/>
        <scheme val="minor"/>
      </rPr>
      <t>α</t>
    </r>
    <r>
      <rPr>
        <sz val="11"/>
        <color theme="1"/>
        <rFont val="Calibri"/>
        <family val="2"/>
        <scheme val="minor"/>
      </rPr>
      <t xml:space="preserve"> 2Θ</t>
    </r>
  </si>
  <si>
    <r>
      <t>[111]</t>
    </r>
    <r>
      <rPr>
        <vertAlign val="subscript"/>
        <sz val="11"/>
        <color theme="1"/>
        <rFont val="Calibri"/>
        <family val="2"/>
        <scheme val="minor"/>
      </rPr>
      <t>γ</t>
    </r>
    <r>
      <rPr>
        <sz val="11"/>
        <color theme="1"/>
        <rFont val="Calibri"/>
        <family val="2"/>
        <scheme val="minor"/>
      </rPr>
      <t xml:space="preserve"> 2Θ</t>
    </r>
  </si>
  <si>
    <r>
      <t>[200]</t>
    </r>
    <r>
      <rPr>
        <vertAlign val="subscript"/>
        <sz val="11"/>
        <color theme="1"/>
        <rFont val="Calibri"/>
        <family val="2"/>
        <scheme val="minor"/>
      </rPr>
      <t>γ</t>
    </r>
    <r>
      <rPr>
        <sz val="11"/>
        <color theme="1"/>
        <rFont val="Calibri"/>
        <family val="2"/>
        <scheme val="minor"/>
      </rPr>
      <t xml:space="preserve"> 2Θ</t>
    </r>
  </si>
  <si>
    <r>
      <t>[220]</t>
    </r>
    <r>
      <rPr>
        <vertAlign val="subscript"/>
        <sz val="11"/>
        <color theme="1"/>
        <rFont val="Calibri"/>
        <family val="2"/>
        <scheme val="minor"/>
      </rPr>
      <t>γ</t>
    </r>
    <r>
      <rPr>
        <sz val="11"/>
        <color theme="1"/>
        <rFont val="Calibri"/>
        <family val="2"/>
        <scheme val="minor"/>
      </rPr>
      <t xml:space="preserve"> 2Θ</t>
    </r>
  </si>
  <si>
    <r>
      <t>[311]</t>
    </r>
    <r>
      <rPr>
        <vertAlign val="subscript"/>
        <sz val="11"/>
        <color theme="1"/>
        <rFont val="Calibri"/>
        <family val="2"/>
        <scheme val="minor"/>
      </rPr>
      <t>γ</t>
    </r>
    <r>
      <rPr>
        <sz val="11"/>
        <color theme="1"/>
        <rFont val="Calibri"/>
        <family val="2"/>
        <scheme val="minor"/>
      </rPr>
      <t xml:space="preserve"> 2Θ</t>
    </r>
  </si>
  <si>
    <t>Peak</t>
  </si>
  <si>
    <t>Theorectical Angle</t>
  </si>
  <si>
    <r>
      <t>[110]</t>
    </r>
    <r>
      <rPr>
        <vertAlign val="subscript"/>
        <sz val="11"/>
        <color theme="1"/>
        <rFont val="Calibri"/>
        <family val="2"/>
      </rPr>
      <t>α</t>
    </r>
  </si>
  <si>
    <r>
      <t>[200]</t>
    </r>
    <r>
      <rPr>
        <vertAlign val="subscript"/>
        <sz val="11"/>
        <color theme="1"/>
        <rFont val="Calibri"/>
        <family val="2"/>
        <scheme val="minor"/>
      </rPr>
      <t>α</t>
    </r>
  </si>
  <si>
    <r>
      <t>[211]</t>
    </r>
    <r>
      <rPr>
        <vertAlign val="subscript"/>
        <sz val="11"/>
        <color theme="1"/>
        <rFont val="Calibri"/>
        <family val="2"/>
        <scheme val="minor"/>
      </rPr>
      <t>α</t>
    </r>
  </si>
  <si>
    <r>
      <t>[220]</t>
    </r>
    <r>
      <rPr>
        <vertAlign val="subscript"/>
        <sz val="11"/>
        <color theme="1"/>
        <rFont val="Calibri"/>
        <family val="2"/>
        <scheme val="minor"/>
      </rPr>
      <t>α</t>
    </r>
  </si>
  <si>
    <r>
      <t>[111]</t>
    </r>
    <r>
      <rPr>
        <vertAlign val="subscript"/>
        <sz val="11"/>
        <color theme="1"/>
        <rFont val="Calibri"/>
        <family val="2"/>
        <scheme val="minor"/>
      </rPr>
      <t>γ</t>
    </r>
    <r>
      <rPr>
        <sz val="11"/>
        <color theme="1"/>
        <rFont val="Calibri"/>
        <family val="2"/>
        <scheme val="minor"/>
      </rPr>
      <t xml:space="preserve"> </t>
    </r>
  </si>
  <si>
    <r>
      <t>[200]</t>
    </r>
    <r>
      <rPr>
        <vertAlign val="subscript"/>
        <sz val="11"/>
        <color theme="1"/>
        <rFont val="Calibri"/>
        <family val="2"/>
        <scheme val="minor"/>
      </rPr>
      <t>γ</t>
    </r>
    <r>
      <rPr>
        <sz val="11"/>
        <color theme="1"/>
        <rFont val="Calibri"/>
        <family val="2"/>
        <scheme val="minor"/>
      </rPr>
      <t xml:space="preserve"> </t>
    </r>
  </si>
  <si>
    <r>
      <t>[220]</t>
    </r>
    <r>
      <rPr>
        <vertAlign val="subscript"/>
        <sz val="11"/>
        <color theme="1"/>
        <rFont val="Calibri"/>
        <family val="2"/>
        <scheme val="minor"/>
      </rPr>
      <t>γ</t>
    </r>
    <r>
      <rPr>
        <sz val="11"/>
        <color theme="1"/>
        <rFont val="Calibri"/>
        <family val="2"/>
        <scheme val="minor"/>
      </rPr>
      <t xml:space="preserve"> </t>
    </r>
  </si>
  <si>
    <r>
      <t>[311]</t>
    </r>
    <r>
      <rPr>
        <vertAlign val="subscript"/>
        <sz val="11"/>
        <color theme="1"/>
        <rFont val="Calibri"/>
        <family val="2"/>
        <scheme val="minor"/>
      </rPr>
      <t>γ</t>
    </r>
    <r>
      <rPr>
        <sz val="11"/>
        <color theme="1"/>
        <rFont val="Calibri"/>
        <family val="2"/>
        <scheme val="minor"/>
      </rPr>
      <t xml:space="preserve"> </t>
    </r>
  </si>
  <si>
    <t>Sum of Intenstities</t>
  </si>
  <si>
    <t>q</t>
  </si>
  <si>
    <t>P</t>
  </si>
  <si>
    <t>Fundamental Equations</t>
  </si>
  <si>
    <t>v</t>
  </si>
  <si>
    <t>=</t>
  </si>
  <si>
    <t>volume of unit cell</t>
  </si>
  <si>
    <t>|F|</t>
  </si>
  <si>
    <t>Structure Factor</t>
  </si>
  <si>
    <t>p</t>
  </si>
  <si>
    <t>multiplicity factor of (hkl) reflection</t>
  </si>
  <si>
    <t>Θ</t>
  </si>
  <si>
    <t>Bragg Angle</t>
  </si>
  <si>
    <r>
      <t>e</t>
    </r>
    <r>
      <rPr>
        <vertAlign val="superscript"/>
        <sz val="11"/>
        <color theme="1"/>
        <rFont val="Calibri"/>
        <family val="2"/>
        <scheme val="minor"/>
      </rPr>
      <t>-2M</t>
    </r>
  </si>
  <si>
    <t>Debye-Waller Temperature Factor</t>
  </si>
  <si>
    <r>
      <t>µ</t>
    </r>
    <r>
      <rPr>
        <vertAlign val="subscript"/>
        <sz val="11"/>
        <color theme="1"/>
        <rFont val="Calibri"/>
        <family val="2"/>
        <scheme val="minor"/>
      </rPr>
      <t>s</t>
    </r>
  </si>
  <si>
    <t>the mean square displacement of the atoms from their mean position in a direction perpendicular to the diffracting plane</t>
  </si>
  <si>
    <t>λ</t>
  </si>
  <si>
    <t>Characteristic wavelength for a source</t>
  </si>
  <si>
    <t>Austenite</t>
  </si>
  <si>
    <t>R</t>
  </si>
  <si>
    <t>R Value</t>
  </si>
  <si>
    <t>Intenstity</t>
  </si>
  <si>
    <t>I/R</t>
  </si>
  <si>
    <r>
      <t>Neglecting the [110]</t>
    </r>
    <r>
      <rPr>
        <vertAlign val="subscript"/>
        <sz val="11"/>
        <color theme="1"/>
        <rFont val="Calibri"/>
        <family val="2"/>
        <scheme val="minor"/>
      </rPr>
      <t>α</t>
    </r>
    <r>
      <rPr>
        <sz val="11"/>
        <color theme="1"/>
        <rFont val="Calibri"/>
        <family val="2"/>
        <scheme val="minor"/>
      </rPr>
      <t xml:space="preserve"> and the  [111]</t>
    </r>
    <r>
      <rPr>
        <vertAlign val="subscript"/>
        <sz val="11"/>
        <color theme="1"/>
        <rFont val="Calibri"/>
        <family val="2"/>
      </rPr>
      <t>γ</t>
    </r>
  </si>
  <si>
    <r>
      <t>V</t>
    </r>
    <r>
      <rPr>
        <vertAlign val="subscript"/>
        <sz val="11"/>
        <color theme="1"/>
        <rFont val="Calibri"/>
        <family val="2"/>
      </rPr>
      <t>γ</t>
    </r>
  </si>
  <si>
    <r>
      <t>[311]</t>
    </r>
    <r>
      <rPr>
        <vertAlign val="subscript"/>
        <sz val="11"/>
        <color theme="1"/>
        <rFont val="Calibri"/>
        <family val="2"/>
        <scheme val="minor"/>
      </rPr>
      <t>γ</t>
    </r>
    <r>
      <rPr>
        <sz val="11"/>
        <color theme="1"/>
        <rFont val="Calibri"/>
        <family val="2"/>
        <scheme val="minor"/>
      </rPr>
      <t xml:space="preserve"> Integrated Intensity</t>
    </r>
  </si>
  <si>
    <r>
      <t>[220]</t>
    </r>
    <r>
      <rPr>
        <vertAlign val="subscript"/>
        <sz val="11"/>
        <color theme="1"/>
        <rFont val="Calibri"/>
        <family val="2"/>
        <scheme val="minor"/>
      </rPr>
      <t>γ</t>
    </r>
    <r>
      <rPr>
        <sz val="11"/>
        <color theme="1"/>
        <rFont val="Calibri"/>
        <family val="2"/>
        <scheme val="minor"/>
      </rPr>
      <t xml:space="preserve"> Integrated Intensity</t>
    </r>
  </si>
  <si>
    <r>
      <t>[200]</t>
    </r>
    <r>
      <rPr>
        <vertAlign val="subscript"/>
        <sz val="11"/>
        <color theme="1"/>
        <rFont val="Calibri"/>
        <family val="2"/>
        <scheme val="minor"/>
      </rPr>
      <t>γ</t>
    </r>
    <r>
      <rPr>
        <sz val="11"/>
        <color theme="1"/>
        <rFont val="Calibri"/>
        <family val="2"/>
        <scheme val="minor"/>
      </rPr>
      <t xml:space="preserve"> Integrated Intensity</t>
    </r>
  </si>
  <si>
    <r>
      <t>[111]</t>
    </r>
    <r>
      <rPr>
        <vertAlign val="subscript"/>
        <sz val="11"/>
        <color theme="1"/>
        <rFont val="Calibri"/>
        <family val="2"/>
        <scheme val="minor"/>
      </rPr>
      <t>γ</t>
    </r>
    <r>
      <rPr>
        <sz val="11"/>
        <color theme="1"/>
        <rFont val="Calibri"/>
        <family val="2"/>
        <scheme val="minor"/>
      </rPr>
      <t xml:space="preserve"> Integrated Intensity</t>
    </r>
  </si>
  <si>
    <t>Composition</t>
  </si>
  <si>
    <r>
      <t>[220]</t>
    </r>
    <r>
      <rPr>
        <vertAlign val="subscript"/>
        <sz val="11"/>
        <color theme="1"/>
        <rFont val="Calibri"/>
        <family val="2"/>
        <scheme val="minor"/>
      </rPr>
      <t>α</t>
    </r>
    <r>
      <rPr>
        <sz val="11"/>
        <color theme="1"/>
        <rFont val="Calibri"/>
        <family val="2"/>
        <scheme val="minor"/>
      </rPr>
      <t xml:space="preserve"> Integrated Intensity</t>
    </r>
  </si>
  <si>
    <t>2Θ</t>
  </si>
  <si>
    <r>
      <t>[211]</t>
    </r>
    <r>
      <rPr>
        <vertAlign val="subscript"/>
        <sz val="11"/>
        <color theme="1"/>
        <rFont val="Calibri"/>
        <family val="2"/>
        <scheme val="minor"/>
      </rPr>
      <t>α</t>
    </r>
    <r>
      <rPr>
        <sz val="11"/>
        <color theme="1"/>
        <rFont val="Calibri"/>
        <family val="2"/>
        <scheme val="minor"/>
      </rPr>
      <t xml:space="preserve"> Integrated Intensity</t>
    </r>
  </si>
  <si>
    <t>Checks</t>
  </si>
  <si>
    <r>
      <t xml:space="preserve">**There are two cells in the </t>
    </r>
    <r>
      <rPr>
        <sz val="11"/>
        <color theme="1"/>
        <rFont val="Calibri"/>
        <family val="2"/>
      </rPr>
      <t>Δ</t>
    </r>
    <r>
      <rPr>
        <sz val="11"/>
        <color theme="1"/>
        <rFont val="Calibri"/>
        <family val="2"/>
        <scheme val="minor"/>
      </rPr>
      <t>f sheet that will need to be input manually**</t>
    </r>
  </si>
  <si>
    <r>
      <t>[200]</t>
    </r>
    <r>
      <rPr>
        <vertAlign val="subscript"/>
        <sz val="11"/>
        <color theme="1"/>
        <rFont val="Calibri"/>
        <family val="2"/>
        <scheme val="minor"/>
      </rPr>
      <t>α</t>
    </r>
    <r>
      <rPr>
        <sz val="11"/>
        <color theme="1"/>
        <rFont val="Calibri"/>
        <family val="2"/>
        <scheme val="minor"/>
      </rPr>
      <t xml:space="preserve"> Integrated Intensity</t>
    </r>
  </si>
  <si>
    <r>
      <t>[110]</t>
    </r>
    <r>
      <rPr>
        <vertAlign val="subscript"/>
        <sz val="11"/>
        <color theme="1"/>
        <rFont val="Calibri"/>
        <family val="2"/>
      </rPr>
      <t>α</t>
    </r>
    <r>
      <rPr>
        <sz val="11"/>
        <color theme="1"/>
        <rFont val="Calibri"/>
        <family val="2"/>
      </rPr>
      <t xml:space="preserve"> Integrated Intensity</t>
    </r>
  </si>
  <si>
    <t>FWHM</t>
  </si>
  <si>
    <t>V</t>
  </si>
  <si>
    <t>N</t>
  </si>
  <si>
    <t>°</t>
  </si>
  <si>
    <r>
      <t>a</t>
    </r>
    <r>
      <rPr>
        <vertAlign val="subscript"/>
        <sz val="11"/>
        <color theme="1"/>
        <rFont val="Calibri"/>
        <family val="2"/>
        <scheme val="minor"/>
      </rPr>
      <t>ave,</t>
    </r>
    <r>
      <rPr>
        <vertAlign val="subscript"/>
        <sz val="11"/>
        <color theme="1"/>
        <rFont val="Calibri"/>
        <family val="2"/>
      </rPr>
      <t>γ</t>
    </r>
    <r>
      <rPr>
        <sz val="11"/>
        <color theme="1"/>
        <rFont val="Calibri"/>
        <family val="2"/>
        <scheme val="minor"/>
      </rPr>
      <t xml:space="preserve"> (Å)</t>
    </r>
  </si>
  <si>
    <t>Ti</t>
  </si>
  <si>
    <t>Mo</t>
  </si>
  <si>
    <r>
      <t>a</t>
    </r>
    <r>
      <rPr>
        <vertAlign val="subscript"/>
        <sz val="11"/>
        <color theme="1"/>
        <rFont val="Calibri"/>
        <family val="2"/>
        <scheme val="minor"/>
      </rPr>
      <t>ave,</t>
    </r>
    <r>
      <rPr>
        <vertAlign val="subscript"/>
        <sz val="11"/>
        <color theme="1"/>
        <rFont val="Calibri"/>
        <family val="2"/>
      </rPr>
      <t>α</t>
    </r>
    <r>
      <rPr>
        <sz val="11"/>
        <color theme="1"/>
        <rFont val="Calibri"/>
        <family val="2"/>
        <scheme val="minor"/>
      </rPr>
      <t xml:space="preserve"> (Å)</t>
    </r>
  </si>
  <si>
    <t>Te</t>
  </si>
  <si>
    <t>Mn</t>
  </si>
  <si>
    <r>
      <t>V</t>
    </r>
    <r>
      <rPr>
        <vertAlign val="subscript"/>
        <sz val="11"/>
        <color theme="1"/>
        <rFont val="Calibri"/>
        <family val="2"/>
        <scheme val="minor"/>
      </rPr>
      <t>f,α</t>
    </r>
    <r>
      <rPr>
        <sz val="11"/>
        <color theme="1"/>
        <rFont val="Calibri"/>
        <family val="2"/>
        <scheme val="minor"/>
      </rPr>
      <t xml:space="preserve"> (%) SAE</t>
    </r>
  </si>
  <si>
    <t>Sn</t>
  </si>
  <si>
    <t>Fe</t>
  </si>
  <si>
    <r>
      <t>V</t>
    </r>
    <r>
      <rPr>
        <vertAlign val="subscript"/>
        <sz val="11"/>
        <color theme="1"/>
        <rFont val="Calibri"/>
        <family val="2"/>
        <scheme val="minor"/>
      </rPr>
      <t>f,</t>
    </r>
    <r>
      <rPr>
        <vertAlign val="subscript"/>
        <sz val="11"/>
        <color theme="1"/>
        <rFont val="Calibri"/>
        <family val="2"/>
      </rPr>
      <t xml:space="preserve">γ </t>
    </r>
    <r>
      <rPr>
        <sz val="11"/>
        <color theme="1"/>
        <rFont val="Calibri"/>
        <family val="2"/>
      </rPr>
      <t>(%) SAE</t>
    </r>
  </si>
  <si>
    <t>Si</t>
  </si>
  <si>
    <t>Cu</t>
  </si>
  <si>
    <t>Outputs</t>
  </si>
  <si>
    <t>Sb</t>
  </si>
  <si>
    <t>Cr</t>
  </si>
  <si>
    <t>S</t>
  </si>
  <si>
    <t>C</t>
  </si>
  <si>
    <t>Pb</t>
  </si>
  <si>
    <t>Bi</t>
  </si>
  <si>
    <t>Tq</t>
  </si>
  <si>
    <t>Cobalt</t>
  </si>
  <si>
    <t>B</t>
  </si>
  <si>
    <t>Copper</t>
  </si>
  <si>
    <t>Radiation Source</t>
  </si>
  <si>
    <t>RA</t>
  </si>
  <si>
    <t>Molybdenum</t>
  </si>
  <si>
    <t>Ni</t>
  </si>
  <si>
    <t>As</t>
  </si>
  <si>
    <t>s</t>
  </si>
  <si>
    <t>Dwell Time</t>
  </si>
  <si>
    <t>Ms</t>
  </si>
  <si>
    <t>Chromium</t>
  </si>
  <si>
    <t>Zr</t>
  </si>
  <si>
    <t>Nb</t>
  </si>
  <si>
    <t>Al</t>
  </si>
  <si>
    <t>2Θ (end)</t>
  </si>
  <si>
    <t>Alloy Composition, wt fraction (Fe will autocalculate)</t>
  </si>
  <si>
    <t>2Θ (start)</t>
  </si>
  <si>
    <t>Theoretical amount based on heat treatment</t>
  </si>
  <si>
    <r>
      <t>Wavelength (</t>
    </r>
    <r>
      <rPr>
        <sz val="11"/>
        <color theme="1"/>
        <rFont val="Calibri"/>
        <family val="2"/>
      </rPr>
      <t>Å) **Values from Culity**</t>
    </r>
  </si>
  <si>
    <t>Input Data</t>
  </si>
  <si>
    <t>Ferrite</t>
  </si>
  <si>
    <t>Volume Fraction RA</t>
  </si>
  <si>
    <t>Term</t>
  </si>
  <si>
    <t>hkl indicies</t>
  </si>
  <si>
    <t>Phase</t>
  </si>
  <si>
    <t>**Retained Austenite Measurements SAE**</t>
  </si>
  <si>
    <r>
      <t>|F</t>
    </r>
    <r>
      <rPr>
        <vertAlign val="subscript"/>
        <sz val="11"/>
        <color theme="1"/>
        <rFont val="Calibri"/>
        <family val="2"/>
        <scheme val="minor"/>
      </rPr>
      <t>hkl</t>
    </r>
    <r>
      <rPr>
        <sz val="11"/>
        <color theme="1"/>
        <rFont val="Calibri"/>
        <family val="2"/>
        <scheme val="minor"/>
      </rPr>
      <t>|</t>
    </r>
    <r>
      <rPr>
        <vertAlign val="superscript"/>
        <sz val="11"/>
        <color theme="1"/>
        <rFont val="Calibri"/>
        <family val="2"/>
        <scheme val="minor"/>
      </rPr>
      <t>2</t>
    </r>
  </si>
  <si>
    <r>
      <t>f</t>
    </r>
    <r>
      <rPr>
        <vertAlign val="subscript"/>
        <sz val="11"/>
        <color theme="1"/>
        <rFont val="Calibri"/>
        <family val="2"/>
        <scheme val="minor"/>
      </rPr>
      <t>Fe</t>
    </r>
  </si>
  <si>
    <t>** Calculation of R , p values are assumed to be correct**</t>
  </si>
  <si>
    <t>Sum wt fraction (f')</t>
  </si>
  <si>
    <t>wt fraction (f')</t>
  </si>
  <si>
    <t>f'</t>
  </si>
  <si>
    <t>f</t>
  </si>
  <si>
    <t>Austenite [311]</t>
  </si>
  <si>
    <t>Austenite [220]</t>
  </si>
  <si>
    <t>Austenite [200]</t>
  </si>
  <si>
    <t>Austenite [111]</t>
  </si>
  <si>
    <t>Δf</t>
  </si>
  <si>
    <t>λ/λk</t>
  </si>
  <si>
    <t>Element</t>
  </si>
  <si>
    <t>**Adjusting for the Anomolous Scattering, for explaination see Culity 13-4, austenite peaks**</t>
  </si>
  <si>
    <t>Ferrite [220]</t>
  </si>
  <si>
    <t>Ferrite [211]</t>
  </si>
  <si>
    <t>Ferrite [200]</t>
  </si>
  <si>
    <t>Ferrite [110]</t>
  </si>
  <si>
    <r>
      <rPr>
        <sz val="11"/>
        <color theme="1"/>
        <rFont val="Calibri"/>
        <family val="2"/>
      </rPr>
      <t>λ/λ</t>
    </r>
    <r>
      <rPr>
        <vertAlign val="subscript"/>
        <sz val="11"/>
        <color theme="1"/>
        <rFont val="Calibri"/>
        <family val="2"/>
      </rPr>
      <t>k</t>
    </r>
  </si>
  <si>
    <t>**Adjusting for the Anomolous Scattering, for explaination see Culity 13-4, ferrite peaks**</t>
  </si>
  <si>
    <r>
      <t>cos</t>
    </r>
    <r>
      <rPr>
        <vertAlign val="superscript"/>
        <sz val="11"/>
        <color theme="1"/>
        <rFont val="Calibri"/>
        <family val="2"/>
        <scheme val="minor"/>
      </rPr>
      <t>2</t>
    </r>
    <r>
      <rPr>
        <sz val="11"/>
        <color theme="1"/>
        <rFont val="Calibri"/>
        <family val="2"/>
        <scheme val="minor"/>
      </rPr>
      <t>(2Θ) (°)</t>
    </r>
  </si>
  <si>
    <r>
      <t>cos(Θ)/</t>
    </r>
    <r>
      <rPr>
        <sz val="11"/>
        <color theme="1"/>
        <rFont val="Calibri"/>
        <family val="2"/>
      </rPr>
      <t>λ</t>
    </r>
  </si>
  <si>
    <r>
      <t>cos</t>
    </r>
    <r>
      <rPr>
        <vertAlign val="superscript"/>
        <sz val="11"/>
        <color theme="1"/>
        <rFont val="Calibri"/>
        <family val="2"/>
        <scheme val="minor"/>
      </rPr>
      <t>2</t>
    </r>
    <r>
      <rPr>
        <sz val="11"/>
        <color theme="1"/>
        <rFont val="Calibri"/>
        <family val="2"/>
        <scheme val="minor"/>
      </rPr>
      <t>(Θ) (°)</t>
    </r>
  </si>
  <si>
    <t>cos(Θ) (°)</t>
  </si>
  <si>
    <r>
      <t>sin(Θ)/</t>
    </r>
    <r>
      <rPr>
        <sz val="11"/>
        <color theme="1"/>
        <rFont val="Calibri"/>
        <family val="2"/>
      </rPr>
      <t>λ</t>
    </r>
  </si>
  <si>
    <r>
      <t>sin</t>
    </r>
    <r>
      <rPr>
        <vertAlign val="superscript"/>
        <sz val="11"/>
        <color theme="1"/>
        <rFont val="Calibri"/>
        <family val="2"/>
        <scheme val="minor"/>
      </rPr>
      <t>2</t>
    </r>
    <r>
      <rPr>
        <sz val="11"/>
        <color theme="1"/>
        <rFont val="Calibri"/>
        <family val="2"/>
        <scheme val="minor"/>
      </rPr>
      <t>(Θ) (°)</t>
    </r>
  </si>
  <si>
    <t>sin(Θ) (°)</t>
  </si>
  <si>
    <t>**This is a table of all the trig values needed for the analysis for each diffracting plane using the actual Θ and 2Θ values from the XRD Pattern**</t>
  </si>
  <si>
    <t>n (Number of peaks)</t>
  </si>
  <si>
    <r>
      <t>d</t>
    </r>
    <r>
      <rPr>
        <vertAlign val="superscript"/>
        <sz val="11"/>
        <color theme="1"/>
        <rFont val="Calibri"/>
        <family val="2"/>
        <scheme val="minor"/>
      </rPr>
      <t>2</t>
    </r>
  </si>
  <si>
    <t>d</t>
  </si>
  <si>
    <r>
      <t>v</t>
    </r>
    <r>
      <rPr>
        <vertAlign val="superscript"/>
        <sz val="11"/>
        <color theme="1"/>
        <rFont val="Calibri"/>
        <family val="2"/>
        <scheme val="minor"/>
      </rPr>
      <t>2</t>
    </r>
    <r>
      <rPr>
        <sz val="11"/>
        <color theme="1"/>
        <rFont val="Calibri"/>
        <family val="2"/>
        <scheme val="minor"/>
      </rPr>
      <t xml:space="preserve"> - (volume of unit cell)</t>
    </r>
    <r>
      <rPr>
        <vertAlign val="superscript"/>
        <sz val="11"/>
        <color theme="1"/>
        <rFont val="Calibri"/>
        <family val="2"/>
        <scheme val="minor"/>
      </rPr>
      <t>2</t>
    </r>
  </si>
  <si>
    <t>a (Å) - lattice parameter</t>
  </si>
  <si>
    <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</si>
  <si>
    <r>
      <t>** d is calculated using Bragg's Law, n</t>
    </r>
    <r>
      <rPr>
        <sz val="11"/>
        <color theme="1"/>
        <rFont val="Calibri"/>
        <family val="2"/>
      </rPr>
      <t>λ=2dsin(θ)</t>
    </r>
    <r>
      <rPr>
        <sz val="11"/>
        <color theme="1"/>
        <rFont val="Calibri"/>
        <family val="2"/>
        <scheme val="minor"/>
      </rPr>
      <t>, the lattice parameter is calculated from planar spacing and the planes being used, a = (d</t>
    </r>
    <r>
      <rPr>
        <vertAlign val="superscript"/>
        <sz val="11"/>
        <color theme="1"/>
        <rFont val="Calibri"/>
        <family val="2"/>
        <scheme val="minor"/>
      </rPr>
      <t>2</t>
    </r>
    <r>
      <rPr>
        <sz val="11"/>
        <color theme="1"/>
        <rFont val="Calibri"/>
        <family val="2"/>
        <scheme val="minor"/>
      </rPr>
      <t>*((h</t>
    </r>
    <r>
      <rPr>
        <vertAlign val="superscript"/>
        <sz val="11"/>
        <color theme="1"/>
        <rFont val="Calibri"/>
        <family val="2"/>
        <scheme val="minor"/>
      </rPr>
      <t>2</t>
    </r>
    <r>
      <rPr>
        <sz val="11"/>
        <color theme="1"/>
        <rFont val="Calibri"/>
        <family val="2"/>
        <scheme val="minor"/>
      </rPr>
      <t>+k</t>
    </r>
    <r>
      <rPr>
        <vertAlign val="superscript"/>
        <sz val="11"/>
        <color theme="1"/>
        <rFont val="Calibri"/>
        <family val="2"/>
        <scheme val="minor"/>
      </rPr>
      <t>2</t>
    </r>
    <r>
      <rPr>
        <sz val="11"/>
        <color theme="1"/>
        <rFont val="Calibri"/>
        <family val="2"/>
        <scheme val="minor"/>
      </rPr>
      <t>+l</t>
    </r>
    <r>
      <rPr>
        <vertAlign val="superscript"/>
        <sz val="11"/>
        <color theme="1"/>
        <rFont val="Calibri"/>
        <family val="2"/>
        <scheme val="minor"/>
      </rPr>
      <t>2</t>
    </r>
    <r>
      <rPr>
        <sz val="11"/>
        <color theme="1"/>
        <rFont val="Calibri"/>
        <family val="2"/>
        <scheme val="minor"/>
      </rPr>
      <t>))</t>
    </r>
    <r>
      <rPr>
        <vertAlign val="superscript"/>
        <sz val="11"/>
        <color theme="1"/>
        <rFont val="Calibri"/>
        <family val="2"/>
        <scheme val="minor"/>
      </rPr>
      <t>1/2</t>
    </r>
    <r>
      <rPr>
        <sz val="11"/>
        <color theme="1"/>
        <rFont val="Calibri"/>
        <family val="2"/>
        <scheme val="minor"/>
      </rPr>
      <t>. This table contains values for the final calculations**</t>
    </r>
  </si>
  <si>
    <t>2Θ Check</t>
  </si>
  <si>
    <r>
      <t>a</t>
    </r>
    <r>
      <rPr>
        <vertAlign val="subscript"/>
        <sz val="11"/>
        <color theme="1"/>
        <rFont val="Calibri"/>
        <family val="2"/>
        <scheme val="minor"/>
      </rPr>
      <t>Fe,</t>
    </r>
    <r>
      <rPr>
        <vertAlign val="subscript"/>
        <sz val="11"/>
        <color theme="1"/>
        <rFont val="Calibri"/>
        <family val="2"/>
      </rPr>
      <t>γ</t>
    </r>
    <r>
      <rPr>
        <sz val="11"/>
        <color theme="1"/>
        <rFont val="Calibri"/>
        <family val="2"/>
        <scheme val="minor"/>
      </rPr>
      <t xml:space="preserve"> (Culity)</t>
    </r>
  </si>
  <si>
    <r>
      <t>a</t>
    </r>
    <r>
      <rPr>
        <vertAlign val="subscript"/>
        <sz val="11"/>
        <color theme="1"/>
        <rFont val="Calibri"/>
        <family val="2"/>
        <scheme val="minor"/>
      </rPr>
      <t>Fe,</t>
    </r>
    <r>
      <rPr>
        <vertAlign val="subscript"/>
        <sz val="11"/>
        <color theme="1"/>
        <rFont val="Calibri"/>
        <family val="2"/>
      </rPr>
      <t>α</t>
    </r>
    <r>
      <rPr>
        <sz val="11"/>
        <color theme="1"/>
        <rFont val="Calibri"/>
        <family val="2"/>
        <scheme val="minor"/>
      </rPr>
      <t xml:space="preserve"> (Culity)</t>
    </r>
  </si>
  <si>
    <t>ΔΘ</t>
  </si>
  <si>
    <t>Δ2Θ</t>
  </si>
  <si>
    <t>Actual Θ</t>
  </si>
  <si>
    <t>Actual 2Θ</t>
  </si>
  <si>
    <t>Theoretical Θ</t>
  </si>
  <si>
    <t>Theoretical 2Θ</t>
  </si>
  <si>
    <t>**Average of Measured Values**</t>
  </si>
  <si>
    <t>**This table takes the 2Θ values that are the theoretical positions of the peaks and compares them to the actual position of the peaks from the data inserted on the parameters page. The actual values are used in the calculations**</t>
  </si>
  <si>
    <t>Above each table is what it does. This page is all the calculations for the variables that go into the fundamental equations for solving the XRD pattern for phase fraction. All values on this table are pulled and calculated from the parameters page, so do not change any cells on this page.</t>
  </si>
  <si>
    <t>WHAT THIS PAGE DOES</t>
  </si>
  <si>
    <t>**Data interpolation between points listed in the table from Culity**</t>
  </si>
  <si>
    <t>**Data from Culity Appendix 8**</t>
  </si>
  <si>
    <t>Column Search</t>
  </si>
  <si>
    <t>delta k</t>
  </si>
  <si>
    <t>A</t>
  </si>
  <si>
    <t>Z (atomic Number, major alloying)</t>
  </si>
  <si>
    <t>**Data from The Optical Principles of The Diffractions Of Xrays pg 608, blue cells are interpolated linearly</t>
  </si>
  <si>
    <t>**Double click to open full pdf article**</t>
  </si>
  <si>
    <t>[2] The Optical Principles of The Diffractions Of Xrays</t>
  </si>
  <si>
    <t>[1] Cuility</t>
  </si>
  <si>
    <t>Make sure to check correct source on Parameters tab to ensure proper R value</t>
  </si>
  <si>
    <t>Angle Range</t>
  </si>
  <si>
    <t>49-53</t>
  </si>
  <si>
    <t>73-77</t>
  </si>
  <si>
    <t>89-92</t>
  </si>
  <si>
    <t>Raw Data</t>
  </si>
  <si>
    <t>Vγ</t>
  </si>
  <si>
    <t>With the [110]α and the  [111]γ</t>
  </si>
  <si>
    <t>Percentage</t>
  </si>
  <si>
    <t>81-83</t>
  </si>
  <si>
    <t>64-66.5</t>
  </si>
  <si>
    <t>99-99.5</t>
  </si>
  <si>
    <r>
      <t>[111]</t>
    </r>
    <r>
      <rPr>
        <vertAlign val="subscript"/>
        <sz val="11"/>
        <color theme="1"/>
        <rFont val="Calibri"/>
        <family val="2"/>
        <scheme val="minor"/>
      </rPr>
      <t>γ</t>
    </r>
    <r>
      <rPr>
        <sz val="11"/>
        <color theme="1"/>
        <rFont val="Calibri"/>
        <family val="2"/>
        <scheme val="minor"/>
      </rPr>
      <t xml:space="preserve"> </t>
    </r>
  </si>
  <si>
    <t>Predicted Value</t>
  </si>
  <si>
    <t>Uncertainty of meas</t>
  </si>
  <si>
    <t>Variance Austenite</t>
  </si>
  <si>
    <t>Variance Ferrite</t>
  </si>
  <si>
    <t>Average Aust i/r</t>
  </si>
  <si>
    <t>Ave Ferrite I/r</t>
  </si>
  <si>
    <t>STD dev austenite</t>
  </si>
  <si>
    <t>Uncertainty Austenite</t>
  </si>
  <si>
    <t>Max</t>
  </si>
  <si>
    <t>2 Peaks A</t>
  </si>
  <si>
    <t>2 Peaks B</t>
  </si>
  <si>
    <t>3 Peaks A</t>
  </si>
  <si>
    <r>
      <t>[222]</t>
    </r>
    <r>
      <rPr>
        <vertAlign val="subscript"/>
        <sz val="11"/>
        <color theme="1"/>
        <rFont val="Calibri"/>
        <family val="2"/>
        <scheme val="minor"/>
      </rPr>
      <t>γ</t>
    </r>
    <r>
      <rPr>
        <sz val="11"/>
        <color theme="1"/>
        <rFont val="Calibri"/>
        <family val="2"/>
        <scheme val="minor"/>
      </rPr>
      <t xml:space="preserve"> </t>
    </r>
  </si>
  <si>
    <t>3 Peaks b(222)</t>
  </si>
  <si>
    <t>Sim</t>
  </si>
  <si>
    <t>Calc</t>
  </si>
  <si>
    <t>Ferrite (200), (211), (220); Austenite (200), (220), (222), (311)</t>
  </si>
  <si>
    <t>2 Peaks C</t>
  </si>
  <si>
    <t>a 200 211, y 200 222</t>
  </si>
  <si>
    <t>3 Peaks B</t>
  </si>
  <si>
    <t>2 peaks A</t>
  </si>
  <si>
    <t>2 peaks B</t>
  </si>
  <si>
    <t>3F-4A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</si>
</sst>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
    <numFmt numFmtId="166" formatCode="0.000000"/>
  </numFmts>
  <fonts count="6" x14ac:knownFonts="1">
    <font>
      <sz val="11"/>
      <color theme="1"/>
      <name val="Calibri"/>
      <family val="2"/>
      <scheme val="minor"/>
    </font>
    <font>
      <vertAlign val="subscript"/>
      <sz val="11"/>
      <color theme="1"/>
      <name val="Calibri"/>
      <family val="2"/>
    </font>
    <font>
      <sz val="11"/>
      <color theme="1"/>
      <name val="Calibri"/>
      <family val="2"/>
    </font>
    <font>
      <vertAlign val="subscript"/>
      <sz val="11"/>
      <color theme="1"/>
      <name val="Calibri"/>
      <family val="2"/>
      <scheme val="minor"/>
    </font>
    <font>
      <vertAlign val="superscript"/>
      <sz val="11"/>
      <color theme="1"/>
      <name val="Calibri"/>
      <family val="2"/>
      <scheme val="minor"/>
    </font>
    <font>
      <sz val="11"/>
      <color theme="1"/>
      <name val="Arial"/>
      <family val="2"/>
    </font>
  </fonts>
  <fills count="17">
    <fill>
      <patternFill patternType="none"/>
    </fill>
    <fill>
      <patternFill patternType="gray125"/>
    </fill>
    <fill>
      <patternFill patternType="solid">
        <fgColor theme="1"/>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FF00"/>
        <bgColor indexed="24"/>
      </patternFill>
    </fill>
    <fill>
      <patternFill patternType="solid">
        <fgColor rgb="FF92D050"/>
        <bgColor indexed="64"/>
      </patternFill>
    </fill>
    <fill>
      <patternFill patternType="solid">
        <fgColor theme="9"/>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theme="9" tint="0.79998168889431442"/>
        <bgColor theme="9" tint="0.79998168889431442"/>
      </patternFill>
    </fill>
  </fills>
  <borders count="35">
    <border>
      <left/>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thin">
        <color indexed="64"/>
      </top>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style="medium">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medium">
        <color indexed="64"/>
      </bottom>
      <diagonal/>
    </border>
    <border>
      <left style="thin">
        <color indexed="64"/>
      </left>
      <right/>
      <top style="medium">
        <color indexed="64"/>
      </top>
      <bottom/>
      <diagonal/>
    </border>
    <border>
      <left/>
      <right/>
      <top style="thin">
        <color theme="9" tint="0.39997558519241921"/>
      </top>
      <bottom style="thin">
        <color theme="9" tint="0.39997558519241921"/>
      </bottom>
      <diagonal/>
    </border>
  </borders>
  <cellStyleXfs count="2">
    <xf numFmtId="0" fontId="0" fillId="0" borderId="0"/>
    <xf numFmtId="0" fontId="5" fillId="0" borderId="0"/>
  </cellStyleXfs>
  <cellXfs count="198">
    <xf numFmtId="0" fontId="0" fillId="0" borderId="0" xfId="0"/>
    <xf numFmtId="2" fontId="0" fillId="0" borderId="0" xfId="0" applyNumberFormat="1" applyBorder="1"/>
    <xf numFmtId="2" fontId="0" fillId="0" borderId="1" xfId="0" applyNumberFormat="1" applyBorder="1"/>
    <xf numFmtId="0" fontId="0" fillId="0" borderId="2" xfId="0" applyBorder="1" applyAlignment="1">
      <alignment horizontal="center"/>
    </xf>
    <xf numFmtId="0" fontId="0" fillId="0" borderId="3" xfId="0" applyBorder="1" applyAlignment="1">
      <alignment horizontal="center"/>
    </xf>
    <xf numFmtId="0" fontId="0" fillId="0" borderId="0" xfId="0" applyBorder="1" applyAlignment="1">
      <alignment horizontal="center"/>
    </xf>
    <xf numFmtId="0" fontId="0" fillId="0" borderId="0" xfId="0" applyAlignment="1">
      <alignment horizontal="center" vertical="center"/>
    </xf>
    <xf numFmtId="0" fontId="0" fillId="0" borderId="0" xfId="0" applyBorder="1" applyAlignment="1">
      <alignment horizontal="center" vertical="center"/>
    </xf>
    <xf numFmtId="0" fontId="0" fillId="0" borderId="3" xfId="0" applyBorder="1"/>
    <xf numFmtId="0" fontId="0" fillId="0" borderId="0" xfId="0" applyBorder="1"/>
    <xf numFmtId="0" fontId="0" fillId="0" borderId="4" xfId="0" applyBorder="1"/>
    <xf numFmtId="0" fontId="0" fillId="0" borderId="6" xfId="0" applyBorder="1"/>
    <xf numFmtId="0" fontId="0" fillId="0" borderId="0" xfId="0" applyFill="1" applyBorder="1"/>
    <xf numFmtId="0" fontId="0" fillId="0" borderId="0" xfId="0" applyFill="1" applyBorder="1" applyAlignment="1">
      <alignment horizontal="center"/>
    </xf>
    <xf numFmtId="0" fontId="0" fillId="0" borderId="0" xfId="0" applyFill="1" applyBorder="1" applyAlignment="1">
      <alignment horizontal="center" vertical="center" wrapText="1"/>
    </xf>
    <xf numFmtId="0" fontId="0" fillId="0" borderId="10" xfId="0" applyBorder="1"/>
    <xf numFmtId="0" fontId="0" fillId="0" borderId="9" xfId="0" applyBorder="1"/>
    <xf numFmtId="0" fontId="0" fillId="4" borderId="1" xfId="0" applyFill="1" applyBorder="1" applyAlignment="1">
      <alignment horizontal="center" vertical="center"/>
    </xf>
    <xf numFmtId="0" fontId="0" fillId="4" borderId="0"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vertical="center" wrapText="1"/>
    </xf>
    <xf numFmtId="0" fontId="0" fillId="4" borderId="5" xfId="0" applyFill="1" applyBorder="1"/>
    <xf numFmtId="0" fontId="0" fillId="4" borderId="7" xfId="0" applyFill="1" applyBorder="1"/>
    <xf numFmtId="0" fontId="0" fillId="7" borderId="0" xfId="0" applyFill="1" applyBorder="1" applyAlignment="1">
      <alignment horizontal="center"/>
    </xf>
    <xf numFmtId="0" fontId="0" fillId="7" borderId="5" xfId="0" applyFill="1" applyBorder="1"/>
    <xf numFmtId="0" fontId="0" fillId="0" borderId="0" xfId="0" applyAlignment="1">
      <alignment wrapText="1"/>
    </xf>
    <xf numFmtId="0" fontId="2" fillId="0" borderId="0" xfId="0" applyFont="1"/>
    <xf numFmtId="0" fontId="0" fillId="0" borderId="0" xfId="0" applyFill="1" applyBorder="1" applyAlignment="1">
      <alignment vertical="center"/>
    </xf>
    <xf numFmtId="0" fontId="0" fillId="0" borderId="6" xfId="0" applyBorder="1" applyAlignment="1">
      <alignment horizontal="center" vertical="center"/>
    </xf>
    <xf numFmtId="0" fontId="0" fillId="0" borderId="14" xfId="0" applyBorder="1" applyAlignment="1">
      <alignment horizontal="center" vertical="center"/>
    </xf>
    <xf numFmtId="0" fontId="0" fillId="0" borderId="1" xfId="0" applyBorder="1"/>
    <xf numFmtId="0" fontId="0" fillId="0" borderId="13" xfId="0" applyBorder="1"/>
    <xf numFmtId="0" fontId="0" fillId="0" borderId="0" xfId="0" applyFill="1" applyBorder="1" applyAlignment="1">
      <alignment horizontal="center" vertical="center"/>
    </xf>
    <xf numFmtId="0" fontId="0" fillId="0" borderId="0" xfId="0" applyFill="1"/>
    <xf numFmtId="0" fontId="0" fillId="8" borderId="3" xfId="0" applyFill="1" applyBorder="1"/>
    <xf numFmtId="2" fontId="0" fillId="0" borderId="7" xfId="0" applyNumberFormat="1" applyFont="1" applyFill="1" applyBorder="1" applyAlignment="1">
      <alignment horizontal="center"/>
    </xf>
    <xf numFmtId="0" fontId="0" fillId="0" borderId="3" xfId="0" applyBorder="1" applyAlignment="1">
      <alignment horizontal="center" wrapText="1"/>
    </xf>
    <xf numFmtId="0" fontId="0" fillId="9" borderId="7" xfId="0" applyFill="1" applyBorder="1"/>
    <xf numFmtId="0" fontId="0" fillId="0" borderId="8" xfId="0" applyBorder="1"/>
    <xf numFmtId="0" fontId="0" fillId="9" borderId="3" xfId="0" applyFill="1" applyBorder="1" applyAlignment="1">
      <alignment wrapText="1"/>
    </xf>
    <xf numFmtId="0" fontId="0" fillId="0" borderId="2" xfId="0" applyBorder="1"/>
    <xf numFmtId="0" fontId="0" fillId="0" borderId="3" xfId="0" applyFill="1" applyBorder="1"/>
    <xf numFmtId="164" fontId="0" fillId="0" borderId="10" xfId="0" applyNumberFormat="1" applyFont="1" applyFill="1" applyBorder="1" applyAlignment="1">
      <alignment horizontal="center"/>
    </xf>
    <xf numFmtId="0" fontId="0" fillId="2" borderId="0" xfId="0" applyFill="1" applyBorder="1"/>
    <xf numFmtId="0" fontId="0" fillId="8" borderId="15" xfId="0" applyFill="1" applyBorder="1"/>
    <xf numFmtId="164" fontId="0" fillId="10" borderId="2" xfId="0" applyNumberFormat="1" applyFont="1" applyFill="1" applyBorder="1" applyAlignment="1">
      <alignment horizontal="center"/>
    </xf>
    <xf numFmtId="2" fontId="0" fillId="11" borderId="3" xfId="0" applyNumberFormat="1" applyFill="1" applyBorder="1" applyAlignment="1">
      <alignment horizontal="center"/>
    </xf>
    <xf numFmtId="164" fontId="0" fillId="8" borderId="2" xfId="0" applyNumberFormat="1" applyFill="1" applyBorder="1" applyAlignment="1">
      <alignment horizontal="center"/>
    </xf>
    <xf numFmtId="0" fontId="0" fillId="8" borderId="16" xfId="0" applyFill="1" applyBorder="1"/>
    <xf numFmtId="0" fontId="0" fillId="0" borderId="17" xfId="0" applyBorder="1"/>
    <xf numFmtId="0" fontId="0" fillId="0" borderId="9" xfId="0" applyBorder="1" applyAlignment="1">
      <alignment horizontal="center"/>
    </xf>
    <xf numFmtId="0" fontId="0" fillId="0" borderId="8" xfId="0" applyFill="1" applyBorder="1"/>
    <xf numFmtId="0" fontId="0" fillId="2" borderId="0" xfId="0" applyFill="1" applyBorder="1" applyAlignment="1"/>
    <xf numFmtId="0" fontId="0" fillId="8" borderId="3" xfId="0" applyFill="1" applyBorder="1" applyAlignment="1"/>
    <xf numFmtId="0" fontId="0" fillId="0" borderId="3" xfId="0" applyFill="1" applyBorder="1" applyAlignment="1"/>
    <xf numFmtId="2" fontId="0" fillId="12" borderId="19" xfId="0" applyNumberFormat="1" applyFill="1" applyBorder="1"/>
    <xf numFmtId="0" fontId="0" fillId="0" borderId="20" xfId="0" applyBorder="1"/>
    <xf numFmtId="0" fontId="0" fillId="0" borderId="6" xfId="0" applyBorder="1" applyAlignment="1">
      <alignment horizontal="center"/>
    </xf>
    <xf numFmtId="0" fontId="0" fillId="8" borderId="2" xfId="0" applyFill="1" applyBorder="1"/>
    <xf numFmtId="2" fontId="0" fillId="0" borderId="19" xfId="0" applyNumberFormat="1" applyBorder="1"/>
    <xf numFmtId="0" fontId="0" fillId="8" borderId="9" xfId="0" applyFill="1" applyBorder="1"/>
    <xf numFmtId="0" fontId="0" fillId="8" borderId="8" xfId="0" applyFill="1" applyBorder="1"/>
    <xf numFmtId="0" fontId="0" fillId="0" borderId="7" xfId="0" applyBorder="1" applyAlignment="1">
      <alignment horizontal="center"/>
    </xf>
    <xf numFmtId="0" fontId="0" fillId="0" borderId="23" xfId="0" applyBorder="1"/>
    <xf numFmtId="0" fontId="0" fillId="0" borderId="24" xfId="0" applyBorder="1"/>
    <xf numFmtId="0" fontId="0" fillId="0" borderId="21" xfId="0" applyBorder="1" applyAlignment="1">
      <alignment wrapText="1"/>
    </xf>
    <xf numFmtId="0" fontId="0" fillId="0" borderId="25" xfId="0" applyBorder="1"/>
    <xf numFmtId="0" fontId="0" fillId="0" borderId="25" xfId="0" applyBorder="1" applyAlignment="1">
      <alignment horizontal="center" wrapText="1"/>
    </xf>
    <xf numFmtId="0" fontId="0" fillId="0" borderId="22" xfId="0" applyBorder="1" applyAlignment="1">
      <alignment horizontal="center" wrapText="1"/>
    </xf>
    <xf numFmtId="0" fontId="0" fillId="0" borderId="16" xfId="0" applyBorder="1"/>
    <xf numFmtId="0" fontId="0" fillId="0" borderId="19" xfId="0" applyBorder="1"/>
    <xf numFmtId="0" fontId="0" fillId="0" borderId="21" xfId="0" applyBorder="1"/>
    <xf numFmtId="165" fontId="0" fillId="0" borderId="26" xfId="0" applyNumberFormat="1" applyBorder="1"/>
    <xf numFmtId="0" fontId="0" fillId="0" borderId="7" xfId="0" applyBorder="1"/>
    <xf numFmtId="0" fontId="0" fillId="0" borderId="5" xfId="0" applyBorder="1"/>
    <xf numFmtId="0" fontId="0" fillId="0" borderId="26" xfId="0" applyBorder="1"/>
    <xf numFmtId="0" fontId="0" fillId="0" borderId="15" xfId="0" applyBorder="1"/>
    <xf numFmtId="0" fontId="0" fillId="0" borderId="28" xfId="0" applyBorder="1"/>
    <xf numFmtId="0" fontId="0" fillId="0" borderId="5" xfId="0" applyBorder="1" applyAlignment="1">
      <alignment horizontal="center"/>
    </xf>
    <xf numFmtId="165" fontId="0" fillId="0" borderId="0" xfId="0" applyNumberFormat="1" applyBorder="1"/>
    <xf numFmtId="0" fontId="0" fillId="0" borderId="26" xfId="0" applyBorder="1" applyAlignment="1">
      <alignment horizontal="center"/>
    </xf>
    <xf numFmtId="0" fontId="2" fillId="0" borderId="3" xfId="0" applyFont="1" applyBorder="1"/>
    <xf numFmtId="0" fontId="0" fillId="0" borderId="0" xfId="0" applyBorder="1" applyAlignment="1"/>
    <xf numFmtId="0" fontId="0" fillId="0" borderId="0" xfId="0" applyFill="1" applyBorder="1" applyAlignment="1"/>
    <xf numFmtId="0" fontId="0" fillId="0" borderId="21" xfId="0" applyBorder="1" applyAlignment="1">
      <alignment horizontal="center"/>
    </xf>
    <xf numFmtId="0" fontId="0" fillId="0" borderId="25" xfId="0" applyBorder="1" applyAlignment="1">
      <alignment horizontal="center"/>
    </xf>
    <xf numFmtId="166" fontId="0" fillId="0" borderId="1" xfId="0" applyNumberFormat="1" applyBorder="1"/>
    <xf numFmtId="166" fontId="0" fillId="0" borderId="0" xfId="0" applyNumberFormat="1" applyBorder="1"/>
    <xf numFmtId="0" fontId="0" fillId="0" borderId="21" xfId="0" applyBorder="1" applyAlignment="1">
      <alignment horizontal="center" wrapText="1"/>
    </xf>
    <xf numFmtId="165" fontId="0" fillId="0" borderId="16" xfId="0" applyNumberFormat="1" applyBorder="1"/>
    <xf numFmtId="165" fontId="0" fillId="0" borderId="1" xfId="0" applyNumberFormat="1" applyBorder="1"/>
    <xf numFmtId="165" fontId="0" fillId="0" borderId="19" xfId="0" applyNumberFormat="1" applyBorder="1"/>
    <xf numFmtId="0" fontId="0" fillId="0" borderId="30" xfId="0" applyBorder="1"/>
    <xf numFmtId="0" fontId="0" fillId="0" borderId="31" xfId="0" applyBorder="1"/>
    <xf numFmtId="0" fontId="0" fillId="0" borderId="22" xfId="0" applyBorder="1"/>
    <xf numFmtId="0" fontId="2" fillId="0" borderId="19" xfId="0" applyFont="1" applyBorder="1" applyAlignment="1">
      <alignment horizontal="center" wrapText="1"/>
    </xf>
    <xf numFmtId="0" fontId="2" fillId="0" borderId="0" xfId="0" applyFont="1" applyBorder="1" applyAlignment="1">
      <alignment horizontal="center" wrapText="1"/>
    </xf>
    <xf numFmtId="0" fontId="0" fillId="0" borderId="0" xfId="0" applyBorder="1" applyAlignment="1">
      <alignment horizontal="center" wrapText="1"/>
    </xf>
    <xf numFmtId="0" fontId="0" fillId="0" borderId="20" xfId="0" applyBorder="1" applyAlignment="1">
      <alignment horizontal="center"/>
    </xf>
    <xf numFmtId="0" fontId="5" fillId="0" borderId="9" xfId="1" applyBorder="1"/>
    <xf numFmtId="0" fontId="5" fillId="0" borderId="10" xfId="1" applyBorder="1"/>
    <xf numFmtId="0" fontId="5" fillId="0" borderId="8" xfId="1" applyFill="1" applyBorder="1" applyAlignment="1">
      <alignment horizontal="center"/>
    </xf>
    <xf numFmtId="0" fontId="5" fillId="0" borderId="6" xfId="1" applyBorder="1"/>
    <xf numFmtId="0" fontId="5" fillId="0" borderId="0" xfId="1" applyBorder="1"/>
    <xf numFmtId="0" fontId="5" fillId="0" borderId="4" xfId="1" applyFill="1" applyBorder="1" applyAlignment="1">
      <alignment horizontal="center"/>
    </xf>
    <xf numFmtId="0" fontId="0" fillId="0" borderId="27" xfId="0" applyBorder="1"/>
    <xf numFmtId="0" fontId="0" fillId="0" borderId="29" xfId="0" applyBorder="1"/>
    <xf numFmtId="0" fontId="0" fillId="0" borderId="18" xfId="0" applyBorder="1"/>
    <xf numFmtId="0" fontId="0" fillId="0" borderId="27" xfId="0" applyBorder="1" applyAlignment="1">
      <alignment horizontal="center"/>
    </xf>
    <xf numFmtId="0" fontId="0" fillId="0" borderId="29" xfId="0" applyBorder="1" applyAlignment="1">
      <alignment horizontal="center"/>
    </xf>
    <xf numFmtId="0" fontId="0" fillId="0" borderId="18" xfId="0" applyFill="1" applyBorder="1" applyAlignment="1">
      <alignment horizontal="center"/>
    </xf>
    <xf numFmtId="0" fontId="0" fillId="0" borderId="10" xfId="0" applyFill="1" applyBorder="1"/>
    <xf numFmtId="0" fontId="0" fillId="14" borderId="10" xfId="0" applyFill="1" applyBorder="1"/>
    <xf numFmtId="0" fontId="0" fillId="14" borderId="0" xfId="0" applyFill="1" applyBorder="1"/>
    <xf numFmtId="0" fontId="0" fillId="14" borderId="8" xfId="0" applyFill="1" applyBorder="1"/>
    <xf numFmtId="165" fontId="0" fillId="0" borderId="7" xfId="0" applyNumberFormat="1" applyBorder="1"/>
    <xf numFmtId="0" fontId="0" fillId="14" borderId="4" xfId="0" applyFill="1" applyBorder="1"/>
    <xf numFmtId="165" fontId="0" fillId="0" borderId="5" xfId="0" applyNumberFormat="1" applyBorder="1"/>
    <xf numFmtId="0" fontId="0" fillId="8" borderId="0" xfId="0" applyFill="1" applyBorder="1"/>
    <xf numFmtId="2" fontId="0" fillId="0" borderId="0" xfId="0" applyNumberFormat="1"/>
    <xf numFmtId="0" fontId="0" fillId="14" borderId="28" xfId="0" applyFill="1" applyBorder="1"/>
    <xf numFmtId="0" fontId="0" fillId="8" borderId="0" xfId="0" applyFill="1"/>
    <xf numFmtId="0" fontId="0" fillId="13" borderId="3" xfId="0" applyFill="1" applyBorder="1" applyAlignment="1">
      <alignment horizontal="center"/>
    </xf>
    <xf numFmtId="0" fontId="0" fillId="13" borderId="18" xfId="0" applyFill="1" applyBorder="1" applyAlignment="1"/>
    <xf numFmtId="0" fontId="0" fillId="13" borderId="15" xfId="0" applyFill="1" applyBorder="1" applyAlignment="1"/>
    <xf numFmtId="0" fontId="0" fillId="7" borderId="5" xfId="0" applyFill="1" applyBorder="1" applyAlignment="1">
      <alignment horizontal="center" vertical="center"/>
    </xf>
    <xf numFmtId="0" fontId="0" fillId="4" borderId="5" xfId="0" applyFill="1" applyBorder="1" applyAlignment="1">
      <alignment horizontal="center" vertical="center"/>
    </xf>
    <xf numFmtId="0" fontId="0" fillId="4" borderId="7" xfId="0" applyFill="1" applyBorder="1" applyAlignment="1">
      <alignment horizontal="center" vertical="center"/>
    </xf>
    <xf numFmtId="0" fontId="0" fillId="0" borderId="4" xfId="0" applyBorder="1" applyAlignment="1">
      <alignment horizontal="center" vertical="center"/>
    </xf>
    <xf numFmtId="0" fontId="0" fillId="0" borderId="4" xfId="0" applyFill="1" applyBorder="1"/>
    <xf numFmtId="0" fontId="0" fillId="0" borderId="6" xfId="0" applyFill="1" applyBorder="1"/>
    <xf numFmtId="0" fontId="0" fillId="8" borderId="0" xfId="0" applyFill="1" applyBorder="1" applyAlignment="1">
      <alignment horizontal="center" vertical="center"/>
    </xf>
    <xf numFmtId="0" fontId="0" fillId="8" borderId="0" xfId="0" applyFill="1" applyBorder="1" applyAlignment="1">
      <alignment horizontal="center" vertical="center" wrapText="1"/>
    </xf>
    <xf numFmtId="0" fontId="0" fillId="8" borderId="4" xfId="0" applyFill="1" applyBorder="1" applyAlignment="1">
      <alignment horizontal="center" vertical="center"/>
    </xf>
    <xf numFmtId="0" fontId="0" fillId="8" borderId="6" xfId="0" applyFill="1" applyBorder="1" applyAlignment="1">
      <alignment horizontal="center" vertical="center" wrapText="1"/>
    </xf>
    <xf numFmtId="0" fontId="0" fillId="8" borderId="14" xfId="0" applyFill="1" applyBorder="1" applyAlignment="1">
      <alignment horizontal="center" vertical="center" wrapText="1"/>
    </xf>
    <xf numFmtId="0" fontId="0" fillId="8" borderId="33" xfId="0" applyFill="1" applyBorder="1" applyAlignment="1">
      <alignment horizontal="center" vertical="center"/>
    </xf>
    <xf numFmtId="0" fontId="0" fillId="12" borderId="33" xfId="0" applyFill="1" applyBorder="1" applyAlignment="1">
      <alignment horizontal="center" vertical="center"/>
    </xf>
    <xf numFmtId="0" fontId="0" fillId="12" borderId="25" xfId="0" applyFill="1" applyBorder="1" applyAlignment="1">
      <alignment horizontal="center" vertical="center"/>
    </xf>
    <xf numFmtId="0" fontId="0" fillId="12" borderId="14" xfId="0" applyFill="1" applyBorder="1" applyAlignment="1">
      <alignment horizontal="center" vertical="center" wrapText="1"/>
    </xf>
    <xf numFmtId="0" fontId="0" fillId="12" borderId="0" xfId="0" applyFill="1" applyBorder="1" applyAlignment="1">
      <alignment horizontal="center" vertical="center"/>
    </xf>
    <xf numFmtId="0" fontId="0" fillId="16" borderId="34" xfId="0" applyFill="1" applyBorder="1"/>
    <xf numFmtId="0" fontId="0" fillId="0" borderId="34" xfId="0" applyBorder="1"/>
    <xf numFmtId="0" fontId="0" fillId="3" borderId="12" xfId="0" applyFill="1" applyBorder="1" applyAlignment="1">
      <alignment horizontal="center" vertical="center"/>
    </xf>
    <xf numFmtId="0" fontId="0" fillId="3" borderId="1" xfId="0" applyFill="1" applyBorder="1" applyAlignment="1">
      <alignment horizontal="center" vertical="center"/>
    </xf>
    <xf numFmtId="0" fontId="0" fillId="3" borderId="13" xfId="0" applyFill="1" applyBorder="1" applyAlignment="1">
      <alignment horizontal="center" vertic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15" borderId="12" xfId="0" applyFill="1" applyBorder="1" applyAlignment="1">
      <alignment horizontal="center" vertical="center"/>
    </xf>
    <xf numFmtId="0" fontId="0" fillId="15" borderId="1" xfId="0" applyFill="1" applyBorder="1" applyAlignment="1">
      <alignment horizontal="center" vertical="center"/>
    </xf>
    <xf numFmtId="0" fontId="0" fillId="15" borderId="13" xfId="0" applyFill="1" applyBorder="1" applyAlignment="1">
      <alignment horizontal="center" vertical="center"/>
    </xf>
    <xf numFmtId="0" fontId="0" fillId="5" borderId="12" xfId="0" applyFill="1" applyBorder="1" applyAlignment="1">
      <alignment horizontal="center" vertical="center"/>
    </xf>
    <xf numFmtId="0" fontId="0" fillId="5" borderId="1" xfId="0" applyFill="1" applyBorder="1" applyAlignment="1">
      <alignment horizontal="center" vertical="center"/>
    </xf>
    <xf numFmtId="0" fontId="0" fillId="5" borderId="13" xfId="0" applyFill="1" applyBorder="1" applyAlignment="1">
      <alignment horizontal="center" vertical="center"/>
    </xf>
    <xf numFmtId="0" fontId="0" fillId="13" borderId="12" xfId="0" applyFont="1" applyFill="1" applyBorder="1" applyAlignment="1">
      <alignment horizontal="center" vertical="center"/>
    </xf>
    <xf numFmtId="0" fontId="0" fillId="13" borderId="1" xfId="0" applyFont="1" applyFill="1" applyBorder="1" applyAlignment="1">
      <alignment horizontal="center" vertical="center"/>
    </xf>
    <xf numFmtId="0" fontId="0" fillId="3" borderId="24" xfId="0" applyFill="1" applyBorder="1" applyAlignment="1">
      <alignment horizontal="center" vertical="center"/>
    </xf>
    <xf numFmtId="0" fontId="0" fillId="3" borderId="32" xfId="0" applyFill="1" applyBorder="1" applyAlignment="1">
      <alignment horizontal="center" vertical="center"/>
    </xf>
    <xf numFmtId="0" fontId="0" fillId="3" borderId="23" xfId="0" applyFill="1" applyBorder="1" applyAlignment="1">
      <alignment horizontal="center" vertical="center"/>
    </xf>
    <xf numFmtId="0" fontId="0" fillId="0" borderId="0" xfId="0" applyAlignment="1">
      <alignment horizontal="center"/>
    </xf>
    <xf numFmtId="0" fontId="0" fillId="13" borderId="0" xfId="0" applyFill="1" applyAlignment="1">
      <alignment horizontal="center"/>
    </xf>
    <xf numFmtId="0" fontId="0" fillId="5" borderId="24" xfId="0" applyFill="1" applyBorder="1" applyAlignment="1">
      <alignment horizontal="center" vertical="center"/>
    </xf>
    <xf numFmtId="0" fontId="0" fillId="5" borderId="32" xfId="0" applyFill="1" applyBorder="1" applyAlignment="1">
      <alignment horizontal="center" vertical="center"/>
    </xf>
    <xf numFmtId="0" fontId="0" fillId="5" borderId="23" xfId="0" applyFill="1" applyBorder="1" applyAlignment="1">
      <alignment horizontal="center" vertical="center"/>
    </xf>
    <xf numFmtId="0" fontId="0" fillId="0" borderId="22" xfId="0" applyBorder="1" applyAlignment="1">
      <alignment horizontal="center" wrapText="1"/>
    </xf>
    <xf numFmtId="0" fontId="0" fillId="0" borderId="21" xfId="0" applyBorder="1" applyAlignment="1">
      <alignment horizontal="center" wrapText="1"/>
    </xf>
    <xf numFmtId="0" fontId="0" fillId="0" borderId="20" xfId="0" applyBorder="1" applyAlignment="1">
      <alignment horizontal="center" wrapText="1"/>
    </xf>
    <xf numFmtId="0" fontId="0" fillId="0" borderId="19" xfId="0" applyBorder="1" applyAlignment="1">
      <alignment horizontal="center" wrapText="1"/>
    </xf>
    <xf numFmtId="0" fontId="0" fillId="0" borderId="3" xfId="0" applyBorder="1" applyAlignment="1">
      <alignment horizontal="center"/>
    </xf>
    <xf numFmtId="0" fontId="0" fillId="0" borderId="3" xfId="0" applyFill="1" applyBorder="1" applyAlignment="1">
      <alignment horizontal="center"/>
    </xf>
    <xf numFmtId="0" fontId="0" fillId="0" borderId="2" xfId="0" applyBorder="1" applyAlignment="1">
      <alignment horizontal="center"/>
    </xf>
    <xf numFmtId="0" fontId="0" fillId="0" borderId="15" xfId="0" applyBorder="1" applyAlignment="1">
      <alignment horizontal="center"/>
    </xf>
    <xf numFmtId="0" fontId="0" fillId="8" borderId="0" xfId="0" applyFill="1" applyAlignment="1">
      <alignment horizontal="center" wrapText="1"/>
    </xf>
    <xf numFmtId="0" fontId="0" fillId="0" borderId="20" xfId="0" applyBorder="1" applyAlignment="1">
      <alignment horizontal="center"/>
    </xf>
    <xf numFmtId="0" fontId="0" fillId="0" borderId="17" xfId="0" applyBorder="1" applyAlignment="1">
      <alignment horizontal="center"/>
    </xf>
    <xf numFmtId="0" fontId="0" fillId="0" borderId="19" xfId="0" applyBorder="1" applyAlignment="1">
      <alignment horizontal="center"/>
    </xf>
    <xf numFmtId="0" fontId="0" fillId="0" borderId="16" xfId="0" applyBorder="1" applyAlignment="1">
      <alignment horizontal="center"/>
    </xf>
    <xf numFmtId="0" fontId="0" fillId="13" borderId="1" xfId="0" applyFill="1" applyBorder="1" applyAlignment="1">
      <alignment horizontal="center"/>
    </xf>
    <xf numFmtId="0" fontId="0" fillId="0" borderId="2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13" borderId="3" xfId="0" applyFill="1" applyBorder="1" applyAlignment="1">
      <alignment horizontal="center"/>
    </xf>
    <xf numFmtId="0" fontId="0" fillId="13" borderId="18" xfId="0" applyFill="1" applyBorder="1" applyAlignment="1">
      <alignment horizontal="center"/>
    </xf>
    <xf numFmtId="0" fontId="0" fillId="13" borderId="29" xfId="0" applyFill="1" applyBorder="1" applyAlignment="1">
      <alignment horizontal="center"/>
    </xf>
    <xf numFmtId="0" fontId="0" fillId="13" borderId="28" xfId="0" applyFill="1" applyBorder="1" applyAlignment="1">
      <alignment horizontal="center"/>
    </xf>
    <xf numFmtId="0" fontId="0" fillId="13" borderId="15" xfId="0" applyFill="1" applyBorder="1" applyAlignment="1">
      <alignment horizontal="center"/>
    </xf>
    <xf numFmtId="0" fontId="0" fillId="0" borderId="26" xfId="0" applyBorder="1" applyAlignment="1">
      <alignment horizontal="center"/>
    </xf>
    <xf numFmtId="0" fontId="0" fillId="0" borderId="7" xfId="0" applyBorder="1" applyAlignment="1">
      <alignment horizontal="center"/>
    </xf>
    <xf numFmtId="0" fontId="0" fillId="0" borderId="28" xfId="0" applyBorder="1" applyAlignment="1">
      <alignment horizontal="center"/>
    </xf>
    <xf numFmtId="0" fontId="0" fillId="13" borderId="22" xfId="0" applyFill="1" applyBorder="1" applyAlignment="1">
      <alignment horizontal="center" wrapText="1"/>
    </xf>
    <xf numFmtId="0" fontId="0" fillId="13" borderId="25" xfId="0" applyFill="1" applyBorder="1" applyAlignment="1">
      <alignment horizontal="center" wrapText="1"/>
    </xf>
    <xf numFmtId="0" fontId="0" fillId="13" borderId="21" xfId="0" applyFill="1" applyBorder="1" applyAlignment="1">
      <alignment horizontal="center" wrapText="1"/>
    </xf>
    <xf numFmtId="0" fontId="0" fillId="13" borderId="0" xfId="0" applyFill="1" applyAlignment="1">
      <alignment horizontal="center" wrapText="1"/>
    </xf>
    <xf numFmtId="0" fontId="0" fillId="13" borderId="3" xfId="0" applyFill="1" applyBorder="1" applyAlignment="1">
      <alignment horizontal="center" wrapText="1"/>
    </xf>
    <xf numFmtId="0" fontId="2" fillId="0" borderId="26" xfId="0" applyFont="1" applyBorder="1" applyAlignment="1">
      <alignment horizontal="center"/>
    </xf>
    <xf numFmtId="0" fontId="2" fillId="0" borderId="7" xfId="0" applyFont="1" applyBorder="1" applyAlignment="1">
      <alignment horizontal="center"/>
    </xf>
    <xf numFmtId="0" fontId="0" fillId="13" borderId="10" xfId="0" applyFill="1" applyBorder="1" applyAlignment="1">
      <alignment horizontal="center"/>
    </xf>
    <xf numFmtId="0" fontId="0" fillId="13" borderId="1" xfId="0" applyFill="1" applyBorder="1" applyAlignment="1">
      <alignment horizontal="center" wrapText="1"/>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Data!$K$1</c:f>
              <c:strCache>
                <c:ptCount val="1"/>
                <c:pt idx="0">
                  <c:v>[200]α</c:v>
                </c:pt>
              </c:strCache>
            </c:strRef>
          </c:tx>
          <c:spPr>
            <a:ln w="19050" cap="rnd">
              <a:solidFill>
                <a:schemeClr val="accent1"/>
              </a:solidFill>
              <a:round/>
            </a:ln>
            <a:effectLst/>
          </c:spPr>
          <c:marker>
            <c:symbol val="none"/>
          </c:marker>
          <c:xVal>
            <c:numRef>
              <c:f>Data!$K$3:$K$124</c:f>
              <c:numCache>
                <c:formatCode>General</c:formatCode>
                <c:ptCount val="122"/>
                <c:pt idx="0">
                  <c:v>62.271799999999999</c:v>
                </c:pt>
                <c:pt idx="1">
                  <c:v>62.3005</c:v>
                </c:pt>
                <c:pt idx="2">
                  <c:v>62.329099999999997</c:v>
                </c:pt>
                <c:pt idx="3">
                  <c:v>62.357799999999997</c:v>
                </c:pt>
                <c:pt idx="4">
                  <c:v>62.386400000000002</c:v>
                </c:pt>
                <c:pt idx="5">
                  <c:v>62.415100000000002</c:v>
                </c:pt>
                <c:pt idx="6">
                  <c:v>62.4437</c:v>
                </c:pt>
                <c:pt idx="7">
                  <c:v>62.4724</c:v>
                </c:pt>
                <c:pt idx="8">
                  <c:v>62.500999999999998</c:v>
                </c:pt>
                <c:pt idx="9">
                  <c:v>62.529699999999998</c:v>
                </c:pt>
                <c:pt idx="10">
                  <c:v>62.558300000000003</c:v>
                </c:pt>
                <c:pt idx="11">
                  <c:v>62.587000000000003</c:v>
                </c:pt>
                <c:pt idx="12">
                  <c:v>62.615600000000001</c:v>
                </c:pt>
                <c:pt idx="13">
                  <c:v>62.644300000000001</c:v>
                </c:pt>
                <c:pt idx="14">
                  <c:v>62.672899999999998</c:v>
                </c:pt>
                <c:pt idx="15">
                  <c:v>62.701599999999999</c:v>
                </c:pt>
                <c:pt idx="16">
                  <c:v>62.730200000000004</c:v>
                </c:pt>
                <c:pt idx="17">
                  <c:v>62.758899999999997</c:v>
                </c:pt>
                <c:pt idx="18">
                  <c:v>62.787500000000001</c:v>
                </c:pt>
                <c:pt idx="19">
                  <c:v>62.816099999999999</c:v>
                </c:pt>
                <c:pt idx="20">
                  <c:v>62.844799999999999</c:v>
                </c:pt>
                <c:pt idx="21">
                  <c:v>62.873399999999997</c:v>
                </c:pt>
                <c:pt idx="22">
                  <c:v>62.902099999999997</c:v>
                </c:pt>
                <c:pt idx="23">
                  <c:v>62.930700000000002</c:v>
                </c:pt>
                <c:pt idx="24">
                  <c:v>62.959400000000002</c:v>
                </c:pt>
                <c:pt idx="25">
                  <c:v>62.988</c:v>
                </c:pt>
                <c:pt idx="26">
                  <c:v>63.0167</c:v>
                </c:pt>
                <c:pt idx="27">
                  <c:v>63.045299999999997</c:v>
                </c:pt>
                <c:pt idx="28">
                  <c:v>63.073999999999998</c:v>
                </c:pt>
                <c:pt idx="29">
                  <c:v>63.102600000000002</c:v>
                </c:pt>
                <c:pt idx="30">
                  <c:v>63.131300000000003</c:v>
                </c:pt>
                <c:pt idx="31">
                  <c:v>63.1599</c:v>
                </c:pt>
                <c:pt idx="32">
                  <c:v>63.188600000000001</c:v>
                </c:pt>
                <c:pt idx="33">
                  <c:v>63.217199999999998</c:v>
                </c:pt>
                <c:pt idx="34">
                  <c:v>63.245899999999999</c:v>
                </c:pt>
                <c:pt idx="35">
                  <c:v>63.274500000000003</c:v>
                </c:pt>
                <c:pt idx="36">
                  <c:v>63.303199999999997</c:v>
                </c:pt>
                <c:pt idx="37">
                  <c:v>63.331800000000001</c:v>
                </c:pt>
                <c:pt idx="38">
                  <c:v>63.360500000000002</c:v>
                </c:pt>
                <c:pt idx="39">
                  <c:v>63.389099999999999</c:v>
                </c:pt>
                <c:pt idx="40">
                  <c:v>63.4178</c:v>
                </c:pt>
                <c:pt idx="41">
                  <c:v>63.446399999999997</c:v>
                </c:pt>
                <c:pt idx="42">
                  <c:v>63.475000000000001</c:v>
                </c:pt>
                <c:pt idx="43">
                  <c:v>63.503700000000002</c:v>
                </c:pt>
                <c:pt idx="44">
                  <c:v>63.532299999999999</c:v>
                </c:pt>
                <c:pt idx="45">
                  <c:v>63.561</c:v>
                </c:pt>
                <c:pt idx="46">
                  <c:v>63.589599999999997</c:v>
                </c:pt>
                <c:pt idx="47">
                  <c:v>63.618299999999998</c:v>
                </c:pt>
                <c:pt idx="48">
                  <c:v>63.646900000000002</c:v>
                </c:pt>
                <c:pt idx="49">
                  <c:v>63.675600000000003</c:v>
                </c:pt>
                <c:pt idx="50">
                  <c:v>63.7042</c:v>
                </c:pt>
                <c:pt idx="51">
                  <c:v>63.732900000000001</c:v>
                </c:pt>
                <c:pt idx="52">
                  <c:v>63.761499999999998</c:v>
                </c:pt>
                <c:pt idx="53">
                  <c:v>63.790199999999999</c:v>
                </c:pt>
                <c:pt idx="54">
                  <c:v>63.818800000000003</c:v>
                </c:pt>
                <c:pt idx="55">
                  <c:v>63.847499999999997</c:v>
                </c:pt>
                <c:pt idx="56">
                  <c:v>63.876100000000001</c:v>
                </c:pt>
                <c:pt idx="57">
                  <c:v>63.904800000000002</c:v>
                </c:pt>
                <c:pt idx="58">
                  <c:v>63.933399999999999</c:v>
                </c:pt>
                <c:pt idx="59">
                  <c:v>63.9621</c:v>
                </c:pt>
                <c:pt idx="60">
                  <c:v>63.990699999999997</c:v>
                </c:pt>
                <c:pt idx="61">
                  <c:v>64.019400000000005</c:v>
                </c:pt>
                <c:pt idx="62">
                  <c:v>64.048000000000002</c:v>
                </c:pt>
                <c:pt idx="63">
                  <c:v>64.076700000000002</c:v>
                </c:pt>
                <c:pt idx="64">
                  <c:v>64.1053</c:v>
                </c:pt>
                <c:pt idx="65">
                  <c:v>64.133899999999997</c:v>
                </c:pt>
                <c:pt idx="66">
                  <c:v>64.162599999999998</c:v>
                </c:pt>
                <c:pt idx="67">
                  <c:v>64.191199999999995</c:v>
                </c:pt>
                <c:pt idx="68">
                  <c:v>64.219899999999996</c:v>
                </c:pt>
                <c:pt idx="69">
                  <c:v>64.248500000000007</c:v>
                </c:pt>
                <c:pt idx="70">
                  <c:v>64.277199999999993</c:v>
                </c:pt>
                <c:pt idx="71">
                  <c:v>64.305800000000005</c:v>
                </c:pt>
                <c:pt idx="72">
                  <c:v>64.334500000000006</c:v>
                </c:pt>
                <c:pt idx="73">
                  <c:v>64.363100000000003</c:v>
                </c:pt>
                <c:pt idx="74">
                  <c:v>64.391800000000003</c:v>
                </c:pt>
                <c:pt idx="75">
                  <c:v>64.420400000000001</c:v>
                </c:pt>
                <c:pt idx="76">
                  <c:v>64.449100000000001</c:v>
                </c:pt>
                <c:pt idx="77">
                  <c:v>64.477699999999999</c:v>
                </c:pt>
                <c:pt idx="78">
                  <c:v>64.506399999999999</c:v>
                </c:pt>
                <c:pt idx="79">
                  <c:v>64.534999999999997</c:v>
                </c:pt>
                <c:pt idx="80">
                  <c:v>64.563699999999997</c:v>
                </c:pt>
                <c:pt idx="81">
                  <c:v>64.592299999999994</c:v>
                </c:pt>
                <c:pt idx="82">
                  <c:v>64.620999999999995</c:v>
                </c:pt>
                <c:pt idx="83">
                  <c:v>64.649600000000007</c:v>
                </c:pt>
                <c:pt idx="84">
                  <c:v>64.678299999999993</c:v>
                </c:pt>
                <c:pt idx="85">
                  <c:v>64.706900000000005</c:v>
                </c:pt>
                <c:pt idx="86">
                  <c:v>64.735600000000005</c:v>
                </c:pt>
                <c:pt idx="87">
                  <c:v>64.764200000000002</c:v>
                </c:pt>
                <c:pt idx="88">
                  <c:v>64.792900000000003</c:v>
                </c:pt>
                <c:pt idx="89">
                  <c:v>64.8215</c:v>
                </c:pt>
                <c:pt idx="90">
                  <c:v>64.850099999999998</c:v>
                </c:pt>
                <c:pt idx="91">
                  <c:v>64.878799999999998</c:v>
                </c:pt>
                <c:pt idx="92">
                  <c:v>64.907399999999996</c:v>
                </c:pt>
                <c:pt idx="93">
                  <c:v>64.936099999999996</c:v>
                </c:pt>
                <c:pt idx="94">
                  <c:v>64.964699999999993</c:v>
                </c:pt>
                <c:pt idx="95">
                  <c:v>64.993399999999994</c:v>
                </c:pt>
                <c:pt idx="96">
                  <c:v>65.022000000000006</c:v>
                </c:pt>
                <c:pt idx="97">
                  <c:v>65.050700000000006</c:v>
                </c:pt>
                <c:pt idx="98">
                  <c:v>65.079300000000003</c:v>
                </c:pt>
                <c:pt idx="99">
                  <c:v>65.108000000000004</c:v>
                </c:pt>
                <c:pt idx="100">
                  <c:v>65.136600000000001</c:v>
                </c:pt>
                <c:pt idx="101">
                  <c:v>65.165300000000002</c:v>
                </c:pt>
                <c:pt idx="102">
                  <c:v>65.193899999999999</c:v>
                </c:pt>
                <c:pt idx="103">
                  <c:v>65.2226</c:v>
                </c:pt>
                <c:pt idx="104">
                  <c:v>65.251199999999997</c:v>
                </c:pt>
                <c:pt idx="105">
                  <c:v>65.279899999999998</c:v>
                </c:pt>
                <c:pt idx="106">
                  <c:v>65.308499999999995</c:v>
                </c:pt>
                <c:pt idx="107">
                  <c:v>65.337199999999996</c:v>
                </c:pt>
                <c:pt idx="108">
                  <c:v>65.365799999999993</c:v>
                </c:pt>
                <c:pt idx="109">
                  <c:v>65.394499999999994</c:v>
                </c:pt>
                <c:pt idx="110">
                  <c:v>65.423100000000005</c:v>
                </c:pt>
                <c:pt idx="111">
                  <c:v>65.451800000000006</c:v>
                </c:pt>
                <c:pt idx="112">
                  <c:v>65.480400000000003</c:v>
                </c:pt>
                <c:pt idx="113">
                  <c:v>65.509</c:v>
                </c:pt>
                <c:pt idx="114">
                  <c:v>65.537700000000001</c:v>
                </c:pt>
                <c:pt idx="115">
                  <c:v>65.566299999999998</c:v>
                </c:pt>
                <c:pt idx="116">
                  <c:v>65.594999999999999</c:v>
                </c:pt>
                <c:pt idx="117">
                  <c:v>65.623599999999996</c:v>
                </c:pt>
                <c:pt idx="118">
                  <c:v>65.652299999999997</c:v>
                </c:pt>
                <c:pt idx="119">
                  <c:v>65.680899999999994</c:v>
                </c:pt>
                <c:pt idx="120">
                  <c:v>65.709599999999995</c:v>
                </c:pt>
                <c:pt idx="121">
                  <c:v>65.738200000000006</c:v>
                </c:pt>
              </c:numCache>
            </c:numRef>
          </c:xVal>
          <c:yVal>
            <c:numRef>
              <c:f>Data!$L$3:$L$124</c:f>
              <c:numCache>
                <c:formatCode>General</c:formatCode>
                <c:ptCount val="122"/>
                <c:pt idx="0">
                  <c:v>208.77999999999975</c:v>
                </c:pt>
                <c:pt idx="1">
                  <c:v>218.55100000000039</c:v>
                </c:pt>
                <c:pt idx="2">
                  <c:v>228.65299999999934</c:v>
                </c:pt>
                <c:pt idx="3">
                  <c:v>239.09500000000025</c:v>
                </c:pt>
                <c:pt idx="4">
                  <c:v>249.87899999999991</c:v>
                </c:pt>
                <c:pt idx="5">
                  <c:v>261.00799999999981</c:v>
                </c:pt>
                <c:pt idx="6">
                  <c:v>272.48700000000008</c:v>
                </c:pt>
                <c:pt idx="7">
                  <c:v>284.31700000000001</c:v>
                </c:pt>
                <c:pt idx="8">
                  <c:v>296.5</c:v>
                </c:pt>
                <c:pt idx="9">
                  <c:v>309.03999999999996</c:v>
                </c:pt>
                <c:pt idx="10">
                  <c:v>321.93499999999949</c:v>
                </c:pt>
                <c:pt idx="11">
                  <c:v>335.1880000000001</c:v>
                </c:pt>
                <c:pt idx="12">
                  <c:v>348.79799999999977</c:v>
                </c:pt>
                <c:pt idx="13">
                  <c:v>362.76600000000053</c:v>
                </c:pt>
                <c:pt idx="14">
                  <c:v>377.08899999999994</c:v>
                </c:pt>
                <c:pt idx="15">
                  <c:v>391.76600000000053</c:v>
                </c:pt>
                <c:pt idx="16">
                  <c:v>406.79499999999916</c:v>
                </c:pt>
                <c:pt idx="17">
                  <c:v>422.17299999999977</c:v>
                </c:pt>
                <c:pt idx="18">
                  <c:v>437.89599999999973</c:v>
                </c:pt>
                <c:pt idx="19">
                  <c:v>453.96000000000004</c:v>
                </c:pt>
                <c:pt idx="20">
                  <c:v>470.36000000000058</c:v>
                </c:pt>
                <c:pt idx="21">
                  <c:v>487.09200000000055</c:v>
                </c:pt>
                <c:pt idx="22">
                  <c:v>504.14400000000023</c:v>
                </c:pt>
                <c:pt idx="23">
                  <c:v>521.51199999999972</c:v>
                </c:pt>
                <c:pt idx="24">
                  <c:v>539.1880000000001</c:v>
                </c:pt>
                <c:pt idx="25">
                  <c:v>557.16300000000047</c:v>
                </c:pt>
                <c:pt idx="26">
                  <c:v>575.42699999999968</c:v>
                </c:pt>
                <c:pt idx="27">
                  <c:v>593.97000000000025</c:v>
                </c:pt>
                <c:pt idx="28">
                  <c:v>612.77899999999954</c:v>
                </c:pt>
                <c:pt idx="29">
                  <c:v>631.84199999999964</c:v>
                </c:pt>
                <c:pt idx="30">
                  <c:v>651.14800000000014</c:v>
                </c:pt>
                <c:pt idx="31">
                  <c:v>670.68199999999979</c:v>
                </c:pt>
                <c:pt idx="32">
                  <c:v>690.43299999999999</c:v>
                </c:pt>
                <c:pt idx="33">
                  <c:v>710.37899999999991</c:v>
                </c:pt>
                <c:pt idx="34">
                  <c:v>730.50700000000052</c:v>
                </c:pt>
                <c:pt idx="35">
                  <c:v>750.80100000000039</c:v>
                </c:pt>
                <c:pt idx="36">
                  <c:v>771.2440000000006</c:v>
                </c:pt>
                <c:pt idx="37">
                  <c:v>791.8159999999998</c:v>
                </c:pt>
                <c:pt idx="38">
                  <c:v>812.49799999999959</c:v>
                </c:pt>
                <c:pt idx="39">
                  <c:v>833.27099999999973</c:v>
                </c:pt>
                <c:pt idx="40">
                  <c:v>854.11499999999978</c:v>
                </c:pt>
                <c:pt idx="41">
                  <c:v>875.00900000000001</c:v>
                </c:pt>
                <c:pt idx="42">
                  <c:v>895.93000000000029</c:v>
                </c:pt>
                <c:pt idx="43">
                  <c:v>916.85999999999967</c:v>
                </c:pt>
                <c:pt idx="44">
                  <c:v>937.76999999999953</c:v>
                </c:pt>
                <c:pt idx="45">
                  <c:v>958.64000000000033</c:v>
                </c:pt>
                <c:pt idx="46">
                  <c:v>979.44699999999921</c:v>
                </c:pt>
                <c:pt idx="47">
                  <c:v>1000.165</c:v>
                </c:pt>
                <c:pt idx="48">
                  <c:v>1020.7740000000003</c:v>
                </c:pt>
                <c:pt idx="49">
                  <c:v>1041.2439999999997</c:v>
                </c:pt>
                <c:pt idx="50">
                  <c:v>1061.5519999999997</c:v>
                </c:pt>
                <c:pt idx="51">
                  <c:v>1081.674</c:v>
                </c:pt>
                <c:pt idx="52">
                  <c:v>1101.5829999999996</c:v>
                </c:pt>
                <c:pt idx="53">
                  <c:v>1121.2529999999997</c:v>
                </c:pt>
                <c:pt idx="54">
                  <c:v>1140.6589999999997</c:v>
                </c:pt>
                <c:pt idx="55">
                  <c:v>1159.7789999999995</c:v>
                </c:pt>
                <c:pt idx="56">
                  <c:v>1178.5819999999994</c:v>
                </c:pt>
                <c:pt idx="57">
                  <c:v>1197.0429999999997</c:v>
                </c:pt>
                <c:pt idx="58">
                  <c:v>1215.1390000000001</c:v>
                </c:pt>
                <c:pt idx="59">
                  <c:v>1232.8440000000001</c:v>
                </c:pt>
                <c:pt idx="60">
                  <c:v>1250.1329999999998</c:v>
                </c:pt>
                <c:pt idx="61">
                  <c:v>1266.982</c:v>
                </c:pt>
                <c:pt idx="62">
                  <c:v>1283.3649999999998</c:v>
                </c:pt>
                <c:pt idx="63">
                  <c:v>1299.259</c:v>
                </c:pt>
                <c:pt idx="64">
                  <c:v>1314.6419999999998</c:v>
                </c:pt>
                <c:pt idx="65">
                  <c:v>1329.4899999999998</c:v>
                </c:pt>
                <c:pt idx="66">
                  <c:v>1343.7820000000002</c:v>
                </c:pt>
                <c:pt idx="67">
                  <c:v>1357.4960000000001</c:v>
                </c:pt>
                <c:pt idx="68">
                  <c:v>1370.6100000000006</c:v>
                </c:pt>
                <c:pt idx="69">
                  <c:v>1383.1050000000005</c:v>
                </c:pt>
                <c:pt idx="70">
                  <c:v>1394.9620000000004</c:v>
                </c:pt>
                <c:pt idx="71">
                  <c:v>1406.1629999999996</c:v>
                </c:pt>
                <c:pt idx="72">
                  <c:v>1416.6890000000003</c:v>
                </c:pt>
                <c:pt idx="73">
                  <c:v>1426.5259999999998</c:v>
                </c:pt>
                <c:pt idx="74">
                  <c:v>1435.6570000000002</c:v>
                </c:pt>
                <c:pt idx="75">
                  <c:v>1444.067</c:v>
                </c:pt>
                <c:pt idx="76">
                  <c:v>1451.7439999999997</c:v>
                </c:pt>
                <c:pt idx="77">
                  <c:v>1458.6760000000004</c:v>
                </c:pt>
                <c:pt idx="78">
                  <c:v>1464.8510000000006</c:v>
                </c:pt>
                <c:pt idx="79">
                  <c:v>1470.2600000000002</c:v>
                </c:pt>
                <c:pt idx="80">
                  <c:v>1474.8950000000004</c:v>
                </c:pt>
                <c:pt idx="81">
                  <c:v>1478.7460000000001</c:v>
                </c:pt>
                <c:pt idx="82">
                  <c:v>1481.8070000000007</c:v>
                </c:pt>
                <c:pt idx="83">
                  <c:v>1484.0769999999993</c:v>
                </c:pt>
                <c:pt idx="84">
                  <c:v>1485.5469999999996</c:v>
                </c:pt>
                <c:pt idx="85">
                  <c:v>1486.2190000000001</c:v>
                </c:pt>
                <c:pt idx="86">
                  <c:v>1486.0900000000001</c:v>
                </c:pt>
                <c:pt idx="87">
                  <c:v>1485.1600000000008</c:v>
                </c:pt>
                <c:pt idx="88">
                  <c:v>1483.4309999999996</c:v>
                </c:pt>
                <c:pt idx="89">
                  <c:v>1480.9059999999999</c:v>
                </c:pt>
                <c:pt idx="90">
                  <c:v>1477.5879999999997</c:v>
                </c:pt>
                <c:pt idx="91">
                  <c:v>1473.4840000000004</c:v>
                </c:pt>
                <c:pt idx="92">
                  <c:v>1468.5990000000002</c:v>
                </c:pt>
                <c:pt idx="93">
                  <c:v>1462.942</c:v>
                </c:pt>
                <c:pt idx="94">
                  <c:v>1456.5219999999999</c:v>
                </c:pt>
                <c:pt idx="95">
                  <c:v>1449.348</c:v>
                </c:pt>
                <c:pt idx="96">
                  <c:v>1441.433</c:v>
                </c:pt>
                <c:pt idx="97">
                  <c:v>1432.7889999999998</c:v>
                </c:pt>
                <c:pt idx="98">
                  <c:v>1423.4290000000001</c:v>
                </c:pt>
                <c:pt idx="99">
                  <c:v>1413.37</c:v>
                </c:pt>
                <c:pt idx="100">
                  <c:v>1402.6239999999998</c:v>
                </c:pt>
                <c:pt idx="101">
                  <c:v>1391.2110000000002</c:v>
                </c:pt>
                <c:pt idx="102">
                  <c:v>1379.1450000000004</c:v>
                </c:pt>
                <c:pt idx="103">
                  <c:v>1366.4490000000005</c:v>
                </c:pt>
                <c:pt idx="104">
                  <c:v>1353.1409999999996</c:v>
                </c:pt>
                <c:pt idx="105">
                  <c:v>1339.241</c:v>
                </c:pt>
                <c:pt idx="106">
                  <c:v>1324.768</c:v>
                </c:pt>
                <c:pt idx="107">
                  <c:v>1309.7459999999992</c:v>
                </c:pt>
                <c:pt idx="108">
                  <c:v>1294.1970000000001</c:v>
                </c:pt>
                <c:pt idx="109">
                  <c:v>1278.1449999999995</c:v>
                </c:pt>
                <c:pt idx="110">
                  <c:v>1261.6109999999999</c:v>
                </c:pt>
                <c:pt idx="111">
                  <c:v>1244.6199999999999</c:v>
                </c:pt>
                <c:pt idx="112">
                  <c:v>1227.1960000000008</c:v>
                </c:pt>
                <c:pt idx="113">
                  <c:v>1209.3620000000001</c:v>
                </c:pt>
                <c:pt idx="114">
                  <c:v>1191.1480000000001</c:v>
                </c:pt>
                <c:pt idx="115">
                  <c:v>1172.576</c:v>
                </c:pt>
                <c:pt idx="116">
                  <c:v>1153.6720000000005</c:v>
                </c:pt>
                <c:pt idx="117">
                  <c:v>1134.4610000000002</c:v>
                </c:pt>
                <c:pt idx="118">
                  <c:v>1114.9679999999998</c:v>
                </c:pt>
                <c:pt idx="119">
                  <c:v>1095.2209999999995</c:v>
                </c:pt>
                <c:pt idx="120">
                  <c:v>1075.2440000000006</c:v>
                </c:pt>
                <c:pt idx="121">
                  <c:v>1055.0619999999999</c:v>
                </c:pt>
              </c:numCache>
            </c:numRef>
          </c:yVal>
          <c:smooth val="0"/>
          <c:extLst>
            <c:ext xmlns:c16="http://schemas.microsoft.com/office/drawing/2014/chart" uri="{C3380CC4-5D6E-409C-BE32-E72D297353CC}">
              <c16:uniqueId val="{00000000-5303-4688-A526-342EE2FB3C55}"/>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Data!$N$1</c:f>
              <c:strCache>
                <c:ptCount val="1"/>
                <c:pt idx="0">
                  <c:v>[211]α</c:v>
                </c:pt>
              </c:strCache>
            </c:strRef>
          </c:tx>
          <c:spPr>
            <a:ln w="19050" cap="rnd">
              <a:solidFill>
                <a:schemeClr val="accent1"/>
              </a:solidFill>
              <a:round/>
            </a:ln>
            <a:effectLst/>
          </c:spPr>
          <c:marker>
            <c:symbol val="none"/>
          </c:marker>
          <c:xVal>
            <c:numRef>
              <c:f>Data!$N$3:$N$94</c:f>
              <c:numCache>
                <c:formatCode>General</c:formatCode>
                <c:ptCount val="92"/>
                <c:pt idx="0">
                  <c:v>79.431899999999999</c:v>
                </c:pt>
                <c:pt idx="1">
                  <c:v>79.460599999999999</c:v>
                </c:pt>
                <c:pt idx="2">
                  <c:v>79.489199999999997</c:v>
                </c:pt>
                <c:pt idx="3">
                  <c:v>79.517899999999997</c:v>
                </c:pt>
                <c:pt idx="4">
                  <c:v>79.546499999999995</c:v>
                </c:pt>
                <c:pt idx="5">
                  <c:v>79.575199999999995</c:v>
                </c:pt>
                <c:pt idx="6">
                  <c:v>79.603800000000007</c:v>
                </c:pt>
                <c:pt idx="7">
                  <c:v>79.632499999999993</c:v>
                </c:pt>
                <c:pt idx="8">
                  <c:v>79.661100000000005</c:v>
                </c:pt>
                <c:pt idx="9">
                  <c:v>79.689700000000002</c:v>
                </c:pt>
                <c:pt idx="10">
                  <c:v>79.718400000000003</c:v>
                </c:pt>
                <c:pt idx="11">
                  <c:v>79.747</c:v>
                </c:pt>
                <c:pt idx="12">
                  <c:v>79.775700000000001</c:v>
                </c:pt>
                <c:pt idx="13">
                  <c:v>79.804299999999998</c:v>
                </c:pt>
                <c:pt idx="14">
                  <c:v>79.832999999999998</c:v>
                </c:pt>
                <c:pt idx="15">
                  <c:v>79.861599999999996</c:v>
                </c:pt>
                <c:pt idx="16">
                  <c:v>79.890299999999996</c:v>
                </c:pt>
                <c:pt idx="17">
                  <c:v>79.918899999999994</c:v>
                </c:pt>
                <c:pt idx="18">
                  <c:v>79.947599999999994</c:v>
                </c:pt>
                <c:pt idx="19">
                  <c:v>79.976200000000006</c:v>
                </c:pt>
                <c:pt idx="20">
                  <c:v>80.004900000000006</c:v>
                </c:pt>
                <c:pt idx="21">
                  <c:v>80.033500000000004</c:v>
                </c:pt>
                <c:pt idx="22">
                  <c:v>80.062200000000004</c:v>
                </c:pt>
                <c:pt idx="23">
                  <c:v>80.090800000000002</c:v>
                </c:pt>
                <c:pt idx="24">
                  <c:v>80.119500000000002</c:v>
                </c:pt>
                <c:pt idx="25">
                  <c:v>80.148099999999999</c:v>
                </c:pt>
                <c:pt idx="26">
                  <c:v>80.1768</c:v>
                </c:pt>
                <c:pt idx="27">
                  <c:v>80.205399999999997</c:v>
                </c:pt>
                <c:pt idx="28">
                  <c:v>80.234099999999998</c:v>
                </c:pt>
                <c:pt idx="29">
                  <c:v>80.262699999999995</c:v>
                </c:pt>
                <c:pt idx="30">
                  <c:v>80.291399999999996</c:v>
                </c:pt>
                <c:pt idx="31">
                  <c:v>80.319999999999993</c:v>
                </c:pt>
                <c:pt idx="32">
                  <c:v>80.348600000000005</c:v>
                </c:pt>
                <c:pt idx="33">
                  <c:v>80.377300000000005</c:v>
                </c:pt>
                <c:pt idx="34">
                  <c:v>80.405900000000003</c:v>
                </c:pt>
                <c:pt idx="35">
                  <c:v>80.434600000000003</c:v>
                </c:pt>
                <c:pt idx="36">
                  <c:v>80.463200000000001</c:v>
                </c:pt>
                <c:pt idx="37">
                  <c:v>80.491900000000001</c:v>
                </c:pt>
                <c:pt idx="38">
                  <c:v>80.520499999999998</c:v>
                </c:pt>
                <c:pt idx="39">
                  <c:v>80.549199999999999</c:v>
                </c:pt>
                <c:pt idx="40">
                  <c:v>80.577799999999996</c:v>
                </c:pt>
                <c:pt idx="41">
                  <c:v>80.606499999999997</c:v>
                </c:pt>
                <c:pt idx="42">
                  <c:v>80.635099999999994</c:v>
                </c:pt>
                <c:pt idx="43">
                  <c:v>80.663799999999995</c:v>
                </c:pt>
                <c:pt idx="44">
                  <c:v>80.692400000000006</c:v>
                </c:pt>
                <c:pt idx="45">
                  <c:v>80.721100000000007</c:v>
                </c:pt>
                <c:pt idx="46">
                  <c:v>80.749700000000004</c:v>
                </c:pt>
                <c:pt idx="47">
                  <c:v>80.778400000000005</c:v>
                </c:pt>
                <c:pt idx="48">
                  <c:v>80.807000000000002</c:v>
                </c:pt>
                <c:pt idx="49">
                  <c:v>80.835700000000003</c:v>
                </c:pt>
                <c:pt idx="50">
                  <c:v>80.8643</c:v>
                </c:pt>
                <c:pt idx="51">
                  <c:v>80.893000000000001</c:v>
                </c:pt>
                <c:pt idx="52">
                  <c:v>80.921599999999998</c:v>
                </c:pt>
                <c:pt idx="53">
                  <c:v>80.950299999999999</c:v>
                </c:pt>
                <c:pt idx="54">
                  <c:v>80.978899999999996</c:v>
                </c:pt>
                <c:pt idx="55">
                  <c:v>81.007599999999996</c:v>
                </c:pt>
                <c:pt idx="56">
                  <c:v>81.036199999999994</c:v>
                </c:pt>
                <c:pt idx="57">
                  <c:v>81.064800000000005</c:v>
                </c:pt>
                <c:pt idx="58">
                  <c:v>81.093500000000006</c:v>
                </c:pt>
                <c:pt idx="59">
                  <c:v>81.122100000000003</c:v>
                </c:pt>
                <c:pt idx="60">
                  <c:v>81.150800000000004</c:v>
                </c:pt>
                <c:pt idx="61">
                  <c:v>81.179400000000001</c:v>
                </c:pt>
                <c:pt idx="62">
                  <c:v>81.208100000000002</c:v>
                </c:pt>
                <c:pt idx="63">
                  <c:v>81.236699999999999</c:v>
                </c:pt>
                <c:pt idx="64">
                  <c:v>81.2654</c:v>
                </c:pt>
                <c:pt idx="65">
                  <c:v>81.293999999999997</c:v>
                </c:pt>
                <c:pt idx="66">
                  <c:v>81.322699999999998</c:v>
                </c:pt>
                <c:pt idx="67">
                  <c:v>81.351299999999995</c:v>
                </c:pt>
                <c:pt idx="68">
                  <c:v>81.38</c:v>
                </c:pt>
                <c:pt idx="69">
                  <c:v>81.408600000000007</c:v>
                </c:pt>
                <c:pt idx="70">
                  <c:v>81.437299999999993</c:v>
                </c:pt>
                <c:pt idx="71">
                  <c:v>81.465900000000005</c:v>
                </c:pt>
                <c:pt idx="72">
                  <c:v>81.494600000000005</c:v>
                </c:pt>
                <c:pt idx="73">
                  <c:v>81.523200000000003</c:v>
                </c:pt>
                <c:pt idx="74">
                  <c:v>81.551900000000003</c:v>
                </c:pt>
                <c:pt idx="75">
                  <c:v>81.580500000000001</c:v>
                </c:pt>
                <c:pt idx="76">
                  <c:v>81.609200000000001</c:v>
                </c:pt>
                <c:pt idx="77">
                  <c:v>81.637799999999999</c:v>
                </c:pt>
                <c:pt idx="78">
                  <c:v>81.666499999999999</c:v>
                </c:pt>
                <c:pt idx="79">
                  <c:v>81.695099999999996</c:v>
                </c:pt>
                <c:pt idx="80">
                  <c:v>81.723699999999994</c:v>
                </c:pt>
                <c:pt idx="81">
                  <c:v>81.752399999999994</c:v>
                </c:pt>
                <c:pt idx="82">
                  <c:v>81.781000000000006</c:v>
                </c:pt>
                <c:pt idx="83">
                  <c:v>81.809700000000007</c:v>
                </c:pt>
                <c:pt idx="84">
                  <c:v>81.838300000000004</c:v>
                </c:pt>
                <c:pt idx="85">
                  <c:v>81.867000000000004</c:v>
                </c:pt>
                <c:pt idx="86">
                  <c:v>81.895600000000002</c:v>
                </c:pt>
                <c:pt idx="87">
                  <c:v>81.924300000000002</c:v>
                </c:pt>
                <c:pt idx="88">
                  <c:v>81.9529</c:v>
                </c:pt>
                <c:pt idx="89">
                  <c:v>81.9816</c:v>
                </c:pt>
                <c:pt idx="90">
                  <c:v>82.010199999999998</c:v>
                </c:pt>
                <c:pt idx="91">
                  <c:v>82.038899999999998</c:v>
                </c:pt>
              </c:numCache>
            </c:numRef>
          </c:xVal>
          <c:yVal>
            <c:numRef>
              <c:f>Data!$O$3:$O$94</c:f>
              <c:numCache>
                <c:formatCode>General</c:formatCode>
                <c:ptCount val="92"/>
                <c:pt idx="0">
                  <c:v>75.710000000000036</c:v>
                </c:pt>
                <c:pt idx="1">
                  <c:v>82.697999999999411</c:v>
                </c:pt>
                <c:pt idx="2">
                  <c:v>90.247000000000298</c:v>
                </c:pt>
                <c:pt idx="3">
                  <c:v>98.390000000000327</c:v>
                </c:pt>
                <c:pt idx="4">
                  <c:v>107.16799999999967</c:v>
                </c:pt>
                <c:pt idx="5">
                  <c:v>116.61700000000019</c:v>
                </c:pt>
                <c:pt idx="6">
                  <c:v>126.77799999999934</c:v>
                </c:pt>
                <c:pt idx="7">
                  <c:v>137.69500000000062</c:v>
                </c:pt>
                <c:pt idx="8">
                  <c:v>149.40499999999975</c:v>
                </c:pt>
                <c:pt idx="9">
                  <c:v>161.95499999999993</c:v>
                </c:pt>
                <c:pt idx="10">
                  <c:v>175.39000000000033</c:v>
                </c:pt>
                <c:pt idx="11">
                  <c:v>189.75600000000031</c:v>
                </c:pt>
                <c:pt idx="12">
                  <c:v>205.09999999999945</c:v>
                </c:pt>
                <c:pt idx="13">
                  <c:v>221.47100000000046</c:v>
                </c:pt>
                <c:pt idx="14">
                  <c:v>238.91700000000037</c:v>
                </c:pt>
                <c:pt idx="15">
                  <c:v>257.48599999999988</c:v>
                </c:pt>
                <c:pt idx="16">
                  <c:v>277.22800000000007</c:v>
                </c:pt>
                <c:pt idx="17">
                  <c:v>298.19700000000012</c:v>
                </c:pt>
                <c:pt idx="18">
                  <c:v>320.43900000000031</c:v>
                </c:pt>
                <c:pt idx="19">
                  <c:v>344.00900000000001</c:v>
                </c:pt>
                <c:pt idx="20">
                  <c:v>368.95100000000002</c:v>
                </c:pt>
                <c:pt idx="21">
                  <c:v>395.31800000000021</c:v>
                </c:pt>
                <c:pt idx="22">
                  <c:v>423.15700000000015</c:v>
                </c:pt>
                <c:pt idx="23">
                  <c:v>452.51800000000003</c:v>
                </c:pt>
                <c:pt idx="24">
                  <c:v>483.44200000000001</c:v>
                </c:pt>
                <c:pt idx="25">
                  <c:v>515.98199999999997</c:v>
                </c:pt>
                <c:pt idx="26">
                  <c:v>550.17799999999988</c:v>
                </c:pt>
                <c:pt idx="27">
                  <c:v>586.06999999999971</c:v>
                </c:pt>
                <c:pt idx="28">
                  <c:v>623.69500000000062</c:v>
                </c:pt>
                <c:pt idx="29">
                  <c:v>663.09299999999985</c:v>
                </c:pt>
                <c:pt idx="30">
                  <c:v>704.29199999999946</c:v>
                </c:pt>
                <c:pt idx="31">
                  <c:v>747.33399999999983</c:v>
                </c:pt>
                <c:pt idx="32">
                  <c:v>792.22899999999936</c:v>
                </c:pt>
                <c:pt idx="33">
                  <c:v>839.00399999999991</c:v>
                </c:pt>
                <c:pt idx="34">
                  <c:v>887.6840000000002</c:v>
                </c:pt>
                <c:pt idx="35">
                  <c:v>938.27199999999993</c:v>
                </c:pt>
                <c:pt idx="36">
                  <c:v>990.78000000000065</c:v>
                </c:pt>
                <c:pt idx="37">
                  <c:v>1045.2139999999999</c:v>
                </c:pt>
                <c:pt idx="38">
                  <c:v>1101.5609999999997</c:v>
                </c:pt>
                <c:pt idx="39">
                  <c:v>1159.826</c:v>
                </c:pt>
                <c:pt idx="40">
                  <c:v>1219.9860000000008</c:v>
                </c:pt>
                <c:pt idx="41">
                  <c:v>1282.0190000000002</c:v>
                </c:pt>
                <c:pt idx="42">
                  <c:v>1345.9110000000001</c:v>
                </c:pt>
                <c:pt idx="43">
                  <c:v>1411.6030000000001</c:v>
                </c:pt>
                <c:pt idx="44">
                  <c:v>1479.0740000000005</c:v>
                </c:pt>
                <c:pt idx="45">
                  <c:v>1548.2510000000011</c:v>
                </c:pt>
                <c:pt idx="46">
                  <c:v>1619.1089999999995</c:v>
                </c:pt>
                <c:pt idx="47">
                  <c:v>1691.5550000000003</c:v>
                </c:pt>
                <c:pt idx="48">
                  <c:v>1765.5220000000008</c:v>
                </c:pt>
                <c:pt idx="49">
                  <c:v>1840.9519999999993</c:v>
                </c:pt>
                <c:pt idx="50">
                  <c:v>1917.7350000000006</c:v>
                </c:pt>
                <c:pt idx="51">
                  <c:v>1995.7829999999994</c:v>
                </c:pt>
                <c:pt idx="52">
                  <c:v>2074.9870000000001</c:v>
                </c:pt>
                <c:pt idx="53">
                  <c:v>2155.2549999999992</c:v>
                </c:pt>
                <c:pt idx="54">
                  <c:v>2236.4560000000001</c:v>
                </c:pt>
                <c:pt idx="55">
                  <c:v>2318.4650000000011</c:v>
                </c:pt>
                <c:pt idx="56">
                  <c:v>2401.1469999999999</c:v>
                </c:pt>
                <c:pt idx="57">
                  <c:v>2484.3549999999996</c:v>
                </c:pt>
                <c:pt idx="58">
                  <c:v>2567.9699999999993</c:v>
                </c:pt>
                <c:pt idx="59">
                  <c:v>2651.8220000000001</c:v>
                </c:pt>
                <c:pt idx="60">
                  <c:v>2735.755000000001</c:v>
                </c:pt>
                <c:pt idx="61">
                  <c:v>2819.6050000000005</c:v>
                </c:pt>
                <c:pt idx="62">
                  <c:v>2903.2069999999994</c:v>
                </c:pt>
                <c:pt idx="63">
                  <c:v>2986.4009999999998</c:v>
                </c:pt>
                <c:pt idx="64">
                  <c:v>3068.994999999999</c:v>
                </c:pt>
                <c:pt idx="65">
                  <c:v>3150.8380000000006</c:v>
                </c:pt>
                <c:pt idx="66">
                  <c:v>3231.6809999999996</c:v>
                </c:pt>
                <c:pt idx="67">
                  <c:v>3311.4330000000009</c:v>
                </c:pt>
                <c:pt idx="68">
                  <c:v>3389.8569999999991</c:v>
                </c:pt>
                <c:pt idx="69">
                  <c:v>3466.7599999999993</c:v>
                </c:pt>
                <c:pt idx="70">
                  <c:v>3541.9799999999996</c:v>
                </c:pt>
                <c:pt idx="71">
                  <c:v>3615.302999999999</c:v>
                </c:pt>
                <c:pt idx="72">
                  <c:v>3686.5939999999991</c:v>
                </c:pt>
                <c:pt idx="73">
                  <c:v>3755.6490000000003</c:v>
                </c:pt>
                <c:pt idx="74">
                  <c:v>3822.2789999999995</c:v>
                </c:pt>
                <c:pt idx="75">
                  <c:v>3886.3329999999996</c:v>
                </c:pt>
                <c:pt idx="76">
                  <c:v>3947.6390000000001</c:v>
                </c:pt>
                <c:pt idx="77">
                  <c:v>4006.0290000000005</c:v>
                </c:pt>
                <c:pt idx="78">
                  <c:v>4061.3339999999998</c:v>
                </c:pt>
                <c:pt idx="79">
                  <c:v>4113.4189999999999</c:v>
                </c:pt>
                <c:pt idx="80">
                  <c:v>4162.1349999999993</c:v>
                </c:pt>
                <c:pt idx="81">
                  <c:v>4207.3569999999991</c:v>
                </c:pt>
                <c:pt idx="82">
                  <c:v>4248.9469999999992</c:v>
                </c:pt>
                <c:pt idx="83">
                  <c:v>4286.7830000000004</c:v>
                </c:pt>
                <c:pt idx="84">
                  <c:v>4320.7919999999995</c:v>
                </c:pt>
                <c:pt idx="85">
                  <c:v>4350.8339999999998</c:v>
                </c:pt>
                <c:pt idx="86">
                  <c:v>4376.8439999999991</c:v>
                </c:pt>
                <c:pt idx="87">
                  <c:v>4398.7749999999996</c:v>
                </c:pt>
                <c:pt idx="88">
                  <c:v>4416.5140000000001</c:v>
                </c:pt>
                <c:pt idx="89">
                  <c:v>4430.0349999999999</c:v>
                </c:pt>
                <c:pt idx="90">
                  <c:v>4439.2909999999993</c:v>
                </c:pt>
                <c:pt idx="91">
                  <c:v>4444.2580000000007</c:v>
                </c:pt>
              </c:numCache>
            </c:numRef>
          </c:yVal>
          <c:smooth val="0"/>
          <c:extLst>
            <c:ext xmlns:c16="http://schemas.microsoft.com/office/drawing/2014/chart" uri="{C3380CC4-5D6E-409C-BE32-E72D297353CC}">
              <c16:uniqueId val="{00000000-C987-41DA-ACED-505C3ECDA149}"/>
            </c:ext>
          </c:extLst>
        </c:ser>
        <c:dLbls>
          <c:showLegendKey val="0"/>
          <c:showVal val="0"/>
          <c:showCatName val="0"/>
          <c:showSerName val="0"/>
          <c:showPercent val="0"/>
          <c:showBubbleSize val="0"/>
        </c:dLbls>
        <c:axId val="509327984"/>
        <c:axId val="509328640"/>
      </c:scatterChart>
      <c:valAx>
        <c:axId val="509327984"/>
        <c:scaling>
          <c:orientation val="minMax"/>
          <c:max val="85"/>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min val="60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Data!$Q$1</c:f>
              <c:strCache>
                <c:ptCount val="1"/>
                <c:pt idx="0">
                  <c:v>[220]α</c:v>
                </c:pt>
              </c:strCache>
            </c:strRef>
          </c:tx>
          <c:spPr>
            <a:ln w="19050" cap="rnd">
              <a:solidFill>
                <a:schemeClr val="accent1"/>
              </a:solidFill>
              <a:round/>
            </a:ln>
            <a:effectLst/>
          </c:spPr>
          <c:marker>
            <c:symbol val="none"/>
          </c:marker>
          <c:xVal>
            <c:numRef>
              <c:f>Data!$Q$3:$Q$193</c:f>
              <c:numCache>
                <c:formatCode>General</c:formatCode>
                <c:ptCount val="191"/>
                <c:pt idx="0">
                  <c:v>97.136300000000006</c:v>
                </c:pt>
                <c:pt idx="1">
                  <c:v>97.165000000000006</c:v>
                </c:pt>
                <c:pt idx="2">
                  <c:v>97.193600000000004</c:v>
                </c:pt>
                <c:pt idx="3">
                  <c:v>97.222300000000004</c:v>
                </c:pt>
                <c:pt idx="4">
                  <c:v>97.250900000000001</c:v>
                </c:pt>
                <c:pt idx="5">
                  <c:v>97.279499999999999</c:v>
                </c:pt>
                <c:pt idx="6">
                  <c:v>97.308199999999999</c:v>
                </c:pt>
                <c:pt idx="7">
                  <c:v>97.336799999999997</c:v>
                </c:pt>
                <c:pt idx="8">
                  <c:v>97.365499999999997</c:v>
                </c:pt>
                <c:pt idx="9">
                  <c:v>97.394099999999995</c:v>
                </c:pt>
                <c:pt idx="10">
                  <c:v>97.422799999999995</c:v>
                </c:pt>
                <c:pt idx="11">
                  <c:v>97.451400000000007</c:v>
                </c:pt>
                <c:pt idx="12">
                  <c:v>97.480099999999993</c:v>
                </c:pt>
                <c:pt idx="13">
                  <c:v>97.508700000000005</c:v>
                </c:pt>
                <c:pt idx="14">
                  <c:v>97.537400000000005</c:v>
                </c:pt>
                <c:pt idx="15">
                  <c:v>97.566000000000003</c:v>
                </c:pt>
                <c:pt idx="16">
                  <c:v>97.594700000000003</c:v>
                </c:pt>
                <c:pt idx="17">
                  <c:v>97.6233</c:v>
                </c:pt>
                <c:pt idx="18">
                  <c:v>97.652000000000001</c:v>
                </c:pt>
                <c:pt idx="19">
                  <c:v>97.680599999999998</c:v>
                </c:pt>
                <c:pt idx="20">
                  <c:v>97.709299999999999</c:v>
                </c:pt>
                <c:pt idx="21">
                  <c:v>97.737899999999996</c:v>
                </c:pt>
                <c:pt idx="22">
                  <c:v>97.766599999999997</c:v>
                </c:pt>
                <c:pt idx="23">
                  <c:v>97.795199999999994</c:v>
                </c:pt>
                <c:pt idx="24">
                  <c:v>97.823899999999995</c:v>
                </c:pt>
                <c:pt idx="25">
                  <c:v>97.852500000000006</c:v>
                </c:pt>
                <c:pt idx="26">
                  <c:v>97.881200000000007</c:v>
                </c:pt>
                <c:pt idx="27">
                  <c:v>97.909800000000004</c:v>
                </c:pt>
                <c:pt idx="28">
                  <c:v>97.938400000000001</c:v>
                </c:pt>
                <c:pt idx="29">
                  <c:v>97.967100000000002</c:v>
                </c:pt>
                <c:pt idx="30">
                  <c:v>97.995699999999999</c:v>
                </c:pt>
                <c:pt idx="31">
                  <c:v>98.0244</c:v>
                </c:pt>
                <c:pt idx="32">
                  <c:v>98.052999999999997</c:v>
                </c:pt>
                <c:pt idx="33">
                  <c:v>98.081699999999998</c:v>
                </c:pt>
                <c:pt idx="34">
                  <c:v>98.110299999999995</c:v>
                </c:pt>
                <c:pt idx="35">
                  <c:v>98.138999999999996</c:v>
                </c:pt>
                <c:pt idx="36">
                  <c:v>98.167599999999993</c:v>
                </c:pt>
                <c:pt idx="37">
                  <c:v>98.196299999999994</c:v>
                </c:pt>
                <c:pt idx="38">
                  <c:v>98.224900000000005</c:v>
                </c:pt>
                <c:pt idx="39">
                  <c:v>98.253600000000006</c:v>
                </c:pt>
                <c:pt idx="40">
                  <c:v>98.282200000000003</c:v>
                </c:pt>
                <c:pt idx="41">
                  <c:v>98.310900000000004</c:v>
                </c:pt>
                <c:pt idx="42">
                  <c:v>98.339500000000001</c:v>
                </c:pt>
                <c:pt idx="43">
                  <c:v>98.368200000000002</c:v>
                </c:pt>
                <c:pt idx="44">
                  <c:v>98.396799999999999</c:v>
                </c:pt>
                <c:pt idx="45">
                  <c:v>98.4255</c:v>
                </c:pt>
                <c:pt idx="46">
                  <c:v>98.454099999999997</c:v>
                </c:pt>
                <c:pt idx="47">
                  <c:v>98.482799999999997</c:v>
                </c:pt>
                <c:pt idx="48">
                  <c:v>98.511399999999995</c:v>
                </c:pt>
                <c:pt idx="49">
                  <c:v>98.540099999999995</c:v>
                </c:pt>
                <c:pt idx="50">
                  <c:v>98.568700000000007</c:v>
                </c:pt>
                <c:pt idx="51">
                  <c:v>98.597300000000004</c:v>
                </c:pt>
                <c:pt idx="52">
                  <c:v>98.626000000000005</c:v>
                </c:pt>
                <c:pt idx="53">
                  <c:v>98.654600000000002</c:v>
                </c:pt>
                <c:pt idx="54">
                  <c:v>98.683300000000003</c:v>
                </c:pt>
                <c:pt idx="55">
                  <c:v>98.7119</c:v>
                </c:pt>
                <c:pt idx="56">
                  <c:v>98.740600000000001</c:v>
                </c:pt>
                <c:pt idx="57">
                  <c:v>98.769199999999998</c:v>
                </c:pt>
                <c:pt idx="58">
                  <c:v>98.797899999999998</c:v>
                </c:pt>
                <c:pt idx="59">
                  <c:v>98.826499999999996</c:v>
                </c:pt>
                <c:pt idx="60">
                  <c:v>98.855199999999996</c:v>
                </c:pt>
                <c:pt idx="61">
                  <c:v>98.883799999999994</c:v>
                </c:pt>
                <c:pt idx="62">
                  <c:v>98.912499999999994</c:v>
                </c:pt>
                <c:pt idx="63">
                  <c:v>98.941100000000006</c:v>
                </c:pt>
                <c:pt idx="64">
                  <c:v>98.969800000000006</c:v>
                </c:pt>
                <c:pt idx="65">
                  <c:v>98.998400000000004</c:v>
                </c:pt>
                <c:pt idx="66">
                  <c:v>99.027100000000004</c:v>
                </c:pt>
                <c:pt idx="67">
                  <c:v>99.055700000000002</c:v>
                </c:pt>
                <c:pt idx="68">
                  <c:v>99.084400000000002</c:v>
                </c:pt>
                <c:pt idx="69">
                  <c:v>99.113</c:v>
                </c:pt>
                <c:pt idx="70">
                  <c:v>99.1417</c:v>
                </c:pt>
                <c:pt idx="71">
                  <c:v>99.170299999999997</c:v>
                </c:pt>
                <c:pt idx="72">
                  <c:v>99.198999999999998</c:v>
                </c:pt>
                <c:pt idx="73">
                  <c:v>99.227599999999995</c:v>
                </c:pt>
                <c:pt idx="74">
                  <c:v>99.256200000000007</c:v>
                </c:pt>
                <c:pt idx="75">
                  <c:v>99.284899999999993</c:v>
                </c:pt>
                <c:pt idx="76">
                  <c:v>99.313500000000005</c:v>
                </c:pt>
                <c:pt idx="77">
                  <c:v>99.342200000000005</c:v>
                </c:pt>
                <c:pt idx="78">
                  <c:v>99.370800000000003</c:v>
                </c:pt>
                <c:pt idx="79">
                  <c:v>99.399500000000003</c:v>
                </c:pt>
                <c:pt idx="80">
                  <c:v>99.428100000000001</c:v>
                </c:pt>
                <c:pt idx="81">
                  <c:v>99.456800000000001</c:v>
                </c:pt>
                <c:pt idx="82">
                  <c:v>99.485399999999998</c:v>
                </c:pt>
                <c:pt idx="83">
                  <c:v>99.514099999999999</c:v>
                </c:pt>
                <c:pt idx="84">
                  <c:v>99.542699999999996</c:v>
                </c:pt>
                <c:pt idx="85">
                  <c:v>99.571399999999997</c:v>
                </c:pt>
                <c:pt idx="86">
                  <c:v>99.6</c:v>
                </c:pt>
                <c:pt idx="87">
                  <c:v>99.628699999999995</c:v>
                </c:pt>
                <c:pt idx="88">
                  <c:v>99.657300000000006</c:v>
                </c:pt>
                <c:pt idx="89">
                  <c:v>99.686000000000007</c:v>
                </c:pt>
                <c:pt idx="90">
                  <c:v>99.714600000000004</c:v>
                </c:pt>
                <c:pt idx="91">
                  <c:v>99.743300000000005</c:v>
                </c:pt>
                <c:pt idx="92">
                  <c:v>99.771900000000002</c:v>
                </c:pt>
                <c:pt idx="93">
                  <c:v>99.800600000000003</c:v>
                </c:pt>
                <c:pt idx="94">
                  <c:v>99.8292</c:v>
                </c:pt>
                <c:pt idx="95">
                  <c:v>99.857900000000001</c:v>
                </c:pt>
                <c:pt idx="96">
                  <c:v>99.886499999999998</c:v>
                </c:pt>
                <c:pt idx="97">
                  <c:v>99.915199999999999</c:v>
                </c:pt>
                <c:pt idx="98">
                  <c:v>99.943799999999996</c:v>
                </c:pt>
                <c:pt idx="99">
                  <c:v>99.972399999999993</c:v>
                </c:pt>
                <c:pt idx="100">
                  <c:v>100.001</c:v>
                </c:pt>
                <c:pt idx="101">
                  <c:v>100.03</c:v>
                </c:pt>
                <c:pt idx="102">
                  <c:v>100.05800000000001</c:v>
                </c:pt>
                <c:pt idx="103">
                  <c:v>100.087</c:v>
                </c:pt>
                <c:pt idx="104">
                  <c:v>100.116</c:v>
                </c:pt>
                <c:pt idx="105">
                  <c:v>100.14400000000001</c:v>
                </c:pt>
                <c:pt idx="106">
                  <c:v>100.173</c:v>
                </c:pt>
                <c:pt idx="107">
                  <c:v>100.202</c:v>
                </c:pt>
                <c:pt idx="108">
                  <c:v>100.23</c:v>
                </c:pt>
                <c:pt idx="109">
                  <c:v>100.259</c:v>
                </c:pt>
                <c:pt idx="110">
                  <c:v>100.288</c:v>
                </c:pt>
                <c:pt idx="111">
                  <c:v>100.316</c:v>
                </c:pt>
                <c:pt idx="112">
                  <c:v>100.345</c:v>
                </c:pt>
                <c:pt idx="113">
                  <c:v>100.374</c:v>
                </c:pt>
                <c:pt idx="114">
                  <c:v>100.402</c:v>
                </c:pt>
                <c:pt idx="115">
                  <c:v>100.431</c:v>
                </c:pt>
                <c:pt idx="116">
                  <c:v>100.459</c:v>
                </c:pt>
                <c:pt idx="117">
                  <c:v>100.488</c:v>
                </c:pt>
                <c:pt idx="118">
                  <c:v>100.517</c:v>
                </c:pt>
                <c:pt idx="119">
                  <c:v>100.545</c:v>
                </c:pt>
                <c:pt idx="120">
                  <c:v>100.574</c:v>
                </c:pt>
              </c:numCache>
            </c:numRef>
          </c:xVal>
          <c:yVal>
            <c:numRef>
              <c:f>Data!$R$3:$R$193</c:f>
              <c:numCache>
                <c:formatCode>General</c:formatCode>
                <c:ptCount val="191"/>
                <c:pt idx="0">
                  <c:v>806.73199999999997</c:v>
                </c:pt>
                <c:pt idx="1">
                  <c:v>807.26100000000042</c:v>
                </c:pt>
                <c:pt idx="2">
                  <c:v>809.81700000000001</c:v>
                </c:pt>
                <c:pt idx="3">
                  <c:v>814.40499999999975</c:v>
                </c:pt>
                <c:pt idx="4">
                  <c:v>821.03399999999965</c:v>
                </c:pt>
                <c:pt idx="5">
                  <c:v>829.70700000000033</c:v>
                </c:pt>
                <c:pt idx="6">
                  <c:v>840.38999999999942</c:v>
                </c:pt>
                <c:pt idx="7">
                  <c:v>853.09500000000025</c:v>
                </c:pt>
                <c:pt idx="8">
                  <c:v>867.77099999999973</c:v>
                </c:pt>
                <c:pt idx="9">
                  <c:v>884.40700000000015</c:v>
                </c:pt>
                <c:pt idx="10">
                  <c:v>902.94000000000051</c:v>
                </c:pt>
                <c:pt idx="11">
                  <c:v>923.34600000000046</c:v>
                </c:pt>
                <c:pt idx="12">
                  <c:v>945.54500000000007</c:v>
                </c:pt>
                <c:pt idx="13">
                  <c:v>969.49900000000071</c:v>
                </c:pt>
                <c:pt idx="14">
                  <c:v>995.11399999999958</c:v>
                </c:pt>
                <c:pt idx="15">
                  <c:v>1022.3290000000006</c:v>
                </c:pt>
                <c:pt idx="16">
                  <c:v>1051.0510000000013</c:v>
                </c:pt>
                <c:pt idx="17">
                  <c:v>1081.1940000000004</c:v>
                </c:pt>
                <c:pt idx="18">
                  <c:v>1112.6630000000005</c:v>
                </c:pt>
                <c:pt idx="19">
                  <c:v>1145.3350000000009</c:v>
                </c:pt>
                <c:pt idx="20">
                  <c:v>1179.1260000000002</c:v>
                </c:pt>
                <c:pt idx="21">
                  <c:v>1213.8919999999998</c:v>
                </c:pt>
                <c:pt idx="22">
                  <c:v>1249.5409999999993</c:v>
                </c:pt>
                <c:pt idx="23">
                  <c:v>1285.9160000000002</c:v>
                </c:pt>
                <c:pt idx="24">
                  <c:v>1322.9159999999993</c:v>
                </c:pt>
                <c:pt idx="25">
                  <c:v>1360.3810000000012</c:v>
                </c:pt>
                <c:pt idx="26">
                  <c:v>1398.1859999999988</c:v>
                </c:pt>
                <c:pt idx="27">
                  <c:v>1436.1840000000002</c:v>
                </c:pt>
                <c:pt idx="28">
                  <c:v>1474.2329999999993</c:v>
                </c:pt>
                <c:pt idx="29">
                  <c:v>1512.1929999999993</c:v>
                </c:pt>
                <c:pt idx="30">
                  <c:v>1549.8920000000007</c:v>
                </c:pt>
                <c:pt idx="31">
                  <c:v>1587.2150000000001</c:v>
                </c:pt>
                <c:pt idx="32">
                  <c:v>1623.9840000000004</c:v>
                </c:pt>
                <c:pt idx="33">
                  <c:v>1660.0780000000013</c:v>
                </c:pt>
                <c:pt idx="34">
                  <c:v>1695.3250000000007</c:v>
                </c:pt>
                <c:pt idx="35">
                  <c:v>1729.6059999999998</c:v>
                </c:pt>
                <c:pt idx="36">
                  <c:v>1762.7619999999997</c:v>
                </c:pt>
                <c:pt idx="37">
                  <c:v>1794.661000000001</c:v>
                </c:pt>
                <c:pt idx="38">
                  <c:v>1825.1669999999995</c:v>
                </c:pt>
                <c:pt idx="39">
                  <c:v>1854.1530000000002</c:v>
                </c:pt>
                <c:pt idx="40">
                  <c:v>1881.5</c:v>
                </c:pt>
                <c:pt idx="41">
                  <c:v>1907.0739999999996</c:v>
                </c:pt>
                <c:pt idx="42">
                  <c:v>1930.7839999999997</c:v>
                </c:pt>
                <c:pt idx="43">
                  <c:v>1952.5079999999998</c:v>
                </c:pt>
                <c:pt idx="44">
                  <c:v>1972.1660000000011</c:v>
                </c:pt>
                <c:pt idx="45">
                  <c:v>1989.6560000000009</c:v>
                </c:pt>
                <c:pt idx="46">
                  <c:v>2004.9100000000008</c:v>
                </c:pt>
                <c:pt idx="47">
                  <c:v>2017.848</c:v>
                </c:pt>
                <c:pt idx="48">
                  <c:v>2028.4180000000006</c:v>
                </c:pt>
                <c:pt idx="49">
                  <c:v>2036.5639999999994</c:v>
                </c:pt>
                <c:pt idx="50">
                  <c:v>2042.2419999999993</c:v>
                </c:pt>
                <c:pt idx="51">
                  <c:v>2045.4279999999999</c:v>
                </c:pt>
                <c:pt idx="52">
                  <c:v>2046.0929999999998</c:v>
                </c:pt>
                <c:pt idx="53">
                  <c:v>2044.2340000000013</c:v>
                </c:pt>
                <c:pt idx="54">
                  <c:v>2039.8470000000007</c:v>
                </c:pt>
                <c:pt idx="55">
                  <c:v>2032.9430000000002</c:v>
                </c:pt>
                <c:pt idx="56">
                  <c:v>2023.5419999999995</c:v>
                </c:pt>
                <c:pt idx="57">
                  <c:v>2011.6729999999998</c:v>
                </c:pt>
                <c:pt idx="58">
                  <c:v>1997.38</c:v>
                </c:pt>
                <c:pt idx="59">
                  <c:v>1980.7040000000006</c:v>
                </c:pt>
                <c:pt idx="60">
                  <c:v>1961.7139999999999</c:v>
                </c:pt>
                <c:pt idx="61">
                  <c:v>1940.4659999999994</c:v>
                </c:pt>
                <c:pt idx="62">
                  <c:v>1917.045000000001</c:v>
                </c:pt>
                <c:pt idx="63">
                  <c:v>1891.5230000000001</c:v>
                </c:pt>
                <c:pt idx="64">
                  <c:v>1863.9939999999997</c:v>
                </c:pt>
                <c:pt idx="65">
                  <c:v>1834.5659999999989</c:v>
                </c:pt>
                <c:pt idx="66">
                  <c:v>1803.3199999999997</c:v>
                </c:pt>
                <c:pt idx="67">
                  <c:v>1770.3870000000006</c:v>
                </c:pt>
                <c:pt idx="68">
                  <c:v>1735.8550000000005</c:v>
                </c:pt>
                <c:pt idx="69">
                  <c:v>1699.8649999999998</c:v>
                </c:pt>
                <c:pt idx="70">
                  <c:v>1662.5109999999995</c:v>
                </c:pt>
                <c:pt idx="71">
                  <c:v>1623.9389999999994</c:v>
                </c:pt>
                <c:pt idx="72">
                  <c:v>1584.255000000001</c:v>
                </c:pt>
                <c:pt idx="73">
                  <c:v>1543.5989999999993</c:v>
                </c:pt>
                <c:pt idx="74">
                  <c:v>1502.0829999999996</c:v>
                </c:pt>
                <c:pt idx="75">
                  <c:v>1459.8360000000002</c:v>
                </c:pt>
                <c:pt idx="76">
                  <c:v>1417.0029999999997</c:v>
                </c:pt>
                <c:pt idx="77">
                  <c:v>1373.6760000000004</c:v>
                </c:pt>
                <c:pt idx="78">
                  <c:v>1330.009</c:v>
                </c:pt>
                <c:pt idx="79">
                  <c:v>1286.0909999999994</c:v>
                </c:pt>
                <c:pt idx="80">
                  <c:v>1242.0699999999997</c:v>
                </c:pt>
                <c:pt idx="81">
                  <c:v>1198.0259999999989</c:v>
                </c:pt>
                <c:pt idx="82">
                  <c:v>1154.1019999999999</c:v>
                </c:pt>
                <c:pt idx="83">
                  <c:v>1110.371000000001</c:v>
                </c:pt>
                <c:pt idx="84">
                  <c:v>1066.9589999999998</c:v>
                </c:pt>
                <c:pt idx="85">
                  <c:v>1023.9450000000006</c:v>
                </c:pt>
                <c:pt idx="86">
                  <c:v>981.43100000000049</c:v>
                </c:pt>
                <c:pt idx="87">
                  <c:v>939.49099999999999</c:v>
                </c:pt>
                <c:pt idx="88">
                  <c:v>898.20299999999952</c:v>
                </c:pt>
                <c:pt idx="89">
                  <c:v>857.65999999999985</c:v>
                </c:pt>
                <c:pt idx="90">
                  <c:v>817.90099999999984</c:v>
                </c:pt>
                <c:pt idx="91">
                  <c:v>779.01299999999992</c:v>
                </c:pt>
                <c:pt idx="92">
                  <c:v>741.02700000000004</c:v>
                </c:pt>
                <c:pt idx="93">
                  <c:v>704.01499999999942</c:v>
                </c:pt>
                <c:pt idx="94">
                  <c:v>667.99699999999939</c:v>
                </c:pt>
                <c:pt idx="95">
                  <c:v>633.02800000000025</c:v>
                </c:pt>
                <c:pt idx="96">
                  <c:v>599.1309999999994</c:v>
                </c:pt>
                <c:pt idx="97">
                  <c:v>566.33699999999953</c:v>
                </c:pt>
                <c:pt idx="98">
                  <c:v>534.65900000000056</c:v>
                </c:pt>
                <c:pt idx="99">
                  <c:v>504.11300000000028</c:v>
                </c:pt>
                <c:pt idx="100">
                  <c:v>474.72100000000046</c:v>
                </c:pt>
                <c:pt idx="101">
                  <c:v>446.47099999999955</c:v>
                </c:pt>
                <c:pt idx="102">
                  <c:v>419.38000000000011</c:v>
                </c:pt>
                <c:pt idx="103">
                  <c:v>393.42900000000009</c:v>
                </c:pt>
                <c:pt idx="104">
                  <c:v>368.625</c:v>
                </c:pt>
                <c:pt idx="105">
                  <c:v>344.94200000000001</c:v>
                </c:pt>
                <c:pt idx="106">
                  <c:v>322.37700000000041</c:v>
                </c:pt>
                <c:pt idx="107">
                  <c:v>300.90700000000015</c:v>
                </c:pt>
                <c:pt idx="108">
                  <c:v>280.51400000000012</c:v>
                </c:pt>
                <c:pt idx="109">
                  <c:v>261.17199999999957</c:v>
                </c:pt>
                <c:pt idx="110">
                  <c:v>242.85399999999936</c:v>
                </c:pt>
                <c:pt idx="111">
                  <c:v>225.54199999999946</c:v>
                </c:pt>
                <c:pt idx="112">
                  <c:v>209.19400000000041</c:v>
                </c:pt>
                <c:pt idx="113">
                  <c:v>193.79100000000017</c:v>
                </c:pt>
                <c:pt idx="114">
                  <c:v>179.29100000000017</c:v>
                </c:pt>
                <c:pt idx="115">
                  <c:v>165.67100000000028</c:v>
                </c:pt>
                <c:pt idx="116">
                  <c:v>152.88799999999992</c:v>
                </c:pt>
                <c:pt idx="117">
                  <c:v>140.91800000000057</c:v>
                </c:pt>
                <c:pt idx="118">
                  <c:v>129.71699999999964</c:v>
                </c:pt>
                <c:pt idx="119">
                  <c:v>119.25700000000052</c:v>
                </c:pt>
                <c:pt idx="120">
                  <c:v>109.5019999999995</c:v>
                </c:pt>
              </c:numCache>
            </c:numRef>
          </c:yVal>
          <c:smooth val="0"/>
          <c:extLst>
            <c:ext xmlns:c16="http://schemas.microsoft.com/office/drawing/2014/chart" uri="{C3380CC4-5D6E-409C-BE32-E72D297353CC}">
              <c16:uniqueId val="{00000000-DA77-4A2F-BFFE-B8F12F8A0A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Data!$W$1</c:f>
              <c:strCache>
                <c:ptCount val="1"/>
                <c:pt idx="0">
                  <c:v>[200]γ </c:v>
                </c:pt>
              </c:strCache>
            </c:strRef>
          </c:tx>
          <c:spPr>
            <a:ln w="19050" cap="rnd">
              <a:solidFill>
                <a:schemeClr val="accent2"/>
              </a:solidFill>
              <a:round/>
            </a:ln>
            <a:effectLst/>
          </c:spPr>
          <c:marker>
            <c:symbol val="none"/>
          </c:marker>
          <c:xVal>
            <c:numRef>
              <c:f>Data!$W$3:$W$193</c:f>
              <c:numCache>
                <c:formatCode>General</c:formatCode>
                <c:ptCount val="191"/>
                <c:pt idx="0">
                  <c:v>48.148400000000002</c:v>
                </c:pt>
                <c:pt idx="1">
                  <c:v>48.177100000000003</c:v>
                </c:pt>
                <c:pt idx="2">
                  <c:v>48.2057</c:v>
                </c:pt>
                <c:pt idx="3">
                  <c:v>48.234400000000001</c:v>
                </c:pt>
                <c:pt idx="4">
                  <c:v>48.262999999999998</c:v>
                </c:pt>
                <c:pt idx="5">
                  <c:v>48.291699999999999</c:v>
                </c:pt>
                <c:pt idx="6">
                  <c:v>48.320300000000003</c:v>
                </c:pt>
                <c:pt idx="7">
                  <c:v>48.348999999999997</c:v>
                </c:pt>
                <c:pt idx="8">
                  <c:v>48.377600000000001</c:v>
                </c:pt>
                <c:pt idx="9">
                  <c:v>48.406300000000002</c:v>
                </c:pt>
                <c:pt idx="10">
                  <c:v>48.434899999999999</c:v>
                </c:pt>
                <c:pt idx="11">
                  <c:v>48.4636</c:v>
                </c:pt>
                <c:pt idx="12">
                  <c:v>48.492199999999997</c:v>
                </c:pt>
                <c:pt idx="13">
                  <c:v>48.520899999999997</c:v>
                </c:pt>
                <c:pt idx="14">
                  <c:v>48.549500000000002</c:v>
                </c:pt>
                <c:pt idx="15">
                  <c:v>48.578200000000002</c:v>
                </c:pt>
                <c:pt idx="16">
                  <c:v>48.6068</c:v>
                </c:pt>
                <c:pt idx="17">
                  <c:v>48.635399999999997</c:v>
                </c:pt>
                <c:pt idx="18">
                  <c:v>48.664099999999998</c:v>
                </c:pt>
                <c:pt idx="19">
                  <c:v>48.692700000000002</c:v>
                </c:pt>
                <c:pt idx="20">
                  <c:v>48.721400000000003</c:v>
                </c:pt>
                <c:pt idx="21">
                  <c:v>48.75</c:v>
                </c:pt>
                <c:pt idx="22">
                  <c:v>48.778700000000001</c:v>
                </c:pt>
                <c:pt idx="23">
                  <c:v>48.807299999999998</c:v>
                </c:pt>
                <c:pt idx="24">
                  <c:v>48.835999999999999</c:v>
                </c:pt>
                <c:pt idx="25">
                  <c:v>48.864600000000003</c:v>
                </c:pt>
                <c:pt idx="26">
                  <c:v>48.893300000000004</c:v>
                </c:pt>
                <c:pt idx="27">
                  <c:v>48.921900000000001</c:v>
                </c:pt>
                <c:pt idx="28">
                  <c:v>48.950600000000001</c:v>
                </c:pt>
                <c:pt idx="29">
                  <c:v>48.979199999999999</c:v>
                </c:pt>
                <c:pt idx="30">
                  <c:v>49.007899999999999</c:v>
                </c:pt>
                <c:pt idx="31">
                  <c:v>49.036499999999997</c:v>
                </c:pt>
                <c:pt idx="32">
                  <c:v>49.065199999999997</c:v>
                </c:pt>
                <c:pt idx="33">
                  <c:v>49.093800000000002</c:v>
                </c:pt>
                <c:pt idx="34">
                  <c:v>49.122500000000002</c:v>
                </c:pt>
                <c:pt idx="35">
                  <c:v>49.1511</c:v>
                </c:pt>
                <c:pt idx="36">
                  <c:v>49.1798</c:v>
                </c:pt>
                <c:pt idx="37">
                  <c:v>49.208399999999997</c:v>
                </c:pt>
                <c:pt idx="38">
                  <c:v>49.237099999999998</c:v>
                </c:pt>
                <c:pt idx="39">
                  <c:v>49.265700000000002</c:v>
                </c:pt>
                <c:pt idx="40">
                  <c:v>49.2943</c:v>
                </c:pt>
                <c:pt idx="41">
                  <c:v>49.323</c:v>
                </c:pt>
                <c:pt idx="42">
                  <c:v>49.351599999999998</c:v>
                </c:pt>
                <c:pt idx="43">
                  <c:v>49.380299999999998</c:v>
                </c:pt>
                <c:pt idx="44">
                  <c:v>49.408900000000003</c:v>
                </c:pt>
                <c:pt idx="45">
                  <c:v>49.437600000000003</c:v>
                </c:pt>
                <c:pt idx="46">
                  <c:v>49.466200000000001</c:v>
                </c:pt>
                <c:pt idx="47">
                  <c:v>49.494900000000001</c:v>
                </c:pt>
                <c:pt idx="48">
                  <c:v>49.523499999999999</c:v>
                </c:pt>
                <c:pt idx="49">
                  <c:v>49.552199999999999</c:v>
                </c:pt>
                <c:pt idx="50">
                  <c:v>49.580800000000004</c:v>
                </c:pt>
                <c:pt idx="51">
                  <c:v>49.609499999999997</c:v>
                </c:pt>
                <c:pt idx="52">
                  <c:v>49.638100000000001</c:v>
                </c:pt>
                <c:pt idx="53">
                  <c:v>49.666800000000002</c:v>
                </c:pt>
                <c:pt idx="54">
                  <c:v>49.695399999999999</c:v>
                </c:pt>
                <c:pt idx="55">
                  <c:v>49.7241</c:v>
                </c:pt>
                <c:pt idx="56">
                  <c:v>49.752699999999997</c:v>
                </c:pt>
                <c:pt idx="57">
                  <c:v>49.781399999999998</c:v>
                </c:pt>
                <c:pt idx="58">
                  <c:v>49.81</c:v>
                </c:pt>
                <c:pt idx="59">
                  <c:v>49.838700000000003</c:v>
                </c:pt>
                <c:pt idx="60">
                  <c:v>49.8673</c:v>
                </c:pt>
                <c:pt idx="61">
                  <c:v>49.896000000000001</c:v>
                </c:pt>
                <c:pt idx="62">
                  <c:v>49.924599999999998</c:v>
                </c:pt>
                <c:pt idx="63">
                  <c:v>49.953200000000002</c:v>
                </c:pt>
                <c:pt idx="64">
                  <c:v>49.981900000000003</c:v>
                </c:pt>
                <c:pt idx="65">
                  <c:v>50.0105</c:v>
                </c:pt>
                <c:pt idx="66">
                  <c:v>50.039200000000001</c:v>
                </c:pt>
                <c:pt idx="67">
                  <c:v>50.067799999999998</c:v>
                </c:pt>
                <c:pt idx="68">
                  <c:v>50.096499999999999</c:v>
                </c:pt>
                <c:pt idx="69">
                  <c:v>50.125100000000003</c:v>
                </c:pt>
                <c:pt idx="70">
                  <c:v>50.153799999999997</c:v>
                </c:pt>
                <c:pt idx="71">
                  <c:v>50.182400000000001</c:v>
                </c:pt>
                <c:pt idx="72">
                  <c:v>50.211100000000002</c:v>
                </c:pt>
                <c:pt idx="73">
                  <c:v>50.239699999999999</c:v>
                </c:pt>
                <c:pt idx="74">
                  <c:v>50.2684</c:v>
                </c:pt>
                <c:pt idx="75">
                  <c:v>50.296999999999997</c:v>
                </c:pt>
                <c:pt idx="76">
                  <c:v>50.325699999999998</c:v>
                </c:pt>
                <c:pt idx="77">
                  <c:v>50.354300000000002</c:v>
                </c:pt>
                <c:pt idx="78">
                  <c:v>50.383000000000003</c:v>
                </c:pt>
                <c:pt idx="79">
                  <c:v>50.4116</c:v>
                </c:pt>
                <c:pt idx="80">
                  <c:v>50.440300000000001</c:v>
                </c:pt>
                <c:pt idx="81">
                  <c:v>50.468899999999998</c:v>
                </c:pt>
                <c:pt idx="82">
                  <c:v>50.497599999999998</c:v>
                </c:pt>
                <c:pt idx="83">
                  <c:v>50.526200000000003</c:v>
                </c:pt>
                <c:pt idx="84">
                  <c:v>50.554900000000004</c:v>
                </c:pt>
                <c:pt idx="85">
                  <c:v>50.583500000000001</c:v>
                </c:pt>
                <c:pt idx="86">
                  <c:v>50.612099999999998</c:v>
                </c:pt>
                <c:pt idx="87">
                  <c:v>50.640799999999999</c:v>
                </c:pt>
                <c:pt idx="88">
                  <c:v>50.669400000000003</c:v>
                </c:pt>
                <c:pt idx="89">
                  <c:v>50.698099999999997</c:v>
                </c:pt>
                <c:pt idx="90">
                  <c:v>50.726700000000001</c:v>
                </c:pt>
                <c:pt idx="91">
                  <c:v>50.755400000000002</c:v>
                </c:pt>
                <c:pt idx="92">
                  <c:v>50.783999999999999</c:v>
                </c:pt>
                <c:pt idx="93">
                  <c:v>50.8127</c:v>
                </c:pt>
                <c:pt idx="94">
                  <c:v>50.841299999999997</c:v>
                </c:pt>
                <c:pt idx="95">
                  <c:v>50.87</c:v>
                </c:pt>
                <c:pt idx="96">
                  <c:v>50.898600000000002</c:v>
                </c:pt>
                <c:pt idx="97">
                  <c:v>50.927300000000002</c:v>
                </c:pt>
                <c:pt idx="98">
                  <c:v>50.9559</c:v>
                </c:pt>
                <c:pt idx="99">
                  <c:v>50.9846</c:v>
                </c:pt>
                <c:pt idx="100">
                  <c:v>51.013199999999998</c:v>
                </c:pt>
                <c:pt idx="101">
                  <c:v>51.041899999999998</c:v>
                </c:pt>
                <c:pt idx="102">
                  <c:v>51.070500000000003</c:v>
                </c:pt>
                <c:pt idx="103">
                  <c:v>51.099200000000003</c:v>
                </c:pt>
                <c:pt idx="104">
                  <c:v>51.127800000000001</c:v>
                </c:pt>
                <c:pt idx="105">
                  <c:v>51.156500000000001</c:v>
                </c:pt>
                <c:pt idx="106">
                  <c:v>51.185099999999998</c:v>
                </c:pt>
                <c:pt idx="107">
                  <c:v>51.213799999999999</c:v>
                </c:pt>
                <c:pt idx="108">
                  <c:v>51.242400000000004</c:v>
                </c:pt>
                <c:pt idx="109">
                  <c:v>51.271099999999997</c:v>
                </c:pt>
                <c:pt idx="110">
                  <c:v>51.299700000000001</c:v>
                </c:pt>
                <c:pt idx="111">
                  <c:v>51.328299999999999</c:v>
                </c:pt>
                <c:pt idx="112">
                  <c:v>51.356999999999999</c:v>
                </c:pt>
                <c:pt idx="113">
                  <c:v>51.385599999999997</c:v>
                </c:pt>
                <c:pt idx="114">
                  <c:v>51.414299999999997</c:v>
                </c:pt>
                <c:pt idx="115">
                  <c:v>51.442900000000002</c:v>
                </c:pt>
                <c:pt idx="116">
                  <c:v>51.471600000000002</c:v>
                </c:pt>
                <c:pt idx="117">
                  <c:v>51.5002</c:v>
                </c:pt>
                <c:pt idx="118">
                  <c:v>51.5289</c:v>
                </c:pt>
                <c:pt idx="119">
                  <c:v>51.557499999999997</c:v>
                </c:pt>
                <c:pt idx="120">
                  <c:v>51.586199999999998</c:v>
                </c:pt>
                <c:pt idx="121">
                  <c:v>51.614800000000002</c:v>
                </c:pt>
                <c:pt idx="122">
                  <c:v>51.643500000000003</c:v>
                </c:pt>
                <c:pt idx="123">
                  <c:v>51.6721</c:v>
                </c:pt>
                <c:pt idx="124">
                  <c:v>51.700800000000001</c:v>
                </c:pt>
                <c:pt idx="125">
                  <c:v>51.729399999999998</c:v>
                </c:pt>
                <c:pt idx="126">
                  <c:v>51.758099999999999</c:v>
                </c:pt>
                <c:pt idx="127">
                  <c:v>51.786700000000003</c:v>
                </c:pt>
                <c:pt idx="128">
                  <c:v>51.815399999999997</c:v>
                </c:pt>
                <c:pt idx="129">
                  <c:v>51.844000000000001</c:v>
                </c:pt>
                <c:pt idx="130">
                  <c:v>51.872700000000002</c:v>
                </c:pt>
                <c:pt idx="131">
                  <c:v>51.901299999999999</c:v>
                </c:pt>
                <c:pt idx="132">
                  <c:v>51.93</c:v>
                </c:pt>
                <c:pt idx="133">
                  <c:v>51.958599999999997</c:v>
                </c:pt>
                <c:pt idx="134">
                  <c:v>51.987200000000001</c:v>
                </c:pt>
                <c:pt idx="135">
                  <c:v>52.015900000000002</c:v>
                </c:pt>
                <c:pt idx="136">
                  <c:v>52.044499999999999</c:v>
                </c:pt>
                <c:pt idx="137">
                  <c:v>52.0732</c:v>
                </c:pt>
                <c:pt idx="138">
                  <c:v>52.101799999999997</c:v>
                </c:pt>
                <c:pt idx="139">
                  <c:v>52.130499999999998</c:v>
                </c:pt>
                <c:pt idx="140">
                  <c:v>52.159100000000002</c:v>
                </c:pt>
                <c:pt idx="141">
                  <c:v>52.187800000000003</c:v>
                </c:pt>
                <c:pt idx="142">
                  <c:v>52.2164</c:v>
                </c:pt>
                <c:pt idx="143">
                  <c:v>52.245100000000001</c:v>
                </c:pt>
                <c:pt idx="144">
                  <c:v>52.273699999999998</c:v>
                </c:pt>
                <c:pt idx="145">
                  <c:v>52.302399999999999</c:v>
                </c:pt>
                <c:pt idx="146">
                  <c:v>52.331000000000003</c:v>
                </c:pt>
                <c:pt idx="147">
                  <c:v>52.359699999999997</c:v>
                </c:pt>
                <c:pt idx="148">
                  <c:v>52.388300000000001</c:v>
                </c:pt>
                <c:pt idx="149">
                  <c:v>52.417000000000002</c:v>
                </c:pt>
                <c:pt idx="150">
                  <c:v>52.445599999999999</c:v>
                </c:pt>
                <c:pt idx="151">
                  <c:v>52.474299999999999</c:v>
                </c:pt>
                <c:pt idx="152">
                  <c:v>52.502899999999997</c:v>
                </c:pt>
                <c:pt idx="153">
                  <c:v>52.531599999999997</c:v>
                </c:pt>
                <c:pt idx="154">
                  <c:v>52.560200000000002</c:v>
                </c:pt>
                <c:pt idx="155">
                  <c:v>52.588900000000002</c:v>
                </c:pt>
                <c:pt idx="156">
                  <c:v>52.6175</c:v>
                </c:pt>
                <c:pt idx="157">
                  <c:v>52.646099999999997</c:v>
                </c:pt>
                <c:pt idx="158">
                  <c:v>52.674799999999998</c:v>
                </c:pt>
                <c:pt idx="159">
                  <c:v>52.703400000000002</c:v>
                </c:pt>
                <c:pt idx="160">
                  <c:v>52.732100000000003</c:v>
                </c:pt>
                <c:pt idx="161">
                  <c:v>52.7607</c:v>
                </c:pt>
                <c:pt idx="162">
                  <c:v>52.789400000000001</c:v>
                </c:pt>
                <c:pt idx="163">
                  <c:v>52.817999999999998</c:v>
                </c:pt>
                <c:pt idx="164">
                  <c:v>52.846699999999998</c:v>
                </c:pt>
                <c:pt idx="165">
                  <c:v>52.875300000000003</c:v>
                </c:pt>
                <c:pt idx="166">
                  <c:v>52.904000000000003</c:v>
                </c:pt>
                <c:pt idx="167">
                  <c:v>52.932600000000001</c:v>
                </c:pt>
                <c:pt idx="168">
                  <c:v>52.961300000000001</c:v>
                </c:pt>
                <c:pt idx="169">
                  <c:v>52.989899999999999</c:v>
                </c:pt>
                <c:pt idx="170">
                  <c:v>53.018599999999999</c:v>
                </c:pt>
                <c:pt idx="171">
                  <c:v>53.047199999999997</c:v>
                </c:pt>
                <c:pt idx="172">
                  <c:v>53.075899999999997</c:v>
                </c:pt>
                <c:pt idx="173">
                  <c:v>53.104500000000002</c:v>
                </c:pt>
                <c:pt idx="174">
                  <c:v>53.133200000000002</c:v>
                </c:pt>
              </c:numCache>
            </c:numRef>
          </c:xVal>
          <c:yVal>
            <c:numRef>
              <c:f>Data!$X$3:$X$193</c:f>
              <c:numCache>
                <c:formatCode>General</c:formatCode>
                <c:ptCount val="191"/>
                <c:pt idx="0">
                  <c:v>270.00500000000011</c:v>
                </c:pt>
                <c:pt idx="1">
                  <c:v>291.53600000000006</c:v>
                </c:pt>
                <c:pt idx="2">
                  <c:v>314.56400000000031</c:v>
                </c:pt>
                <c:pt idx="3">
                  <c:v>339.15900000000056</c:v>
                </c:pt>
                <c:pt idx="4">
                  <c:v>365.38799999999992</c:v>
                </c:pt>
                <c:pt idx="5">
                  <c:v>393.32499999999982</c:v>
                </c:pt>
                <c:pt idx="6">
                  <c:v>423.04200000000037</c:v>
                </c:pt>
                <c:pt idx="7">
                  <c:v>454.61399999999958</c:v>
                </c:pt>
                <c:pt idx="8">
                  <c:v>488.11499999999978</c:v>
                </c:pt>
                <c:pt idx="9">
                  <c:v>523.6200000000008</c:v>
                </c:pt>
                <c:pt idx="10">
                  <c:v>561.20300000000043</c:v>
                </c:pt>
                <c:pt idx="11">
                  <c:v>600.93599999999969</c:v>
                </c:pt>
                <c:pt idx="12">
                  <c:v>642.89799999999923</c:v>
                </c:pt>
                <c:pt idx="13">
                  <c:v>687.15399999999954</c:v>
                </c:pt>
                <c:pt idx="14">
                  <c:v>733.77800000000025</c:v>
                </c:pt>
                <c:pt idx="15">
                  <c:v>782.84299999999985</c:v>
                </c:pt>
                <c:pt idx="16">
                  <c:v>834.40599999999995</c:v>
                </c:pt>
                <c:pt idx="17">
                  <c:v>888.53200000000015</c:v>
                </c:pt>
                <c:pt idx="18">
                  <c:v>945.28300000000036</c:v>
                </c:pt>
                <c:pt idx="19">
                  <c:v>1004.7159999999994</c:v>
                </c:pt>
                <c:pt idx="20">
                  <c:v>1066.8819999999996</c:v>
                </c:pt>
                <c:pt idx="21">
                  <c:v>1131.8280000000004</c:v>
                </c:pt>
                <c:pt idx="22">
                  <c:v>1199.5990000000002</c:v>
                </c:pt>
                <c:pt idx="23">
                  <c:v>1270.2289999999994</c:v>
                </c:pt>
                <c:pt idx="24">
                  <c:v>1343.7519999999995</c:v>
                </c:pt>
                <c:pt idx="25">
                  <c:v>1420.1850000000004</c:v>
                </c:pt>
                <c:pt idx="26">
                  <c:v>1499.5500000000002</c:v>
                </c:pt>
                <c:pt idx="27">
                  <c:v>1581.8650000000007</c:v>
                </c:pt>
                <c:pt idx="28">
                  <c:v>1667.1110000000008</c:v>
                </c:pt>
                <c:pt idx="29">
                  <c:v>1755.2929999999997</c:v>
                </c:pt>
                <c:pt idx="30">
                  <c:v>1846.3909999999996</c:v>
                </c:pt>
                <c:pt idx="31">
                  <c:v>1940.3820000000005</c:v>
                </c:pt>
                <c:pt idx="32">
                  <c:v>2037.2309999999998</c:v>
                </c:pt>
                <c:pt idx="33">
                  <c:v>2136.8920000000007</c:v>
                </c:pt>
                <c:pt idx="34">
                  <c:v>2239.3100000000004</c:v>
                </c:pt>
                <c:pt idx="35">
                  <c:v>2344.4180000000006</c:v>
                </c:pt>
                <c:pt idx="36">
                  <c:v>2452.1450000000004</c:v>
                </c:pt>
                <c:pt idx="37">
                  <c:v>2562.3909999999987</c:v>
                </c:pt>
                <c:pt idx="38">
                  <c:v>2675.0740000000005</c:v>
                </c:pt>
                <c:pt idx="39">
                  <c:v>2790.0590000000002</c:v>
                </c:pt>
                <c:pt idx="40">
                  <c:v>2907.2359999999999</c:v>
                </c:pt>
                <c:pt idx="41">
                  <c:v>3026.4689999999991</c:v>
                </c:pt>
                <c:pt idx="42">
                  <c:v>3147.6130000000012</c:v>
                </c:pt>
                <c:pt idx="43">
                  <c:v>3270.5110000000004</c:v>
                </c:pt>
                <c:pt idx="44">
                  <c:v>3394.9939999999997</c:v>
                </c:pt>
                <c:pt idx="45">
                  <c:v>3520.8839999999991</c:v>
                </c:pt>
                <c:pt idx="46">
                  <c:v>3647.9880000000003</c:v>
                </c:pt>
                <c:pt idx="47">
                  <c:v>3776.116</c:v>
                </c:pt>
                <c:pt idx="48">
                  <c:v>3905.0380000000005</c:v>
                </c:pt>
                <c:pt idx="49">
                  <c:v>4034.5470000000005</c:v>
                </c:pt>
                <c:pt idx="50">
                  <c:v>4164.4209999999994</c:v>
                </c:pt>
                <c:pt idx="51">
                  <c:v>4294.3980000000001</c:v>
                </c:pt>
                <c:pt idx="52">
                  <c:v>4424.2430000000004</c:v>
                </c:pt>
                <c:pt idx="53">
                  <c:v>4553.7049999999999</c:v>
                </c:pt>
                <c:pt idx="54">
                  <c:v>4682.5240000000003</c:v>
                </c:pt>
                <c:pt idx="55">
                  <c:v>4810.4350000000004</c:v>
                </c:pt>
                <c:pt idx="56">
                  <c:v>4937.1669999999995</c:v>
                </c:pt>
                <c:pt idx="57">
                  <c:v>5062.4470000000001</c:v>
                </c:pt>
                <c:pt idx="58">
                  <c:v>5185.9979999999996</c:v>
                </c:pt>
                <c:pt idx="59">
                  <c:v>5307.549</c:v>
                </c:pt>
                <c:pt idx="60">
                  <c:v>5426.8060000000005</c:v>
                </c:pt>
                <c:pt idx="61">
                  <c:v>5543.4949999999999</c:v>
                </c:pt>
                <c:pt idx="62">
                  <c:v>5657.3530000000001</c:v>
                </c:pt>
                <c:pt idx="63">
                  <c:v>5768.0770000000002</c:v>
                </c:pt>
                <c:pt idx="64">
                  <c:v>5875.4090000000006</c:v>
                </c:pt>
                <c:pt idx="65">
                  <c:v>5979.08</c:v>
                </c:pt>
                <c:pt idx="66">
                  <c:v>6078.8280000000004</c:v>
                </c:pt>
                <c:pt idx="67">
                  <c:v>6174.3950000000004</c:v>
                </c:pt>
                <c:pt idx="68">
                  <c:v>6265.5379999999996</c:v>
                </c:pt>
                <c:pt idx="69">
                  <c:v>6352.0140000000001</c:v>
                </c:pt>
                <c:pt idx="70">
                  <c:v>6433.5959999999995</c:v>
                </c:pt>
                <c:pt idx="71">
                  <c:v>6510.07</c:v>
                </c:pt>
                <c:pt idx="72">
                  <c:v>6581.2210000000005</c:v>
                </c:pt>
                <c:pt idx="73">
                  <c:v>6646.8649999999998</c:v>
                </c:pt>
                <c:pt idx="74">
                  <c:v>6706.813000000001</c:v>
                </c:pt>
                <c:pt idx="75">
                  <c:v>6760.9010000000007</c:v>
                </c:pt>
                <c:pt idx="76">
                  <c:v>6808.9820000000009</c:v>
                </c:pt>
                <c:pt idx="77">
                  <c:v>6850.924</c:v>
                </c:pt>
                <c:pt idx="78">
                  <c:v>6886.6090000000004</c:v>
                </c:pt>
                <c:pt idx="79">
                  <c:v>6915.9340000000002</c:v>
                </c:pt>
                <c:pt idx="80">
                  <c:v>6938.8189999999995</c:v>
                </c:pt>
                <c:pt idx="81">
                  <c:v>6955.1970000000001</c:v>
                </c:pt>
                <c:pt idx="82">
                  <c:v>6965.0259999999998</c:v>
                </c:pt>
                <c:pt idx="83">
                  <c:v>6968.2739999999994</c:v>
                </c:pt>
                <c:pt idx="84">
                  <c:v>6964.9330000000009</c:v>
                </c:pt>
                <c:pt idx="85">
                  <c:v>6955.0099999999993</c:v>
                </c:pt>
                <c:pt idx="86">
                  <c:v>6938.5370000000003</c:v>
                </c:pt>
                <c:pt idx="87">
                  <c:v>6915.5620000000008</c:v>
                </c:pt>
                <c:pt idx="88">
                  <c:v>6886.1459999999997</c:v>
                </c:pt>
                <c:pt idx="89">
                  <c:v>6850.3739999999989</c:v>
                </c:pt>
                <c:pt idx="90">
                  <c:v>6808.3450000000003</c:v>
                </c:pt>
                <c:pt idx="91">
                  <c:v>6760.1800000000012</c:v>
                </c:pt>
                <c:pt idx="92">
                  <c:v>6706.0079999999998</c:v>
                </c:pt>
                <c:pt idx="93">
                  <c:v>6645.9839999999995</c:v>
                </c:pt>
                <c:pt idx="94">
                  <c:v>6580.2679999999991</c:v>
                </c:pt>
                <c:pt idx="95">
                  <c:v>6509.0470000000005</c:v>
                </c:pt>
                <c:pt idx="96">
                  <c:v>6432.509</c:v>
                </c:pt>
                <c:pt idx="97">
                  <c:v>6350.8539999999994</c:v>
                </c:pt>
                <c:pt idx="98">
                  <c:v>6264.3180000000002</c:v>
                </c:pt>
                <c:pt idx="99">
                  <c:v>6173.119999999999</c:v>
                </c:pt>
                <c:pt idx="100">
                  <c:v>6077.4989999999998</c:v>
                </c:pt>
                <c:pt idx="101">
                  <c:v>5977.7049999999999</c:v>
                </c:pt>
                <c:pt idx="102">
                  <c:v>5873.9930000000013</c:v>
                </c:pt>
                <c:pt idx="103">
                  <c:v>5766.6230000000005</c:v>
                </c:pt>
                <c:pt idx="104">
                  <c:v>5655.8649999999998</c:v>
                </c:pt>
                <c:pt idx="105">
                  <c:v>5541.9920000000002</c:v>
                </c:pt>
                <c:pt idx="106">
                  <c:v>5425.2740000000003</c:v>
                </c:pt>
                <c:pt idx="107">
                  <c:v>5305.9979999999996</c:v>
                </c:pt>
                <c:pt idx="108">
                  <c:v>5184.4270000000006</c:v>
                </c:pt>
                <c:pt idx="109">
                  <c:v>5060.8659999999991</c:v>
                </c:pt>
                <c:pt idx="110">
                  <c:v>4935.5809999999992</c:v>
                </c:pt>
                <c:pt idx="111">
                  <c:v>4808.847999999999</c:v>
                </c:pt>
                <c:pt idx="112">
                  <c:v>4680.9409999999998</c:v>
                </c:pt>
                <c:pt idx="113">
                  <c:v>4552.1299999999992</c:v>
                </c:pt>
                <c:pt idx="114">
                  <c:v>4422.6799999999994</c:v>
                </c:pt>
                <c:pt idx="115">
                  <c:v>4292.8490000000002</c:v>
                </c:pt>
                <c:pt idx="116">
                  <c:v>4162.8919999999998</c:v>
                </c:pt>
                <c:pt idx="117">
                  <c:v>4033.0470000000005</c:v>
                </c:pt>
                <c:pt idx="118">
                  <c:v>3903.5650000000005</c:v>
                </c:pt>
                <c:pt idx="119">
                  <c:v>3774.67</c:v>
                </c:pt>
                <c:pt idx="120">
                  <c:v>3646.567</c:v>
                </c:pt>
                <c:pt idx="121">
                  <c:v>3519.4959999999992</c:v>
                </c:pt>
                <c:pt idx="122">
                  <c:v>3393.6420000000007</c:v>
                </c:pt>
                <c:pt idx="123">
                  <c:v>3269.1969999999992</c:v>
                </c:pt>
                <c:pt idx="124">
                  <c:v>3146.3379999999997</c:v>
                </c:pt>
                <c:pt idx="125">
                  <c:v>3025.2359999999999</c:v>
                </c:pt>
                <c:pt idx="126">
                  <c:v>2906.0449999999992</c:v>
                </c:pt>
                <c:pt idx="127">
                  <c:v>2788.9120000000003</c:v>
                </c:pt>
                <c:pt idx="128">
                  <c:v>2673.9710000000005</c:v>
                </c:pt>
                <c:pt idx="129">
                  <c:v>2561.3369999999995</c:v>
                </c:pt>
                <c:pt idx="130">
                  <c:v>2451.1359999999995</c:v>
                </c:pt>
                <c:pt idx="131">
                  <c:v>2343.4479999999994</c:v>
                </c:pt>
                <c:pt idx="132">
                  <c:v>2238.3840000000009</c:v>
                </c:pt>
                <c:pt idx="133">
                  <c:v>2136.0100000000011</c:v>
                </c:pt>
                <c:pt idx="134">
                  <c:v>2036.393</c:v>
                </c:pt>
                <c:pt idx="135">
                  <c:v>1939.5860000000002</c:v>
                </c:pt>
                <c:pt idx="136">
                  <c:v>1845.6360000000004</c:v>
                </c:pt>
                <c:pt idx="137">
                  <c:v>1754.5770000000002</c:v>
                </c:pt>
                <c:pt idx="138">
                  <c:v>1666.4339999999993</c:v>
                </c:pt>
                <c:pt idx="139">
                  <c:v>1581.223</c:v>
                </c:pt>
                <c:pt idx="140">
                  <c:v>1498.9520000000002</c:v>
                </c:pt>
                <c:pt idx="141">
                  <c:v>1419.6139999999996</c:v>
                </c:pt>
                <c:pt idx="142">
                  <c:v>1343.21</c:v>
                </c:pt>
                <c:pt idx="143">
                  <c:v>1269.7069999999994</c:v>
                </c:pt>
                <c:pt idx="144">
                  <c:v>1199.1020000000008</c:v>
                </c:pt>
                <c:pt idx="145">
                  <c:v>1131.3509999999997</c:v>
                </c:pt>
                <c:pt idx="146">
                  <c:v>1066.42</c:v>
                </c:pt>
                <c:pt idx="147">
                  <c:v>1004.2669999999998</c:v>
                </c:pt>
                <c:pt idx="148">
                  <c:v>944.84100000000035</c:v>
                </c:pt>
                <c:pt idx="149">
                  <c:v>888.09300000000076</c:v>
                </c:pt>
                <c:pt idx="150">
                  <c:v>833.96299999999974</c:v>
                </c:pt>
                <c:pt idx="151">
                  <c:v>782.39300000000003</c:v>
                </c:pt>
                <c:pt idx="152">
                  <c:v>733.3149999999996</c:v>
                </c:pt>
                <c:pt idx="153">
                  <c:v>686.67000000000007</c:v>
                </c:pt>
                <c:pt idx="154">
                  <c:v>642.37899999999991</c:v>
                </c:pt>
                <c:pt idx="155">
                  <c:v>600.38199999999961</c:v>
                </c:pt>
                <c:pt idx="156">
                  <c:v>560.59999999999945</c:v>
                </c:pt>
                <c:pt idx="157">
                  <c:v>522.95899999999983</c:v>
                </c:pt>
                <c:pt idx="158">
                  <c:v>487.38499999999931</c:v>
                </c:pt>
                <c:pt idx="159">
                  <c:v>453.80099999999948</c:v>
                </c:pt>
                <c:pt idx="160">
                  <c:v>422.13299999999981</c:v>
                </c:pt>
                <c:pt idx="161">
                  <c:v>392.30299999999988</c:v>
                </c:pt>
                <c:pt idx="162">
                  <c:v>364.23699999999917</c:v>
                </c:pt>
                <c:pt idx="163">
                  <c:v>337.85899999999947</c:v>
                </c:pt>
                <c:pt idx="164">
                  <c:v>313.09299999999985</c:v>
                </c:pt>
                <c:pt idx="165">
                  <c:v>289.87100000000009</c:v>
                </c:pt>
                <c:pt idx="166">
                  <c:v>268.11800000000039</c:v>
                </c:pt>
                <c:pt idx="167">
                  <c:v>247.76000000000022</c:v>
                </c:pt>
                <c:pt idx="168">
                  <c:v>228.73399999999947</c:v>
                </c:pt>
                <c:pt idx="169">
                  <c:v>210.96900000000005</c:v>
                </c:pt>
                <c:pt idx="170">
                  <c:v>194.39999999999964</c:v>
                </c:pt>
                <c:pt idx="171">
                  <c:v>178.96299999999974</c:v>
                </c:pt>
                <c:pt idx="172">
                  <c:v>164.59699999999975</c:v>
                </c:pt>
                <c:pt idx="173">
                  <c:v>151.24099999999999</c:v>
                </c:pt>
                <c:pt idx="174">
                  <c:v>138.83700000000044</c:v>
                </c:pt>
              </c:numCache>
            </c:numRef>
          </c:yVal>
          <c:smooth val="0"/>
          <c:extLst>
            <c:ext xmlns:c16="http://schemas.microsoft.com/office/drawing/2014/chart" uri="{C3380CC4-5D6E-409C-BE32-E72D297353CC}">
              <c16:uniqueId val="{00000000-4283-4C02-8E7E-5E042FF53E69}"/>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Data!$Z$1</c:f>
              <c:strCache>
                <c:ptCount val="1"/>
                <c:pt idx="0">
                  <c:v>[220]γ </c:v>
                </c:pt>
              </c:strCache>
            </c:strRef>
          </c:tx>
          <c:spPr>
            <a:ln w="19050" cap="rnd">
              <a:solidFill>
                <a:schemeClr val="accent2"/>
              </a:solidFill>
              <a:round/>
            </a:ln>
            <a:effectLst/>
          </c:spPr>
          <c:marker>
            <c:symbol val="none"/>
          </c:marker>
          <c:xVal>
            <c:numRef>
              <c:f>Data!$Z$3:$Z$193</c:f>
              <c:numCache>
                <c:formatCode>General</c:formatCode>
                <c:ptCount val="191"/>
                <c:pt idx="0">
                  <c:v>71.496499999999997</c:v>
                </c:pt>
                <c:pt idx="1">
                  <c:v>71.525099999999995</c:v>
                </c:pt>
                <c:pt idx="2">
                  <c:v>71.553700000000006</c:v>
                </c:pt>
                <c:pt idx="3">
                  <c:v>71.582400000000007</c:v>
                </c:pt>
                <c:pt idx="4">
                  <c:v>71.611000000000004</c:v>
                </c:pt>
                <c:pt idx="5">
                  <c:v>71.639700000000005</c:v>
                </c:pt>
                <c:pt idx="6">
                  <c:v>71.668300000000002</c:v>
                </c:pt>
                <c:pt idx="7">
                  <c:v>71.697000000000003</c:v>
                </c:pt>
                <c:pt idx="8">
                  <c:v>71.7256</c:v>
                </c:pt>
                <c:pt idx="9">
                  <c:v>71.754300000000001</c:v>
                </c:pt>
                <c:pt idx="10">
                  <c:v>71.782899999999998</c:v>
                </c:pt>
                <c:pt idx="11">
                  <c:v>71.811599999999999</c:v>
                </c:pt>
                <c:pt idx="12">
                  <c:v>71.840199999999996</c:v>
                </c:pt>
                <c:pt idx="13">
                  <c:v>71.868899999999996</c:v>
                </c:pt>
                <c:pt idx="14">
                  <c:v>71.897499999999994</c:v>
                </c:pt>
                <c:pt idx="15">
                  <c:v>71.926199999999994</c:v>
                </c:pt>
                <c:pt idx="16">
                  <c:v>71.954800000000006</c:v>
                </c:pt>
                <c:pt idx="17">
                  <c:v>71.983500000000006</c:v>
                </c:pt>
                <c:pt idx="18">
                  <c:v>72.012100000000004</c:v>
                </c:pt>
                <c:pt idx="19">
                  <c:v>72.040800000000004</c:v>
                </c:pt>
                <c:pt idx="20">
                  <c:v>72.069400000000002</c:v>
                </c:pt>
                <c:pt idx="21">
                  <c:v>72.098100000000002</c:v>
                </c:pt>
                <c:pt idx="22">
                  <c:v>72.1267</c:v>
                </c:pt>
                <c:pt idx="23">
                  <c:v>72.1554</c:v>
                </c:pt>
                <c:pt idx="24">
                  <c:v>72.183999999999997</c:v>
                </c:pt>
                <c:pt idx="25">
                  <c:v>72.212699999999998</c:v>
                </c:pt>
                <c:pt idx="26">
                  <c:v>72.241299999999995</c:v>
                </c:pt>
                <c:pt idx="27">
                  <c:v>72.269900000000007</c:v>
                </c:pt>
                <c:pt idx="28">
                  <c:v>72.298599999999993</c:v>
                </c:pt>
                <c:pt idx="29">
                  <c:v>72.327200000000005</c:v>
                </c:pt>
                <c:pt idx="30">
                  <c:v>72.355900000000005</c:v>
                </c:pt>
                <c:pt idx="31">
                  <c:v>72.384500000000003</c:v>
                </c:pt>
                <c:pt idx="32">
                  <c:v>72.413200000000003</c:v>
                </c:pt>
                <c:pt idx="33">
                  <c:v>72.441800000000001</c:v>
                </c:pt>
                <c:pt idx="34">
                  <c:v>72.470500000000001</c:v>
                </c:pt>
                <c:pt idx="35">
                  <c:v>72.499099999999999</c:v>
                </c:pt>
                <c:pt idx="36">
                  <c:v>72.527799999999999</c:v>
                </c:pt>
                <c:pt idx="37">
                  <c:v>72.556399999999996</c:v>
                </c:pt>
                <c:pt idx="38">
                  <c:v>72.585099999999997</c:v>
                </c:pt>
                <c:pt idx="39">
                  <c:v>72.613699999999994</c:v>
                </c:pt>
                <c:pt idx="40">
                  <c:v>72.642399999999995</c:v>
                </c:pt>
                <c:pt idx="41">
                  <c:v>72.671000000000006</c:v>
                </c:pt>
                <c:pt idx="42">
                  <c:v>72.699700000000007</c:v>
                </c:pt>
                <c:pt idx="43">
                  <c:v>72.728300000000004</c:v>
                </c:pt>
                <c:pt idx="44">
                  <c:v>72.757000000000005</c:v>
                </c:pt>
                <c:pt idx="45">
                  <c:v>72.785600000000002</c:v>
                </c:pt>
                <c:pt idx="46">
                  <c:v>72.814300000000003</c:v>
                </c:pt>
                <c:pt idx="47">
                  <c:v>72.8429</c:v>
                </c:pt>
                <c:pt idx="48">
                  <c:v>72.871600000000001</c:v>
                </c:pt>
                <c:pt idx="49">
                  <c:v>72.900199999999998</c:v>
                </c:pt>
                <c:pt idx="50">
                  <c:v>72.928799999999995</c:v>
                </c:pt>
                <c:pt idx="51">
                  <c:v>72.957499999999996</c:v>
                </c:pt>
                <c:pt idx="52">
                  <c:v>72.986099999999993</c:v>
                </c:pt>
                <c:pt idx="53">
                  <c:v>73.014799999999994</c:v>
                </c:pt>
                <c:pt idx="54">
                  <c:v>73.043400000000005</c:v>
                </c:pt>
                <c:pt idx="55">
                  <c:v>73.072100000000006</c:v>
                </c:pt>
                <c:pt idx="56">
                  <c:v>73.100700000000003</c:v>
                </c:pt>
                <c:pt idx="57">
                  <c:v>73.129400000000004</c:v>
                </c:pt>
                <c:pt idx="58">
                  <c:v>73.158000000000001</c:v>
                </c:pt>
                <c:pt idx="59">
                  <c:v>73.186700000000002</c:v>
                </c:pt>
                <c:pt idx="60">
                  <c:v>73.215299999999999</c:v>
                </c:pt>
                <c:pt idx="61">
                  <c:v>73.244</c:v>
                </c:pt>
                <c:pt idx="62">
                  <c:v>73.272599999999997</c:v>
                </c:pt>
                <c:pt idx="63">
                  <c:v>73.301299999999998</c:v>
                </c:pt>
                <c:pt idx="64">
                  <c:v>73.329899999999995</c:v>
                </c:pt>
                <c:pt idx="65">
                  <c:v>73.358599999999996</c:v>
                </c:pt>
                <c:pt idx="66">
                  <c:v>73.387200000000007</c:v>
                </c:pt>
                <c:pt idx="67">
                  <c:v>73.415899999999993</c:v>
                </c:pt>
                <c:pt idx="68">
                  <c:v>73.444500000000005</c:v>
                </c:pt>
                <c:pt idx="69">
                  <c:v>73.473200000000006</c:v>
                </c:pt>
                <c:pt idx="70">
                  <c:v>73.501800000000003</c:v>
                </c:pt>
                <c:pt idx="71">
                  <c:v>73.530500000000004</c:v>
                </c:pt>
                <c:pt idx="72">
                  <c:v>73.559100000000001</c:v>
                </c:pt>
                <c:pt idx="73">
                  <c:v>73.587699999999998</c:v>
                </c:pt>
                <c:pt idx="74">
                  <c:v>73.616399999999999</c:v>
                </c:pt>
                <c:pt idx="75">
                  <c:v>73.644999999999996</c:v>
                </c:pt>
                <c:pt idx="76">
                  <c:v>73.673699999999997</c:v>
                </c:pt>
                <c:pt idx="77">
                  <c:v>73.702299999999994</c:v>
                </c:pt>
                <c:pt idx="78">
                  <c:v>73.730999999999995</c:v>
                </c:pt>
                <c:pt idx="79">
                  <c:v>73.759600000000006</c:v>
                </c:pt>
                <c:pt idx="80">
                  <c:v>73.788300000000007</c:v>
                </c:pt>
                <c:pt idx="81">
                  <c:v>73.816900000000004</c:v>
                </c:pt>
                <c:pt idx="82">
                  <c:v>73.845600000000005</c:v>
                </c:pt>
                <c:pt idx="83">
                  <c:v>73.874200000000002</c:v>
                </c:pt>
                <c:pt idx="84">
                  <c:v>73.902900000000002</c:v>
                </c:pt>
                <c:pt idx="85">
                  <c:v>73.9315</c:v>
                </c:pt>
                <c:pt idx="86">
                  <c:v>73.9602</c:v>
                </c:pt>
                <c:pt idx="87">
                  <c:v>73.988799999999998</c:v>
                </c:pt>
                <c:pt idx="88">
                  <c:v>74.017499999999998</c:v>
                </c:pt>
                <c:pt idx="89">
                  <c:v>74.046099999999996</c:v>
                </c:pt>
                <c:pt idx="90">
                  <c:v>74.074799999999996</c:v>
                </c:pt>
                <c:pt idx="91">
                  <c:v>74.103399999999993</c:v>
                </c:pt>
                <c:pt idx="92">
                  <c:v>74.132099999999994</c:v>
                </c:pt>
                <c:pt idx="93">
                  <c:v>74.160700000000006</c:v>
                </c:pt>
                <c:pt idx="94">
                  <c:v>74.189400000000006</c:v>
                </c:pt>
                <c:pt idx="95">
                  <c:v>74.218000000000004</c:v>
                </c:pt>
                <c:pt idx="96">
                  <c:v>74.246700000000004</c:v>
                </c:pt>
                <c:pt idx="97">
                  <c:v>74.275300000000001</c:v>
                </c:pt>
                <c:pt idx="98">
                  <c:v>74.303899999999999</c:v>
                </c:pt>
                <c:pt idx="99">
                  <c:v>74.332599999999999</c:v>
                </c:pt>
                <c:pt idx="100">
                  <c:v>74.361199999999997</c:v>
                </c:pt>
                <c:pt idx="101">
                  <c:v>74.389899999999997</c:v>
                </c:pt>
                <c:pt idx="102">
                  <c:v>74.418499999999995</c:v>
                </c:pt>
                <c:pt idx="103">
                  <c:v>74.447199999999995</c:v>
                </c:pt>
                <c:pt idx="104">
                  <c:v>74.475800000000007</c:v>
                </c:pt>
                <c:pt idx="105">
                  <c:v>74.504499999999993</c:v>
                </c:pt>
                <c:pt idx="106">
                  <c:v>74.533100000000005</c:v>
                </c:pt>
                <c:pt idx="107">
                  <c:v>74.561800000000005</c:v>
                </c:pt>
                <c:pt idx="108">
                  <c:v>74.590400000000002</c:v>
                </c:pt>
                <c:pt idx="109">
                  <c:v>74.619100000000003</c:v>
                </c:pt>
                <c:pt idx="110">
                  <c:v>74.6477</c:v>
                </c:pt>
                <c:pt idx="111">
                  <c:v>74.676400000000001</c:v>
                </c:pt>
                <c:pt idx="112">
                  <c:v>74.704999999999998</c:v>
                </c:pt>
                <c:pt idx="113">
                  <c:v>74.733699999999999</c:v>
                </c:pt>
                <c:pt idx="114">
                  <c:v>74.762299999999996</c:v>
                </c:pt>
                <c:pt idx="115">
                  <c:v>74.790999999999997</c:v>
                </c:pt>
                <c:pt idx="116">
                  <c:v>74.819599999999994</c:v>
                </c:pt>
                <c:pt idx="117">
                  <c:v>74.848299999999995</c:v>
                </c:pt>
                <c:pt idx="118">
                  <c:v>74.876900000000006</c:v>
                </c:pt>
                <c:pt idx="119">
                  <c:v>74.905600000000007</c:v>
                </c:pt>
                <c:pt idx="120">
                  <c:v>74.934200000000004</c:v>
                </c:pt>
                <c:pt idx="121">
                  <c:v>74.962800000000001</c:v>
                </c:pt>
                <c:pt idx="122">
                  <c:v>74.991500000000002</c:v>
                </c:pt>
                <c:pt idx="123">
                  <c:v>75.020099999999999</c:v>
                </c:pt>
                <c:pt idx="124">
                  <c:v>75.0488</c:v>
                </c:pt>
                <c:pt idx="125">
                  <c:v>75.077399999999997</c:v>
                </c:pt>
                <c:pt idx="126">
                  <c:v>75.106099999999998</c:v>
                </c:pt>
                <c:pt idx="127">
                  <c:v>75.134699999999995</c:v>
                </c:pt>
                <c:pt idx="128">
                  <c:v>75.163399999999996</c:v>
                </c:pt>
                <c:pt idx="129">
                  <c:v>75.191999999999993</c:v>
                </c:pt>
                <c:pt idx="130">
                  <c:v>75.220699999999994</c:v>
                </c:pt>
                <c:pt idx="131">
                  <c:v>75.249300000000005</c:v>
                </c:pt>
                <c:pt idx="132">
                  <c:v>75.278000000000006</c:v>
                </c:pt>
                <c:pt idx="133">
                  <c:v>75.306600000000003</c:v>
                </c:pt>
                <c:pt idx="134">
                  <c:v>75.335300000000004</c:v>
                </c:pt>
                <c:pt idx="135">
                  <c:v>75.363900000000001</c:v>
                </c:pt>
                <c:pt idx="136">
                  <c:v>75.392600000000002</c:v>
                </c:pt>
                <c:pt idx="137">
                  <c:v>75.421199999999999</c:v>
                </c:pt>
                <c:pt idx="138">
                  <c:v>75.4499</c:v>
                </c:pt>
                <c:pt idx="139">
                  <c:v>75.478499999999997</c:v>
                </c:pt>
                <c:pt idx="140">
                  <c:v>75.507199999999997</c:v>
                </c:pt>
                <c:pt idx="141">
                  <c:v>75.535799999999995</c:v>
                </c:pt>
                <c:pt idx="142">
                  <c:v>75.564499999999995</c:v>
                </c:pt>
                <c:pt idx="143">
                  <c:v>75.593100000000007</c:v>
                </c:pt>
                <c:pt idx="144">
                  <c:v>75.621700000000004</c:v>
                </c:pt>
                <c:pt idx="145">
                  <c:v>75.650400000000005</c:v>
                </c:pt>
                <c:pt idx="146">
                  <c:v>75.679000000000002</c:v>
                </c:pt>
                <c:pt idx="147">
                  <c:v>75.707700000000003</c:v>
                </c:pt>
                <c:pt idx="148">
                  <c:v>75.7363</c:v>
                </c:pt>
                <c:pt idx="149">
                  <c:v>75.765000000000001</c:v>
                </c:pt>
                <c:pt idx="150">
                  <c:v>75.793599999999998</c:v>
                </c:pt>
                <c:pt idx="151">
                  <c:v>75.822299999999998</c:v>
                </c:pt>
                <c:pt idx="152">
                  <c:v>75.850899999999996</c:v>
                </c:pt>
                <c:pt idx="153">
                  <c:v>75.879599999999996</c:v>
                </c:pt>
                <c:pt idx="154">
                  <c:v>75.908199999999994</c:v>
                </c:pt>
                <c:pt idx="155">
                  <c:v>75.936899999999994</c:v>
                </c:pt>
                <c:pt idx="156">
                  <c:v>75.965500000000006</c:v>
                </c:pt>
                <c:pt idx="157">
                  <c:v>75.994200000000006</c:v>
                </c:pt>
                <c:pt idx="158">
                  <c:v>76.022800000000004</c:v>
                </c:pt>
                <c:pt idx="159">
                  <c:v>76.051500000000004</c:v>
                </c:pt>
                <c:pt idx="160">
                  <c:v>76.080100000000002</c:v>
                </c:pt>
                <c:pt idx="161">
                  <c:v>76.108800000000002</c:v>
                </c:pt>
                <c:pt idx="162">
                  <c:v>76.1374</c:v>
                </c:pt>
                <c:pt idx="163">
                  <c:v>76.1661</c:v>
                </c:pt>
                <c:pt idx="164">
                  <c:v>76.194699999999997</c:v>
                </c:pt>
                <c:pt idx="165">
                  <c:v>76.223399999999998</c:v>
                </c:pt>
                <c:pt idx="166">
                  <c:v>76.251999999999995</c:v>
                </c:pt>
                <c:pt idx="167">
                  <c:v>76.280699999999996</c:v>
                </c:pt>
                <c:pt idx="168">
                  <c:v>76.309299999999993</c:v>
                </c:pt>
                <c:pt idx="169">
                  <c:v>76.337900000000005</c:v>
                </c:pt>
                <c:pt idx="170">
                  <c:v>76.366600000000005</c:v>
                </c:pt>
                <c:pt idx="171">
                  <c:v>76.395200000000003</c:v>
                </c:pt>
                <c:pt idx="172">
                  <c:v>76.423900000000003</c:v>
                </c:pt>
                <c:pt idx="173">
                  <c:v>76.452500000000001</c:v>
                </c:pt>
                <c:pt idx="174">
                  <c:v>76.481200000000001</c:v>
                </c:pt>
                <c:pt idx="175">
                  <c:v>76.509799999999998</c:v>
                </c:pt>
                <c:pt idx="176">
                  <c:v>76.538499999999999</c:v>
                </c:pt>
                <c:pt idx="177">
                  <c:v>76.567099999999996</c:v>
                </c:pt>
                <c:pt idx="178">
                  <c:v>76.595799999999997</c:v>
                </c:pt>
                <c:pt idx="179">
                  <c:v>76.624399999999994</c:v>
                </c:pt>
                <c:pt idx="180">
                  <c:v>76.653099999999995</c:v>
                </c:pt>
                <c:pt idx="181">
                  <c:v>76.681700000000006</c:v>
                </c:pt>
                <c:pt idx="182">
                  <c:v>76.710400000000007</c:v>
                </c:pt>
                <c:pt idx="183">
                  <c:v>76.739000000000004</c:v>
                </c:pt>
                <c:pt idx="184">
                  <c:v>76.767700000000005</c:v>
                </c:pt>
                <c:pt idx="185">
                  <c:v>76.796300000000002</c:v>
                </c:pt>
                <c:pt idx="186">
                  <c:v>76.825000000000003</c:v>
                </c:pt>
                <c:pt idx="187">
                  <c:v>76.8536</c:v>
                </c:pt>
                <c:pt idx="188">
                  <c:v>76.882300000000001</c:v>
                </c:pt>
                <c:pt idx="189">
                  <c:v>76.910899999999998</c:v>
                </c:pt>
                <c:pt idx="190">
                  <c:v>76.939599999999999</c:v>
                </c:pt>
              </c:numCache>
            </c:numRef>
          </c:xVal>
          <c:yVal>
            <c:numRef>
              <c:f>Data!$AA$3:$AA$193</c:f>
              <c:numCache>
                <c:formatCode>General</c:formatCode>
                <c:ptCount val="191"/>
                <c:pt idx="0">
                  <c:v>87.509000000000015</c:v>
                </c:pt>
                <c:pt idx="1">
                  <c:v>93.884000000000015</c:v>
                </c:pt>
                <c:pt idx="2">
                  <c:v>100.65399999999954</c:v>
                </c:pt>
                <c:pt idx="3">
                  <c:v>107.83700000000044</c:v>
                </c:pt>
                <c:pt idx="4">
                  <c:v>115.45100000000002</c:v>
                </c:pt>
                <c:pt idx="5">
                  <c:v>123.51800000000003</c:v>
                </c:pt>
                <c:pt idx="6">
                  <c:v>132.0590000000002</c:v>
                </c:pt>
                <c:pt idx="7">
                  <c:v>141.08999999999924</c:v>
                </c:pt>
                <c:pt idx="8">
                  <c:v>150.63600000000042</c:v>
                </c:pt>
                <c:pt idx="9">
                  <c:v>160.71399999999994</c:v>
                </c:pt>
                <c:pt idx="10">
                  <c:v>171.34900000000016</c:v>
                </c:pt>
                <c:pt idx="11">
                  <c:v>182.5610000000006</c:v>
                </c:pt>
                <c:pt idx="12">
                  <c:v>194.37099999999919</c:v>
                </c:pt>
                <c:pt idx="13">
                  <c:v>206.80299999999988</c:v>
                </c:pt>
                <c:pt idx="14">
                  <c:v>219.8760000000002</c:v>
                </c:pt>
                <c:pt idx="15">
                  <c:v>233.61400000000049</c:v>
                </c:pt>
                <c:pt idx="16">
                  <c:v>248.03800000000047</c:v>
                </c:pt>
                <c:pt idx="17">
                  <c:v>263.17200000000048</c:v>
                </c:pt>
                <c:pt idx="18">
                  <c:v>279.03300000000036</c:v>
                </c:pt>
                <c:pt idx="19">
                  <c:v>295.64699999999993</c:v>
                </c:pt>
                <c:pt idx="20">
                  <c:v>313.03099999999995</c:v>
                </c:pt>
                <c:pt idx="21">
                  <c:v>331.20899999999983</c:v>
                </c:pt>
                <c:pt idx="22">
                  <c:v>350.19700000000012</c:v>
                </c:pt>
                <c:pt idx="23">
                  <c:v>370.02099999999973</c:v>
                </c:pt>
                <c:pt idx="24">
                  <c:v>390.69300000000021</c:v>
                </c:pt>
                <c:pt idx="25">
                  <c:v>412.23500000000058</c:v>
                </c:pt>
                <c:pt idx="26">
                  <c:v>434.66200000000026</c:v>
                </c:pt>
                <c:pt idx="27">
                  <c:v>457.99399999999969</c:v>
                </c:pt>
                <c:pt idx="28">
                  <c:v>482.24099999999999</c:v>
                </c:pt>
                <c:pt idx="29">
                  <c:v>507.42500000000018</c:v>
                </c:pt>
                <c:pt idx="30">
                  <c:v>533.55000000000018</c:v>
                </c:pt>
                <c:pt idx="31">
                  <c:v>560.6309999999994</c:v>
                </c:pt>
                <c:pt idx="32">
                  <c:v>588.67799999999988</c:v>
                </c:pt>
                <c:pt idx="33">
                  <c:v>617.69999999999982</c:v>
                </c:pt>
                <c:pt idx="34">
                  <c:v>647.70399999999972</c:v>
                </c:pt>
                <c:pt idx="35">
                  <c:v>678.69599999999991</c:v>
                </c:pt>
                <c:pt idx="36">
                  <c:v>710.67600000000039</c:v>
                </c:pt>
                <c:pt idx="37">
                  <c:v>743.64800000000014</c:v>
                </c:pt>
                <c:pt idx="38">
                  <c:v>777.60900000000038</c:v>
                </c:pt>
                <c:pt idx="39">
                  <c:v>812.5590000000002</c:v>
                </c:pt>
                <c:pt idx="40">
                  <c:v>848.49099999999999</c:v>
                </c:pt>
                <c:pt idx="41">
                  <c:v>885.40099999999984</c:v>
                </c:pt>
                <c:pt idx="42">
                  <c:v>923.27400000000034</c:v>
                </c:pt>
                <c:pt idx="43">
                  <c:v>962.09799999999996</c:v>
                </c:pt>
                <c:pt idx="44">
                  <c:v>1001.8609999999999</c:v>
                </c:pt>
                <c:pt idx="45">
                  <c:v>1042.5439999999999</c:v>
                </c:pt>
                <c:pt idx="46">
                  <c:v>1084.1260000000002</c:v>
                </c:pt>
                <c:pt idx="47">
                  <c:v>1126.5900000000001</c:v>
                </c:pt>
                <c:pt idx="48">
                  <c:v>1169.9030000000002</c:v>
                </c:pt>
                <c:pt idx="49">
                  <c:v>1214.0390000000007</c:v>
                </c:pt>
                <c:pt idx="50">
                  <c:v>1258.9660000000003</c:v>
                </c:pt>
                <c:pt idx="51">
                  <c:v>1304.6530000000002</c:v>
                </c:pt>
                <c:pt idx="52">
                  <c:v>1351.0659999999998</c:v>
                </c:pt>
                <c:pt idx="53">
                  <c:v>1398.1550000000007</c:v>
                </c:pt>
                <c:pt idx="54">
                  <c:v>1445.8820000000005</c:v>
                </c:pt>
                <c:pt idx="55">
                  <c:v>1494.2030000000004</c:v>
                </c:pt>
                <c:pt idx="56">
                  <c:v>1543.0690000000004</c:v>
                </c:pt>
                <c:pt idx="57">
                  <c:v>1592.4290000000001</c:v>
                </c:pt>
                <c:pt idx="58">
                  <c:v>1642.232</c:v>
                </c:pt>
                <c:pt idx="59">
                  <c:v>1692.4169999999995</c:v>
                </c:pt>
                <c:pt idx="60">
                  <c:v>1742.9280000000008</c:v>
                </c:pt>
                <c:pt idx="61">
                  <c:v>1793.7020000000002</c:v>
                </c:pt>
                <c:pt idx="62">
                  <c:v>1844.6759999999995</c:v>
                </c:pt>
                <c:pt idx="63">
                  <c:v>1895.7850000000008</c:v>
                </c:pt>
                <c:pt idx="64">
                  <c:v>1946.9670000000006</c:v>
                </c:pt>
                <c:pt idx="65">
                  <c:v>1998.139000000001</c:v>
                </c:pt>
                <c:pt idx="66">
                  <c:v>2049.2350000000006</c:v>
                </c:pt>
                <c:pt idx="67">
                  <c:v>2100.1830000000009</c:v>
                </c:pt>
                <c:pt idx="68">
                  <c:v>2150.9070000000002</c:v>
                </c:pt>
                <c:pt idx="69">
                  <c:v>2201.3289999999997</c:v>
                </c:pt>
                <c:pt idx="70">
                  <c:v>2251.3760000000002</c:v>
                </c:pt>
                <c:pt idx="71">
                  <c:v>2300.9630000000006</c:v>
                </c:pt>
                <c:pt idx="72">
                  <c:v>2350.0129999999999</c:v>
                </c:pt>
                <c:pt idx="73">
                  <c:v>2398.447000000001</c:v>
                </c:pt>
                <c:pt idx="74">
                  <c:v>2446.1829999999991</c:v>
                </c:pt>
                <c:pt idx="75">
                  <c:v>2493.143</c:v>
                </c:pt>
                <c:pt idx="76">
                  <c:v>2539.2480000000005</c:v>
                </c:pt>
                <c:pt idx="77">
                  <c:v>2584.41</c:v>
                </c:pt>
                <c:pt idx="78">
                  <c:v>2628.5529999999999</c:v>
                </c:pt>
                <c:pt idx="79">
                  <c:v>2671.6000000000004</c:v>
                </c:pt>
                <c:pt idx="80">
                  <c:v>2713.4709999999995</c:v>
                </c:pt>
                <c:pt idx="81">
                  <c:v>2754.088999999999</c:v>
                </c:pt>
                <c:pt idx="82">
                  <c:v>2793.3820000000005</c:v>
                </c:pt>
                <c:pt idx="83">
                  <c:v>2831.271999999999</c:v>
                </c:pt>
                <c:pt idx="84">
                  <c:v>2867.688000000001</c:v>
                </c:pt>
                <c:pt idx="85">
                  <c:v>2902.5609999999988</c:v>
                </c:pt>
                <c:pt idx="86">
                  <c:v>2935.8249999999989</c:v>
                </c:pt>
                <c:pt idx="87">
                  <c:v>2967.4159999999993</c:v>
                </c:pt>
                <c:pt idx="88">
                  <c:v>2997.2669999999998</c:v>
                </c:pt>
                <c:pt idx="89">
                  <c:v>3025.3220000000001</c:v>
                </c:pt>
                <c:pt idx="90">
                  <c:v>3051.5259999999989</c:v>
                </c:pt>
                <c:pt idx="91">
                  <c:v>3075.8239999999996</c:v>
                </c:pt>
                <c:pt idx="92">
                  <c:v>3098.1710000000003</c:v>
                </c:pt>
                <c:pt idx="93">
                  <c:v>3118.5209999999988</c:v>
                </c:pt>
                <c:pt idx="94">
                  <c:v>3136.8300000000008</c:v>
                </c:pt>
                <c:pt idx="95">
                  <c:v>3153.0609999999997</c:v>
                </c:pt>
                <c:pt idx="96">
                  <c:v>3167.1819999999998</c:v>
                </c:pt>
                <c:pt idx="97">
                  <c:v>3179.1639999999998</c:v>
                </c:pt>
                <c:pt idx="98">
                  <c:v>3188.9809999999998</c:v>
                </c:pt>
                <c:pt idx="99">
                  <c:v>3196.616</c:v>
                </c:pt>
                <c:pt idx="100">
                  <c:v>3202.05</c:v>
                </c:pt>
                <c:pt idx="101">
                  <c:v>3205.2709999999997</c:v>
                </c:pt>
                <c:pt idx="102">
                  <c:v>3206.2760000000007</c:v>
                </c:pt>
                <c:pt idx="103">
                  <c:v>3205.0610000000006</c:v>
                </c:pt>
                <c:pt idx="104">
                  <c:v>3201.6290000000008</c:v>
                </c:pt>
                <c:pt idx="105">
                  <c:v>3195.9849999999997</c:v>
                </c:pt>
                <c:pt idx="106">
                  <c:v>3188.1440000000011</c:v>
                </c:pt>
                <c:pt idx="107">
                  <c:v>3178.1210000000001</c:v>
                </c:pt>
                <c:pt idx="108">
                  <c:v>3165.9360000000006</c:v>
                </c:pt>
                <c:pt idx="109">
                  <c:v>3151.6149999999998</c:v>
                </c:pt>
                <c:pt idx="110">
                  <c:v>3135.1860000000006</c:v>
                </c:pt>
                <c:pt idx="111">
                  <c:v>3116.6829999999991</c:v>
                </c:pt>
                <c:pt idx="112">
                  <c:v>3096.1459999999988</c:v>
                </c:pt>
                <c:pt idx="113">
                  <c:v>3073.6150000000007</c:v>
                </c:pt>
                <c:pt idx="114">
                  <c:v>3049.1369999999997</c:v>
                </c:pt>
                <c:pt idx="115">
                  <c:v>3022.7610000000004</c:v>
                </c:pt>
                <c:pt idx="116">
                  <c:v>2994.5380000000005</c:v>
                </c:pt>
                <c:pt idx="117">
                  <c:v>2964.5259999999998</c:v>
                </c:pt>
                <c:pt idx="118">
                  <c:v>2932.7819999999992</c:v>
                </c:pt>
                <c:pt idx="119">
                  <c:v>2899.3720000000003</c:v>
                </c:pt>
                <c:pt idx="120">
                  <c:v>2864.3590000000004</c:v>
                </c:pt>
                <c:pt idx="121">
                  <c:v>2827.8090000000002</c:v>
                </c:pt>
                <c:pt idx="122">
                  <c:v>2789.7889999999998</c:v>
                </c:pt>
                <c:pt idx="123">
                  <c:v>2750.3810000000003</c:v>
                </c:pt>
                <c:pt idx="124">
                  <c:v>2709.6529999999993</c:v>
                </c:pt>
                <c:pt idx="125">
                  <c:v>2667.6800000000003</c:v>
                </c:pt>
                <c:pt idx="126">
                  <c:v>2624.5400000000009</c:v>
                </c:pt>
                <c:pt idx="127">
                  <c:v>2580.3110000000006</c:v>
                </c:pt>
                <c:pt idx="128">
                  <c:v>2535.0690000000004</c:v>
                </c:pt>
                <c:pt idx="129">
                  <c:v>2488.9000000000005</c:v>
                </c:pt>
                <c:pt idx="130">
                  <c:v>2441.8799999999992</c:v>
                </c:pt>
                <c:pt idx="131">
                  <c:v>2394.0909999999994</c:v>
                </c:pt>
                <c:pt idx="132">
                  <c:v>2345.6129999999994</c:v>
                </c:pt>
                <c:pt idx="133">
                  <c:v>2296.527</c:v>
                </c:pt>
                <c:pt idx="134">
                  <c:v>2246.9060000000009</c:v>
                </c:pt>
                <c:pt idx="135">
                  <c:v>2196.8419999999987</c:v>
                </c:pt>
                <c:pt idx="136">
                  <c:v>2146.4070000000002</c:v>
                </c:pt>
                <c:pt idx="137">
                  <c:v>2095.6790000000001</c:v>
                </c:pt>
                <c:pt idx="138">
                  <c:v>2044.7330000000002</c:v>
                </c:pt>
                <c:pt idx="139">
                  <c:v>1993.6480000000001</c:v>
                </c:pt>
                <c:pt idx="140">
                  <c:v>1942.4879999999994</c:v>
                </c:pt>
                <c:pt idx="141">
                  <c:v>1891.3359999999993</c:v>
                </c:pt>
                <c:pt idx="142">
                  <c:v>1840.2570000000005</c:v>
                </c:pt>
                <c:pt idx="143">
                  <c:v>1789.3179999999993</c:v>
                </c:pt>
                <c:pt idx="144">
                  <c:v>1738.5859999999993</c:v>
                </c:pt>
                <c:pt idx="145">
                  <c:v>1688.1239999999998</c:v>
                </c:pt>
                <c:pt idx="146">
                  <c:v>1637.9870000000001</c:v>
                </c:pt>
                <c:pt idx="147">
                  <c:v>1588.2440000000006</c:v>
                </c:pt>
                <c:pt idx="148">
                  <c:v>1538.9459999999999</c:v>
                </c:pt>
                <c:pt idx="149">
                  <c:v>1490.1480000000001</c:v>
                </c:pt>
                <c:pt idx="150">
                  <c:v>1441.8980000000001</c:v>
                </c:pt>
                <c:pt idx="151">
                  <c:v>1394.2449999999999</c:v>
                </c:pt>
                <c:pt idx="152">
                  <c:v>1347.232</c:v>
                </c:pt>
                <c:pt idx="153">
                  <c:v>1300.9069999999992</c:v>
                </c:pt>
                <c:pt idx="154">
                  <c:v>1255.3050000000003</c:v>
                </c:pt>
                <c:pt idx="155">
                  <c:v>1210.4629999999997</c:v>
                </c:pt>
                <c:pt idx="156">
                  <c:v>1166.4160000000002</c:v>
                </c:pt>
                <c:pt idx="157">
                  <c:v>1123.1899999999996</c:v>
                </c:pt>
                <c:pt idx="158">
                  <c:v>1080.8220000000001</c:v>
                </c:pt>
                <c:pt idx="159">
                  <c:v>1039.3329999999996</c:v>
                </c:pt>
                <c:pt idx="160">
                  <c:v>998.74499999999989</c:v>
                </c:pt>
                <c:pt idx="161">
                  <c:v>959.07700000000023</c:v>
                </c:pt>
                <c:pt idx="162">
                  <c:v>920.35000000000036</c:v>
                </c:pt>
                <c:pt idx="163">
                  <c:v>882.57200000000012</c:v>
                </c:pt>
                <c:pt idx="164">
                  <c:v>845.76100000000042</c:v>
                </c:pt>
                <c:pt idx="165">
                  <c:v>809.92499999999927</c:v>
                </c:pt>
                <c:pt idx="166">
                  <c:v>775.07200000000012</c:v>
                </c:pt>
                <c:pt idx="167">
                  <c:v>741.20499999999993</c:v>
                </c:pt>
                <c:pt idx="168">
                  <c:v>708.32700000000023</c:v>
                </c:pt>
                <c:pt idx="169">
                  <c:v>676.4369999999999</c:v>
                </c:pt>
                <c:pt idx="170">
                  <c:v>645.53799999999956</c:v>
                </c:pt>
                <c:pt idx="171">
                  <c:v>615.62599999999929</c:v>
                </c:pt>
                <c:pt idx="172">
                  <c:v>586.69200000000001</c:v>
                </c:pt>
                <c:pt idx="173">
                  <c:v>558.73199999999997</c:v>
                </c:pt>
                <c:pt idx="174">
                  <c:v>531.73700000000008</c:v>
                </c:pt>
                <c:pt idx="175">
                  <c:v>505.69399999999951</c:v>
                </c:pt>
                <c:pt idx="176">
                  <c:v>480.59600000000046</c:v>
                </c:pt>
                <c:pt idx="177">
                  <c:v>456.42699999999968</c:v>
                </c:pt>
                <c:pt idx="178">
                  <c:v>433.17399999999998</c:v>
                </c:pt>
                <c:pt idx="179">
                  <c:v>410.82099999999991</c:v>
                </c:pt>
                <c:pt idx="180">
                  <c:v>389.35300000000007</c:v>
                </c:pt>
                <c:pt idx="181">
                  <c:v>368.7489999999998</c:v>
                </c:pt>
                <c:pt idx="182">
                  <c:v>348.99499999999989</c:v>
                </c:pt>
                <c:pt idx="183">
                  <c:v>330.07200000000012</c:v>
                </c:pt>
                <c:pt idx="184">
                  <c:v>311.95900000000074</c:v>
                </c:pt>
                <c:pt idx="185">
                  <c:v>294.63599999999951</c:v>
                </c:pt>
                <c:pt idx="186">
                  <c:v>278.08199999999943</c:v>
                </c:pt>
                <c:pt idx="187">
                  <c:v>262.27599999999984</c:v>
                </c:pt>
                <c:pt idx="188">
                  <c:v>247.19799999999941</c:v>
                </c:pt>
                <c:pt idx="189">
                  <c:v>232.82600000000002</c:v>
                </c:pt>
                <c:pt idx="190">
                  <c:v>219.13800000000083</c:v>
                </c:pt>
              </c:numCache>
            </c:numRef>
          </c:yVal>
          <c:smooth val="0"/>
          <c:extLst>
            <c:ext xmlns:c16="http://schemas.microsoft.com/office/drawing/2014/chart" uri="{C3380CC4-5D6E-409C-BE32-E72D297353CC}">
              <c16:uniqueId val="{00000000-36D4-4CC8-8DEA-771B6F7CD933}"/>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Data!$AC$1</c:f>
              <c:strCache>
                <c:ptCount val="1"/>
                <c:pt idx="0">
                  <c:v>[311]γ </c:v>
                </c:pt>
              </c:strCache>
            </c:strRef>
          </c:tx>
          <c:spPr>
            <a:ln w="19050" cap="rnd">
              <a:solidFill>
                <a:schemeClr val="accent2"/>
              </a:solidFill>
              <a:round/>
            </a:ln>
            <a:effectLst/>
          </c:spPr>
          <c:marker>
            <c:symbol val="none"/>
          </c:marker>
          <c:xVal>
            <c:numRef>
              <c:f>Data!$AC$3:$AC$193</c:f>
              <c:numCache>
                <c:formatCode>General</c:formatCode>
                <c:ptCount val="191"/>
                <c:pt idx="0">
                  <c:v>87.825699999999998</c:v>
                </c:pt>
                <c:pt idx="1">
                  <c:v>87.854399999999998</c:v>
                </c:pt>
                <c:pt idx="2">
                  <c:v>87.882999999999996</c:v>
                </c:pt>
                <c:pt idx="3">
                  <c:v>87.911699999999996</c:v>
                </c:pt>
                <c:pt idx="4">
                  <c:v>87.940299999999993</c:v>
                </c:pt>
                <c:pt idx="5">
                  <c:v>87.968999999999994</c:v>
                </c:pt>
                <c:pt idx="6">
                  <c:v>87.997600000000006</c:v>
                </c:pt>
                <c:pt idx="7">
                  <c:v>88.026300000000006</c:v>
                </c:pt>
                <c:pt idx="8">
                  <c:v>88.054900000000004</c:v>
                </c:pt>
                <c:pt idx="9">
                  <c:v>88.083600000000004</c:v>
                </c:pt>
                <c:pt idx="10">
                  <c:v>88.112200000000001</c:v>
                </c:pt>
                <c:pt idx="11">
                  <c:v>88.140900000000002</c:v>
                </c:pt>
                <c:pt idx="12">
                  <c:v>88.169499999999999</c:v>
                </c:pt>
                <c:pt idx="13">
                  <c:v>88.1982</c:v>
                </c:pt>
                <c:pt idx="14">
                  <c:v>88.226799999999997</c:v>
                </c:pt>
                <c:pt idx="15">
                  <c:v>88.255499999999998</c:v>
                </c:pt>
                <c:pt idx="16">
                  <c:v>88.284099999999995</c:v>
                </c:pt>
                <c:pt idx="17">
                  <c:v>88.312799999999996</c:v>
                </c:pt>
                <c:pt idx="18">
                  <c:v>88.341399999999993</c:v>
                </c:pt>
                <c:pt idx="19">
                  <c:v>88.370099999999994</c:v>
                </c:pt>
                <c:pt idx="20">
                  <c:v>88.398700000000005</c:v>
                </c:pt>
                <c:pt idx="21">
                  <c:v>88.427400000000006</c:v>
                </c:pt>
                <c:pt idx="22">
                  <c:v>88.456000000000003</c:v>
                </c:pt>
                <c:pt idx="23">
                  <c:v>88.4846</c:v>
                </c:pt>
                <c:pt idx="24">
                  <c:v>88.513300000000001</c:v>
                </c:pt>
                <c:pt idx="25">
                  <c:v>88.541899999999998</c:v>
                </c:pt>
                <c:pt idx="26">
                  <c:v>88.570599999999999</c:v>
                </c:pt>
                <c:pt idx="27">
                  <c:v>88.599199999999996</c:v>
                </c:pt>
                <c:pt idx="28">
                  <c:v>88.627899999999997</c:v>
                </c:pt>
                <c:pt idx="29">
                  <c:v>88.656499999999994</c:v>
                </c:pt>
                <c:pt idx="30">
                  <c:v>88.685199999999995</c:v>
                </c:pt>
                <c:pt idx="31">
                  <c:v>88.713800000000006</c:v>
                </c:pt>
                <c:pt idx="32">
                  <c:v>88.742500000000007</c:v>
                </c:pt>
                <c:pt idx="33">
                  <c:v>88.771100000000004</c:v>
                </c:pt>
                <c:pt idx="34">
                  <c:v>88.799800000000005</c:v>
                </c:pt>
                <c:pt idx="35">
                  <c:v>88.828400000000002</c:v>
                </c:pt>
                <c:pt idx="36">
                  <c:v>88.857100000000003</c:v>
                </c:pt>
                <c:pt idx="37">
                  <c:v>88.8857</c:v>
                </c:pt>
                <c:pt idx="38">
                  <c:v>88.914400000000001</c:v>
                </c:pt>
                <c:pt idx="39">
                  <c:v>88.942999999999998</c:v>
                </c:pt>
                <c:pt idx="40">
                  <c:v>88.971699999999998</c:v>
                </c:pt>
                <c:pt idx="41">
                  <c:v>89.000299999999996</c:v>
                </c:pt>
                <c:pt idx="42">
                  <c:v>89.028999999999996</c:v>
                </c:pt>
                <c:pt idx="43">
                  <c:v>89.057599999999994</c:v>
                </c:pt>
                <c:pt idx="44">
                  <c:v>89.086299999999994</c:v>
                </c:pt>
                <c:pt idx="45">
                  <c:v>89.114900000000006</c:v>
                </c:pt>
                <c:pt idx="46">
                  <c:v>89.143500000000003</c:v>
                </c:pt>
                <c:pt idx="47">
                  <c:v>89.172200000000004</c:v>
                </c:pt>
                <c:pt idx="48">
                  <c:v>89.200800000000001</c:v>
                </c:pt>
                <c:pt idx="49">
                  <c:v>89.229500000000002</c:v>
                </c:pt>
                <c:pt idx="50">
                  <c:v>89.258099999999999</c:v>
                </c:pt>
                <c:pt idx="51">
                  <c:v>89.286799999999999</c:v>
                </c:pt>
                <c:pt idx="52">
                  <c:v>89.315399999999997</c:v>
                </c:pt>
                <c:pt idx="53">
                  <c:v>89.344099999999997</c:v>
                </c:pt>
                <c:pt idx="54">
                  <c:v>89.372699999999995</c:v>
                </c:pt>
                <c:pt idx="55">
                  <c:v>89.401399999999995</c:v>
                </c:pt>
                <c:pt idx="56">
                  <c:v>89.43</c:v>
                </c:pt>
                <c:pt idx="57">
                  <c:v>89.458699999999993</c:v>
                </c:pt>
                <c:pt idx="58">
                  <c:v>89.487300000000005</c:v>
                </c:pt>
                <c:pt idx="59">
                  <c:v>89.516000000000005</c:v>
                </c:pt>
                <c:pt idx="60">
                  <c:v>89.544600000000003</c:v>
                </c:pt>
                <c:pt idx="61">
                  <c:v>89.573300000000003</c:v>
                </c:pt>
                <c:pt idx="62">
                  <c:v>89.601900000000001</c:v>
                </c:pt>
                <c:pt idx="63">
                  <c:v>89.630600000000001</c:v>
                </c:pt>
                <c:pt idx="64">
                  <c:v>89.659199999999998</c:v>
                </c:pt>
                <c:pt idx="65">
                  <c:v>89.687899999999999</c:v>
                </c:pt>
                <c:pt idx="66">
                  <c:v>89.716499999999996</c:v>
                </c:pt>
                <c:pt idx="67">
                  <c:v>89.745199999999997</c:v>
                </c:pt>
                <c:pt idx="68">
                  <c:v>89.773799999999994</c:v>
                </c:pt>
                <c:pt idx="69">
                  <c:v>89.802400000000006</c:v>
                </c:pt>
                <c:pt idx="70">
                  <c:v>89.831100000000006</c:v>
                </c:pt>
                <c:pt idx="71">
                  <c:v>89.859700000000004</c:v>
                </c:pt>
                <c:pt idx="72">
                  <c:v>89.888400000000004</c:v>
                </c:pt>
                <c:pt idx="73">
                  <c:v>89.917000000000002</c:v>
                </c:pt>
                <c:pt idx="74">
                  <c:v>89.945700000000002</c:v>
                </c:pt>
                <c:pt idx="75">
                  <c:v>89.974299999999999</c:v>
                </c:pt>
                <c:pt idx="76">
                  <c:v>90.003</c:v>
                </c:pt>
                <c:pt idx="77">
                  <c:v>90.031599999999997</c:v>
                </c:pt>
                <c:pt idx="78">
                  <c:v>90.060299999999998</c:v>
                </c:pt>
                <c:pt idx="79">
                  <c:v>90.088899999999995</c:v>
                </c:pt>
                <c:pt idx="80">
                  <c:v>90.117599999999996</c:v>
                </c:pt>
                <c:pt idx="81">
                  <c:v>90.146199999999993</c:v>
                </c:pt>
                <c:pt idx="82">
                  <c:v>90.174899999999994</c:v>
                </c:pt>
                <c:pt idx="83">
                  <c:v>90.203500000000005</c:v>
                </c:pt>
                <c:pt idx="84">
                  <c:v>90.232200000000006</c:v>
                </c:pt>
                <c:pt idx="85">
                  <c:v>90.260800000000003</c:v>
                </c:pt>
                <c:pt idx="86">
                  <c:v>90.289500000000004</c:v>
                </c:pt>
                <c:pt idx="87">
                  <c:v>90.318100000000001</c:v>
                </c:pt>
                <c:pt idx="88">
                  <c:v>90.346800000000002</c:v>
                </c:pt>
                <c:pt idx="89">
                  <c:v>90.375399999999999</c:v>
                </c:pt>
                <c:pt idx="90">
                  <c:v>90.4041</c:v>
                </c:pt>
                <c:pt idx="91">
                  <c:v>90.432699999999997</c:v>
                </c:pt>
                <c:pt idx="92">
                  <c:v>90.461399999999998</c:v>
                </c:pt>
                <c:pt idx="93">
                  <c:v>90.49</c:v>
                </c:pt>
                <c:pt idx="94">
                  <c:v>90.518600000000006</c:v>
                </c:pt>
                <c:pt idx="95">
                  <c:v>90.547300000000007</c:v>
                </c:pt>
                <c:pt idx="96">
                  <c:v>90.575900000000004</c:v>
                </c:pt>
                <c:pt idx="97">
                  <c:v>90.604600000000005</c:v>
                </c:pt>
                <c:pt idx="98">
                  <c:v>90.633200000000002</c:v>
                </c:pt>
                <c:pt idx="99">
                  <c:v>90.661900000000003</c:v>
                </c:pt>
                <c:pt idx="100">
                  <c:v>90.6905</c:v>
                </c:pt>
                <c:pt idx="101">
                  <c:v>90.719200000000001</c:v>
                </c:pt>
                <c:pt idx="102">
                  <c:v>90.747799999999998</c:v>
                </c:pt>
                <c:pt idx="103">
                  <c:v>90.776499999999999</c:v>
                </c:pt>
                <c:pt idx="104">
                  <c:v>90.805099999999996</c:v>
                </c:pt>
                <c:pt idx="105">
                  <c:v>90.833799999999997</c:v>
                </c:pt>
                <c:pt idx="106">
                  <c:v>90.862399999999994</c:v>
                </c:pt>
                <c:pt idx="107">
                  <c:v>90.891099999999994</c:v>
                </c:pt>
                <c:pt idx="108">
                  <c:v>90.919700000000006</c:v>
                </c:pt>
                <c:pt idx="109">
                  <c:v>90.948400000000007</c:v>
                </c:pt>
                <c:pt idx="110">
                  <c:v>90.977000000000004</c:v>
                </c:pt>
                <c:pt idx="111">
                  <c:v>91.005700000000004</c:v>
                </c:pt>
                <c:pt idx="112">
                  <c:v>91.034300000000002</c:v>
                </c:pt>
                <c:pt idx="113">
                  <c:v>91.063000000000002</c:v>
                </c:pt>
                <c:pt idx="114">
                  <c:v>91.0916</c:v>
                </c:pt>
                <c:pt idx="115">
                  <c:v>91.1203</c:v>
                </c:pt>
                <c:pt idx="116">
                  <c:v>91.148899999999998</c:v>
                </c:pt>
                <c:pt idx="117">
                  <c:v>91.177499999999995</c:v>
                </c:pt>
                <c:pt idx="118">
                  <c:v>91.206199999999995</c:v>
                </c:pt>
                <c:pt idx="119">
                  <c:v>91.234800000000007</c:v>
                </c:pt>
                <c:pt idx="120">
                  <c:v>91.263499999999993</c:v>
                </c:pt>
                <c:pt idx="121">
                  <c:v>91.292100000000005</c:v>
                </c:pt>
                <c:pt idx="122">
                  <c:v>91.320800000000006</c:v>
                </c:pt>
                <c:pt idx="123">
                  <c:v>91.349400000000003</c:v>
                </c:pt>
                <c:pt idx="124">
                  <c:v>91.378100000000003</c:v>
                </c:pt>
                <c:pt idx="125">
                  <c:v>91.406700000000001</c:v>
                </c:pt>
                <c:pt idx="126">
                  <c:v>91.435400000000001</c:v>
                </c:pt>
                <c:pt idx="127">
                  <c:v>91.463999999999999</c:v>
                </c:pt>
                <c:pt idx="128">
                  <c:v>91.492699999999999</c:v>
                </c:pt>
                <c:pt idx="129">
                  <c:v>91.521299999999997</c:v>
                </c:pt>
                <c:pt idx="130">
                  <c:v>91.55</c:v>
                </c:pt>
                <c:pt idx="131">
                  <c:v>91.578599999999994</c:v>
                </c:pt>
                <c:pt idx="132">
                  <c:v>91.607299999999995</c:v>
                </c:pt>
                <c:pt idx="133">
                  <c:v>91.635900000000007</c:v>
                </c:pt>
                <c:pt idx="134">
                  <c:v>91.664599999999993</c:v>
                </c:pt>
                <c:pt idx="135">
                  <c:v>91.693200000000004</c:v>
                </c:pt>
                <c:pt idx="136">
                  <c:v>91.721900000000005</c:v>
                </c:pt>
                <c:pt idx="137">
                  <c:v>91.750500000000002</c:v>
                </c:pt>
                <c:pt idx="138">
                  <c:v>91.779200000000003</c:v>
                </c:pt>
                <c:pt idx="139">
                  <c:v>91.8078</c:v>
                </c:pt>
                <c:pt idx="140">
                  <c:v>91.836399999999998</c:v>
                </c:pt>
                <c:pt idx="141">
                  <c:v>91.865099999999998</c:v>
                </c:pt>
                <c:pt idx="142">
                  <c:v>91.893699999999995</c:v>
                </c:pt>
                <c:pt idx="143">
                  <c:v>91.922399999999996</c:v>
                </c:pt>
                <c:pt idx="144">
                  <c:v>91.950999999999993</c:v>
                </c:pt>
                <c:pt idx="145">
                  <c:v>91.979699999999994</c:v>
                </c:pt>
                <c:pt idx="146">
                  <c:v>92.008300000000006</c:v>
                </c:pt>
                <c:pt idx="147">
                  <c:v>92.037000000000006</c:v>
                </c:pt>
                <c:pt idx="148">
                  <c:v>92.065600000000003</c:v>
                </c:pt>
                <c:pt idx="149">
                  <c:v>92.094300000000004</c:v>
                </c:pt>
                <c:pt idx="150">
                  <c:v>92.122900000000001</c:v>
                </c:pt>
                <c:pt idx="151">
                  <c:v>92.151600000000002</c:v>
                </c:pt>
                <c:pt idx="152">
                  <c:v>92.180199999999999</c:v>
                </c:pt>
                <c:pt idx="153">
                  <c:v>92.2089</c:v>
                </c:pt>
                <c:pt idx="154">
                  <c:v>92.237499999999997</c:v>
                </c:pt>
                <c:pt idx="155">
                  <c:v>92.266199999999998</c:v>
                </c:pt>
                <c:pt idx="156">
                  <c:v>92.294799999999995</c:v>
                </c:pt>
                <c:pt idx="157">
                  <c:v>92.323499999999996</c:v>
                </c:pt>
                <c:pt idx="158">
                  <c:v>92.352099999999993</c:v>
                </c:pt>
                <c:pt idx="159">
                  <c:v>92.380799999999994</c:v>
                </c:pt>
                <c:pt idx="160">
                  <c:v>92.409400000000005</c:v>
                </c:pt>
                <c:pt idx="161">
                  <c:v>92.438100000000006</c:v>
                </c:pt>
                <c:pt idx="162">
                  <c:v>92.466700000000003</c:v>
                </c:pt>
                <c:pt idx="163">
                  <c:v>92.495400000000004</c:v>
                </c:pt>
                <c:pt idx="164">
                  <c:v>92.524000000000001</c:v>
                </c:pt>
                <c:pt idx="165">
                  <c:v>92.552599999999998</c:v>
                </c:pt>
                <c:pt idx="166">
                  <c:v>92.581299999999999</c:v>
                </c:pt>
                <c:pt idx="167">
                  <c:v>92.609899999999996</c:v>
                </c:pt>
                <c:pt idx="168">
                  <c:v>92.638599999999997</c:v>
                </c:pt>
                <c:pt idx="169">
                  <c:v>92.667199999999994</c:v>
                </c:pt>
                <c:pt idx="170">
                  <c:v>92.695899999999995</c:v>
                </c:pt>
                <c:pt idx="171">
                  <c:v>92.724500000000006</c:v>
                </c:pt>
                <c:pt idx="172">
                  <c:v>92.753200000000007</c:v>
                </c:pt>
                <c:pt idx="173">
                  <c:v>92.781800000000004</c:v>
                </c:pt>
                <c:pt idx="174">
                  <c:v>92.810500000000005</c:v>
                </c:pt>
                <c:pt idx="175">
                  <c:v>92.839100000000002</c:v>
                </c:pt>
                <c:pt idx="176">
                  <c:v>92.867800000000003</c:v>
                </c:pt>
                <c:pt idx="177">
                  <c:v>92.8964</c:v>
                </c:pt>
                <c:pt idx="178">
                  <c:v>92.9251</c:v>
                </c:pt>
              </c:numCache>
            </c:numRef>
          </c:xVal>
          <c:yVal>
            <c:numRef>
              <c:f>Data!$AD$3:$AD$193</c:f>
              <c:numCache>
                <c:formatCode>General</c:formatCode>
                <c:ptCount val="191"/>
                <c:pt idx="0">
                  <c:v>56.860999999999876</c:v>
                </c:pt>
                <c:pt idx="1">
                  <c:v>62.600000000000364</c:v>
                </c:pt>
                <c:pt idx="2">
                  <c:v>68.847000000000662</c:v>
                </c:pt>
                <c:pt idx="3">
                  <c:v>75.632999999999811</c:v>
                </c:pt>
                <c:pt idx="4">
                  <c:v>83.002999999999702</c:v>
                </c:pt>
                <c:pt idx="5">
                  <c:v>90.989999999999782</c:v>
                </c:pt>
                <c:pt idx="6">
                  <c:v>99.643000000000029</c:v>
                </c:pt>
                <c:pt idx="7">
                  <c:v>109.00200000000041</c:v>
                </c:pt>
                <c:pt idx="8">
                  <c:v>119.11099999999988</c:v>
                </c:pt>
                <c:pt idx="9">
                  <c:v>130.02099999999973</c:v>
                </c:pt>
                <c:pt idx="10">
                  <c:v>141.77599999999984</c:v>
                </c:pt>
                <c:pt idx="11">
                  <c:v>154.43299999999999</c:v>
                </c:pt>
                <c:pt idx="12">
                  <c:v>168.03599999999915</c:v>
                </c:pt>
                <c:pt idx="13">
                  <c:v>182.64699999999993</c:v>
                </c:pt>
                <c:pt idx="14">
                  <c:v>198.3119999999999</c:v>
                </c:pt>
                <c:pt idx="15">
                  <c:v>215.09699999999975</c:v>
                </c:pt>
                <c:pt idx="16">
                  <c:v>233.04699999999957</c:v>
                </c:pt>
                <c:pt idx="17">
                  <c:v>252.23300000000017</c:v>
                </c:pt>
                <c:pt idx="18">
                  <c:v>272.70200000000023</c:v>
                </c:pt>
                <c:pt idx="19">
                  <c:v>294.52500000000055</c:v>
                </c:pt>
                <c:pt idx="20">
                  <c:v>317.7529999999997</c:v>
                </c:pt>
                <c:pt idx="21">
                  <c:v>342.44400000000041</c:v>
                </c:pt>
                <c:pt idx="22">
                  <c:v>368.66499999999996</c:v>
                </c:pt>
                <c:pt idx="23">
                  <c:v>396.46699999999964</c:v>
                </c:pt>
                <c:pt idx="24">
                  <c:v>425.91899999999987</c:v>
                </c:pt>
                <c:pt idx="25">
                  <c:v>457.06099999999969</c:v>
                </c:pt>
                <c:pt idx="26">
                  <c:v>489.97099999999955</c:v>
                </c:pt>
                <c:pt idx="27">
                  <c:v>524.67900000000009</c:v>
                </c:pt>
                <c:pt idx="28">
                  <c:v>561.25999999999931</c:v>
                </c:pt>
                <c:pt idx="29">
                  <c:v>599.73900000000049</c:v>
                </c:pt>
                <c:pt idx="30">
                  <c:v>640.1899999999996</c:v>
                </c:pt>
                <c:pt idx="31">
                  <c:v>682.63800000000083</c:v>
                </c:pt>
                <c:pt idx="32">
                  <c:v>727.11800000000039</c:v>
                </c:pt>
                <c:pt idx="33">
                  <c:v>773.68199999999979</c:v>
                </c:pt>
                <c:pt idx="34">
                  <c:v>822.34299999999985</c:v>
                </c:pt>
                <c:pt idx="35">
                  <c:v>873.14999999999964</c:v>
                </c:pt>
                <c:pt idx="36">
                  <c:v>926.09199999999964</c:v>
                </c:pt>
                <c:pt idx="37">
                  <c:v>981.21800000000076</c:v>
                </c:pt>
                <c:pt idx="38">
                  <c:v>1038.5019999999995</c:v>
                </c:pt>
                <c:pt idx="39">
                  <c:v>1097.9840000000004</c:v>
                </c:pt>
                <c:pt idx="40">
                  <c:v>1159.6170000000002</c:v>
                </c:pt>
                <c:pt idx="41">
                  <c:v>1223.4300000000012</c:v>
                </c:pt>
                <c:pt idx="42">
                  <c:v>1289.3779999999988</c:v>
                </c:pt>
                <c:pt idx="43">
                  <c:v>1357.4270000000006</c:v>
                </c:pt>
                <c:pt idx="44">
                  <c:v>1427.5600000000013</c:v>
                </c:pt>
                <c:pt idx="45">
                  <c:v>1499.7120000000004</c:v>
                </c:pt>
                <c:pt idx="46">
                  <c:v>1573.8569999999991</c:v>
                </c:pt>
                <c:pt idx="47">
                  <c:v>1649.8869999999997</c:v>
                </c:pt>
                <c:pt idx="48">
                  <c:v>1727.7819999999992</c:v>
                </c:pt>
                <c:pt idx="49">
                  <c:v>1807.4049999999997</c:v>
                </c:pt>
                <c:pt idx="50">
                  <c:v>1888.7209999999995</c:v>
                </c:pt>
                <c:pt idx="51">
                  <c:v>1971.5719999999992</c:v>
                </c:pt>
                <c:pt idx="52">
                  <c:v>2055.9029999999993</c:v>
                </c:pt>
                <c:pt idx="53">
                  <c:v>2141.536000000001</c:v>
                </c:pt>
                <c:pt idx="54">
                  <c:v>2228.4009999999989</c:v>
                </c:pt>
                <c:pt idx="55">
                  <c:v>2316.3199999999988</c:v>
                </c:pt>
                <c:pt idx="56">
                  <c:v>2405.143</c:v>
                </c:pt>
                <c:pt idx="57">
                  <c:v>2494.7349999999997</c:v>
                </c:pt>
                <c:pt idx="58">
                  <c:v>2584.9089999999997</c:v>
                </c:pt>
                <c:pt idx="59">
                  <c:v>2675.5240000000003</c:v>
                </c:pt>
                <c:pt idx="60">
                  <c:v>2766.348</c:v>
                </c:pt>
                <c:pt idx="61">
                  <c:v>2857.2570000000005</c:v>
                </c:pt>
                <c:pt idx="62">
                  <c:v>2947.9930000000004</c:v>
                </c:pt>
                <c:pt idx="63">
                  <c:v>3038.4189999999999</c:v>
                </c:pt>
                <c:pt idx="64">
                  <c:v>3128.2689999999993</c:v>
                </c:pt>
                <c:pt idx="65">
                  <c:v>3217.3959999999997</c:v>
                </c:pt>
                <c:pt idx="66">
                  <c:v>3305.545000000001</c:v>
                </c:pt>
                <c:pt idx="67">
                  <c:v>3392.5030000000006</c:v>
                </c:pt>
                <c:pt idx="68">
                  <c:v>3478.0679999999993</c:v>
                </c:pt>
                <c:pt idx="69">
                  <c:v>3562.0079999999998</c:v>
                </c:pt>
                <c:pt idx="70">
                  <c:v>3644.128999999999</c:v>
                </c:pt>
                <c:pt idx="71">
                  <c:v>3724.1679999999997</c:v>
                </c:pt>
                <c:pt idx="72">
                  <c:v>3801.9639999999999</c:v>
                </c:pt>
                <c:pt idx="73">
                  <c:v>3877.2489999999998</c:v>
                </c:pt>
                <c:pt idx="74">
                  <c:v>3949.8649999999998</c:v>
                </c:pt>
                <c:pt idx="75">
                  <c:v>4019.558</c:v>
                </c:pt>
                <c:pt idx="76">
                  <c:v>4086.1760000000004</c:v>
                </c:pt>
                <c:pt idx="77">
                  <c:v>4149.4919999999993</c:v>
                </c:pt>
                <c:pt idx="78">
                  <c:v>4209.3289999999997</c:v>
                </c:pt>
                <c:pt idx="79">
                  <c:v>4265.5120000000006</c:v>
                </c:pt>
                <c:pt idx="80">
                  <c:v>4317.8719999999994</c:v>
                </c:pt>
                <c:pt idx="81">
                  <c:v>4366.2610000000004</c:v>
                </c:pt>
                <c:pt idx="82">
                  <c:v>4410.5069999999996</c:v>
                </c:pt>
                <c:pt idx="83">
                  <c:v>4450.5040000000008</c:v>
                </c:pt>
                <c:pt idx="84">
                  <c:v>4486.101999999999</c:v>
                </c:pt>
                <c:pt idx="85">
                  <c:v>4517.2160000000003</c:v>
                </c:pt>
                <c:pt idx="86">
                  <c:v>4543.7259999999997</c:v>
                </c:pt>
                <c:pt idx="87">
                  <c:v>4565.5709999999999</c:v>
                </c:pt>
                <c:pt idx="88">
                  <c:v>4582.6639999999998</c:v>
                </c:pt>
                <c:pt idx="89">
                  <c:v>4594.9639999999999</c:v>
                </c:pt>
                <c:pt idx="90">
                  <c:v>4602.4219999999996</c:v>
                </c:pt>
                <c:pt idx="91">
                  <c:v>4605.0300000000007</c:v>
                </c:pt>
                <c:pt idx="92">
                  <c:v>4602.7619999999997</c:v>
                </c:pt>
                <c:pt idx="93">
                  <c:v>4595.6429999999991</c:v>
                </c:pt>
                <c:pt idx="94">
                  <c:v>4583.6819999999998</c:v>
                </c:pt>
                <c:pt idx="95">
                  <c:v>4566.9269999999988</c:v>
                </c:pt>
                <c:pt idx="96">
                  <c:v>4545.4189999999999</c:v>
                </c:pt>
                <c:pt idx="97">
                  <c:v>4519.2460000000001</c:v>
                </c:pt>
                <c:pt idx="98">
                  <c:v>4488.4670000000006</c:v>
                </c:pt>
                <c:pt idx="99">
                  <c:v>4453.2020000000002</c:v>
                </c:pt>
                <c:pt idx="100">
                  <c:v>4413.5370000000012</c:v>
                </c:pt>
                <c:pt idx="101">
                  <c:v>4369.6069999999991</c:v>
                </c:pt>
                <c:pt idx="102">
                  <c:v>4321.5590000000002</c:v>
                </c:pt>
                <c:pt idx="103">
                  <c:v>4269.5149999999994</c:v>
                </c:pt>
                <c:pt idx="104">
                  <c:v>4213.6580000000004</c:v>
                </c:pt>
                <c:pt idx="105">
                  <c:v>4154.1269999999995</c:v>
                </c:pt>
                <c:pt idx="106">
                  <c:v>4091.1360000000004</c:v>
                </c:pt>
                <c:pt idx="107">
                  <c:v>4024.8250000000007</c:v>
                </c:pt>
                <c:pt idx="108">
                  <c:v>3955.4330000000009</c:v>
                </c:pt>
                <c:pt idx="109">
                  <c:v>3883.1140000000005</c:v>
                </c:pt>
                <c:pt idx="110">
                  <c:v>3808.1189999999997</c:v>
                </c:pt>
                <c:pt idx="111">
                  <c:v>3730.6069999999991</c:v>
                </c:pt>
                <c:pt idx="112">
                  <c:v>3650.8240000000005</c:v>
                </c:pt>
                <c:pt idx="113">
                  <c:v>3568.9910000000009</c:v>
                </c:pt>
                <c:pt idx="114">
                  <c:v>3485.3009999999995</c:v>
                </c:pt>
                <c:pt idx="115">
                  <c:v>3399.9939999999997</c:v>
                </c:pt>
                <c:pt idx="116">
                  <c:v>3313.2569999999996</c:v>
                </c:pt>
                <c:pt idx="117">
                  <c:v>3225.3559999999998</c:v>
                </c:pt>
                <c:pt idx="118">
                  <c:v>3136.4489999999987</c:v>
                </c:pt>
                <c:pt idx="119">
                  <c:v>3046.8049999999994</c:v>
                </c:pt>
                <c:pt idx="120">
                  <c:v>2956.5729999999994</c:v>
                </c:pt>
                <c:pt idx="121">
                  <c:v>2866.018</c:v>
                </c:pt>
                <c:pt idx="122">
                  <c:v>2775.2780000000002</c:v>
                </c:pt>
                <c:pt idx="123">
                  <c:v>2684.5879999999997</c:v>
                </c:pt>
                <c:pt idx="124">
                  <c:v>2594.1339999999991</c:v>
                </c:pt>
                <c:pt idx="125">
                  <c:v>2504.0740000000005</c:v>
                </c:pt>
                <c:pt idx="126">
                  <c:v>2414.6049999999987</c:v>
                </c:pt>
                <c:pt idx="127">
                  <c:v>2325.8679999999995</c:v>
                </c:pt>
                <c:pt idx="128">
                  <c:v>2238.04</c:v>
                </c:pt>
                <c:pt idx="129">
                  <c:v>2151.2409999999991</c:v>
                </c:pt>
                <c:pt idx="130">
                  <c:v>2065.6570000000002</c:v>
                </c:pt>
                <c:pt idx="131">
                  <c:v>1981.3609999999999</c:v>
                </c:pt>
                <c:pt idx="132">
                  <c:v>1898.5289999999995</c:v>
                </c:pt>
                <c:pt idx="133">
                  <c:v>1817.2169999999996</c:v>
                </c:pt>
                <c:pt idx="134">
                  <c:v>1737.5810000000001</c:v>
                </c:pt>
                <c:pt idx="135">
                  <c:v>1659.6610000000001</c:v>
                </c:pt>
                <c:pt idx="136">
                  <c:v>1583.5739999999996</c:v>
                </c:pt>
                <c:pt idx="137">
                  <c:v>1509.3889999999992</c:v>
                </c:pt>
                <c:pt idx="138">
                  <c:v>1437.1600000000008</c:v>
                </c:pt>
                <c:pt idx="139">
                  <c:v>1366.9519999999993</c:v>
                </c:pt>
                <c:pt idx="140">
                  <c:v>1298.7910000000011</c:v>
                </c:pt>
                <c:pt idx="141">
                  <c:v>1232.7530000000006</c:v>
                </c:pt>
                <c:pt idx="142">
                  <c:v>1168.8199999999997</c:v>
                </c:pt>
                <c:pt idx="143">
                  <c:v>1107.0569999999998</c:v>
                </c:pt>
                <c:pt idx="144">
                  <c:v>1047.4359999999997</c:v>
                </c:pt>
                <c:pt idx="145">
                  <c:v>990.00399999999991</c:v>
                </c:pt>
                <c:pt idx="146">
                  <c:v>934.72100000000046</c:v>
                </c:pt>
                <c:pt idx="147">
                  <c:v>881.60600000000068</c:v>
                </c:pt>
                <c:pt idx="148">
                  <c:v>830.64000000000033</c:v>
                </c:pt>
                <c:pt idx="149">
                  <c:v>781.79800000000068</c:v>
                </c:pt>
                <c:pt idx="150">
                  <c:v>735.06099999999969</c:v>
                </c:pt>
                <c:pt idx="151">
                  <c:v>690.38899999999921</c:v>
                </c:pt>
                <c:pt idx="152">
                  <c:v>647.76899999999932</c:v>
                </c:pt>
                <c:pt idx="153">
                  <c:v>607.13600000000042</c:v>
                </c:pt>
                <c:pt idx="154">
                  <c:v>568.47500000000036</c:v>
                </c:pt>
                <c:pt idx="155">
                  <c:v>531.71500000000015</c:v>
                </c:pt>
                <c:pt idx="156">
                  <c:v>496.83200000000033</c:v>
                </c:pt>
                <c:pt idx="157">
                  <c:v>463.7529999999997</c:v>
                </c:pt>
                <c:pt idx="158">
                  <c:v>432.44300000000021</c:v>
                </c:pt>
                <c:pt idx="159">
                  <c:v>402.84200000000055</c:v>
                </c:pt>
                <c:pt idx="160">
                  <c:v>374.89399999999932</c:v>
                </c:pt>
                <c:pt idx="161">
                  <c:v>348.54500000000007</c:v>
                </c:pt>
                <c:pt idx="162">
                  <c:v>323.73500000000058</c:v>
                </c:pt>
                <c:pt idx="163">
                  <c:v>300.40800000000036</c:v>
                </c:pt>
                <c:pt idx="164">
                  <c:v>278.5029999999997</c:v>
                </c:pt>
                <c:pt idx="165">
                  <c:v>257.97500000000036</c:v>
                </c:pt>
                <c:pt idx="166">
                  <c:v>238.75</c:v>
                </c:pt>
                <c:pt idx="167">
                  <c:v>220.78799999999956</c:v>
                </c:pt>
                <c:pt idx="168">
                  <c:v>204.02099999999973</c:v>
                </c:pt>
                <c:pt idx="169">
                  <c:v>188.40599999999995</c:v>
                </c:pt>
                <c:pt idx="170">
                  <c:v>173.88000000000011</c:v>
                </c:pt>
                <c:pt idx="171">
                  <c:v>160.39800000000014</c:v>
                </c:pt>
                <c:pt idx="172">
                  <c:v>147.90999999999985</c:v>
                </c:pt>
                <c:pt idx="173">
                  <c:v>136.36699999999928</c:v>
                </c:pt>
                <c:pt idx="174">
                  <c:v>125.72200000000066</c:v>
                </c:pt>
                <c:pt idx="175">
                  <c:v>115.93099999999959</c:v>
                </c:pt>
                <c:pt idx="176">
                  <c:v>106.95699999999943</c:v>
                </c:pt>
                <c:pt idx="177">
                  <c:v>98.751999999999498</c:v>
                </c:pt>
                <c:pt idx="178">
                  <c:v>91.286000000000058</c:v>
                </c:pt>
                <c:pt idx="179">
                  <c:v>84.516999999999825</c:v>
                </c:pt>
                <c:pt idx="180">
                  <c:v>78.417999999999665</c:v>
                </c:pt>
                <c:pt idx="181">
                  <c:v>72.952000000000226</c:v>
                </c:pt>
                <c:pt idx="182">
                  <c:v>68.095999999999549</c:v>
                </c:pt>
                <c:pt idx="183">
                  <c:v>63.820999999999913</c:v>
                </c:pt>
                <c:pt idx="184">
                  <c:v>60.104000000000269</c:v>
                </c:pt>
                <c:pt idx="185">
                  <c:v>56.923999999999978</c:v>
                </c:pt>
                <c:pt idx="186">
                  <c:v>54.260000000000218</c:v>
                </c:pt>
                <c:pt idx="187">
                  <c:v>52.100999999999658</c:v>
                </c:pt>
                <c:pt idx="188">
                  <c:v>50.424999999999272</c:v>
                </c:pt>
                <c:pt idx="189">
                  <c:v>49.224999999999454</c:v>
                </c:pt>
                <c:pt idx="190">
                  <c:v>48.488999999999578</c:v>
                </c:pt>
              </c:numCache>
            </c:numRef>
          </c:yVal>
          <c:smooth val="0"/>
          <c:extLst>
            <c:ext xmlns:c16="http://schemas.microsoft.com/office/drawing/2014/chart" uri="{C3380CC4-5D6E-409C-BE32-E72D297353CC}">
              <c16:uniqueId val="{00000000-B27B-4EC3-A898-5A65185471A0}"/>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Data!$E$3:$E$3142</c:f>
              <c:numCache>
                <c:formatCode>General</c:formatCode>
                <c:ptCount val="3140"/>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pt idx="2241">
                  <c:v>94.214200000000005</c:v>
                </c:pt>
                <c:pt idx="2242">
                  <c:v>94.242900000000006</c:v>
                </c:pt>
                <c:pt idx="2243">
                  <c:v>94.271500000000003</c:v>
                </c:pt>
                <c:pt idx="2244">
                  <c:v>94.300200000000004</c:v>
                </c:pt>
                <c:pt idx="2245">
                  <c:v>94.328800000000001</c:v>
                </c:pt>
                <c:pt idx="2246">
                  <c:v>94.357500000000002</c:v>
                </c:pt>
                <c:pt idx="2247">
                  <c:v>94.386099999999999</c:v>
                </c:pt>
                <c:pt idx="2248">
                  <c:v>94.4148</c:v>
                </c:pt>
                <c:pt idx="2249">
                  <c:v>94.443399999999997</c:v>
                </c:pt>
                <c:pt idx="2250">
                  <c:v>94.472099999999998</c:v>
                </c:pt>
                <c:pt idx="2251">
                  <c:v>94.500699999999995</c:v>
                </c:pt>
                <c:pt idx="2252">
                  <c:v>94.529300000000006</c:v>
                </c:pt>
                <c:pt idx="2253">
                  <c:v>94.558000000000007</c:v>
                </c:pt>
                <c:pt idx="2254">
                  <c:v>94.586600000000004</c:v>
                </c:pt>
                <c:pt idx="2255">
                  <c:v>94.615300000000005</c:v>
                </c:pt>
                <c:pt idx="2256">
                  <c:v>94.643900000000002</c:v>
                </c:pt>
                <c:pt idx="2257">
                  <c:v>94.672600000000003</c:v>
                </c:pt>
                <c:pt idx="2258">
                  <c:v>94.7012</c:v>
                </c:pt>
                <c:pt idx="2259">
                  <c:v>94.729900000000001</c:v>
                </c:pt>
                <c:pt idx="2260">
                  <c:v>94.758499999999998</c:v>
                </c:pt>
                <c:pt idx="2261">
                  <c:v>94.787199999999999</c:v>
                </c:pt>
                <c:pt idx="2262">
                  <c:v>94.815799999999996</c:v>
                </c:pt>
                <c:pt idx="2263">
                  <c:v>94.844499999999996</c:v>
                </c:pt>
                <c:pt idx="2264">
                  <c:v>94.873099999999994</c:v>
                </c:pt>
                <c:pt idx="2265">
                  <c:v>94.901799999999994</c:v>
                </c:pt>
                <c:pt idx="2266">
                  <c:v>94.930400000000006</c:v>
                </c:pt>
                <c:pt idx="2267">
                  <c:v>94.959100000000007</c:v>
                </c:pt>
                <c:pt idx="2268">
                  <c:v>94.987700000000004</c:v>
                </c:pt>
                <c:pt idx="2269">
                  <c:v>95.016400000000004</c:v>
                </c:pt>
                <c:pt idx="2270">
                  <c:v>95.045000000000002</c:v>
                </c:pt>
                <c:pt idx="2271">
                  <c:v>95.073700000000002</c:v>
                </c:pt>
                <c:pt idx="2272">
                  <c:v>95.1023</c:v>
                </c:pt>
                <c:pt idx="2273">
                  <c:v>95.131</c:v>
                </c:pt>
                <c:pt idx="2274">
                  <c:v>95.159599999999998</c:v>
                </c:pt>
                <c:pt idx="2275">
                  <c:v>95.188299999999998</c:v>
                </c:pt>
                <c:pt idx="2276">
                  <c:v>95.216899999999995</c:v>
                </c:pt>
                <c:pt idx="2277">
                  <c:v>95.245500000000007</c:v>
                </c:pt>
                <c:pt idx="2278">
                  <c:v>95.274199999999993</c:v>
                </c:pt>
                <c:pt idx="2279">
                  <c:v>95.302800000000005</c:v>
                </c:pt>
                <c:pt idx="2280">
                  <c:v>95.331500000000005</c:v>
                </c:pt>
                <c:pt idx="2281">
                  <c:v>95.360100000000003</c:v>
                </c:pt>
                <c:pt idx="2282">
                  <c:v>95.388800000000003</c:v>
                </c:pt>
                <c:pt idx="2283">
                  <c:v>95.417400000000001</c:v>
                </c:pt>
                <c:pt idx="2284">
                  <c:v>95.446100000000001</c:v>
                </c:pt>
                <c:pt idx="2285">
                  <c:v>95.474699999999999</c:v>
                </c:pt>
                <c:pt idx="2286">
                  <c:v>95.503399999999999</c:v>
                </c:pt>
                <c:pt idx="2287">
                  <c:v>95.531999999999996</c:v>
                </c:pt>
                <c:pt idx="2288">
                  <c:v>95.560699999999997</c:v>
                </c:pt>
                <c:pt idx="2289">
                  <c:v>95.589299999999994</c:v>
                </c:pt>
                <c:pt idx="2290">
                  <c:v>95.617999999999995</c:v>
                </c:pt>
                <c:pt idx="2291">
                  <c:v>95.646600000000007</c:v>
                </c:pt>
                <c:pt idx="2292">
                  <c:v>95.675299999999993</c:v>
                </c:pt>
                <c:pt idx="2293">
                  <c:v>95.703900000000004</c:v>
                </c:pt>
                <c:pt idx="2294">
                  <c:v>95.732600000000005</c:v>
                </c:pt>
                <c:pt idx="2295">
                  <c:v>95.761200000000002</c:v>
                </c:pt>
                <c:pt idx="2296">
                  <c:v>95.789900000000003</c:v>
                </c:pt>
                <c:pt idx="2297">
                  <c:v>95.8185</c:v>
                </c:pt>
                <c:pt idx="2298">
                  <c:v>95.847200000000001</c:v>
                </c:pt>
                <c:pt idx="2299">
                  <c:v>95.875799999999998</c:v>
                </c:pt>
                <c:pt idx="2300">
                  <c:v>95.904399999999995</c:v>
                </c:pt>
                <c:pt idx="2301">
                  <c:v>95.933099999999996</c:v>
                </c:pt>
                <c:pt idx="2302">
                  <c:v>95.961699999999993</c:v>
                </c:pt>
                <c:pt idx="2303">
                  <c:v>95.990399999999994</c:v>
                </c:pt>
                <c:pt idx="2304">
                  <c:v>96.019000000000005</c:v>
                </c:pt>
                <c:pt idx="2305">
                  <c:v>96.047700000000006</c:v>
                </c:pt>
                <c:pt idx="2306">
                  <c:v>96.076300000000003</c:v>
                </c:pt>
                <c:pt idx="2307">
                  <c:v>96.105000000000004</c:v>
                </c:pt>
                <c:pt idx="2308">
                  <c:v>96.133600000000001</c:v>
                </c:pt>
                <c:pt idx="2309">
                  <c:v>96.162300000000002</c:v>
                </c:pt>
                <c:pt idx="2310">
                  <c:v>96.190899999999999</c:v>
                </c:pt>
                <c:pt idx="2311">
                  <c:v>96.2196</c:v>
                </c:pt>
                <c:pt idx="2312">
                  <c:v>96.248199999999997</c:v>
                </c:pt>
                <c:pt idx="2313">
                  <c:v>96.276899999999998</c:v>
                </c:pt>
                <c:pt idx="2314">
                  <c:v>96.305499999999995</c:v>
                </c:pt>
                <c:pt idx="2315">
                  <c:v>96.334199999999996</c:v>
                </c:pt>
                <c:pt idx="2316">
                  <c:v>96.362799999999993</c:v>
                </c:pt>
                <c:pt idx="2317">
                  <c:v>96.391499999999994</c:v>
                </c:pt>
                <c:pt idx="2318">
                  <c:v>96.420100000000005</c:v>
                </c:pt>
                <c:pt idx="2319">
                  <c:v>96.448800000000006</c:v>
                </c:pt>
                <c:pt idx="2320">
                  <c:v>96.477400000000003</c:v>
                </c:pt>
                <c:pt idx="2321">
                  <c:v>96.506100000000004</c:v>
                </c:pt>
                <c:pt idx="2322">
                  <c:v>96.534700000000001</c:v>
                </c:pt>
                <c:pt idx="2323">
                  <c:v>96.563299999999998</c:v>
                </c:pt>
                <c:pt idx="2324">
                  <c:v>96.591999999999999</c:v>
                </c:pt>
                <c:pt idx="2325">
                  <c:v>96.620599999999996</c:v>
                </c:pt>
                <c:pt idx="2326">
                  <c:v>96.649299999999997</c:v>
                </c:pt>
                <c:pt idx="2327">
                  <c:v>96.677899999999994</c:v>
                </c:pt>
                <c:pt idx="2328">
                  <c:v>96.706599999999995</c:v>
                </c:pt>
                <c:pt idx="2329">
                  <c:v>96.735200000000006</c:v>
                </c:pt>
                <c:pt idx="2330">
                  <c:v>96.763900000000007</c:v>
                </c:pt>
                <c:pt idx="2331">
                  <c:v>96.792500000000004</c:v>
                </c:pt>
                <c:pt idx="2332">
                  <c:v>96.821200000000005</c:v>
                </c:pt>
                <c:pt idx="2333">
                  <c:v>96.849800000000002</c:v>
                </c:pt>
                <c:pt idx="2334">
                  <c:v>96.878500000000003</c:v>
                </c:pt>
                <c:pt idx="2335">
                  <c:v>96.9071</c:v>
                </c:pt>
                <c:pt idx="2336">
                  <c:v>96.9358</c:v>
                </c:pt>
                <c:pt idx="2337">
                  <c:v>96.964399999999998</c:v>
                </c:pt>
                <c:pt idx="2338">
                  <c:v>96.993099999999998</c:v>
                </c:pt>
                <c:pt idx="2339">
                  <c:v>97.021699999999996</c:v>
                </c:pt>
                <c:pt idx="2340">
                  <c:v>97.050399999999996</c:v>
                </c:pt>
                <c:pt idx="2341">
                  <c:v>97.078999999999994</c:v>
                </c:pt>
                <c:pt idx="2342">
                  <c:v>97.107699999999994</c:v>
                </c:pt>
                <c:pt idx="2343">
                  <c:v>97.136300000000006</c:v>
                </c:pt>
                <c:pt idx="2344">
                  <c:v>97.165000000000006</c:v>
                </c:pt>
                <c:pt idx="2345">
                  <c:v>97.193600000000004</c:v>
                </c:pt>
                <c:pt idx="2346">
                  <c:v>97.222300000000004</c:v>
                </c:pt>
                <c:pt idx="2347">
                  <c:v>97.250900000000001</c:v>
                </c:pt>
                <c:pt idx="2348">
                  <c:v>97.279499999999999</c:v>
                </c:pt>
                <c:pt idx="2349">
                  <c:v>97.308199999999999</c:v>
                </c:pt>
                <c:pt idx="2350">
                  <c:v>97.336799999999997</c:v>
                </c:pt>
                <c:pt idx="2351">
                  <c:v>97.365499999999997</c:v>
                </c:pt>
                <c:pt idx="2352">
                  <c:v>97.394099999999995</c:v>
                </c:pt>
                <c:pt idx="2353">
                  <c:v>97.422799999999995</c:v>
                </c:pt>
                <c:pt idx="2354">
                  <c:v>97.451400000000007</c:v>
                </c:pt>
                <c:pt idx="2355">
                  <c:v>97.480099999999993</c:v>
                </c:pt>
                <c:pt idx="2356">
                  <c:v>97.508700000000005</c:v>
                </c:pt>
                <c:pt idx="2357">
                  <c:v>97.537400000000005</c:v>
                </c:pt>
                <c:pt idx="2358">
                  <c:v>97.566000000000003</c:v>
                </c:pt>
                <c:pt idx="2359">
                  <c:v>97.594700000000003</c:v>
                </c:pt>
                <c:pt idx="2360">
                  <c:v>97.6233</c:v>
                </c:pt>
                <c:pt idx="2361">
                  <c:v>97.652000000000001</c:v>
                </c:pt>
                <c:pt idx="2362">
                  <c:v>97.680599999999998</c:v>
                </c:pt>
                <c:pt idx="2363">
                  <c:v>97.709299999999999</c:v>
                </c:pt>
                <c:pt idx="2364">
                  <c:v>97.737899999999996</c:v>
                </c:pt>
                <c:pt idx="2365">
                  <c:v>97.766599999999997</c:v>
                </c:pt>
                <c:pt idx="2366">
                  <c:v>97.795199999999994</c:v>
                </c:pt>
                <c:pt idx="2367">
                  <c:v>97.823899999999995</c:v>
                </c:pt>
                <c:pt idx="2368">
                  <c:v>97.852500000000006</c:v>
                </c:pt>
                <c:pt idx="2369">
                  <c:v>97.881200000000007</c:v>
                </c:pt>
                <c:pt idx="2370">
                  <c:v>97.909800000000004</c:v>
                </c:pt>
                <c:pt idx="2371">
                  <c:v>97.938400000000001</c:v>
                </c:pt>
                <c:pt idx="2372">
                  <c:v>97.967100000000002</c:v>
                </c:pt>
                <c:pt idx="2373">
                  <c:v>97.995699999999999</c:v>
                </c:pt>
                <c:pt idx="2374">
                  <c:v>98.0244</c:v>
                </c:pt>
                <c:pt idx="2375">
                  <c:v>98.052999999999997</c:v>
                </c:pt>
                <c:pt idx="2376">
                  <c:v>98.081699999999998</c:v>
                </c:pt>
                <c:pt idx="2377">
                  <c:v>98.110299999999995</c:v>
                </c:pt>
                <c:pt idx="2378">
                  <c:v>98.138999999999996</c:v>
                </c:pt>
                <c:pt idx="2379">
                  <c:v>98.167599999999993</c:v>
                </c:pt>
                <c:pt idx="2380">
                  <c:v>98.196299999999994</c:v>
                </c:pt>
                <c:pt idx="2381">
                  <c:v>98.224900000000005</c:v>
                </c:pt>
                <c:pt idx="2382">
                  <c:v>98.253600000000006</c:v>
                </c:pt>
                <c:pt idx="2383">
                  <c:v>98.282200000000003</c:v>
                </c:pt>
                <c:pt idx="2384">
                  <c:v>98.310900000000004</c:v>
                </c:pt>
                <c:pt idx="2385">
                  <c:v>98.339500000000001</c:v>
                </c:pt>
                <c:pt idx="2386">
                  <c:v>98.368200000000002</c:v>
                </c:pt>
                <c:pt idx="2387">
                  <c:v>98.396799999999999</c:v>
                </c:pt>
                <c:pt idx="2388">
                  <c:v>98.4255</c:v>
                </c:pt>
                <c:pt idx="2389">
                  <c:v>98.454099999999997</c:v>
                </c:pt>
                <c:pt idx="2390">
                  <c:v>98.482799999999997</c:v>
                </c:pt>
                <c:pt idx="2391">
                  <c:v>98.511399999999995</c:v>
                </c:pt>
                <c:pt idx="2392">
                  <c:v>98.540099999999995</c:v>
                </c:pt>
                <c:pt idx="2393">
                  <c:v>98.568700000000007</c:v>
                </c:pt>
                <c:pt idx="2394">
                  <c:v>98.597300000000004</c:v>
                </c:pt>
                <c:pt idx="2395">
                  <c:v>98.626000000000005</c:v>
                </c:pt>
                <c:pt idx="2396">
                  <c:v>98.654600000000002</c:v>
                </c:pt>
                <c:pt idx="2397">
                  <c:v>98.683300000000003</c:v>
                </c:pt>
                <c:pt idx="2398">
                  <c:v>98.7119</c:v>
                </c:pt>
                <c:pt idx="2399">
                  <c:v>98.740600000000001</c:v>
                </c:pt>
                <c:pt idx="2400">
                  <c:v>98.769199999999998</c:v>
                </c:pt>
                <c:pt idx="2401">
                  <c:v>98.797899999999998</c:v>
                </c:pt>
                <c:pt idx="2402">
                  <c:v>98.826499999999996</c:v>
                </c:pt>
                <c:pt idx="2403">
                  <c:v>98.855199999999996</c:v>
                </c:pt>
                <c:pt idx="2404">
                  <c:v>98.883799999999994</c:v>
                </c:pt>
                <c:pt idx="2405">
                  <c:v>98.912499999999994</c:v>
                </c:pt>
                <c:pt idx="2406">
                  <c:v>98.941100000000006</c:v>
                </c:pt>
                <c:pt idx="2407">
                  <c:v>98.969800000000006</c:v>
                </c:pt>
                <c:pt idx="2408">
                  <c:v>98.998400000000004</c:v>
                </c:pt>
                <c:pt idx="2409">
                  <c:v>99.027100000000004</c:v>
                </c:pt>
                <c:pt idx="2410">
                  <c:v>99.055700000000002</c:v>
                </c:pt>
                <c:pt idx="2411">
                  <c:v>99.084400000000002</c:v>
                </c:pt>
                <c:pt idx="2412">
                  <c:v>99.113</c:v>
                </c:pt>
                <c:pt idx="2413">
                  <c:v>99.1417</c:v>
                </c:pt>
                <c:pt idx="2414">
                  <c:v>99.170299999999997</c:v>
                </c:pt>
                <c:pt idx="2415">
                  <c:v>99.198999999999998</c:v>
                </c:pt>
                <c:pt idx="2416">
                  <c:v>99.227599999999995</c:v>
                </c:pt>
                <c:pt idx="2417">
                  <c:v>99.256200000000007</c:v>
                </c:pt>
                <c:pt idx="2418">
                  <c:v>99.284899999999993</c:v>
                </c:pt>
                <c:pt idx="2419">
                  <c:v>99.313500000000005</c:v>
                </c:pt>
                <c:pt idx="2420">
                  <c:v>99.342200000000005</c:v>
                </c:pt>
                <c:pt idx="2421">
                  <c:v>99.370800000000003</c:v>
                </c:pt>
                <c:pt idx="2422">
                  <c:v>99.399500000000003</c:v>
                </c:pt>
                <c:pt idx="2423">
                  <c:v>99.428100000000001</c:v>
                </c:pt>
                <c:pt idx="2424">
                  <c:v>99.456800000000001</c:v>
                </c:pt>
                <c:pt idx="2425">
                  <c:v>99.485399999999998</c:v>
                </c:pt>
                <c:pt idx="2426">
                  <c:v>99.514099999999999</c:v>
                </c:pt>
                <c:pt idx="2427">
                  <c:v>99.542699999999996</c:v>
                </c:pt>
                <c:pt idx="2428">
                  <c:v>99.571399999999997</c:v>
                </c:pt>
                <c:pt idx="2429">
                  <c:v>99.6</c:v>
                </c:pt>
                <c:pt idx="2430">
                  <c:v>99.628699999999995</c:v>
                </c:pt>
                <c:pt idx="2431">
                  <c:v>99.657300000000006</c:v>
                </c:pt>
                <c:pt idx="2432">
                  <c:v>99.686000000000007</c:v>
                </c:pt>
                <c:pt idx="2433">
                  <c:v>99.714600000000004</c:v>
                </c:pt>
                <c:pt idx="2434">
                  <c:v>99.743300000000005</c:v>
                </c:pt>
                <c:pt idx="2435">
                  <c:v>99.771900000000002</c:v>
                </c:pt>
                <c:pt idx="2436">
                  <c:v>99.800600000000003</c:v>
                </c:pt>
                <c:pt idx="2437">
                  <c:v>99.8292</c:v>
                </c:pt>
                <c:pt idx="2438">
                  <c:v>99.857900000000001</c:v>
                </c:pt>
                <c:pt idx="2439">
                  <c:v>99.886499999999998</c:v>
                </c:pt>
                <c:pt idx="2440">
                  <c:v>99.915199999999999</c:v>
                </c:pt>
                <c:pt idx="2441">
                  <c:v>99.943799999999996</c:v>
                </c:pt>
                <c:pt idx="2442">
                  <c:v>99.972399999999993</c:v>
                </c:pt>
                <c:pt idx="2443">
                  <c:v>100.001</c:v>
                </c:pt>
                <c:pt idx="2444">
                  <c:v>100.03</c:v>
                </c:pt>
                <c:pt idx="2445">
                  <c:v>100.05800000000001</c:v>
                </c:pt>
                <c:pt idx="2446">
                  <c:v>100.087</c:v>
                </c:pt>
                <c:pt idx="2447">
                  <c:v>100.116</c:v>
                </c:pt>
                <c:pt idx="2448">
                  <c:v>100.14400000000001</c:v>
                </c:pt>
                <c:pt idx="2449">
                  <c:v>100.173</c:v>
                </c:pt>
                <c:pt idx="2450">
                  <c:v>100.202</c:v>
                </c:pt>
                <c:pt idx="2451">
                  <c:v>100.23</c:v>
                </c:pt>
                <c:pt idx="2452">
                  <c:v>100.259</c:v>
                </c:pt>
                <c:pt idx="2453">
                  <c:v>100.288</c:v>
                </c:pt>
                <c:pt idx="2454">
                  <c:v>100.316</c:v>
                </c:pt>
                <c:pt idx="2455">
                  <c:v>100.345</c:v>
                </c:pt>
                <c:pt idx="2456">
                  <c:v>100.374</c:v>
                </c:pt>
                <c:pt idx="2457">
                  <c:v>100.402</c:v>
                </c:pt>
                <c:pt idx="2458">
                  <c:v>100.431</c:v>
                </c:pt>
                <c:pt idx="2459">
                  <c:v>100.459</c:v>
                </c:pt>
                <c:pt idx="2460">
                  <c:v>100.488</c:v>
                </c:pt>
                <c:pt idx="2461">
                  <c:v>100.517</c:v>
                </c:pt>
                <c:pt idx="2462">
                  <c:v>100.545</c:v>
                </c:pt>
                <c:pt idx="2463">
                  <c:v>100.574</c:v>
                </c:pt>
                <c:pt idx="2464">
                  <c:v>100.60299999999999</c:v>
                </c:pt>
                <c:pt idx="2465">
                  <c:v>100.631</c:v>
                </c:pt>
                <c:pt idx="2466">
                  <c:v>100.66</c:v>
                </c:pt>
                <c:pt idx="2467">
                  <c:v>100.68899999999999</c:v>
                </c:pt>
                <c:pt idx="2468">
                  <c:v>100.717</c:v>
                </c:pt>
                <c:pt idx="2469">
                  <c:v>100.746</c:v>
                </c:pt>
                <c:pt idx="2470">
                  <c:v>100.77500000000001</c:v>
                </c:pt>
                <c:pt idx="2471">
                  <c:v>100.803</c:v>
                </c:pt>
                <c:pt idx="2472">
                  <c:v>100.83199999999999</c:v>
                </c:pt>
                <c:pt idx="2473">
                  <c:v>100.861</c:v>
                </c:pt>
                <c:pt idx="2474">
                  <c:v>100.889</c:v>
                </c:pt>
                <c:pt idx="2475">
                  <c:v>100.91800000000001</c:v>
                </c:pt>
                <c:pt idx="2476">
                  <c:v>100.946</c:v>
                </c:pt>
                <c:pt idx="2477">
                  <c:v>100.97499999999999</c:v>
                </c:pt>
                <c:pt idx="2478">
                  <c:v>101.004</c:v>
                </c:pt>
                <c:pt idx="2479">
                  <c:v>101.032</c:v>
                </c:pt>
                <c:pt idx="2480">
                  <c:v>101.06100000000001</c:v>
                </c:pt>
                <c:pt idx="2481">
                  <c:v>101.09</c:v>
                </c:pt>
                <c:pt idx="2482">
                  <c:v>101.11799999999999</c:v>
                </c:pt>
                <c:pt idx="2483">
                  <c:v>101.14700000000001</c:v>
                </c:pt>
                <c:pt idx="2484">
                  <c:v>101.176</c:v>
                </c:pt>
                <c:pt idx="2485">
                  <c:v>101.20399999999999</c:v>
                </c:pt>
                <c:pt idx="2486">
                  <c:v>101.233</c:v>
                </c:pt>
                <c:pt idx="2487">
                  <c:v>101.262</c:v>
                </c:pt>
                <c:pt idx="2488">
                  <c:v>101.29</c:v>
                </c:pt>
                <c:pt idx="2489">
                  <c:v>101.319</c:v>
                </c:pt>
                <c:pt idx="2490">
                  <c:v>101.348</c:v>
                </c:pt>
                <c:pt idx="2491">
                  <c:v>101.376</c:v>
                </c:pt>
                <c:pt idx="2492">
                  <c:v>101.405</c:v>
                </c:pt>
                <c:pt idx="2493">
                  <c:v>101.43300000000001</c:v>
                </c:pt>
                <c:pt idx="2494">
                  <c:v>101.462</c:v>
                </c:pt>
                <c:pt idx="2495">
                  <c:v>101.491</c:v>
                </c:pt>
                <c:pt idx="2496">
                  <c:v>101.51900000000001</c:v>
                </c:pt>
                <c:pt idx="2497">
                  <c:v>101.548</c:v>
                </c:pt>
                <c:pt idx="2498">
                  <c:v>101.577</c:v>
                </c:pt>
                <c:pt idx="2499">
                  <c:v>101.605</c:v>
                </c:pt>
                <c:pt idx="2500">
                  <c:v>101.634</c:v>
                </c:pt>
                <c:pt idx="2501">
                  <c:v>101.663</c:v>
                </c:pt>
                <c:pt idx="2502">
                  <c:v>101.691</c:v>
                </c:pt>
                <c:pt idx="2503">
                  <c:v>101.72</c:v>
                </c:pt>
                <c:pt idx="2504">
                  <c:v>101.749</c:v>
                </c:pt>
                <c:pt idx="2505">
                  <c:v>101.777</c:v>
                </c:pt>
                <c:pt idx="2506">
                  <c:v>101.806</c:v>
                </c:pt>
                <c:pt idx="2507">
                  <c:v>101.83499999999999</c:v>
                </c:pt>
                <c:pt idx="2508">
                  <c:v>101.863</c:v>
                </c:pt>
                <c:pt idx="2509">
                  <c:v>101.892</c:v>
                </c:pt>
                <c:pt idx="2510">
                  <c:v>101.92100000000001</c:v>
                </c:pt>
                <c:pt idx="2511">
                  <c:v>101.949</c:v>
                </c:pt>
                <c:pt idx="2512">
                  <c:v>101.97799999999999</c:v>
                </c:pt>
                <c:pt idx="2513">
                  <c:v>102.006</c:v>
                </c:pt>
                <c:pt idx="2514">
                  <c:v>102.035</c:v>
                </c:pt>
                <c:pt idx="2515">
                  <c:v>102.06399999999999</c:v>
                </c:pt>
                <c:pt idx="2516">
                  <c:v>102.092</c:v>
                </c:pt>
                <c:pt idx="2517">
                  <c:v>102.121</c:v>
                </c:pt>
                <c:pt idx="2518">
                  <c:v>102.15</c:v>
                </c:pt>
                <c:pt idx="2519">
                  <c:v>102.178</c:v>
                </c:pt>
                <c:pt idx="2520">
                  <c:v>102.20699999999999</c:v>
                </c:pt>
                <c:pt idx="2521">
                  <c:v>102.236</c:v>
                </c:pt>
                <c:pt idx="2522">
                  <c:v>102.264</c:v>
                </c:pt>
                <c:pt idx="2523">
                  <c:v>102.29300000000001</c:v>
                </c:pt>
                <c:pt idx="2524">
                  <c:v>102.322</c:v>
                </c:pt>
                <c:pt idx="2525">
                  <c:v>102.35</c:v>
                </c:pt>
                <c:pt idx="2526">
                  <c:v>102.379</c:v>
                </c:pt>
                <c:pt idx="2527">
                  <c:v>102.408</c:v>
                </c:pt>
                <c:pt idx="2528">
                  <c:v>102.43600000000001</c:v>
                </c:pt>
                <c:pt idx="2529">
                  <c:v>102.465</c:v>
                </c:pt>
                <c:pt idx="2530">
                  <c:v>102.49299999999999</c:v>
                </c:pt>
                <c:pt idx="2531">
                  <c:v>102.52200000000001</c:v>
                </c:pt>
                <c:pt idx="2532">
                  <c:v>102.551</c:v>
                </c:pt>
                <c:pt idx="2533">
                  <c:v>102.57899999999999</c:v>
                </c:pt>
                <c:pt idx="2534">
                  <c:v>102.608</c:v>
                </c:pt>
                <c:pt idx="2535">
                  <c:v>102.637</c:v>
                </c:pt>
                <c:pt idx="2536">
                  <c:v>102.66500000000001</c:v>
                </c:pt>
                <c:pt idx="2537">
                  <c:v>102.694</c:v>
                </c:pt>
                <c:pt idx="2538">
                  <c:v>102.723</c:v>
                </c:pt>
                <c:pt idx="2539">
                  <c:v>102.751</c:v>
                </c:pt>
                <c:pt idx="2540">
                  <c:v>102.78</c:v>
                </c:pt>
                <c:pt idx="2541">
                  <c:v>102.809</c:v>
                </c:pt>
                <c:pt idx="2542">
                  <c:v>102.837</c:v>
                </c:pt>
                <c:pt idx="2543">
                  <c:v>102.866</c:v>
                </c:pt>
                <c:pt idx="2544">
                  <c:v>102.895</c:v>
                </c:pt>
                <c:pt idx="2545">
                  <c:v>102.923</c:v>
                </c:pt>
                <c:pt idx="2546">
                  <c:v>102.952</c:v>
                </c:pt>
                <c:pt idx="2547">
                  <c:v>102.98</c:v>
                </c:pt>
                <c:pt idx="2548">
                  <c:v>103.009</c:v>
                </c:pt>
                <c:pt idx="2549">
                  <c:v>103.038</c:v>
                </c:pt>
                <c:pt idx="2550">
                  <c:v>103.066</c:v>
                </c:pt>
                <c:pt idx="2551">
                  <c:v>103.095</c:v>
                </c:pt>
                <c:pt idx="2552">
                  <c:v>103.124</c:v>
                </c:pt>
                <c:pt idx="2553">
                  <c:v>103.152</c:v>
                </c:pt>
                <c:pt idx="2554">
                  <c:v>103.181</c:v>
                </c:pt>
                <c:pt idx="2555">
                  <c:v>103.21</c:v>
                </c:pt>
                <c:pt idx="2556">
                  <c:v>103.238</c:v>
                </c:pt>
                <c:pt idx="2557">
                  <c:v>103.267</c:v>
                </c:pt>
                <c:pt idx="2558">
                  <c:v>103.29600000000001</c:v>
                </c:pt>
                <c:pt idx="2559">
                  <c:v>103.324</c:v>
                </c:pt>
                <c:pt idx="2560">
                  <c:v>103.35299999999999</c:v>
                </c:pt>
                <c:pt idx="2561">
                  <c:v>103.38200000000001</c:v>
                </c:pt>
                <c:pt idx="2562">
                  <c:v>103.41</c:v>
                </c:pt>
                <c:pt idx="2563">
                  <c:v>103.43899999999999</c:v>
                </c:pt>
                <c:pt idx="2564">
                  <c:v>103.467</c:v>
                </c:pt>
                <c:pt idx="2565">
                  <c:v>103.496</c:v>
                </c:pt>
                <c:pt idx="2566">
                  <c:v>103.52500000000001</c:v>
                </c:pt>
                <c:pt idx="2567">
                  <c:v>103.553</c:v>
                </c:pt>
                <c:pt idx="2568">
                  <c:v>103.58199999999999</c:v>
                </c:pt>
                <c:pt idx="2569">
                  <c:v>103.611</c:v>
                </c:pt>
                <c:pt idx="2570">
                  <c:v>103.639</c:v>
                </c:pt>
                <c:pt idx="2571">
                  <c:v>103.66800000000001</c:v>
                </c:pt>
                <c:pt idx="2572">
                  <c:v>103.697</c:v>
                </c:pt>
                <c:pt idx="2573">
                  <c:v>103.72499999999999</c:v>
                </c:pt>
                <c:pt idx="2574">
                  <c:v>103.754</c:v>
                </c:pt>
                <c:pt idx="2575">
                  <c:v>103.783</c:v>
                </c:pt>
                <c:pt idx="2576">
                  <c:v>103.81100000000001</c:v>
                </c:pt>
                <c:pt idx="2577">
                  <c:v>103.84</c:v>
                </c:pt>
                <c:pt idx="2578">
                  <c:v>103.869</c:v>
                </c:pt>
                <c:pt idx="2579">
                  <c:v>103.89700000000001</c:v>
                </c:pt>
                <c:pt idx="2580">
                  <c:v>103.926</c:v>
                </c:pt>
                <c:pt idx="2581">
                  <c:v>103.955</c:v>
                </c:pt>
                <c:pt idx="2582">
                  <c:v>103.983</c:v>
                </c:pt>
                <c:pt idx="2583">
                  <c:v>104.012</c:v>
                </c:pt>
                <c:pt idx="2584">
                  <c:v>104.04</c:v>
                </c:pt>
                <c:pt idx="2585">
                  <c:v>104.069</c:v>
                </c:pt>
                <c:pt idx="2586">
                  <c:v>104.098</c:v>
                </c:pt>
                <c:pt idx="2587">
                  <c:v>104.126</c:v>
                </c:pt>
                <c:pt idx="2588">
                  <c:v>104.155</c:v>
                </c:pt>
                <c:pt idx="2589">
                  <c:v>104.184</c:v>
                </c:pt>
                <c:pt idx="2590">
                  <c:v>104.212</c:v>
                </c:pt>
                <c:pt idx="2591">
                  <c:v>104.241</c:v>
                </c:pt>
                <c:pt idx="2592">
                  <c:v>104.27</c:v>
                </c:pt>
                <c:pt idx="2593">
                  <c:v>104.298</c:v>
                </c:pt>
                <c:pt idx="2594">
                  <c:v>104.327</c:v>
                </c:pt>
                <c:pt idx="2595">
                  <c:v>104.35599999999999</c:v>
                </c:pt>
                <c:pt idx="2596">
                  <c:v>104.384</c:v>
                </c:pt>
                <c:pt idx="2597">
                  <c:v>104.413</c:v>
                </c:pt>
                <c:pt idx="2598">
                  <c:v>104.44199999999999</c:v>
                </c:pt>
                <c:pt idx="2599">
                  <c:v>104.47</c:v>
                </c:pt>
                <c:pt idx="2600">
                  <c:v>104.499</c:v>
                </c:pt>
                <c:pt idx="2601">
                  <c:v>104.527</c:v>
                </c:pt>
                <c:pt idx="2602">
                  <c:v>104.556</c:v>
                </c:pt>
                <c:pt idx="2603">
                  <c:v>104.58499999999999</c:v>
                </c:pt>
                <c:pt idx="2604">
                  <c:v>104.613</c:v>
                </c:pt>
                <c:pt idx="2605">
                  <c:v>104.642</c:v>
                </c:pt>
                <c:pt idx="2606">
                  <c:v>104.67100000000001</c:v>
                </c:pt>
                <c:pt idx="2607">
                  <c:v>104.699</c:v>
                </c:pt>
                <c:pt idx="2608">
                  <c:v>104.72799999999999</c:v>
                </c:pt>
                <c:pt idx="2609">
                  <c:v>104.75700000000001</c:v>
                </c:pt>
                <c:pt idx="2610">
                  <c:v>104.785</c:v>
                </c:pt>
                <c:pt idx="2611">
                  <c:v>104.81399999999999</c:v>
                </c:pt>
                <c:pt idx="2612">
                  <c:v>104.843</c:v>
                </c:pt>
                <c:pt idx="2613">
                  <c:v>104.871</c:v>
                </c:pt>
                <c:pt idx="2614">
                  <c:v>104.9</c:v>
                </c:pt>
                <c:pt idx="2615">
                  <c:v>104.929</c:v>
                </c:pt>
                <c:pt idx="2616">
                  <c:v>104.95699999999999</c:v>
                </c:pt>
                <c:pt idx="2617">
                  <c:v>104.986</c:v>
                </c:pt>
                <c:pt idx="2618">
                  <c:v>105.014</c:v>
                </c:pt>
                <c:pt idx="2619">
                  <c:v>105.04300000000001</c:v>
                </c:pt>
                <c:pt idx="2620">
                  <c:v>105.072</c:v>
                </c:pt>
                <c:pt idx="2621">
                  <c:v>105.1</c:v>
                </c:pt>
                <c:pt idx="2622">
                  <c:v>105.129</c:v>
                </c:pt>
                <c:pt idx="2623">
                  <c:v>105.158</c:v>
                </c:pt>
                <c:pt idx="2624">
                  <c:v>105.18600000000001</c:v>
                </c:pt>
                <c:pt idx="2625">
                  <c:v>105.215</c:v>
                </c:pt>
                <c:pt idx="2626">
                  <c:v>105.244</c:v>
                </c:pt>
                <c:pt idx="2627">
                  <c:v>105.27200000000001</c:v>
                </c:pt>
                <c:pt idx="2628">
                  <c:v>105.301</c:v>
                </c:pt>
                <c:pt idx="2629">
                  <c:v>105.33</c:v>
                </c:pt>
                <c:pt idx="2630">
                  <c:v>105.358</c:v>
                </c:pt>
                <c:pt idx="2631">
                  <c:v>105.387</c:v>
                </c:pt>
                <c:pt idx="2632">
                  <c:v>105.416</c:v>
                </c:pt>
                <c:pt idx="2633">
                  <c:v>105.444</c:v>
                </c:pt>
                <c:pt idx="2634">
                  <c:v>105.473</c:v>
                </c:pt>
                <c:pt idx="2635">
                  <c:v>105.501</c:v>
                </c:pt>
                <c:pt idx="2636">
                  <c:v>105.53</c:v>
                </c:pt>
                <c:pt idx="2637">
                  <c:v>105.559</c:v>
                </c:pt>
                <c:pt idx="2638">
                  <c:v>105.587</c:v>
                </c:pt>
                <c:pt idx="2639">
                  <c:v>105.616</c:v>
                </c:pt>
                <c:pt idx="2640">
                  <c:v>105.645</c:v>
                </c:pt>
                <c:pt idx="2641">
                  <c:v>105.673</c:v>
                </c:pt>
                <c:pt idx="2642">
                  <c:v>105.702</c:v>
                </c:pt>
                <c:pt idx="2643">
                  <c:v>105.73099999999999</c:v>
                </c:pt>
                <c:pt idx="2644">
                  <c:v>105.759</c:v>
                </c:pt>
                <c:pt idx="2645">
                  <c:v>105.788</c:v>
                </c:pt>
                <c:pt idx="2646">
                  <c:v>105.81699999999999</c:v>
                </c:pt>
                <c:pt idx="2647">
                  <c:v>105.845</c:v>
                </c:pt>
                <c:pt idx="2648">
                  <c:v>105.874</c:v>
                </c:pt>
                <c:pt idx="2649">
                  <c:v>105.90300000000001</c:v>
                </c:pt>
                <c:pt idx="2650">
                  <c:v>105.931</c:v>
                </c:pt>
                <c:pt idx="2651">
                  <c:v>105.96</c:v>
                </c:pt>
                <c:pt idx="2652">
                  <c:v>105.989</c:v>
                </c:pt>
                <c:pt idx="2653">
                  <c:v>106.017</c:v>
                </c:pt>
                <c:pt idx="2654">
                  <c:v>106.04600000000001</c:v>
                </c:pt>
                <c:pt idx="2655">
                  <c:v>106.074</c:v>
                </c:pt>
                <c:pt idx="2656">
                  <c:v>106.10299999999999</c:v>
                </c:pt>
                <c:pt idx="2657">
                  <c:v>106.13200000000001</c:v>
                </c:pt>
                <c:pt idx="2658">
                  <c:v>106.16</c:v>
                </c:pt>
                <c:pt idx="2659">
                  <c:v>106.18899999999999</c:v>
                </c:pt>
                <c:pt idx="2660">
                  <c:v>106.218</c:v>
                </c:pt>
                <c:pt idx="2661">
                  <c:v>106.246</c:v>
                </c:pt>
                <c:pt idx="2662">
                  <c:v>106.27500000000001</c:v>
                </c:pt>
                <c:pt idx="2663">
                  <c:v>106.304</c:v>
                </c:pt>
                <c:pt idx="2664">
                  <c:v>106.33199999999999</c:v>
                </c:pt>
                <c:pt idx="2665">
                  <c:v>106.361</c:v>
                </c:pt>
                <c:pt idx="2666">
                  <c:v>106.39</c:v>
                </c:pt>
                <c:pt idx="2667">
                  <c:v>106.41800000000001</c:v>
                </c:pt>
                <c:pt idx="2668">
                  <c:v>106.447</c:v>
                </c:pt>
                <c:pt idx="2669">
                  <c:v>106.476</c:v>
                </c:pt>
                <c:pt idx="2670">
                  <c:v>106.504</c:v>
                </c:pt>
                <c:pt idx="2671">
                  <c:v>106.533</c:v>
                </c:pt>
                <c:pt idx="2672">
                  <c:v>106.56100000000001</c:v>
                </c:pt>
                <c:pt idx="2673">
                  <c:v>106.59</c:v>
                </c:pt>
                <c:pt idx="2674">
                  <c:v>106.619</c:v>
                </c:pt>
                <c:pt idx="2675">
                  <c:v>106.64700000000001</c:v>
                </c:pt>
                <c:pt idx="2676">
                  <c:v>106.676</c:v>
                </c:pt>
                <c:pt idx="2677">
                  <c:v>106.705</c:v>
                </c:pt>
                <c:pt idx="2678">
                  <c:v>106.733</c:v>
                </c:pt>
                <c:pt idx="2679">
                  <c:v>106.762</c:v>
                </c:pt>
                <c:pt idx="2680">
                  <c:v>106.791</c:v>
                </c:pt>
                <c:pt idx="2681">
                  <c:v>106.819</c:v>
                </c:pt>
                <c:pt idx="2682">
                  <c:v>106.848</c:v>
                </c:pt>
                <c:pt idx="2683">
                  <c:v>106.877</c:v>
                </c:pt>
                <c:pt idx="2684">
                  <c:v>106.905</c:v>
                </c:pt>
                <c:pt idx="2685">
                  <c:v>106.934</c:v>
                </c:pt>
                <c:pt idx="2686">
                  <c:v>106.96299999999999</c:v>
                </c:pt>
                <c:pt idx="2687">
                  <c:v>106.991</c:v>
                </c:pt>
                <c:pt idx="2688">
                  <c:v>107.02</c:v>
                </c:pt>
                <c:pt idx="2689">
                  <c:v>107.048</c:v>
                </c:pt>
                <c:pt idx="2690">
                  <c:v>107.077</c:v>
                </c:pt>
                <c:pt idx="2691">
                  <c:v>107.10599999999999</c:v>
                </c:pt>
                <c:pt idx="2692">
                  <c:v>107.134</c:v>
                </c:pt>
                <c:pt idx="2693">
                  <c:v>107.163</c:v>
                </c:pt>
                <c:pt idx="2694">
                  <c:v>107.19199999999999</c:v>
                </c:pt>
                <c:pt idx="2695">
                  <c:v>107.22</c:v>
                </c:pt>
                <c:pt idx="2696">
                  <c:v>107.249</c:v>
                </c:pt>
                <c:pt idx="2697">
                  <c:v>107.27800000000001</c:v>
                </c:pt>
                <c:pt idx="2698">
                  <c:v>107.306</c:v>
                </c:pt>
                <c:pt idx="2699">
                  <c:v>107.33499999999999</c:v>
                </c:pt>
                <c:pt idx="2700">
                  <c:v>107.364</c:v>
                </c:pt>
                <c:pt idx="2701">
                  <c:v>107.392</c:v>
                </c:pt>
                <c:pt idx="2702">
                  <c:v>107.42100000000001</c:v>
                </c:pt>
                <c:pt idx="2703">
                  <c:v>107.45</c:v>
                </c:pt>
                <c:pt idx="2704">
                  <c:v>107.47799999999999</c:v>
                </c:pt>
                <c:pt idx="2705">
                  <c:v>107.50700000000001</c:v>
                </c:pt>
                <c:pt idx="2706">
                  <c:v>107.535</c:v>
                </c:pt>
                <c:pt idx="2707">
                  <c:v>107.56399999999999</c:v>
                </c:pt>
                <c:pt idx="2708">
                  <c:v>107.593</c:v>
                </c:pt>
                <c:pt idx="2709">
                  <c:v>107.621</c:v>
                </c:pt>
                <c:pt idx="2710">
                  <c:v>107.65</c:v>
                </c:pt>
                <c:pt idx="2711">
                  <c:v>107.679</c:v>
                </c:pt>
                <c:pt idx="2712">
                  <c:v>107.70699999999999</c:v>
                </c:pt>
                <c:pt idx="2713">
                  <c:v>107.736</c:v>
                </c:pt>
                <c:pt idx="2714">
                  <c:v>107.765</c:v>
                </c:pt>
                <c:pt idx="2715">
                  <c:v>107.79300000000001</c:v>
                </c:pt>
                <c:pt idx="2716">
                  <c:v>107.822</c:v>
                </c:pt>
                <c:pt idx="2717">
                  <c:v>107.851</c:v>
                </c:pt>
                <c:pt idx="2718">
                  <c:v>107.879</c:v>
                </c:pt>
                <c:pt idx="2719">
                  <c:v>107.908</c:v>
                </c:pt>
                <c:pt idx="2720">
                  <c:v>107.937</c:v>
                </c:pt>
                <c:pt idx="2721">
                  <c:v>107.965</c:v>
                </c:pt>
                <c:pt idx="2722">
                  <c:v>107.994</c:v>
                </c:pt>
                <c:pt idx="2723">
                  <c:v>108.023</c:v>
                </c:pt>
                <c:pt idx="2724">
                  <c:v>108.051</c:v>
                </c:pt>
                <c:pt idx="2725">
                  <c:v>108.08</c:v>
                </c:pt>
                <c:pt idx="2726">
                  <c:v>108.108</c:v>
                </c:pt>
                <c:pt idx="2727">
                  <c:v>108.137</c:v>
                </c:pt>
                <c:pt idx="2728">
                  <c:v>108.166</c:v>
                </c:pt>
                <c:pt idx="2729">
                  <c:v>108.194</c:v>
                </c:pt>
                <c:pt idx="2730">
                  <c:v>108.223</c:v>
                </c:pt>
                <c:pt idx="2731">
                  <c:v>108.252</c:v>
                </c:pt>
                <c:pt idx="2732">
                  <c:v>108.28</c:v>
                </c:pt>
                <c:pt idx="2733">
                  <c:v>108.309</c:v>
                </c:pt>
                <c:pt idx="2734">
                  <c:v>108.33799999999999</c:v>
                </c:pt>
                <c:pt idx="2735">
                  <c:v>108.366</c:v>
                </c:pt>
                <c:pt idx="2736">
                  <c:v>108.395</c:v>
                </c:pt>
                <c:pt idx="2737">
                  <c:v>108.42400000000001</c:v>
                </c:pt>
                <c:pt idx="2738">
                  <c:v>108.452</c:v>
                </c:pt>
                <c:pt idx="2739">
                  <c:v>108.48099999999999</c:v>
                </c:pt>
                <c:pt idx="2740">
                  <c:v>108.51</c:v>
                </c:pt>
                <c:pt idx="2741">
                  <c:v>108.538</c:v>
                </c:pt>
                <c:pt idx="2742">
                  <c:v>108.56699999999999</c:v>
                </c:pt>
                <c:pt idx="2743">
                  <c:v>108.595</c:v>
                </c:pt>
                <c:pt idx="2744">
                  <c:v>108.624</c:v>
                </c:pt>
                <c:pt idx="2745">
                  <c:v>108.65300000000001</c:v>
                </c:pt>
                <c:pt idx="2746">
                  <c:v>108.681</c:v>
                </c:pt>
                <c:pt idx="2747">
                  <c:v>108.71</c:v>
                </c:pt>
                <c:pt idx="2748">
                  <c:v>108.739</c:v>
                </c:pt>
                <c:pt idx="2749">
                  <c:v>108.767</c:v>
                </c:pt>
                <c:pt idx="2750">
                  <c:v>108.79600000000001</c:v>
                </c:pt>
                <c:pt idx="2751">
                  <c:v>108.825</c:v>
                </c:pt>
                <c:pt idx="2752">
                  <c:v>108.85299999999999</c:v>
                </c:pt>
                <c:pt idx="2753">
                  <c:v>108.88200000000001</c:v>
                </c:pt>
                <c:pt idx="2754">
                  <c:v>108.911</c:v>
                </c:pt>
                <c:pt idx="2755">
                  <c:v>108.93899999999999</c:v>
                </c:pt>
                <c:pt idx="2756">
                  <c:v>108.968</c:v>
                </c:pt>
                <c:pt idx="2757">
                  <c:v>108.997</c:v>
                </c:pt>
                <c:pt idx="2758">
                  <c:v>109.02500000000001</c:v>
                </c:pt>
                <c:pt idx="2759">
                  <c:v>109.054</c:v>
                </c:pt>
                <c:pt idx="2760">
                  <c:v>109.08199999999999</c:v>
                </c:pt>
                <c:pt idx="2761">
                  <c:v>109.111</c:v>
                </c:pt>
                <c:pt idx="2762">
                  <c:v>109.14</c:v>
                </c:pt>
                <c:pt idx="2763">
                  <c:v>109.16800000000001</c:v>
                </c:pt>
                <c:pt idx="2764">
                  <c:v>109.197</c:v>
                </c:pt>
                <c:pt idx="2765">
                  <c:v>109.226</c:v>
                </c:pt>
                <c:pt idx="2766">
                  <c:v>109.254</c:v>
                </c:pt>
                <c:pt idx="2767">
                  <c:v>109.283</c:v>
                </c:pt>
                <c:pt idx="2768">
                  <c:v>109.312</c:v>
                </c:pt>
                <c:pt idx="2769">
                  <c:v>109.34</c:v>
                </c:pt>
                <c:pt idx="2770">
                  <c:v>109.369</c:v>
                </c:pt>
                <c:pt idx="2771">
                  <c:v>109.398</c:v>
                </c:pt>
                <c:pt idx="2772">
                  <c:v>109.426</c:v>
                </c:pt>
                <c:pt idx="2773">
                  <c:v>109.455</c:v>
                </c:pt>
                <c:pt idx="2774">
                  <c:v>109.48399999999999</c:v>
                </c:pt>
                <c:pt idx="2775">
                  <c:v>109.512</c:v>
                </c:pt>
                <c:pt idx="2776">
                  <c:v>109.541</c:v>
                </c:pt>
                <c:pt idx="2777">
                  <c:v>109.569</c:v>
                </c:pt>
                <c:pt idx="2778">
                  <c:v>109.598</c:v>
                </c:pt>
                <c:pt idx="2779">
                  <c:v>109.627</c:v>
                </c:pt>
                <c:pt idx="2780">
                  <c:v>109.655</c:v>
                </c:pt>
                <c:pt idx="2781">
                  <c:v>109.684</c:v>
                </c:pt>
                <c:pt idx="2782">
                  <c:v>109.71299999999999</c:v>
                </c:pt>
                <c:pt idx="2783">
                  <c:v>109.741</c:v>
                </c:pt>
                <c:pt idx="2784">
                  <c:v>109.77</c:v>
                </c:pt>
                <c:pt idx="2785">
                  <c:v>109.79900000000001</c:v>
                </c:pt>
                <c:pt idx="2786">
                  <c:v>109.827</c:v>
                </c:pt>
                <c:pt idx="2787">
                  <c:v>109.85599999999999</c:v>
                </c:pt>
                <c:pt idx="2788">
                  <c:v>109.88500000000001</c:v>
                </c:pt>
                <c:pt idx="2789">
                  <c:v>109.913</c:v>
                </c:pt>
                <c:pt idx="2790">
                  <c:v>109.94199999999999</c:v>
                </c:pt>
                <c:pt idx="2791">
                  <c:v>109.971</c:v>
                </c:pt>
                <c:pt idx="2792">
                  <c:v>109.999</c:v>
                </c:pt>
                <c:pt idx="2793">
                  <c:v>110.02800000000001</c:v>
                </c:pt>
                <c:pt idx="2794">
                  <c:v>110.057</c:v>
                </c:pt>
                <c:pt idx="2795">
                  <c:v>110.08499999999999</c:v>
                </c:pt>
                <c:pt idx="2796">
                  <c:v>110.114</c:v>
                </c:pt>
                <c:pt idx="2797">
                  <c:v>110.142</c:v>
                </c:pt>
                <c:pt idx="2798">
                  <c:v>110.17100000000001</c:v>
                </c:pt>
                <c:pt idx="2799">
                  <c:v>110.2</c:v>
                </c:pt>
                <c:pt idx="2800">
                  <c:v>110.22799999999999</c:v>
                </c:pt>
                <c:pt idx="2801">
                  <c:v>110.25700000000001</c:v>
                </c:pt>
                <c:pt idx="2802">
                  <c:v>110.286</c:v>
                </c:pt>
                <c:pt idx="2803">
                  <c:v>110.31399999999999</c:v>
                </c:pt>
                <c:pt idx="2804">
                  <c:v>110.343</c:v>
                </c:pt>
                <c:pt idx="2805">
                  <c:v>110.372</c:v>
                </c:pt>
                <c:pt idx="2806">
                  <c:v>110.4</c:v>
                </c:pt>
                <c:pt idx="2807">
                  <c:v>110.429</c:v>
                </c:pt>
                <c:pt idx="2808">
                  <c:v>110.458</c:v>
                </c:pt>
                <c:pt idx="2809">
                  <c:v>110.486</c:v>
                </c:pt>
                <c:pt idx="2810">
                  <c:v>110.515</c:v>
                </c:pt>
                <c:pt idx="2811">
                  <c:v>110.544</c:v>
                </c:pt>
                <c:pt idx="2812">
                  <c:v>110.572</c:v>
                </c:pt>
                <c:pt idx="2813">
                  <c:v>110.601</c:v>
                </c:pt>
                <c:pt idx="2814">
                  <c:v>110.629</c:v>
                </c:pt>
                <c:pt idx="2815">
                  <c:v>110.658</c:v>
                </c:pt>
                <c:pt idx="2816">
                  <c:v>110.687</c:v>
                </c:pt>
                <c:pt idx="2817">
                  <c:v>110.715</c:v>
                </c:pt>
                <c:pt idx="2818">
                  <c:v>110.744</c:v>
                </c:pt>
                <c:pt idx="2819">
                  <c:v>110.773</c:v>
                </c:pt>
                <c:pt idx="2820">
                  <c:v>110.801</c:v>
                </c:pt>
                <c:pt idx="2821">
                  <c:v>110.83</c:v>
                </c:pt>
                <c:pt idx="2822">
                  <c:v>110.85899999999999</c:v>
                </c:pt>
                <c:pt idx="2823">
                  <c:v>110.887</c:v>
                </c:pt>
                <c:pt idx="2824">
                  <c:v>110.916</c:v>
                </c:pt>
                <c:pt idx="2825">
                  <c:v>110.94499999999999</c:v>
                </c:pt>
                <c:pt idx="2826">
                  <c:v>110.973</c:v>
                </c:pt>
                <c:pt idx="2827">
                  <c:v>111.002</c:v>
                </c:pt>
                <c:pt idx="2828">
                  <c:v>111.03100000000001</c:v>
                </c:pt>
                <c:pt idx="2829">
                  <c:v>111.059</c:v>
                </c:pt>
                <c:pt idx="2830">
                  <c:v>111.08799999999999</c:v>
                </c:pt>
                <c:pt idx="2831">
                  <c:v>111.116</c:v>
                </c:pt>
                <c:pt idx="2832">
                  <c:v>111.145</c:v>
                </c:pt>
                <c:pt idx="2833">
                  <c:v>111.17400000000001</c:v>
                </c:pt>
                <c:pt idx="2834">
                  <c:v>111.202</c:v>
                </c:pt>
                <c:pt idx="2835">
                  <c:v>111.23099999999999</c:v>
                </c:pt>
                <c:pt idx="2836">
                  <c:v>111.26</c:v>
                </c:pt>
                <c:pt idx="2837">
                  <c:v>111.288</c:v>
                </c:pt>
                <c:pt idx="2838">
                  <c:v>111.31699999999999</c:v>
                </c:pt>
                <c:pt idx="2839">
                  <c:v>111.346</c:v>
                </c:pt>
                <c:pt idx="2840">
                  <c:v>111.374</c:v>
                </c:pt>
                <c:pt idx="2841">
                  <c:v>111.40300000000001</c:v>
                </c:pt>
                <c:pt idx="2842">
                  <c:v>111.432</c:v>
                </c:pt>
                <c:pt idx="2843">
                  <c:v>111.46</c:v>
                </c:pt>
                <c:pt idx="2844">
                  <c:v>111.489</c:v>
                </c:pt>
                <c:pt idx="2845">
                  <c:v>111.518</c:v>
                </c:pt>
                <c:pt idx="2846">
                  <c:v>111.54600000000001</c:v>
                </c:pt>
                <c:pt idx="2847">
                  <c:v>111.575</c:v>
                </c:pt>
                <c:pt idx="2848">
                  <c:v>111.60299999999999</c:v>
                </c:pt>
                <c:pt idx="2849">
                  <c:v>111.63200000000001</c:v>
                </c:pt>
                <c:pt idx="2850">
                  <c:v>111.661</c:v>
                </c:pt>
                <c:pt idx="2851">
                  <c:v>111.68899999999999</c:v>
                </c:pt>
                <c:pt idx="2852">
                  <c:v>111.718</c:v>
                </c:pt>
                <c:pt idx="2853">
                  <c:v>111.747</c:v>
                </c:pt>
                <c:pt idx="2854">
                  <c:v>111.77500000000001</c:v>
                </c:pt>
                <c:pt idx="2855">
                  <c:v>111.804</c:v>
                </c:pt>
                <c:pt idx="2856">
                  <c:v>111.833</c:v>
                </c:pt>
                <c:pt idx="2857">
                  <c:v>111.861</c:v>
                </c:pt>
                <c:pt idx="2858">
                  <c:v>111.89</c:v>
                </c:pt>
                <c:pt idx="2859">
                  <c:v>111.919</c:v>
                </c:pt>
                <c:pt idx="2860">
                  <c:v>111.947</c:v>
                </c:pt>
                <c:pt idx="2861">
                  <c:v>111.976</c:v>
                </c:pt>
                <c:pt idx="2862">
                  <c:v>112.005</c:v>
                </c:pt>
                <c:pt idx="2863">
                  <c:v>112.033</c:v>
                </c:pt>
                <c:pt idx="2864">
                  <c:v>112.062</c:v>
                </c:pt>
                <c:pt idx="2865">
                  <c:v>112.09099999999999</c:v>
                </c:pt>
                <c:pt idx="2866">
                  <c:v>112.119</c:v>
                </c:pt>
                <c:pt idx="2867">
                  <c:v>112.148</c:v>
                </c:pt>
                <c:pt idx="2868">
                  <c:v>112.176</c:v>
                </c:pt>
                <c:pt idx="2869">
                  <c:v>112.205</c:v>
                </c:pt>
                <c:pt idx="2870">
                  <c:v>112.23399999999999</c:v>
                </c:pt>
                <c:pt idx="2871">
                  <c:v>112.262</c:v>
                </c:pt>
                <c:pt idx="2872">
                  <c:v>112.291</c:v>
                </c:pt>
                <c:pt idx="2873">
                  <c:v>112.32</c:v>
                </c:pt>
                <c:pt idx="2874">
                  <c:v>112.348</c:v>
                </c:pt>
                <c:pt idx="2875">
                  <c:v>112.377</c:v>
                </c:pt>
                <c:pt idx="2876">
                  <c:v>112.40600000000001</c:v>
                </c:pt>
                <c:pt idx="2877">
                  <c:v>112.434</c:v>
                </c:pt>
                <c:pt idx="2878">
                  <c:v>112.46299999999999</c:v>
                </c:pt>
                <c:pt idx="2879">
                  <c:v>112.492</c:v>
                </c:pt>
                <c:pt idx="2880">
                  <c:v>112.52</c:v>
                </c:pt>
                <c:pt idx="2881">
                  <c:v>112.54900000000001</c:v>
                </c:pt>
                <c:pt idx="2882">
                  <c:v>112.578</c:v>
                </c:pt>
                <c:pt idx="2883">
                  <c:v>112.60599999999999</c:v>
                </c:pt>
                <c:pt idx="2884">
                  <c:v>112.63500000000001</c:v>
                </c:pt>
                <c:pt idx="2885">
                  <c:v>112.663</c:v>
                </c:pt>
                <c:pt idx="2886">
                  <c:v>112.69199999999999</c:v>
                </c:pt>
                <c:pt idx="2887">
                  <c:v>112.721</c:v>
                </c:pt>
                <c:pt idx="2888">
                  <c:v>112.749</c:v>
                </c:pt>
                <c:pt idx="2889">
                  <c:v>112.77800000000001</c:v>
                </c:pt>
                <c:pt idx="2890">
                  <c:v>112.807</c:v>
                </c:pt>
                <c:pt idx="2891">
                  <c:v>112.83499999999999</c:v>
                </c:pt>
                <c:pt idx="2892">
                  <c:v>112.864</c:v>
                </c:pt>
                <c:pt idx="2893">
                  <c:v>112.893</c:v>
                </c:pt>
                <c:pt idx="2894">
                  <c:v>112.92100000000001</c:v>
                </c:pt>
                <c:pt idx="2895">
                  <c:v>112.95</c:v>
                </c:pt>
                <c:pt idx="2896">
                  <c:v>112.979</c:v>
                </c:pt>
                <c:pt idx="2897">
                  <c:v>113.00700000000001</c:v>
                </c:pt>
                <c:pt idx="2898">
                  <c:v>113.036</c:v>
                </c:pt>
                <c:pt idx="2899">
                  <c:v>113.065</c:v>
                </c:pt>
                <c:pt idx="2900">
                  <c:v>113.093</c:v>
                </c:pt>
                <c:pt idx="2901">
                  <c:v>113.122</c:v>
                </c:pt>
                <c:pt idx="2902">
                  <c:v>113.15</c:v>
                </c:pt>
                <c:pt idx="2903">
                  <c:v>113.179</c:v>
                </c:pt>
                <c:pt idx="2904">
                  <c:v>113.208</c:v>
                </c:pt>
                <c:pt idx="2905">
                  <c:v>113.236</c:v>
                </c:pt>
                <c:pt idx="2906">
                  <c:v>113.265</c:v>
                </c:pt>
                <c:pt idx="2907">
                  <c:v>113.294</c:v>
                </c:pt>
                <c:pt idx="2908">
                  <c:v>113.322</c:v>
                </c:pt>
                <c:pt idx="2909">
                  <c:v>113.351</c:v>
                </c:pt>
                <c:pt idx="2910">
                  <c:v>113.38</c:v>
                </c:pt>
                <c:pt idx="2911">
                  <c:v>113.408</c:v>
                </c:pt>
                <c:pt idx="2912">
                  <c:v>113.437</c:v>
                </c:pt>
                <c:pt idx="2913">
                  <c:v>113.46599999999999</c:v>
                </c:pt>
                <c:pt idx="2914">
                  <c:v>113.494</c:v>
                </c:pt>
                <c:pt idx="2915">
                  <c:v>113.523</c:v>
                </c:pt>
                <c:pt idx="2916">
                  <c:v>113.55200000000001</c:v>
                </c:pt>
                <c:pt idx="2917">
                  <c:v>113.58</c:v>
                </c:pt>
                <c:pt idx="2918">
                  <c:v>113.60899999999999</c:v>
                </c:pt>
                <c:pt idx="2919">
                  <c:v>113.637</c:v>
                </c:pt>
                <c:pt idx="2920">
                  <c:v>113.666</c:v>
                </c:pt>
                <c:pt idx="2921">
                  <c:v>113.69499999999999</c:v>
                </c:pt>
                <c:pt idx="2922">
                  <c:v>113.723</c:v>
                </c:pt>
                <c:pt idx="2923">
                  <c:v>113.752</c:v>
                </c:pt>
                <c:pt idx="2924">
                  <c:v>113.78100000000001</c:v>
                </c:pt>
                <c:pt idx="2925">
                  <c:v>113.809</c:v>
                </c:pt>
                <c:pt idx="2926">
                  <c:v>113.83799999999999</c:v>
                </c:pt>
                <c:pt idx="2927">
                  <c:v>113.867</c:v>
                </c:pt>
                <c:pt idx="2928">
                  <c:v>113.895</c:v>
                </c:pt>
                <c:pt idx="2929">
                  <c:v>113.92400000000001</c:v>
                </c:pt>
                <c:pt idx="2930">
                  <c:v>113.953</c:v>
                </c:pt>
                <c:pt idx="2931">
                  <c:v>113.98099999999999</c:v>
                </c:pt>
                <c:pt idx="2932">
                  <c:v>114.01</c:v>
                </c:pt>
                <c:pt idx="2933">
                  <c:v>114.039</c:v>
                </c:pt>
                <c:pt idx="2934">
                  <c:v>114.06699999999999</c:v>
                </c:pt>
                <c:pt idx="2935">
                  <c:v>114.096</c:v>
                </c:pt>
                <c:pt idx="2936">
                  <c:v>114.124</c:v>
                </c:pt>
                <c:pt idx="2937">
                  <c:v>114.15300000000001</c:v>
                </c:pt>
                <c:pt idx="2938">
                  <c:v>114.182</c:v>
                </c:pt>
                <c:pt idx="2939">
                  <c:v>114.21</c:v>
                </c:pt>
                <c:pt idx="2940">
                  <c:v>114.239</c:v>
                </c:pt>
                <c:pt idx="2941">
                  <c:v>114.268</c:v>
                </c:pt>
                <c:pt idx="2942">
                  <c:v>114.29600000000001</c:v>
                </c:pt>
                <c:pt idx="2943">
                  <c:v>114.325</c:v>
                </c:pt>
                <c:pt idx="2944">
                  <c:v>114.354</c:v>
                </c:pt>
                <c:pt idx="2945">
                  <c:v>114.38200000000001</c:v>
                </c:pt>
                <c:pt idx="2946">
                  <c:v>114.411</c:v>
                </c:pt>
                <c:pt idx="2947">
                  <c:v>114.44</c:v>
                </c:pt>
                <c:pt idx="2948">
                  <c:v>114.468</c:v>
                </c:pt>
                <c:pt idx="2949">
                  <c:v>114.497</c:v>
                </c:pt>
                <c:pt idx="2950">
                  <c:v>114.526</c:v>
                </c:pt>
                <c:pt idx="2951">
                  <c:v>114.554</c:v>
                </c:pt>
                <c:pt idx="2952">
                  <c:v>114.583</c:v>
                </c:pt>
                <c:pt idx="2953">
                  <c:v>114.61199999999999</c:v>
                </c:pt>
                <c:pt idx="2954">
                  <c:v>114.64</c:v>
                </c:pt>
                <c:pt idx="2955">
                  <c:v>114.669</c:v>
                </c:pt>
                <c:pt idx="2956">
                  <c:v>114.697</c:v>
                </c:pt>
                <c:pt idx="2957">
                  <c:v>114.726</c:v>
                </c:pt>
                <c:pt idx="2958">
                  <c:v>114.755</c:v>
                </c:pt>
                <c:pt idx="2959">
                  <c:v>114.783</c:v>
                </c:pt>
                <c:pt idx="2960">
                  <c:v>114.812</c:v>
                </c:pt>
                <c:pt idx="2961">
                  <c:v>114.84099999999999</c:v>
                </c:pt>
                <c:pt idx="2962">
                  <c:v>114.869</c:v>
                </c:pt>
                <c:pt idx="2963">
                  <c:v>114.898</c:v>
                </c:pt>
                <c:pt idx="2964">
                  <c:v>114.92700000000001</c:v>
                </c:pt>
                <c:pt idx="2965">
                  <c:v>114.955</c:v>
                </c:pt>
                <c:pt idx="2966">
                  <c:v>114.98399999999999</c:v>
                </c:pt>
                <c:pt idx="2967">
                  <c:v>115.01300000000001</c:v>
                </c:pt>
                <c:pt idx="2968">
                  <c:v>115.041</c:v>
                </c:pt>
                <c:pt idx="2969">
                  <c:v>115.07</c:v>
                </c:pt>
                <c:pt idx="2970">
                  <c:v>115.099</c:v>
                </c:pt>
                <c:pt idx="2971">
                  <c:v>115.127</c:v>
                </c:pt>
                <c:pt idx="2972">
                  <c:v>115.15600000000001</c:v>
                </c:pt>
                <c:pt idx="2973">
                  <c:v>115.184</c:v>
                </c:pt>
                <c:pt idx="2974">
                  <c:v>115.21299999999999</c:v>
                </c:pt>
                <c:pt idx="2975">
                  <c:v>115.242</c:v>
                </c:pt>
                <c:pt idx="2976">
                  <c:v>115.27</c:v>
                </c:pt>
                <c:pt idx="2977">
                  <c:v>115.29900000000001</c:v>
                </c:pt>
                <c:pt idx="2978">
                  <c:v>115.328</c:v>
                </c:pt>
                <c:pt idx="2979">
                  <c:v>115.35599999999999</c:v>
                </c:pt>
                <c:pt idx="2980">
                  <c:v>115.38500000000001</c:v>
                </c:pt>
                <c:pt idx="2981">
                  <c:v>115.414</c:v>
                </c:pt>
                <c:pt idx="2982">
                  <c:v>115.44199999999999</c:v>
                </c:pt>
                <c:pt idx="2983">
                  <c:v>115.471</c:v>
                </c:pt>
                <c:pt idx="2984">
                  <c:v>115.5</c:v>
                </c:pt>
                <c:pt idx="2985">
                  <c:v>115.52800000000001</c:v>
                </c:pt>
                <c:pt idx="2986">
                  <c:v>115.557</c:v>
                </c:pt>
                <c:pt idx="2987">
                  <c:v>115.586</c:v>
                </c:pt>
                <c:pt idx="2988">
                  <c:v>115.614</c:v>
                </c:pt>
                <c:pt idx="2989">
                  <c:v>115.643</c:v>
                </c:pt>
                <c:pt idx="2990">
                  <c:v>115.67100000000001</c:v>
                </c:pt>
                <c:pt idx="2991">
                  <c:v>115.7</c:v>
                </c:pt>
                <c:pt idx="2992">
                  <c:v>115.729</c:v>
                </c:pt>
                <c:pt idx="2993">
                  <c:v>115.75700000000001</c:v>
                </c:pt>
                <c:pt idx="2994">
                  <c:v>115.786</c:v>
                </c:pt>
                <c:pt idx="2995">
                  <c:v>115.815</c:v>
                </c:pt>
                <c:pt idx="2996">
                  <c:v>115.843</c:v>
                </c:pt>
                <c:pt idx="2997">
                  <c:v>115.872</c:v>
                </c:pt>
                <c:pt idx="2998">
                  <c:v>115.901</c:v>
                </c:pt>
                <c:pt idx="2999">
                  <c:v>115.929</c:v>
                </c:pt>
                <c:pt idx="3000">
                  <c:v>115.958</c:v>
                </c:pt>
                <c:pt idx="3001">
                  <c:v>115.98699999999999</c:v>
                </c:pt>
                <c:pt idx="3002">
                  <c:v>116.015</c:v>
                </c:pt>
                <c:pt idx="3003">
                  <c:v>116.044</c:v>
                </c:pt>
                <c:pt idx="3004">
                  <c:v>116.07299999999999</c:v>
                </c:pt>
                <c:pt idx="3005">
                  <c:v>116.101</c:v>
                </c:pt>
                <c:pt idx="3006">
                  <c:v>116.13</c:v>
                </c:pt>
                <c:pt idx="3007">
                  <c:v>116.158</c:v>
                </c:pt>
                <c:pt idx="3008">
                  <c:v>116.187</c:v>
                </c:pt>
                <c:pt idx="3009">
                  <c:v>116.21599999999999</c:v>
                </c:pt>
                <c:pt idx="3010">
                  <c:v>116.244</c:v>
                </c:pt>
                <c:pt idx="3011">
                  <c:v>116.273</c:v>
                </c:pt>
                <c:pt idx="3012">
                  <c:v>116.30200000000001</c:v>
                </c:pt>
                <c:pt idx="3013">
                  <c:v>116.33</c:v>
                </c:pt>
                <c:pt idx="3014">
                  <c:v>116.35899999999999</c:v>
                </c:pt>
                <c:pt idx="3015">
                  <c:v>116.38800000000001</c:v>
                </c:pt>
                <c:pt idx="3016">
                  <c:v>116.416</c:v>
                </c:pt>
                <c:pt idx="3017">
                  <c:v>116.44499999999999</c:v>
                </c:pt>
                <c:pt idx="3018">
                  <c:v>116.474</c:v>
                </c:pt>
                <c:pt idx="3019">
                  <c:v>116.502</c:v>
                </c:pt>
                <c:pt idx="3020">
                  <c:v>116.53100000000001</c:v>
                </c:pt>
                <c:pt idx="3021">
                  <c:v>116.56</c:v>
                </c:pt>
                <c:pt idx="3022">
                  <c:v>116.58799999999999</c:v>
                </c:pt>
                <c:pt idx="3023">
                  <c:v>116.617</c:v>
                </c:pt>
                <c:pt idx="3024">
                  <c:v>116.646</c:v>
                </c:pt>
                <c:pt idx="3025">
                  <c:v>116.67400000000001</c:v>
                </c:pt>
                <c:pt idx="3026">
                  <c:v>116.703</c:v>
                </c:pt>
                <c:pt idx="3027">
                  <c:v>116.73099999999999</c:v>
                </c:pt>
                <c:pt idx="3028">
                  <c:v>116.76</c:v>
                </c:pt>
                <c:pt idx="3029">
                  <c:v>116.789</c:v>
                </c:pt>
                <c:pt idx="3030">
                  <c:v>116.81699999999999</c:v>
                </c:pt>
                <c:pt idx="3031">
                  <c:v>116.846</c:v>
                </c:pt>
                <c:pt idx="3032">
                  <c:v>116.875</c:v>
                </c:pt>
                <c:pt idx="3033">
                  <c:v>116.90300000000001</c:v>
                </c:pt>
                <c:pt idx="3034">
                  <c:v>116.932</c:v>
                </c:pt>
                <c:pt idx="3035">
                  <c:v>116.961</c:v>
                </c:pt>
                <c:pt idx="3036">
                  <c:v>116.989</c:v>
                </c:pt>
                <c:pt idx="3037">
                  <c:v>117.018</c:v>
                </c:pt>
                <c:pt idx="3038">
                  <c:v>117.047</c:v>
                </c:pt>
                <c:pt idx="3039">
                  <c:v>117.075</c:v>
                </c:pt>
                <c:pt idx="3040">
                  <c:v>117.104</c:v>
                </c:pt>
                <c:pt idx="3041">
                  <c:v>117.133</c:v>
                </c:pt>
                <c:pt idx="3042">
                  <c:v>117.161</c:v>
                </c:pt>
                <c:pt idx="3043">
                  <c:v>117.19</c:v>
                </c:pt>
                <c:pt idx="3044">
                  <c:v>117.218</c:v>
                </c:pt>
                <c:pt idx="3045">
                  <c:v>117.247</c:v>
                </c:pt>
                <c:pt idx="3046">
                  <c:v>117.276</c:v>
                </c:pt>
                <c:pt idx="3047">
                  <c:v>117.304</c:v>
                </c:pt>
                <c:pt idx="3048">
                  <c:v>117.333</c:v>
                </c:pt>
                <c:pt idx="3049">
                  <c:v>117.36199999999999</c:v>
                </c:pt>
                <c:pt idx="3050">
                  <c:v>117.39</c:v>
                </c:pt>
                <c:pt idx="3051">
                  <c:v>117.419</c:v>
                </c:pt>
                <c:pt idx="3052">
                  <c:v>117.44799999999999</c:v>
                </c:pt>
                <c:pt idx="3053">
                  <c:v>117.476</c:v>
                </c:pt>
                <c:pt idx="3054">
                  <c:v>117.505</c:v>
                </c:pt>
                <c:pt idx="3055">
                  <c:v>117.53400000000001</c:v>
                </c:pt>
                <c:pt idx="3056">
                  <c:v>117.562</c:v>
                </c:pt>
                <c:pt idx="3057">
                  <c:v>117.59099999999999</c:v>
                </c:pt>
                <c:pt idx="3058">
                  <c:v>117.62</c:v>
                </c:pt>
                <c:pt idx="3059">
                  <c:v>117.648</c:v>
                </c:pt>
                <c:pt idx="3060">
                  <c:v>117.67700000000001</c:v>
                </c:pt>
                <c:pt idx="3061">
                  <c:v>117.705</c:v>
                </c:pt>
                <c:pt idx="3062">
                  <c:v>117.73399999999999</c:v>
                </c:pt>
                <c:pt idx="3063">
                  <c:v>117.76300000000001</c:v>
                </c:pt>
                <c:pt idx="3064">
                  <c:v>117.791</c:v>
                </c:pt>
                <c:pt idx="3065">
                  <c:v>117.82</c:v>
                </c:pt>
                <c:pt idx="3066">
                  <c:v>117.849</c:v>
                </c:pt>
                <c:pt idx="3067">
                  <c:v>117.877</c:v>
                </c:pt>
                <c:pt idx="3068">
                  <c:v>117.90600000000001</c:v>
                </c:pt>
                <c:pt idx="3069">
                  <c:v>117.935</c:v>
                </c:pt>
                <c:pt idx="3070">
                  <c:v>117.96299999999999</c:v>
                </c:pt>
                <c:pt idx="3071">
                  <c:v>117.992</c:v>
                </c:pt>
                <c:pt idx="3072">
                  <c:v>118.021</c:v>
                </c:pt>
                <c:pt idx="3073">
                  <c:v>118.04900000000001</c:v>
                </c:pt>
                <c:pt idx="3074">
                  <c:v>118.078</c:v>
                </c:pt>
                <c:pt idx="3075">
                  <c:v>118.107</c:v>
                </c:pt>
                <c:pt idx="3076">
                  <c:v>118.13500000000001</c:v>
                </c:pt>
                <c:pt idx="3077">
                  <c:v>118.164</c:v>
                </c:pt>
                <c:pt idx="3078">
                  <c:v>118.19199999999999</c:v>
                </c:pt>
                <c:pt idx="3079">
                  <c:v>118.221</c:v>
                </c:pt>
                <c:pt idx="3080">
                  <c:v>118.25</c:v>
                </c:pt>
                <c:pt idx="3081">
                  <c:v>118.27800000000001</c:v>
                </c:pt>
                <c:pt idx="3082">
                  <c:v>118.307</c:v>
                </c:pt>
                <c:pt idx="3083">
                  <c:v>118.336</c:v>
                </c:pt>
                <c:pt idx="3084">
                  <c:v>118.364</c:v>
                </c:pt>
                <c:pt idx="3085">
                  <c:v>118.393</c:v>
                </c:pt>
                <c:pt idx="3086">
                  <c:v>118.422</c:v>
                </c:pt>
                <c:pt idx="3087">
                  <c:v>118.45</c:v>
                </c:pt>
                <c:pt idx="3088">
                  <c:v>118.479</c:v>
                </c:pt>
                <c:pt idx="3089">
                  <c:v>118.508</c:v>
                </c:pt>
                <c:pt idx="3090">
                  <c:v>118.536</c:v>
                </c:pt>
                <c:pt idx="3091">
                  <c:v>118.565</c:v>
                </c:pt>
                <c:pt idx="3092">
                  <c:v>118.59399999999999</c:v>
                </c:pt>
                <c:pt idx="3093">
                  <c:v>118.622</c:v>
                </c:pt>
                <c:pt idx="3094">
                  <c:v>118.651</c:v>
                </c:pt>
                <c:pt idx="3095">
                  <c:v>118.68</c:v>
                </c:pt>
                <c:pt idx="3096">
                  <c:v>118.708</c:v>
                </c:pt>
                <c:pt idx="3097">
                  <c:v>118.73699999999999</c:v>
                </c:pt>
                <c:pt idx="3098">
                  <c:v>118.765</c:v>
                </c:pt>
                <c:pt idx="3099">
                  <c:v>118.794</c:v>
                </c:pt>
                <c:pt idx="3100">
                  <c:v>118.82299999999999</c:v>
                </c:pt>
                <c:pt idx="3101">
                  <c:v>118.851</c:v>
                </c:pt>
                <c:pt idx="3102">
                  <c:v>118.88</c:v>
                </c:pt>
                <c:pt idx="3103">
                  <c:v>118.90900000000001</c:v>
                </c:pt>
                <c:pt idx="3104">
                  <c:v>118.937</c:v>
                </c:pt>
                <c:pt idx="3105">
                  <c:v>118.96599999999999</c:v>
                </c:pt>
                <c:pt idx="3106">
                  <c:v>118.995</c:v>
                </c:pt>
                <c:pt idx="3107">
                  <c:v>119.023</c:v>
                </c:pt>
                <c:pt idx="3108">
                  <c:v>119.05200000000001</c:v>
                </c:pt>
                <c:pt idx="3109">
                  <c:v>119.081</c:v>
                </c:pt>
                <c:pt idx="3110">
                  <c:v>119.10899999999999</c:v>
                </c:pt>
                <c:pt idx="3111">
                  <c:v>119.13800000000001</c:v>
                </c:pt>
                <c:pt idx="3112">
                  <c:v>119.167</c:v>
                </c:pt>
                <c:pt idx="3113">
                  <c:v>119.19499999999999</c:v>
                </c:pt>
                <c:pt idx="3114">
                  <c:v>119.224</c:v>
                </c:pt>
                <c:pt idx="3115">
                  <c:v>119.252</c:v>
                </c:pt>
                <c:pt idx="3116">
                  <c:v>119.28100000000001</c:v>
                </c:pt>
                <c:pt idx="3117">
                  <c:v>119.31</c:v>
                </c:pt>
                <c:pt idx="3118">
                  <c:v>119.33799999999999</c:v>
                </c:pt>
                <c:pt idx="3119">
                  <c:v>119.367</c:v>
                </c:pt>
                <c:pt idx="3120">
                  <c:v>119.396</c:v>
                </c:pt>
                <c:pt idx="3121">
                  <c:v>119.42400000000001</c:v>
                </c:pt>
                <c:pt idx="3122">
                  <c:v>119.453</c:v>
                </c:pt>
                <c:pt idx="3123">
                  <c:v>119.482</c:v>
                </c:pt>
                <c:pt idx="3124">
                  <c:v>119.51</c:v>
                </c:pt>
                <c:pt idx="3125">
                  <c:v>119.539</c:v>
                </c:pt>
                <c:pt idx="3126">
                  <c:v>119.568</c:v>
                </c:pt>
                <c:pt idx="3127">
                  <c:v>119.596</c:v>
                </c:pt>
                <c:pt idx="3128">
                  <c:v>119.625</c:v>
                </c:pt>
                <c:pt idx="3129">
                  <c:v>119.654</c:v>
                </c:pt>
                <c:pt idx="3130">
                  <c:v>119.682</c:v>
                </c:pt>
                <c:pt idx="3131">
                  <c:v>119.711</c:v>
                </c:pt>
                <c:pt idx="3132">
                  <c:v>119.739</c:v>
                </c:pt>
                <c:pt idx="3133">
                  <c:v>119.768</c:v>
                </c:pt>
                <c:pt idx="3134">
                  <c:v>119.797</c:v>
                </c:pt>
                <c:pt idx="3135">
                  <c:v>119.825</c:v>
                </c:pt>
                <c:pt idx="3136">
                  <c:v>119.854</c:v>
                </c:pt>
                <c:pt idx="3137">
                  <c:v>119.883</c:v>
                </c:pt>
                <c:pt idx="3138">
                  <c:v>119.911</c:v>
                </c:pt>
                <c:pt idx="3139">
                  <c:v>119.94</c:v>
                </c:pt>
              </c:numCache>
            </c:numRef>
          </c:xVal>
          <c:yVal>
            <c:numRef>
              <c:f>Data!$F$3:$F$3142</c:f>
              <c:numCache>
                <c:formatCode>General</c:formatCode>
                <c:ptCount val="3140"/>
                <c:pt idx="0">
                  <c:v>1.0000000002037268E-3</c:v>
                </c:pt>
                <c:pt idx="1">
                  <c:v>1.0000000002037268E-3</c:v>
                </c:pt>
                <c:pt idx="2">
                  <c:v>1.0000000002037268E-3</c:v>
                </c:pt>
                <c:pt idx="3">
                  <c:v>1.0000000002037268E-3</c:v>
                </c:pt>
                <c:pt idx="4">
                  <c:v>1.0000000002037268E-3</c:v>
                </c:pt>
                <c:pt idx="5">
                  <c:v>1.0000000002037268E-3</c:v>
                </c:pt>
                <c:pt idx="6">
                  <c:v>1.0000000002037268E-3</c:v>
                </c:pt>
                <c:pt idx="7">
                  <c:v>1.0000000002037268E-3</c:v>
                </c:pt>
                <c:pt idx="8">
                  <c:v>1.0000000002037268E-3</c:v>
                </c:pt>
                <c:pt idx="9">
                  <c:v>1.0000000002037268E-3</c:v>
                </c:pt>
                <c:pt idx="10">
                  <c:v>1.0000000002037268E-3</c:v>
                </c:pt>
                <c:pt idx="11">
                  <c:v>1.0000000002037268E-3</c:v>
                </c:pt>
                <c:pt idx="12">
                  <c:v>1.0000000002037268E-3</c:v>
                </c:pt>
                <c:pt idx="13">
                  <c:v>2.0000000004074536E-3</c:v>
                </c:pt>
                <c:pt idx="14">
                  <c:v>1.0000000002037268E-3</c:v>
                </c:pt>
                <c:pt idx="15">
                  <c:v>1.0000000002037268E-3</c:v>
                </c:pt>
                <c:pt idx="16">
                  <c:v>2.0000000004074536E-3</c:v>
                </c:pt>
                <c:pt idx="17">
                  <c:v>1.0000000002037268E-3</c:v>
                </c:pt>
                <c:pt idx="18">
                  <c:v>1.9999999985884642E-3</c:v>
                </c:pt>
                <c:pt idx="19">
                  <c:v>1.0000000002037268E-3</c:v>
                </c:pt>
                <c:pt idx="20">
                  <c:v>1.0000000002037268E-3</c:v>
                </c:pt>
                <c:pt idx="21">
                  <c:v>1.0000000002037268E-3</c:v>
                </c:pt>
                <c:pt idx="22">
                  <c:v>1.0000000002037268E-3</c:v>
                </c:pt>
                <c:pt idx="23">
                  <c:v>9.9999999838473741E-4</c:v>
                </c:pt>
                <c:pt idx="24">
                  <c:v>1.0000000002037268E-3</c:v>
                </c:pt>
                <c:pt idx="25">
                  <c:v>1.0000000002037268E-3</c:v>
                </c:pt>
                <c:pt idx="26">
                  <c:v>1.0000000002037268E-3</c:v>
                </c:pt>
                <c:pt idx="27">
                  <c:v>9.9999999838473741E-4</c:v>
                </c:pt>
                <c:pt idx="28">
                  <c:v>1.0000000002037268E-3</c:v>
                </c:pt>
                <c:pt idx="29">
                  <c:v>1.0000000002037268E-3</c:v>
                </c:pt>
                <c:pt idx="30">
                  <c:v>1.0000000002037268E-3</c:v>
                </c:pt>
                <c:pt idx="31">
                  <c:v>1.0000000002037268E-3</c:v>
                </c:pt>
                <c:pt idx="32">
                  <c:v>1.0000000002037268E-3</c:v>
                </c:pt>
                <c:pt idx="33">
                  <c:v>9.9999999838473741E-4</c:v>
                </c:pt>
                <c:pt idx="34">
                  <c:v>2.0000000004074536E-3</c:v>
                </c:pt>
                <c:pt idx="35">
                  <c:v>1.0000000002037268E-3</c:v>
                </c:pt>
                <c:pt idx="36">
                  <c:v>1.0000000002037268E-3</c:v>
                </c:pt>
                <c:pt idx="37">
                  <c:v>2.0000000004074536E-3</c:v>
                </c:pt>
                <c:pt idx="38">
                  <c:v>1.0000000002037268E-3</c:v>
                </c:pt>
                <c:pt idx="39">
                  <c:v>1.0000000002037268E-3</c:v>
                </c:pt>
                <c:pt idx="40">
                  <c:v>1.0000000002037268E-3</c:v>
                </c:pt>
                <c:pt idx="41">
                  <c:v>1.0000000002037268E-3</c:v>
                </c:pt>
                <c:pt idx="42">
                  <c:v>1.0000000002037268E-3</c:v>
                </c:pt>
                <c:pt idx="43">
                  <c:v>1.0000000002037268E-3</c:v>
                </c:pt>
                <c:pt idx="44">
                  <c:v>1.0000000002037268E-3</c:v>
                </c:pt>
                <c:pt idx="45">
                  <c:v>1.0000000002037268E-3</c:v>
                </c:pt>
                <c:pt idx="46">
                  <c:v>1.0000000002037268E-3</c:v>
                </c:pt>
                <c:pt idx="47">
                  <c:v>1.0000000002037268E-3</c:v>
                </c:pt>
                <c:pt idx="48">
                  <c:v>1.0000000002037268E-3</c:v>
                </c:pt>
                <c:pt idx="49">
                  <c:v>1.0000000002037268E-3</c:v>
                </c:pt>
                <c:pt idx="50">
                  <c:v>2.0000000004074536E-3</c:v>
                </c:pt>
                <c:pt idx="51">
                  <c:v>2.0000000004074536E-3</c:v>
                </c:pt>
                <c:pt idx="52">
                  <c:v>1.0000000002037268E-3</c:v>
                </c:pt>
                <c:pt idx="53">
                  <c:v>1.0000000002037268E-3</c:v>
                </c:pt>
                <c:pt idx="54">
                  <c:v>1.0000000002037268E-3</c:v>
                </c:pt>
                <c:pt idx="55">
                  <c:v>9.9999999838473741E-4</c:v>
                </c:pt>
                <c:pt idx="56">
                  <c:v>9.9999999838473741E-4</c:v>
                </c:pt>
                <c:pt idx="57">
                  <c:v>1.9999999985884642E-3</c:v>
                </c:pt>
                <c:pt idx="58">
                  <c:v>1.0000000002037268E-3</c:v>
                </c:pt>
                <c:pt idx="59">
                  <c:v>1.0000000002037268E-3</c:v>
                </c:pt>
                <c:pt idx="60">
                  <c:v>2.0000000004074536E-3</c:v>
                </c:pt>
                <c:pt idx="61">
                  <c:v>2.0000000004074536E-3</c:v>
                </c:pt>
                <c:pt idx="62">
                  <c:v>1.0000000002037268E-3</c:v>
                </c:pt>
                <c:pt idx="63">
                  <c:v>2.0000000004074536E-3</c:v>
                </c:pt>
                <c:pt idx="64">
                  <c:v>1.0000000002037268E-3</c:v>
                </c:pt>
                <c:pt idx="65">
                  <c:v>1.0000000002037268E-3</c:v>
                </c:pt>
                <c:pt idx="66">
                  <c:v>1.0000000002037268E-3</c:v>
                </c:pt>
                <c:pt idx="67">
                  <c:v>1.0000000002037268E-3</c:v>
                </c:pt>
                <c:pt idx="68">
                  <c:v>1.0000000002037268E-3</c:v>
                </c:pt>
                <c:pt idx="69">
                  <c:v>1.0000000002037268E-3</c:v>
                </c:pt>
                <c:pt idx="70">
                  <c:v>2.0000000004074536E-3</c:v>
                </c:pt>
                <c:pt idx="71">
                  <c:v>1.0000000002037268E-3</c:v>
                </c:pt>
                <c:pt idx="72">
                  <c:v>2.0000000004074536E-3</c:v>
                </c:pt>
                <c:pt idx="73">
                  <c:v>1.0000000002037268E-3</c:v>
                </c:pt>
                <c:pt idx="74">
                  <c:v>1.0000000002037268E-3</c:v>
                </c:pt>
                <c:pt idx="75">
                  <c:v>1.0000000002037268E-3</c:v>
                </c:pt>
                <c:pt idx="76">
                  <c:v>2.0000000004074536E-3</c:v>
                </c:pt>
                <c:pt idx="77">
                  <c:v>9.9999999838473741E-4</c:v>
                </c:pt>
                <c:pt idx="78">
                  <c:v>1.9999999985884642E-3</c:v>
                </c:pt>
                <c:pt idx="79">
                  <c:v>1.0000000002037268E-3</c:v>
                </c:pt>
                <c:pt idx="80">
                  <c:v>1.0000000002037268E-3</c:v>
                </c:pt>
                <c:pt idx="81">
                  <c:v>2.0000000004074536E-3</c:v>
                </c:pt>
                <c:pt idx="82">
                  <c:v>1.0000000002037268E-3</c:v>
                </c:pt>
                <c:pt idx="83">
                  <c:v>2.0000000004074536E-3</c:v>
                </c:pt>
                <c:pt idx="84">
                  <c:v>1.0000000002037268E-3</c:v>
                </c:pt>
                <c:pt idx="85">
                  <c:v>1.0000000002037268E-3</c:v>
                </c:pt>
                <c:pt idx="86">
                  <c:v>2.0000000004074536E-3</c:v>
                </c:pt>
                <c:pt idx="87">
                  <c:v>2.0000000004074536E-3</c:v>
                </c:pt>
                <c:pt idx="88">
                  <c:v>2.0000000004074536E-3</c:v>
                </c:pt>
                <c:pt idx="89">
                  <c:v>2.0000000004074536E-3</c:v>
                </c:pt>
                <c:pt idx="90">
                  <c:v>2.0000000004074536E-3</c:v>
                </c:pt>
                <c:pt idx="91">
                  <c:v>1.0000000002037268E-3</c:v>
                </c:pt>
                <c:pt idx="92">
                  <c:v>2.0000000004074536E-3</c:v>
                </c:pt>
                <c:pt idx="93">
                  <c:v>9.9999999838473741E-4</c:v>
                </c:pt>
                <c:pt idx="94">
                  <c:v>1.0000000002037268E-3</c:v>
                </c:pt>
                <c:pt idx="95">
                  <c:v>1.9999999985884642E-3</c:v>
                </c:pt>
                <c:pt idx="96">
                  <c:v>2.0000000004074536E-3</c:v>
                </c:pt>
                <c:pt idx="97">
                  <c:v>1.0000000002037268E-3</c:v>
                </c:pt>
                <c:pt idx="98">
                  <c:v>2.0000000004074536E-3</c:v>
                </c:pt>
                <c:pt idx="99">
                  <c:v>1.0000000002037268E-3</c:v>
                </c:pt>
                <c:pt idx="100">
                  <c:v>2.0000000004074536E-3</c:v>
                </c:pt>
                <c:pt idx="101">
                  <c:v>1.0000000002037268E-3</c:v>
                </c:pt>
                <c:pt idx="102">
                  <c:v>2.0000000004074536E-3</c:v>
                </c:pt>
                <c:pt idx="103">
                  <c:v>1.0000000002037268E-3</c:v>
                </c:pt>
                <c:pt idx="104">
                  <c:v>2.0000000004074536E-3</c:v>
                </c:pt>
                <c:pt idx="105">
                  <c:v>9.9999999838473741E-4</c:v>
                </c:pt>
                <c:pt idx="106">
                  <c:v>1.0000000002037268E-3</c:v>
                </c:pt>
                <c:pt idx="107">
                  <c:v>2.0000000004074536E-3</c:v>
                </c:pt>
                <c:pt idx="108">
                  <c:v>1.0000000002037268E-3</c:v>
                </c:pt>
                <c:pt idx="109">
                  <c:v>2.0000000004074536E-3</c:v>
                </c:pt>
                <c:pt idx="110">
                  <c:v>2.0000000004074536E-3</c:v>
                </c:pt>
                <c:pt idx="111">
                  <c:v>1.0000000002037268E-3</c:v>
                </c:pt>
                <c:pt idx="112">
                  <c:v>2.0000000004074536E-3</c:v>
                </c:pt>
                <c:pt idx="113">
                  <c:v>2.0000000004074536E-3</c:v>
                </c:pt>
                <c:pt idx="114">
                  <c:v>1.0000000002037268E-3</c:v>
                </c:pt>
                <c:pt idx="115">
                  <c:v>2.0000000004074536E-3</c:v>
                </c:pt>
                <c:pt idx="116">
                  <c:v>1.9999999985884642E-3</c:v>
                </c:pt>
                <c:pt idx="117">
                  <c:v>2.0000000004074536E-3</c:v>
                </c:pt>
                <c:pt idx="118">
                  <c:v>1.0000000002037268E-3</c:v>
                </c:pt>
                <c:pt idx="119">
                  <c:v>2.0000000004074536E-3</c:v>
                </c:pt>
                <c:pt idx="120">
                  <c:v>1.9999999985884642E-3</c:v>
                </c:pt>
                <c:pt idx="121">
                  <c:v>1.0000000002037268E-3</c:v>
                </c:pt>
                <c:pt idx="122">
                  <c:v>2.0000000004074536E-3</c:v>
                </c:pt>
                <c:pt idx="123">
                  <c:v>2.0000000004074536E-3</c:v>
                </c:pt>
                <c:pt idx="124">
                  <c:v>2.0000000004074536E-3</c:v>
                </c:pt>
                <c:pt idx="125">
                  <c:v>1.9999999985884642E-3</c:v>
                </c:pt>
                <c:pt idx="126">
                  <c:v>2.0000000004074536E-3</c:v>
                </c:pt>
                <c:pt idx="127">
                  <c:v>2.0000000004074536E-3</c:v>
                </c:pt>
                <c:pt idx="128">
                  <c:v>1.9999999985884642E-3</c:v>
                </c:pt>
                <c:pt idx="129">
                  <c:v>2.0000000004074536E-3</c:v>
                </c:pt>
                <c:pt idx="130">
                  <c:v>1.9999999985884642E-3</c:v>
                </c:pt>
                <c:pt idx="131">
                  <c:v>2.0000000004074536E-3</c:v>
                </c:pt>
                <c:pt idx="132">
                  <c:v>2.0000000004074536E-3</c:v>
                </c:pt>
                <c:pt idx="133">
                  <c:v>1.0000000002037268E-3</c:v>
                </c:pt>
                <c:pt idx="134">
                  <c:v>1.9999999985884642E-3</c:v>
                </c:pt>
                <c:pt idx="135">
                  <c:v>2.0000000004074536E-3</c:v>
                </c:pt>
                <c:pt idx="136">
                  <c:v>2.0000000004074536E-3</c:v>
                </c:pt>
                <c:pt idx="137">
                  <c:v>2.0000000004074536E-3</c:v>
                </c:pt>
                <c:pt idx="138">
                  <c:v>2.0000000004074536E-3</c:v>
                </c:pt>
                <c:pt idx="139">
                  <c:v>2.0000000004074536E-3</c:v>
                </c:pt>
                <c:pt idx="140">
                  <c:v>2.0000000004074536E-3</c:v>
                </c:pt>
                <c:pt idx="141">
                  <c:v>2.0000000004074536E-3</c:v>
                </c:pt>
                <c:pt idx="142">
                  <c:v>1.9999999985884642E-3</c:v>
                </c:pt>
                <c:pt idx="143">
                  <c:v>2.0000000004074536E-3</c:v>
                </c:pt>
                <c:pt idx="144">
                  <c:v>2.0000000004074536E-3</c:v>
                </c:pt>
                <c:pt idx="145">
                  <c:v>2.0000000004074536E-3</c:v>
                </c:pt>
                <c:pt idx="146">
                  <c:v>2.0000000004074536E-3</c:v>
                </c:pt>
                <c:pt idx="147">
                  <c:v>1.9999999985884642E-3</c:v>
                </c:pt>
                <c:pt idx="148">
                  <c:v>2.0000000004074536E-3</c:v>
                </c:pt>
                <c:pt idx="149">
                  <c:v>1.9999999985884642E-3</c:v>
                </c:pt>
                <c:pt idx="150">
                  <c:v>1.0000000002037268E-3</c:v>
                </c:pt>
                <c:pt idx="151">
                  <c:v>1.9999999985884642E-3</c:v>
                </c:pt>
                <c:pt idx="152">
                  <c:v>2.0000000004074536E-3</c:v>
                </c:pt>
                <c:pt idx="153">
                  <c:v>2.0000000004074536E-3</c:v>
                </c:pt>
                <c:pt idx="154">
                  <c:v>2.0000000004074536E-3</c:v>
                </c:pt>
                <c:pt idx="155">
                  <c:v>2.0000000004074536E-3</c:v>
                </c:pt>
                <c:pt idx="156">
                  <c:v>2.0000000004074536E-3</c:v>
                </c:pt>
                <c:pt idx="157">
                  <c:v>1.9999999985884642E-3</c:v>
                </c:pt>
                <c:pt idx="158">
                  <c:v>2.0000000004074536E-3</c:v>
                </c:pt>
                <c:pt idx="159">
                  <c:v>2.0000000004074536E-3</c:v>
                </c:pt>
                <c:pt idx="160">
                  <c:v>1.9999999985884642E-3</c:v>
                </c:pt>
                <c:pt idx="161">
                  <c:v>2.0000000004074536E-3</c:v>
                </c:pt>
                <c:pt idx="162">
                  <c:v>1.9999999985884642E-3</c:v>
                </c:pt>
                <c:pt idx="163">
                  <c:v>2.0000000004074536E-3</c:v>
                </c:pt>
                <c:pt idx="164">
                  <c:v>2.0000000004074536E-3</c:v>
                </c:pt>
                <c:pt idx="165">
                  <c:v>2.0000000004074536E-3</c:v>
                </c:pt>
                <c:pt idx="166">
                  <c:v>2.0000000004074536E-3</c:v>
                </c:pt>
                <c:pt idx="167">
                  <c:v>2.0000000004074536E-3</c:v>
                </c:pt>
                <c:pt idx="168">
                  <c:v>2.0000000004074536E-3</c:v>
                </c:pt>
                <c:pt idx="169">
                  <c:v>2.0000000004074536E-3</c:v>
                </c:pt>
                <c:pt idx="170">
                  <c:v>2.0000000004074536E-3</c:v>
                </c:pt>
                <c:pt idx="171">
                  <c:v>2.0000000004074536E-3</c:v>
                </c:pt>
                <c:pt idx="172">
                  <c:v>2.0000000004074536E-3</c:v>
                </c:pt>
                <c:pt idx="173">
                  <c:v>2.0000000004074536E-3</c:v>
                </c:pt>
                <c:pt idx="174">
                  <c:v>2.0000000004074536E-3</c:v>
                </c:pt>
                <c:pt idx="175">
                  <c:v>2.999999998792191E-3</c:v>
                </c:pt>
                <c:pt idx="176">
                  <c:v>1.9999999985884642E-3</c:v>
                </c:pt>
                <c:pt idx="177">
                  <c:v>2.0000000004074536E-3</c:v>
                </c:pt>
                <c:pt idx="178">
                  <c:v>3.0000000006111804E-3</c:v>
                </c:pt>
                <c:pt idx="179">
                  <c:v>2.0000000004074536E-3</c:v>
                </c:pt>
                <c:pt idx="180">
                  <c:v>2.0000000004074536E-3</c:v>
                </c:pt>
                <c:pt idx="181">
                  <c:v>2.999999998792191E-3</c:v>
                </c:pt>
                <c:pt idx="182">
                  <c:v>2.0000000004074536E-3</c:v>
                </c:pt>
                <c:pt idx="183">
                  <c:v>2.999999998792191E-3</c:v>
                </c:pt>
                <c:pt idx="184">
                  <c:v>3.0000000006111804E-3</c:v>
                </c:pt>
                <c:pt idx="185">
                  <c:v>2.999999998792191E-3</c:v>
                </c:pt>
                <c:pt idx="186">
                  <c:v>2.0000000004074536E-3</c:v>
                </c:pt>
                <c:pt idx="187">
                  <c:v>2.0000000004074536E-3</c:v>
                </c:pt>
                <c:pt idx="188">
                  <c:v>3.0000000006111804E-3</c:v>
                </c:pt>
                <c:pt idx="189">
                  <c:v>2.0000000004074536E-3</c:v>
                </c:pt>
                <c:pt idx="190">
                  <c:v>2.0000000004074536E-3</c:v>
                </c:pt>
                <c:pt idx="191">
                  <c:v>2.0000000004074536E-3</c:v>
                </c:pt>
                <c:pt idx="192">
                  <c:v>2.0000000004074536E-3</c:v>
                </c:pt>
                <c:pt idx="193">
                  <c:v>1.9999999985884642E-3</c:v>
                </c:pt>
                <c:pt idx="194">
                  <c:v>1.9999999985884642E-3</c:v>
                </c:pt>
                <c:pt idx="195">
                  <c:v>3.0000000006111804E-3</c:v>
                </c:pt>
                <c:pt idx="196">
                  <c:v>3.0000000006111804E-3</c:v>
                </c:pt>
                <c:pt idx="197">
                  <c:v>2.0000000004074536E-3</c:v>
                </c:pt>
                <c:pt idx="198">
                  <c:v>2.999999998792191E-3</c:v>
                </c:pt>
                <c:pt idx="199">
                  <c:v>2.999999998792191E-3</c:v>
                </c:pt>
                <c:pt idx="200">
                  <c:v>2.999999998792191E-3</c:v>
                </c:pt>
                <c:pt idx="201">
                  <c:v>2.0000000004074536E-3</c:v>
                </c:pt>
                <c:pt idx="202">
                  <c:v>3.0000000006111804E-3</c:v>
                </c:pt>
                <c:pt idx="203">
                  <c:v>3.0000000006111804E-3</c:v>
                </c:pt>
                <c:pt idx="204">
                  <c:v>3.0000000006111804E-3</c:v>
                </c:pt>
                <c:pt idx="205">
                  <c:v>2.999999998792191E-3</c:v>
                </c:pt>
                <c:pt idx="206">
                  <c:v>3.0000000006111804E-3</c:v>
                </c:pt>
                <c:pt idx="207">
                  <c:v>2.0000000004074536E-3</c:v>
                </c:pt>
                <c:pt idx="208">
                  <c:v>3.0000000006111804E-3</c:v>
                </c:pt>
                <c:pt idx="209">
                  <c:v>3.0000000006111804E-3</c:v>
                </c:pt>
                <c:pt idx="210">
                  <c:v>1.9999999985884642E-3</c:v>
                </c:pt>
                <c:pt idx="211">
                  <c:v>2.999999998792191E-3</c:v>
                </c:pt>
                <c:pt idx="212">
                  <c:v>3.0000000006111804E-3</c:v>
                </c:pt>
                <c:pt idx="213">
                  <c:v>1.9999999985884642E-3</c:v>
                </c:pt>
                <c:pt idx="214">
                  <c:v>3.0000000006111804E-3</c:v>
                </c:pt>
                <c:pt idx="215">
                  <c:v>2.999999998792191E-3</c:v>
                </c:pt>
                <c:pt idx="216">
                  <c:v>2.999999998792191E-3</c:v>
                </c:pt>
                <c:pt idx="217">
                  <c:v>3.0000000006111804E-3</c:v>
                </c:pt>
                <c:pt idx="218">
                  <c:v>1.9999999985884642E-3</c:v>
                </c:pt>
                <c:pt idx="219">
                  <c:v>1.9999999985884642E-3</c:v>
                </c:pt>
                <c:pt idx="220">
                  <c:v>3.0000000006111804E-3</c:v>
                </c:pt>
                <c:pt idx="221">
                  <c:v>3.0000000006111804E-3</c:v>
                </c:pt>
                <c:pt idx="222">
                  <c:v>3.0000000006111804E-3</c:v>
                </c:pt>
                <c:pt idx="223">
                  <c:v>3.0000000006111804E-3</c:v>
                </c:pt>
                <c:pt idx="224">
                  <c:v>2.999999998792191E-3</c:v>
                </c:pt>
                <c:pt idx="225">
                  <c:v>2.999999998792191E-3</c:v>
                </c:pt>
                <c:pt idx="226">
                  <c:v>2.999999998792191E-3</c:v>
                </c:pt>
                <c:pt idx="227">
                  <c:v>2.999999998792191E-3</c:v>
                </c:pt>
                <c:pt idx="228">
                  <c:v>3.9999999989959178E-3</c:v>
                </c:pt>
                <c:pt idx="229">
                  <c:v>3.0000000006111804E-3</c:v>
                </c:pt>
                <c:pt idx="230">
                  <c:v>3.0000000006111804E-3</c:v>
                </c:pt>
                <c:pt idx="231">
                  <c:v>2.999999998792191E-3</c:v>
                </c:pt>
                <c:pt idx="232">
                  <c:v>3.0000000006111804E-3</c:v>
                </c:pt>
                <c:pt idx="233">
                  <c:v>3.0000000006111804E-3</c:v>
                </c:pt>
                <c:pt idx="234">
                  <c:v>3.0000000006111804E-3</c:v>
                </c:pt>
                <c:pt idx="235">
                  <c:v>2.999999998792191E-3</c:v>
                </c:pt>
                <c:pt idx="236">
                  <c:v>2.999999998792191E-3</c:v>
                </c:pt>
                <c:pt idx="237">
                  <c:v>2.999999998792191E-3</c:v>
                </c:pt>
                <c:pt idx="238">
                  <c:v>3.0000000006111804E-3</c:v>
                </c:pt>
                <c:pt idx="239">
                  <c:v>2.999999998792191E-3</c:v>
                </c:pt>
                <c:pt idx="240">
                  <c:v>3.0000000006111804E-3</c:v>
                </c:pt>
                <c:pt idx="241">
                  <c:v>3.0000000006111804E-3</c:v>
                </c:pt>
                <c:pt idx="242">
                  <c:v>4.0000000008149073E-3</c:v>
                </c:pt>
                <c:pt idx="243">
                  <c:v>2.999999998792191E-3</c:v>
                </c:pt>
                <c:pt idx="244">
                  <c:v>3.9999999989959178E-3</c:v>
                </c:pt>
                <c:pt idx="245">
                  <c:v>2.999999998792191E-3</c:v>
                </c:pt>
                <c:pt idx="246">
                  <c:v>3.0000000006111804E-3</c:v>
                </c:pt>
                <c:pt idx="247">
                  <c:v>3.9999999999054126E-3</c:v>
                </c:pt>
                <c:pt idx="248">
                  <c:v>3.9999999999054126E-3</c:v>
                </c:pt>
                <c:pt idx="249">
                  <c:v>2.9999999997016857E-3</c:v>
                </c:pt>
                <c:pt idx="250">
                  <c:v>3.9999999999054126E-3</c:v>
                </c:pt>
                <c:pt idx="251">
                  <c:v>3.9999999999054126E-3</c:v>
                </c:pt>
                <c:pt idx="252">
                  <c:v>3.9999999999054126E-3</c:v>
                </c:pt>
                <c:pt idx="253">
                  <c:v>3.9999999999054126E-3</c:v>
                </c:pt>
                <c:pt idx="254">
                  <c:v>3.9999999999054126E-3</c:v>
                </c:pt>
                <c:pt idx="255">
                  <c:v>3.9999999999054126E-3</c:v>
                </c:pt>
                <c:pt idx="256">
                  <c:v>3.9999999999054126E-3</c:v>
                </c:pt>
                <c:pt idx="257">
                  <c:v>4.0000000008149073E-3</c:v>
                </c:pt>
                <c:pt idx="258">
                  <c:v>3.9999999999054126E-3</c:v>
                </c:pt>
                <c:pt idx="259">
                  <c:v>3.9999999999054126E-3</c:v>
                </c:pt>
                <c:pt idx="260">
                  <c:v>3.9999999999054126E-3</c:v>
                </c:pt>
                <c:pt idx="261">
                  <c:v>3.9999999999054126E-3</c:v>
                </c:pt>
                <c:pt idx="262">
                  <c:v>3.9999999999054126E-3</c:v>
                </c:pt>
                <c:pt idx="263">
                  <c:v>3.9999999999054126E-3</c:v>
                </c:pt>
                <c:pt idx="264">
                  <c:v>3.9999999999054126E-3</c:v>
                </c:pt>
                <c:pt idx="265">
                  <c:v>3.9999999999054126E-3</c:v>
                </c:pt>
                <c:pt idx="266">
                  <c:v>5.0000000001091394E-3</c:v>
                </c:pt>
                <c:pt idx="267">
                  <c:v>3.9999999999054126E-3</c:v>
                </c:pt>
                <c:pt idx="268">
                  <c:v>5.0000000001091394E-3</c:v>
                </c:pt>
                <c:pt idx="269">
                  <c:v>3.9999999999054126E-3</c:v>
                </c:pt>
                <c:pt idx="270">
                  <c:v>3.9999999999054126E-3</c:v>
                </c:pt>
                <c:pt idx="271">
                  <c:v>5.0000000001091394E-3</c:v>
                </c:pt>
                <c:pt idx="272">
                  <c:v>5.0000000001091394E-3</c:v>
                </c:pt>
                <c:pt idx="273">
                  <c:v>5.0000000001091394E-3</c:v>
                </c:pt>
                <c:pt idx="274">
                  <c:v>5.0000000001091394E-3</c:v>
                </c:pt>
                <c:pt idx="275">
                  <c:v>3.9999999999054126E-3</c:v>
                </c:pt>
                <c:pt idx="276">
                  <c:v>5.0000000001091394E-3</c:v>
                </c:pt>
                <c:pt idx="277">
                  <c:v>5.0000000001091394E-3</c:v>
                </c:pt>
                <c:pt idx="278">
                  <c:v>4.9999999991996447E-3</c:v>
                </c:pt>
                <c:pt idx="279">
                  <c:v>5.0000000001091394E-3</c:v>
                </c:pt>
                <c:pt idx="280">
                  <c:v>5.9999999994033715E-3</c:v>
                </c:pt>
                <c:pt idx="281">
                  <c:v>6.0000000003128662E-3</c:v>
                </c:pt>
                <c:pt idx="282">
                  <c:v>5.9999999994033715E-3</c:v>
                </c:pt>
                <c:pt idx="283">
                  <c:v>5.9999999994033715E-3</c:v>
                </c:pt>
                <c:pt idx="284">
                  <c:v>6.9999999996070983E-3</c:v>
                </c:pt>
                <c:pt idx="285">
                  <c:v>6.9999999996070983E-3</c:v>
                </c:pt>
                <c:pt idx="286">
                  <c:v>8.0000000007203198E-3</c:v>
                </c:pt>
                <c:pt idx="287">
                  <c:v>9.0000000000145519E-3</c:v>
                </c:pt>
                <c:pt idx="288">
                  <c:v>9.0000000000145519E-3</c:v>
                </c:pt>
                <c:pt idx="289">
                  <c:v>9.0000000000145519E-3</c:v>
                </c:pt>
                <c:pt idx="290">
                  <c:v>1.0000000000218279E-2</c:v>
                </c:pt>
                <c:pt idx="291">
                  <c:v>1.0999999999512511E-2</c:v>
                </c:pt>
                <c:pt idx="292">
                  <c:v>1.2000000000625732E-2</c:v>
                </c:pt>
                <c:pt idx="293">
                  <c:v>1.4000000000123691E-2</c:v>
                </c:pt>
                <c:pt idx="294">
                  <c:v>1.599999999962165E-2</c:v>
                </c:pt>
                <c:pt idx="295">
                  <c:v>1.8000000000029104E-2</c:v>
                </c:pt>
                <c:pt idx="296">
                  <c:v>1.8999999999323336E-2</c:v>
                </c:pt>
                <c:pt idx="297">
                  <c:v>2.1999999999934516E-2</c:v>
                </c:pt>
                <c:pt idx="298">
                  <c:v>2.4999999999636202E-2</c:v>
                </c:pt>
                <c:pt idx="299">
                  <c:v>2.7999999999337888E-2</c:v>
                </c:pt>
                <c:pt idx="300">
                  <c:v>3.2000000000152795E-2</c:v>
                </c:pt>
                <c:pt idx="301">
                  <c:v>3.6000000000058208E-2</c:v>
                </c:pt>
                <c:pt idx="302">
                  <c:v>4.1000000000167347E-2</c:v>
                </c:pt>
                <c:pt idx="303">
                  <c:v>4.6999999999570719E-2</c:v>
                </c:pt>
                <c:pt idx="304">
                  <c:v>5.4000000000087311E-2</c:v>
                </c:pt>
                <c:pt idx="305">
                  <c:v>6.1000000000603904E-2</c:v>
                </c:pt>
                <c:pt idx="306">
                  <c:v>7.0999999999912689E-2</c:v>
                </c:pt>
                <c:pt idx="307">
                  <c:v>7.999999999992724E-2</c:v>
                </c:pt>
                <c:pt idx="308">
                  <c:v>9.2000000000552973E-2</c:v>
                </c:pt>
                <c:pt idx="309">
                  <c:v>0.10600000000067666</c:v>
                </c:pt>
                <c:pt idx="310">
                  <c:v>0.12100000000009459</c:v>
                </c:pt>
                <c:pt idx="311">
                  <c:v>0.13999999999941792</c:v>
                </c:pt>
                <c:pt idx="312">
                  <c:v>0.15999999999985448</c:v>
                </c:pt>
                <c:pt idx="313">
                  <c:v>0.18299999999999272</c:v>
                </c:pt>
                <c:pt idx="314">
                  <c:v>0.21000000000003638</c:v>
                </c:pt>
                <c:pt idx="315">
                  <c:v>0.24099999999998545</c:v>
                </c:pt>
                <c:pt idx="316">
                  <c:v>0.2750000000005457</c:v>
                </c:pt>
                <c:pt idx="317">
                  <c:v>0.31600000000071304</c:v>
                </c:pt>
                <c:pt idx="318">
                  <c:v>0.36099999999987631</c:v>
                </c:pt>
                <c:pt idx="319">
                  <c:v>0.41399999999975989</c:v>
                </c:pt>
                <c:pt idx="320">
                  <c:v>0.47299999999995634</c:v>
                </c:pt>
                <c:pt idx="321">
                  <c:v>0.54100000000016735</c:v>
                </c:pt>
                <c:pt idx="322">
                  <c:v>0.61799999999948341</c:v>
                </c:pt>
                <c:pt idx="323">
                  <c:v>0.70499999999992724</c:v>
                </c:pt>
                <c:pt idx="324">
                  <c:v>0.80400000000008731</c:v>
                </c:pt>
                <c:pt idx="325">
                  <c:v>0.91700000000037107</c:v>
                </c:pt>
                <c:pt idx="326">
                  <c:v>1.0450000000000728</c:v>
                </c:pt>
                <c:pt idx="327">
                  <c:v>1.1890000000003056</c:v>
                </c:pt>
                <c:pt idx="328">
                  <c:v>1.3519999999998618</c:v>
                </c:pt>
                <c:pt idx="329">
                  <c:v>1.5370000000002619</c:v>
                </c:pt>
                <c:pt idx="330">
                  <c:v>1.7449999999998909</c:v>
                </c:pt>
                <c:pt idx="331">
                  <c:v>1.9809999999997672</c:v>
                </c:pt>
                <c:pt idx="332">
                  <c:v>2.2460000000000946</c:v>
                </c:pt>
                <c:pt idx="333">
                  <c:v>2.5450000000000728</c:v>
                </c:pt>
                <c:pt idx="334">
                  <c:v>2.8810000000003129</c:v>
                </c:pt>
                <c:pt idx="335">
                  <c:v>3.2590000000000146</c:v>
                </c:pt>
                <c:pt idx="336">
                  <c:v>3.6829999999999927</c:v>
                </c:pt>
                <c:pt idx="337">
                  <c:v>4.1599999999998545</c:v>
                </c:pt>
                <c:pt idx="338">
                  <c:v>4.6940000000004147</c:v>
                </c:pt>
                <c:pt idx="339">
                  <c:v>5.2929999999996653</c:v>
                </c:pt>
                <c:pt idx="340">
                  <c:v>5.9629999999997381</c:v>
                </c:pt>
                <c:pt idx="341">
                  <c:v>6.7119999999995343</c:v>
                </c:pt>
                <c:pt idx="342">
                  <c:v>7.5500000000001819</c:v>
                </c:pt>
                <c:pt idx="343">
                  <c:v>8.4840000000003783</c:v>
                </c:pt>
                <c:pt idx="344">
                  <c:v>9.5270000000000437</c:v>
                </c:pt>
                <c:pt idx="345">
                  <c:v>10.689000000000306</c:v>
                </c:pt>
                <c:pt idx="346">
                  <c:v>11.981999999999971</c:v>
                </c:pt>
                <c:pt idx="347">
                  <c:v>13.42200000000048</c:v>
                </c:pt>
                <c:pt idx="348">
                  <c:v>15.02100000000064</c:v>
                </c:pt>
                <c:pt idx="349">
                  <c:v>16.798000000000684</c:v>
                </c:pt>
                <c:pt idx="350">
                  <c:v>18.769000000000233</c:v>
                </c:pt>
                <c:pt idx="351">
                  <c:v>20.953000000000429</c:v>
                </c:pt>
                <c:pt idx="352">
                  <c:v>23.372000000000298</c:v>
                </c:pt>
                <c:pt idx="353">
                  <c:v>26.047999999999774</c:v>
                </c:pt>
                <c:pt idx="354">
                  <c:v>29.006999999999607</c:v>
                </c:pt>
                <c:pt idx="355">
                  <c:v>32.276000000000749</c:v>
                </c:pt>
                <c:pt idx="356">
                  <c:v>35.882000000000517</c:v>
                </c:pt>
                <c:pt idx="357">
                  <c:v>39.858000000000175</c:v>
                </c:pt>
                <c:pt idx="358">
                  <c:v>44.238000000000284</c:v>
                </c:pt>
                <c:pt idx="359">
                  <c:v>49.056999999999789</c:v>
                </c:pt>
                <c:pt idx="360">
                  <c:v>54.356999999999971</c:v>
                </c:pt>
                <c:pt idx="361">
                  <c:v>60.179000000000087</c:v>
                </c:pt>
                <c:pt idx="362">
                  <c:v>66.567000000000007</c:v>
                </c:pt>
                <c:pt idx="363">
                  <c:v>73.57300000000032</c:v>
                </c:pt>
                <c:pt idx="364">
                  <c:v>81.247999999999593</c:v>
                </c:pt>
                <c:pt idx="365">
                  <c:v>89.648999999999432</c:v>
                </c:pt>
                <c:pt idx="366">
                  <c:v>98.835000000000036</c:v>
                </c:pt>
                <c:pt idx="367">
                  <c:v>108.8730000000005</c:v>
                </c:pt>
                <c:pt idx="368">
                  <c:v>119.82800000000043</c:v>
                </c:pt>
                <c:pt idx="369">
                  <c:v>131.77500000000055</c:v>
                </c:pt>
                <c:pt idx="370">
                  <c:v>144.79200000000037</c:v>
                </c:pt>
                <c:pt idx="371">
                  <c:v>158.96200000000044</c:v>
                </c:pt>
                <c:pt idx="372">
                  <c:v>174.37299999999959</c:v>
                </c:pt>
                <c:pt idx="373">
                  <c:v>191.11599999999999</c:v>
                </c:pt>
                <c:pt idx="374">
                  <c:v>209.29300000000057</c:v>
                </c:pt>
                <c:pt idx="375">
                  <c:v>229.0059999999994</c:v>
                </c:pt>
                <c:pt idx="376">
                  <c:v>250.36499999999978</c:v>
                </c:pt>
                <c:pt idx="377">
                  <c:v>273.48700000000008</c:v>
                </c:pt>
                <c:pt idx="378">
                  <c:v>298.49600000000009</c:v>
                </c:pt>
                <c:pt idx="379">
                  <c:v>325.51800000000003</c:v>
                </c:pt>
                <c:pt idx="380">
                  <c:v>354.6889999999994</c:v>
                </c:pt>
                <c:pt idx="381">
                  <c:v>386.14900000000034</c:v>
                </c:pt>
                <c:pt idx="382">
                  <c:v>420.04700000000048</c:v>
                </c:pt>
                <c:pt idx="383">
                  <c:v>456.53999999999996</c:v>
                </c:pt>
                <c:pt idx="384">
                  <c:v>495.78700000000026</c:v>
                </c:pt>
                <c:pt idx="385">
                  <c:v>537.95399999999972</c:v>
                </c:pt>
                <c:pt idx="386">
                  <c:v>583.22000000000025</c:v>
                </c:pt>
                <c:pt idx="387">
                  <c:v>631.76400000000012</c:v>
                </c:pt>
                <c:pt idx="388">
                  <c:v>683.77599999999893</c:v>
                </c:pt>
                <c:pt idx="389">
                  <c:v>739.45099999999911</c:v>
                </c:pt>
                <c:pt idx="390">
                  <c:v>798.98800000000028</c:v>
                </c:pt>
                <c:pt idx="391">
                  <c:v>862.59400000000005</c:v>
                </c:pt>
                <c:pt idx="392">
                  <c:v>930.49199999999928</c:v>
                </c:pt>
                <c:pt idx="393">
                  <c:v>1002.884</c:v>
                </c:pt>
                <c:pt idx="394">
                  <c:v>1080.0019999999995</c:v>
                </c:pt>
                <c:pt idx="395">
                  <c:v>1162.0750000000007</c:v>
                </c:pt>
                <c:pt idx="396">
                  <c:v>1249.3369999999995</c:v>
                </c:pt>
                <c:pt idx="397">
                  <c:v>1342.027</c:v>
                </c:pt>
                <c:pt idx="398">
                  <c:v>1440.3840000000009</c:v>
                </c:pt>
                <c:pt idx="399">
                  <c:v>1544.6550000000007</c:v>
                </c:pt>
                <c:pt idx="400">
                  <c:v>1655.0860000000002</c:v>
                </c:pt>
                <c:pt idx="401">
                  <c:v>1771.9319999999998</c:v>
                </c:pt>
                <c:pt idx="402">
                  <c:v>1895.4299999999994</c:v>
                </c:pt>
                <c:pt idx="403">
                  <c:v>2025.8360000000011</c:v>
                </c:pt>
                <c:pt idx="404">
                  <c:v>2163.4170000000004</c:v>
                </c:pt>
                <c:pt idx="405">
                  <c:v>2308.3870000000006</c:v>
                </c:pt>
                <c:pt idx="406">
                  <c:v>2461.0069999999996</c:v>
                </c:pt>
                <c:pt idx="407">
                  <c:v>2621.518</c:v>
                </c:pt>
                <c:pt idx="408">
                  <c:v>2790.1580000000004</c:v>
                </c:pt>
                <c:pt idx="409">
                  <c:v>2967.1579999999994</c:v>
                </c:pt>
                <c:pt idx="410">
                  <c:v>3152.7409999999991</c:v>
                </c:pt>
                <c:pt idx="411">
                  <c:v>3347.1240000000007</c:v>
                </c:pt>
                <c:pt idx="412">
                  <c:v>3550.5240000000003</c:v>
                </c:pt>
                <c:pt idx="413">
                  <c:v>3763.1170000000002</c:v>
                </c:pt>
                <c:pt idx="414">
                  <c:v>3985.0980000000009</c:v>
                </c:pt>
                <c:pt idx="415">
                  <c:v>4216.6360000000004</c:v>
                </c:pt>
                <c:pt idx="416">
                  <c:v>4457.9159999999993</c:v>
                </c:pt>
                <c:pt idx="417">
                  <c:v>4709.0199999999995</c:v>
                </c:pt>
                <c:pt idx="418">
                  <c:v>4970.1009999999997</c:v>
                </c:pt>
                <c:pt idx="419">
                  <c:v>5241.2610000000004</c:v>
                </c:pt>
                <c:pt idx="420">
                  <c:v>5522.5810000000001</c:v>
                </c:pt>
                <c:pt idx="421">
                  <c:v>5814.125</c:v>
                </c:pt>
                <c:pt idx="422">
                  <c:v>6115.93</c:v>
                </c:pt>
                <c:pt idx="423">
                  <c:v>6428.0249999999987</c:v>
                </c:pt>
                <c:pt idx="424">
                  <c:v>6750.3689999999997</c:v>
                </c:pt>
                <c:pt idx="425">
                  <c:v>7082.9359999999997</c:v>
                </c:pt>
                <c:pt idx="426">
                  <c:v>7425.6580000000004</c:v>
                </c:pt>
                <c:pt idx="427">
                  <c:v>7778.4829999999993</c:v>
                </c:pt>
                <c:pt idx="428">
                  <c:v>8141.2000000000007</c:v>
                </c:pt>
                <c:pt idx="429">
                  <c:v>8513.6869999999999</c:v>
                </c:pt>
                <c:pt idx="430">
                  <c:v>8895.7560000000012</c:v>
                </c:pt>
                <c:pt idx="431">
                  <c:v>9287.1829999999991</c:v>
                </c:pt>
                <c:pt idx="432">
                  <c:v>9687.7059999999983</c:v>
                </c:pt>
                <c:pt idx="433">
                  <c:v>10097.035</c:v>
                </c:pt>
                <c:pt idx="434">
                  <c:v>10514.839</c:v>
                </c:pt>
                <c:pt idx="435">
                  <c:v>10940.777999999998</c:v>
                </c:pt>
                <c:pt idx="436">
                  <c:v>11374.407999999999</c:v>
                </c:pt>
                <c:pt idx="437">
                  <c:v>11815.314999999999</c:v>
                </c:pt>
                <c:pt idx="438">
                  <c:v>12263.026000000002</c:v>
                </c:pt>
                <c:pt idx="439">
                  <c:v>12717.09</c:v>
                </c:pt>
                <c:pt idx="440">
                  <c:v>13176.86</c:v>
                </c:pt>
                <c:pt idx="441">
                  <c:v>13641.807000000001</c:v>
                </c:pt>
                <c:pt idx="442">
                  <c:v>14111.328</c:v>
                </c:pt>
                <c:pt idx="443">
                  <c:v>14584.777</c:v>
                </c:pt>
                <c:pt idx="444">
                  <c:v>15061.478000000001</c:v>
                </c:pt>
                <c:pt idx="445">
                  <c:v>15540.723000000002</c:v>
                </c:pt>
                <c:pt idx="446">
                  <c:v>16021.781999999999</c:v>
                </c:pt>
                <c:pt idx="447">
                  <c:v>16503.919000000002</c:v>
                </c:pt>
                <c:pt idx="448">
                  <c:v>16986.286</c:v>
                </c:pt>
                <c:pt idx="449">
                  <c:v>17468.105</c:v>
                </c:pt>
                <c:pt idx="450">
                  <c:v>17948.538</c:v>
                </c:pt>
                <c:pt idx="451">
                  <c:v>18426.778999999999</c:v>
                </c:pt>
                <c:pt idx="452">
                  <c:v>18901.86</c:v>
                </c:pt>
                <c:pt idx="453">
                  <c:v>19372.941999999999</c:v>
                </c:pt>
                <c:pt idx="454">
                  <c:v>19839.118000000002</c:v>
                </c:pt>
                <c:pt idx="455">
                  <c:v>20299.494999999999</c:v>
                </c:pt>
                <c:pt idx="456">
                  <c:v>20753.147000000001</c:v>
                </c:pt>
                <c:pt idx="457">
                  <c:v>21199.159</c:v>
                </c:pt>
                <c:pt idx="458">
                  <c:v>21636.610999999997</c:v>
                </c:pt>
                <c:pt idx="459">
                  <c:v>22064.611000000001</c:v>
                </c:pt>
                <c:pt idx="460">
                  <c:v>22482.194</c:v>
                </c:pt>
                <c:pt idx="461">
                  <c:v>22888.486999999997</c:v>
                </c:pt>
                <c:pt idx="462">
                  <c:v>23282.636000000002</c:v>
                </c:pt>
                <c:pt idx="463">
                  <c:v>23663.684000000001</c:v>
                </c:pt>
                <c:pt idx="464">
                  <c:v>24030.814999999999</c:v>
                </c:pt>
                <c:pt idx="465">
                  <c:v>24383.192999999999</c:v>
                </c:pt>
                <c:pt idx="466">
                  <c:v>24720.005000000001</c:v>
                </c:pt>
                <c:pt idx="467">
                  <c:v>25040.472999999998</c:v>
                </c:pt>
                <c:pt idx="468">
                  <c:v>25343.843000000001</c:v>
                </c:pt>
                <c:pt idx="469">
                  <c:v>25629.388999999999</c:v>
                </c:pt>
                <c:pt idx="470">
                  <c:v>25896.458999999999</c:v>
                </c:pt>
                <c:pt idx="471">
                  <c:v>26144.360999999997</c:v>
                </c:pt>
                <c:pt idx="472">
                  <c:v>26372.522000000001</c:v>
                </c:pt>
                <c:pt idx="473">
                  <c:v>26580.384999999998</c:v>
                </c:pt>
                <c:pt idx="474">
                  <c:v>26767.46</c:v>
                </c:pt>
                <c:pt idx="475">
                  <c:v>26933.236999999997</c:v>
                </c:pt>
                <c:pt idx="476">
                  <c:v>27077.339</c:v>
                </c:pt>
                <c:pt idx="477">
                  <c:v>27199.398000000001</c:v>
                </c:pt>
                <c:pt idx="478">
                  <c:v>27299.117999999999</c:v>
                </c:pt>
                <c:pt idx="479">
                  <c:v>27376.241999999998</c:v>
                </c:pt>
                <c:pt idx="480">
                  <c:v>27430.589</c:v>
                </c:pt>
                <c:pt idx="481">
                  <c:v>27462.004999999997</c:v>
                </c:pt>
                <c:pt idx="482">
                  <c:v>27470.43</c:v>
                </c:pt>
                <c:pt idx="483">
                  <c:v>27455.826000000001</c:v>
                </c:pt>
                <c:pt idx="484">
                  <c:v>27418.238000000001</c:v>
                </c:pt>
                <c:pt idx="485">
                  <c:v>27357.758000000002</c:v>
                </c:pt>
                <c:pt idx="486">
                  <c:v>27274.53</c:v>
                </c:pt>
                <c:pt idx="487">
                  <c:v>27168.779000000002</c:v>
                </c:pt>
                <c:pt idx="488">
                  <c:v>27040.764000000003</c:v>
                </c:pt>
                <c:pt idx="489">
                  <c:v>26890.804</c:v>
                </c:pt>
                <c:pt idx="490">
                  <c:v>26719.267</c:v>
                </c:pt>
                <c:pt idx="491">
                  <c:v>26526.583000000002</c:v>
                </c:pt>
                <c:pt idx="492">
                  <c:v>26313.22</c:v>
                </c:pt>
                <c:pt idx="493">
                  <c:v>26079.706000000002</c:v>
                </c:pt>
                <c:pt idx="494">
                  <c:v>25826.593000000001</c:v>
                </c:pt>
                <c:pt idx="495">
                  <c:v>25554.521999999997</c:v>
                </c:pt>
                <c:pt idx="496">
                  <c:v>25264.128000000001</c:v>
                </c:pt>
                <c:pt idx="497">
                  <c:v>24956.07</c:v>
                </c:pt>
                <c:pt idx="498">
                  <c:v>24631.152000000002</c:v>
                </c:pt>
                <c:pt idx="499">
                  <c:v>24290.091</c:v>
                </c:pt>
                <c:pt idx="500">
                  <c:v>23933.69</c:v>
                </c:pt>
                <c:pt idx="501">
                  <c:v>23562.753000000001</c:v>
                </c:pt>
                <c:pt idx="502">
                  <c:v>23178.135000000002</c:v>
                </c:pt>
                <c:pt idx="503">
                  <c:v>22780.690999999999</c:v>
                </c:pt>
                <c:pt idx="504">
                  <c:v>22371.304</c:v>
                </c:pt>
                <c:pt idx="505">
                  <c:v>21950.843000000001</c:v>
                </c:pt>
                <c:pt idx="506">
                  <c:v>21520.262000000002</c:v>
                </c:pt>
                <c:pt idx="507">
                  <c:v>21080.448</c:v>
                </c:pt>
                <c:pt idx="508">
                  <c:v>20632.325000000001</c:v>
                </c:pt>
                <c:pt idx="509">
                  <c:v>20176.754999999997</c:v>
                </c:pt>
                <c:pt idx="510">
                  <c:v>19714.764999999999</c:v>
                </c:pt>
                <c:pt idx="511">
                  <c:v>19247.212</c:v>
                </c:pt>
                <c:pt idx="512">
                  <c:v>18775.004000000001</c:v>
                </c:pt>
                <c:pt idx="513">
                  <c:v>18299.038</c:v>
                </c:pt>
                <c:pt idx="514">
                  <c:v>17820.199000000001</c:v>
                </c:pt>
                <c:pt idx="515">
                  <c:v>17339.347999999998</c:v>
                </c:pt>
                <c:pt idx="516">
                  <c:v>16857.341</c:v>
                </c:pt>
                <c:pt idx="517">
                  <c:v>16374.968000000001</c:v>
                </c:pt>
                <c:pt idx="518">
                  <c:v>15893.103000000001</c:v>
                </c:pt>
                <c:pt idx="519">
                  <c:v>15412.494000000001</c:v>
                </c:pt>
                <c:pt idx="520">
                  <c:v>14933.894999999999</c:v>
                </c:pt>
                <c:pt idx="521">
                  <c:v>14457.984</c:v>
                </c:pt>
                <c:pt idx="522">
                  <c:v>13985.561</c:v>
                </c:pt>
                <c:pt idx="523">
                  <c:v>13517.240999999998</c:v>
                </c:pt>
                <c:pt idx="524">
                  <c:v>13053.659</c:v>
                </c:pt>
                <c:pt idx="525">
                  <c:v>12595.414999999999</c:v>
                </c:pt>
                <c:pt idx="526">
                  <c:v>12143.074000000001</c:v>
                </c:pt>
                <c:pt idx="527">
                  <c:v>11697.173000000003</c:v>
                </c:pt>
                <c:pt idx="528">
                  <c:v>11258.207000000002</c:v>
                </c:pt>
                <c:pt idx="529">
                  <c:v>10826.608</c:v>
                </c:pt>
                <c:pt idx="530">
                  <c:v>10402.857000000002</c:v>
                </c:pt>
                <c:pt idx="531">
                  <c:v>9987.3189999999995</c:v>
                </c:pt>
                <c:pt idx="532">
                  <c:v>9580.3019999999997</c:v>
                </c:pt>
                <c:pt idx="533">
                  <c:v>9182.2150000000001</c:v>
                </c:pt>
                <c:pt idx="534">
                  <c:v>8793.2960000000021</c:v>
                </c:pt>
                <c:pt idx="535">
                  <c:v>8413.7969999999987</c:v>
                </c:pt>
                <c:pt idx="536">
                  <c:v>8043.9299999999994</c:v>
                </c:pt>
                <c:pt idx="537">
                  <c:v>7683.8809999999994</c:v>
                </c:pt>
                <c:pt idx="538">
                  <c:v>7333.7990000000009</c:v>
                </c:pt>
                <c:pt idx="539">
                  <c:v>6993.8040000000001</c:v>
                </c:pt>
                <c:pt idx="540">
                  <c:v>6663.9629999999997</c:v>
                </c:pt>
                <c:pt idx="541">
                  <c:v>6344.3769999999995</c:v>
                </c:pt>
                <c:pt idx="542">
                  <c:v>6035.0590000000002</c:v>
                </c:pt>
                <c:pt idx="543">
                  <c:v>5736.0110000000004</c:v>
                </c:pt>
                <c:pt idx="544">
                  <c:v>5447.1849999999995</c:v>
                </c:pt>
                <c:pt idx="545">
                  <c:v>5168.5970000000007</c:v>
                </c:pt>
                <c:pt idx="546">
                  <c:v>4900.1500000000005</c:v>
                </c:pt>
                <c:pt idx="547">
                  <c:v>4641.7540000000008</c:v>
                </c:pt>
                <c:pt idx="548">
                  <c:v>4393.3019999999997</c:v>
                </c:pt>
                <c:pt idx="549">
                  <c:v>4154.6629999999996</c:v>
                </c:pt>
                <c:pt idx="550">
                  <c:v>3925.6970000000001</c:v>
                </c:pt>
                <c:pt idx="551">
                  <c:v>3706.2429999999995</c:v>
                </c:pt>
                <c:pt idx="552">
                  <c:v>3496.1129999999994</c:v>
                </c:pt>
                <c:pt idx="553">
                  <c:v>3295.1480000000001</c:v>
                </c:pt>
                <c:pt idx="554">
                  <c:v>3103.1329999999998</c:v>
                </c:pt>
                <c:pt idx="555">
                  <c:v>2919.8610000000008</c:v>
                </c:pt>
                <c:pt idx="556">
                  <c:v>2745.0950000000003</c:v>
                </c:pt>
                <c:pt idx="557">
                  <c:v>2578.6459999999997</c:v>
                </c:pt>
                <c:pt idx="558">
                  <c:v>2420.262999999999</c:v>
                </c:pt>
                <c:pt idx="559">
                  <c:v>2269.7059999999992</c:v>
                </c:pt>
                <c:pt idx="560">
                  <c:v>2126.735999999999</c:v>
                </c:pt>
                <c:pt idx="561">
                  <c:v>1991.1040000000003</c:v>
                </c:pt>
                <c:pt idx="562">
                  <c:v>1862.5649999999996</c:v>
                </c:pt>
                <c:pt idx="563">
                  <c:v>1740.8600000000006</c:v>
                </c:pt>
                <c:pt idx="564">
                  <c:v>1625.7569999999996</c:v>
                </c:pt>
                <c:pt idx="565">
                  <c:v>1516.9970000000012</c:v>
                </c:pt>
                <c:pt idx="566">
                  <c:v>1414.3350000000009</c:v>
                </c:pt>
                <c:pt idx="567">
                  <c:v>1317.5120000000006</c:v>
                </c:pt>
                <c:pt idx="568">
                  <c:v>1226.3060000000005</c:v>
                </c:pt>
                <c:pt idx="569">
                  <c:v>1140.4680000000008</c:v>
                </c:pt>
                <c:pt idx="570">
                  <c:v>1059.7600000000002</c:v>
                </c:pt>
                <c:pt idx="571">
                  <c:v>983.95000000000073</c:v>
                </c:pt>
                <c:pt idx="572">
                  <c:v>912.8130000000001</c:v>
                </c:pt>
                <c:pt idx="573">
                  <c:v>846.1260000000002</c:v>
                </c:pt>
                <c:pt idx="574">
                  <c:v>783.67099999999937</c:v>
                </c:pt>
                <c:pt idx="575">
                  <c:v>725.23599999999988</c:v>
                </c:pt>
                <c:pt idx="576">
                  <c:v>670.6239999999998</c:v>
                </c:pt>
                <c:pt idx="577">
                  <c:v>619.63100000000031</c:v>
                </c:pt>
                <c:pt idx="578">
                  <c:v>572.0630000000001</c:v>
                </c:pt>
                <c:pt idx="579">
                  <c:v>527.74200000000019</c:v>
                </c:pt>
                <c:pt idx="580">
                  <c:v>486.48800000000028</c:v>
                </c:pt>
                <c:pt idx="581">
                  <c:v>448.13000000000011</c:v>
                </c:pt>
                <c:pt idx="582">
                  <c:v>412.5</c:v>
                </c:pt>
                <c:pt idx="583">
                  <c:v>379.44300000000021</c:v>
                </c:pt>
                <c:pt idx="584">
                  <c:v>348.8100000000004</c:v>
                </c:pt>
                <c:pt idx="585">
                  <c:v>320.45499999999993</c:v>
                </c:pt>
                <c:pt idx="586">
                  <c:v>294.24299999999948</c:v>
                </c:pt>
                <c:pt idx="587">
                  <c:v>270.04200000000037</c:v>
                </c:pt>
                <c:pt idx="588">
                  <c:v>247.73300000000017</c:v>
                </c:pt>
                <c:pt idx="589">
                  <c:v>227.19499999999971</c:v>
                </c:pt>
                <c:pt idx="590">
                  <c:v>208.32200000000012</c:v>
                </c:pt>
                <c:pt idx="591">
                  <c:v>191.00600000000031</c:v>
                </c:pt>
                <c:pt idx="592">
                  <c:v>175.15400000000045</c:v>
                </c:pt>
                <c:pt idx="593">
                  <c:v>160.67199999999957</c:v>
                </c:pt>
                <c:pt idx="594">
                  <c:v>147.47599999999966</c:v>
                </c:pt>
                <c:pt idx="595">
                  <c:v>135.48700000000008</c:v>
                </c:pt>
                <c:pt idx="596">
                  <c:v>124.62899999999991</c:v>
                </c:pt>
                <c:pt idx="597">
                  <c:v>114.83599999999933</c:v>
                </c:pt>
                <c:pt idx="598">
                  <c:v>106.04399999999987</c:v>
                </c:pt>
                <c:pt idx="599">
                  <c:v>98.195999999999913</c:v>
                </c:pt>
                <c:pt idx="600">
                  <c:v>91.239000000000487</c:v>
                </c:pt>
                <c:pt idx="601">
                  <c:v>85.127000000000407</c:v>
                </c:pt>
                <c:pt idx="602">
                  <c:v>79.8149999999996</c:v>
                </c:pt>
                <c:pt idx="603">
                  <c:v>75.264999999999418</c:v>
                </c:pt>
                <c:pt idx="604">
                  <c:v>71.446999999999207</c:v>
                </c:pt>
                <c:pt idx="605">
                  <c:v>68.328999999999724</c:v>
                </c:pt>
                <c:pt idx="606">
                  <c:v>65.886999999999716</c:v>
                </c:pt>
                <c:pt idx="607">
                  <c:v>64.103000000000065</c:v>
                </c:pt>
                <c:pt idx="608">
                  <c:v>62.956000000000131</c:v>
                </c:pt>
                <c:pt idx="609">
                  <c:v>62.436999999999898</c:v>
                </c:pt>
                <c:pt idx="610">
                  <c:v>62.536999999999352</c:v>
                </c:pt>
                <c:pt idx="611">
                  <c:v>63.251999999999498</c:v>
                </c:pt>
                <c:pt idx="612">
                  <c:v>64.582000000000335</c:v>
                </c:pt>
                <c:pt idx="613">
                  <c:v>66.528000000000247</c:v>
                </c:pt>
                <c:pt idx="614">
                  <c:v>69.097999999999956</c:v>
                </c:pt>
                <c:pt idx="615">
                  <c:v>72.302000000000589</c:v>
                </c:pt>
                <c:pt idx="616">
                  <c:v>76.154000000000451</c:v>
                </c:pt>
                <c:pt idx="617">
                  <c:v>80.670999999999367</c:v>
                </c:pt>
                <c:pt idx="618">
                  <c:v>85.873000000000502</c:v>
                </c:pt>
                <c:pt idx="619">
                  <c:v>91.786000000000058</c:v>
                </c:pt>
                <c:pt idx="620">
                  <c:v>98.434999999999491</c:v>
                </c:pt>
                <c:pt idx="621">
                  <c:v>105.85199999999986</c:v>
                </c:pt>
                <c:pt idx="622">
                  <c:v>114.07099999999991</c:v>
                </c:pt>
                <c:pt idx="623">
                  <c:v>123.12700000000041</c:v>
                </c:pt>
                <c:pt idx="624">
                  <c:v>133.0619999999999</c:v>
                </c:pt>
                <c:pt idx="625">
                  <c:v>143.92000000000007</c:v>
                </c:pt>
                <c:pt idx="626">
                  <c:v>155.74200000000019</c:v>
                </c:pt>
                <c:pt idx="627">
                  <c:v>168.57999999999993</c:v>
                </c:pt>
                <c:pt idx="628">
                  <c:v>182.48599999999988</c:v>
                </c:pt>
                <c:pt idx="629">
                  <c:v>197.51299999999992</c:v>
                </c:pt>
                <c:pt idx="630">
                  <c:v>213.71799999999985</c:v>
                </c:pt>
                <c:pt idx="631">
                  <c:v>231.15999999999985</c:v>
                </c:pt>
                <c:pt idx="632">
                  <c:v>249.90099999999984</c:v>
                </c:pt>
                <c:pt idx="633">
                  <c:v>270.00500000000011</c:v>
                </c:pt>
                <c:pt idx="634">
                  <c:v>291.53600000000006</c:v>
                </c:pt>
                <c:pt idx="635">
                  <c:v>314.56400000000031</c:v>
                </c:pt>
                <c:pt idx="636">
                  <c:v>339.15900000000056</c:v>
                </c:pt>
                <c:pt idx="637">
                  <c:v>365.38799999999992</c:v>
                </c:pt>
                <c:pt idx="638">
                  <c:v>393.32499999999982</c:v>
                </c:pt>
                <c:pt idx="639">
                  <c:v>423.04200000000037</c:v>
                </c:pt>
                <c:pt idx="640">
                  <c:v>454.61399999999958</c:v>
                </c:pt>
                <c:pt idx="641">
                  <c:v>488.11499999999978</c:v>
                </c:pt>
                <c:pt idx="642">
                  <c:v>523.6200000000008</c:v>
                </c:pt>
                <c:pt idx="643">
                  <c:v>561.20300000000043</c:v>
                </c:pt>
                <c:pt idx="644">
                  <c:v>600.93599999999969</c:v>
                </c:pt>
                <c:pt idx="645">
                  <c:v>642.89799999999923</c:v>
                </c:pt>
                <c:pt idx="646">
                  <c:v>687.15399999999954</c:v>
                </c:pt>
                <c:pt idx="647">
                  <c:v>733.77800000000025</c:v>
                </c:pt>
                <c:pt idx="648">
                  <c:v>782.84299999999985</c:v>
                </c:pt>
                <c:pt idx="649">
                  <c:v>834.40599999999995</c:v>
                </c:pt>
                <c:pt idx="650">
                  <c:v>888.53200000000015</c:v>
                </c:pt>
                <c:pt idx="651">
                  <c:v>945.28300000000036</c:v>
                </c:pt>
                <c:pt idx="652">
                  <c:v>1004.7159999999994</c:v>
                </c:pt>
                <c:pt idx="653">
                  <c:v>1066.8819999999996</c:v>
                </c:pt>
                <c:pt idx="654">
                  <c:v>1131.8280000000004</c:v>
                </c:pt>
                <c:pt idx="655">
                  <c:v>1199.5990000000002</c:v>
                </c:pt>
                <c:pt idx="656">
                  <c:v>1270.2289999999994</c:v>
                </c:pt>
                <c:pt idx="657">
                  <c:v>1343.7519999999995</c:v>
                </c:pt>
                <c:pt idx="658">
                  <c:v>1420.1850000000004</c:v>
                </c:pt>
                <c:pt idx="659">
                  <c:v>1499.5500000000002</c:v>
                </c:pt>
                <c:pt idx="660">
                  <c:v>1581.8650000000007</c:v>
                </c:pt>
                <c:pt idx="661">
                  <c:v>1667.1110000000008</c:v>
                </c:pt>
                <c:pt idx="662">
                  <c:v>1755.2929999999997</c:v>
                </c:pt>
                <c:pt idx="663">
                  <c:v>1846.3909999999996</c:v>
                </c:pt>
                <c:pt idx="664">
                  <c:v>1940.3820000000005</c:v>
                </c:pt>
                <c:pt idx="665">
                  <c:v>2037.2309999999998</c:v>
                </c:pt>
                <c:pt idx="666">
                  <c:v>2136.8920000000007</c:v>
                </c:pt>
                <c:pt idx="667">
                  <c:v>2239.3100000000004</c:v>
                </c:pt>
                <c:pt idx="668">
                  <c:v>2344.4180000000006</c:v>
                </c:pt>
                <c:pt idx="669">
                  <c:v>2452.1450000000004</c:v>
                </c:pt>
                <c:pt idx="670">
                  <c:v>2562.3909999999987</c:v>
                </c:pt>
                <c:pt idx="671">
                  <c:v>2675.0740000000005</c:v>
                </c:pt>
                <c:pt idx="672">
                  <c:v>2790.0590000000002</c:v>
                </c:pt>
                <c:pt idx="673">
                  <c:v>2907.2359999999999</c:v>
                </c:pt>
                <c:pt idx="674">
                  <c:v>3026.4689999999991</c:v>
                </c:pt>
                <c:pt idx="675">
                  <c:v>3147.6130000000012</c:v>
                </c:pt>
                <c:pt idx="676">
                  <c:v>3270.5110000000004</c:v>
                </c:pt>
                <c:pt idx="677">
                  <c:v>3394.9939999999997</c:v>
                </c:pt>
                <c:pt idx="678">
                  <c:v>3520.8839999999991</c:v>
                </c:pt>
                <c:pt idx="679">
                  <c:v>3647.9880000000003</c:v>
                </c:pt>
                <c:pt idx="680">
                  <c:v>3776.116</c:v>
                </c:pt>
                <c:pt idx="681">
                  <c:v>3905.0380000000005</c:v>
                </c:pt>
                <c:pt idx="682">
                  <c:v>4034.5470000000005</c:v>
                </c:pt>
                <c:pt idx="683">
                  <c:v>4164.4209999999994</c:v>
                </c:pt>
                <c:pt idx="684">
                  <c:v>4294.3980000000001</c:v>
                </c:pt>
                <c:pt idx="685">
                  <c:v>4424.2430000000004</c:v>
                </c:pt>
                <c:pt idx="686">
                  <c:v>4553.7049999999999</c:v>
                </c:pt>
                <c:pt idx="687">
                  <c:v>4682.5240000000003</c:v>
                </c:pt>
                <c:pt idx="688">
                  <c:v>4810.4350000000004</c:v>
                </c:pt>
                <c:pt idx="689">
                  <c:v>4937.1669999999995</c:v>
                </c:pt>
                <c:pt idx="690">
                  <c:v>5062.4470000000001</c:v>
                </c:pt>
                <c:pt idx="691">
                  <c:v>5185.9979999999996</c:v>
                </c:pt>
                <c:pt idx="692">
                  <c:v>5307.549</c:v>
                </c:pt>
                <c:pt idx="693">
                  <c:v>5426.8060000000005</c:v>
                </c:pt>
                <c:pt idx="694">
                  <c:v>5543.4949999999999</c:v>
                </c:pt>
                <c:pt idx="695">
                  <c:v>5657.3530000000001</c:v>
                </c:pt>
                <c:pt idx="696">
                  <c:v>5768.0770000000002</c:v>
                </c:pt>
                <c:pt idx="697">
                  <c:v>5875.4090000000006</c:v>
                </c:pt>
                <c:pt idx="698">
                  <c:v>5979.08</c:v>
                </c:pt>
                <c:pt idx="699">
                  <c:v>6078.8280000000004</c:v>
                </c:pt>
                <c:pt idx="700">
                  <c:v>6174.3950000000004</c:v>
                </c:pt>
                <c:pt idx="701">
                  <c:v>6265.5379999999996</c:v>
                </c:pt>
                <c:pt idx="702">
                  <c:v>6352.0140000000001</c:v>
                </c:pt>
                <c:pt idx="703">
                  <c:v>6433.5959999999995</c:v>
                </c:pt>
                <c:pt idx="704">
                  <c:v>6510.07</c:v>
                </c:pt>
                <c:pt idx="705">
                  <c:v>6581.2210000000005</c:v>
                </c:pt>
                <c:pt idx="706">
                  <c:v>6646.8649999999998</c:v>
                </c:pt>
                <c:pt idx="707">
                  <c:v>6706.813000000001</c:v>
                </c:pt>
                <c:pt idx="708">
                  <c:v>6760.9010000000007</c:v>
                </c:pt>
                <c:pt idx="709">
                  <c:v>6808.9820000000009</c:v>
                </c:pt>
                <c:pt idx="710">
                  <c:v>6850.924</c:v>
                </c:pt>
                <c:pt idx="711">
                  <c:v>6886.6090000000004</c:v>
                </c:pt>
                <c:pt idx="712">
                  <c:v>6915.9340000000002</c:v>
                </c:pt>
                <c:pt idx="713">
                  <c:v>6938.8189999999995</c:v>
                </c:pt>
                <c:pt idx="714">
                  <c:v>6955.1970000000001</c:v>
                </c:pt>
                <c:pt idx="715">
                  <c:v>6965.0259999999998</c:v>
                </c:pt>
                <c:pt idx="716">
                  <c:v>6968.2739999999994</c:v>
                </c:pt>
                <c:pt idx="717">
                  <c:v>6964.9330000000009</c:v>
                </c:pt>
                <c:pt idx="718">
                  <c:v>6955.0099999999993</c:v>
                </c:pt>
                <c:pt idx="719">
                  <c:v>6938.5370000000003</c:v>
                </c:pt>
                <c:pt idx="720">
                  <c:v>6915.5620000000008</c:v>
                </c:pt>
                <c:pt idx="721">
                  <c:v>6886.1459999999997</c:v>
                </c:pt>
                <c:pt idx="722">
                  <c:v>6850.3739999999989</c:v>
                </c:pt>
                <c:pt idx="723">
                  <c:v>6808.3450000000003</c:v>
                </c:pt>
                <c:pt idx="724">
                  <c:v>6760.1800000000012</c:v>
                </c:pt>
                <c:pt idx="725">
                  <c:v>6706.0079999999998</c:v>
                </c:pt>
                <c:pt idx="726">
                  <c:v>6645.9839999999995</c:v>
                </c:pt>
                <c:pt idx="727">
                  <c:v>6580.2679999999991</c:v>
                </c:pt>
                <c:pt idx="728">
                  <c:v>6509.0470000000005</c:v>
                </c:pt>
                <c:pt idx="729">
                  <c:v>6432.509</c:v>
                </c:pt>
                <c:pt idx="730">
                  <c:v>6350.8539999999994</c:v>
                </c:pt>
                <c:pt idx="731">
                  <c:v>6264.3180000000002</c:v>
                </c:pt>
                <c:pt idx="732">
                  <c:v>6173.119999999999</c:v>
                </c:pt>
                <c:pt idx="733">
                  <c:v>6077.4989999999998</c:v>
                </c:pt>
                <c:pt idx="734">
                  <c:v>5977.7049999999999</c:v>
                </c:pt>
                <c:pt idx="735">
                  <c:v>5873.9930000000013</c:v>
                </c:pt>
                <c:pt idx="736">
                  <c:v>5766.6230000000005</c:v>
                </c:pt>
                <c:pt idx="737">
                  <c:v>5655.8649999999998</c:v>
                </c:pt>
                <c:pt idx="738">
                  <c:v>5541.9920000000002</c:v>
                </c:pt>
                <c:pt idx="739">
                  <c:v>5425.2740000000003</c:v>
                </c:pt>
                <c:pt idx="740">
                  <c:v>5305.9979999999996</c:v>
                </c:pt>
                <c:pt idx="741">
                  <c:v>5184.4270000000006</c:v>
                </c:pt>
                <c:pt idx="742">
                  <c:v>5060.8659999999991</c:v>
                </c:pt>
                <c:pt idx="743">
                  <c:v>4935.5809999999992</c:v>
                </c:pt>
                <c:pt idx="744">
                  <c:v>4808.847999999999</c:v>
                </c:pt>
                <c:pt idx="745">
                  <c:v>4680.9409999999998</c:v>
                </c:pt>
                <c:pt idx="746">
                  <c:v>4552.1299999999992</c:v>
                </c:pt>
                <c:pt idx="747">
                  <c:v>4422.6799999999994</c:v>
                </c:pt>
                <c:pt idx="748">
                  <c:v>4292.8490000000002</c:v>
                </c:pt>
                <c:pt idx="749">
                  <c:v>4162.8919999999998</c:v>
                </c:pt>
                <c:pt idx="750">
                  <c:v>4033.0470000000005</c:v>
                </c:pt>
                <c:pt idx="751">
                  <c:v>3903.5650000000005</c:v>
                </c:pt>
                <c:pt idx="752">
                  <c:v>3774.67</c:v>
                </c:pt>
                <c:pt idx="753">
                  <c:v>3646.567</c:v>
                </c:pt>
                <c:pt idx="754">
                  <c:v>3519.4959999999992</c:v>
                </c:pt>
                <c:pt idx="755">
                  <c:v>3393.6420000000007</c:v>
                </c:pt>
                <c:pt idx="756">
                  <c:v>3269.1969999999992</c:v>
                </c:pt>
                <c:pt idx="757">
                  <c:v>3146.3379999999997</c:v>
                </c:pt>
                <c:pt idx="758">
                  <c:v>3025.2359999999999</c:v>
                </c:pt>
                <c:pt idx="759">
                  <c:v>2906.0449999999992</c:v>
                </c:pt>
                <c:pt idx="760">
                  <c:v>2788.9120000000003</c:v>
                </c:pt>
                <c:pt idx="761">
                  <c:v>2673.9710000000005</c:v>
                </c:pt>
                <c:pt idx="762">
                  <c:v>2561.3369999999995</c:v>
                </c:pt>
                <c:pt idx="763">
                  <c:v>2451.1359999999995</c:v>
                </c:pt>
                <c:pt idx="764">
                  <c:v>2343.4479999999994</c:v>
                </c:pt>
                <c:pt idx="765">
                  <c:v>2238.3840000000009</c:v>
                </c:pt>
                <c:pt idx="766">
                  <c:v>2136.0100000000011</c:v>
                </c:pt>
                <c:pt idx="767">
                  <c:v>2036.393</c:v>
                </c:pt>
                <c:pt idx="768">
                  <c:v>1939.5860000000002</c:v>
                </c:pt>
                <c:pt idx="769">
                  <c:v>1845.6360000000004</c:v>
                </c:pt>
                <c:pt idx="770">
                  <c:v>1754.5770000000002</c:v>
                </c:pt>
                <c:pt idx="771">
                  <c:v>1666.4339999999993</c:v>
                </c:pt>
                <c:pt idx="772">
                  <c:v>1581.223</c:v>
                </c:pt>
                <c:pt idx="773">
                  <c:v>1498.9520000000002</c:v>
                </c:pt>
                <c:pt idx="774">
                  <c:v>1419.6139999999996</c:v>
                </c:pt>
                <c:pt idx="775">
                  <c:v>1343.21</c:v>
                </c:pt>
                <c:pt idx="776">
                  <c:v>1269.7069999999994</c:v>
                </c:pt>
                <c:pt idx="777">
                  <c:v>1199.1020000000008</c:v>
                </c:pt>
                <c:pt idx="778">
                  <c:v>1131.3509999999997</c:v>
                </c:pt>
                <c:pt idx="779">
                  <c:v>1066.42</c:v>
                </c:pt>
                <c:pt idx="780">
                  <c:v>1004.2669999999998</c:v>
                </c:pt>
                <c:pt idx="781">
                  <c:v>944.84100000000035</c:v>
                </c:pt>
                <c:pt idx="782">
                  <c:v>888.09300000000076</c:v>
                </c:pt>
                <c:pt idx="783">
                  <c:v>833.96299999999974</c:v>
                </c:pt>
                <c:pt idx="784">
                  <c:v>782.39300000000003</c:v>
                </c:pt>
                <c:pt idx="785">
                  <c:v>733.3149999999996</c:v>
                </c:pt>
                <c:pt idx="786">
                  <c:v>686.67000000000007</c:v>
                </c:pt>
                <c:pt idx="787">
                  <c:v>642.37899999999991</c:v>
                </c:pt>
                <c:pt idx="788">
                  <c:v>600.38199999999961</c:v>
                </c:pt>
                <c:pt idx="789">
                  <c:v>560.59999999999945</c:v>
                </c:pt>
                <c:pt idx="790">
                  <c:v>522.95899999999983</c:v>
                </c:pt>
                <c:pt idx="791">
                  <c:v>487.38499999999931</c:v>
                </c:pt>
                <c:pt idx="792">
                  <c:v>453.80099999999948</c:v>
                </c:pt>
                <c:pt idx="793">
                  <c:v>422.13299999999981</c:v>
                </c:pt>
                <c:pt idx="794">
                  <c:v>392.30299999999988</c:v>
                </c:pt>
                <c:pt idx="795">
                  <c:v>364.23699999999917</c:v>
                </c:pt>
                <c:pt idx="796">
                  <c:v>337.85899999999947</c:v>
                </c:pt>
                <c:pt idx="797">
                  <c:v>313.09299999999985</c:v>
                </c:pt>
                <c:pt idx="798">
                  <c:v>289.87100000000009</c:v>
                </c:pt>
                <c:pt idx="799">
                  <c:v>268.11800000000039</c:v>
                </c:pt>
                <c:pt idx="800">
                  <c:v>247.76000000000022</c:v>
                </c:pt>
                <c:pt idx="801">
                  <c:v>228.73399999999947</c:v>
                </c:pt>
                <c:pt idx="802">
                  <c:v>210.96900000000005</c:v>
                </c:pt>
                <c:pt idx="803">
                  <c:v>194.39999999999964</c:v>
                </c:pt>
                <c:pt idx="804">
                  <c:v>178.96299999999974</c:v>
                </c:pt>
                <c:pt idx="805">
                  <c:v>164.59699999999975</c:v>
                </c:pt>
                <c:pt idx="806">
                  <c:v>151.24099999999999</c:v>
                </c:pt>
                <c:pt idx="807">
                  <c:v>138.83700000000044</c:v>
                </c:pt>
                <c:pt idx="808">
                  <c:v>127.32999999999993</c:v>
                </c:pt>
                <c:pt idx="809">
                  <c:v>116.66600000000017</c:v>
                </c:pt>
                <c:pt idx="810">
                  <c:v>106.79399999999987</c:v>
                </c:pt>
                <c:pt idx="811">
                  <c:v>97.664999999999964</c:v>
                </c:pt>
                <c:pt idx="812">
                  <c:v>89.232999999999265</c:v>
                </c:pt>
                <c:pt idx="813">
                  <c:v>81.452000000000226</c:v>
                </c:pt>
                <c:pt idx="814">
                  <c:v>74.278000000000247</c:v>
                </c:pt>
                <c:pt idx="815">
                  <c:v>67.672999999999774</c:v>
                </c:pt>
                <c:pt idx="816">
                  <c:v>61.597000000000662</c:v>
                </c:pt>
                <c:pt idx="817">
                  <c:v>56.01299999999992</c:v>
                </c:pt>
                <c:pt idx="818">
                  <c:v>50.88799999999992</c:v>
                </c:pt>
                <c:pt idx="819">
                  <c:v>46.187999999999192</c:v>
                </c:pt>
                <c:pt idx="820">
                  <c:v>41.881999999999607</c:v>
                </c:pt>
                <c:pt idx="821">
                  <c:v>37.942000000000007</c:v>
                </c:pt>
                <c:pt idx="822">
                  <c:v>34.340000000000146</c:v>
                </c:pt>
                <c:pt idx="823">
                  <c:v>31.051000000000386</c:v>
                </c:pt>
                <c:pt idx="824">
                  <c:v>28.050000000000182</c:v>
                </c:pt>
                <c:pt idx="825">
                  <c:v>25.315000000000509</c:v>
                </c:pt>
                <c:pt idx="826">
                  <c:v>22.826000000000022</c:v>
                </c:pt>
                <c:pt idx="827">
                  <c:v>20.561999999999898</c:v>
                </c:pt>
                <c:pt idx="828">
                  <c:v>18.505000000000109</c:v>
                </c:pt>
                <c:pt idx="829">
                  <c:v>16.63799999999992</c:v>
                </c:pt>
                <c:pt idx="830">
                  <c:v>14.944999999999709</c:v>
                </c:pt>
                <c:pt idx="831">
                  <c:v>13.411999999999352</c:v>
                </c:pt>
                <c:pt idx="832">
                  <c:v>12.024999999999636</c:v>
                </c:pt>
                <c:pt idx="833">
                  <c:v>10.770999999999731</c:v>
                </c:pt>
                <c:pt idx="834">
                  <c:v>9.6390000000001237</c:v>
                </c:pt>
                <c:pt idx="835">
                  <c:v>8.6180000000003929</c:v>
                </c:pt>
                <c:pt idx="836">
                  <c:v>7.6980000000003201</c:v>
                </c:pt>
                <c:pt idx="837">
                  <c:v>6.8690000000005966</c:v>
                </c:pt>
                <c:pt idx="838">
                  <c:v>6.1239999999997963</c:v>
                </c:pt>
                <c:pt idx="839">
                  <c:v>5.4539999999997235</c:v>
                </c:pt>
                <c:pt idx="840">
                  <c:v>4.8540000000002692</c:v>
                </c:pt>
                <c:pt idx="841">
                  <c:v>4.3149999999995998</c:v>
                </c:pt>
                <c:pt idx="842">
                  <c:v>3.8330000000005384</c:v>
                </c:pt>
                <c:pt idx="843">
                  <c:v>3.4009999999998399</c:v>
                </c:pt>
                <c:pt idx="844">
                  <c:v>3.0159999999996217</c:v>
                </c:pt>
                <c:pt idx="845">
                  <c:v>2.6700000000000728</c:v>
                </c:pt>
                <c:pt idx="846">
                  <c:v>2.3640000000004875</c:v>
                </c:pt>
                <c:pt idx="847">
                  <c:v>2.0889999999999418</c:v>
                </c:pt>
                <c:pt idx="848">
                  <c:v>1.8450000000002547</c:v>
                </c:pt>
                <c:pt idx="849">
                  <c:v>1.6289999999999054</c:v>
                </c:pt>
                <c:pt idx="850">
                  <c:v>1.4360000000006039</c:v>
                </c:pt>
                <c:pt idx="851">
                  <c:v>1.2649999999994179</c:v>
                </c:pt>
                <c:pt idx="852">
                  <c:v>1.1130000000002838</c:v>
                </c:pt>
                <c:pt idx="853">
                  <c:v>0.97900000000026921</c:v>
                </c:pt>
                <c:pt idx="854">
                  <c:v>0.86000000000058208</c:v>
                </c:pt>
                <c:pt idx="855">
                  <c:v>0.75500000000010914</c:v>
                </c:pt>
                <c:pt idx="856">
                  <c:v>0.66200000000026193</c:v>
                </c:pt>
                <c:pt idx="857">
                  <c:v>0.57999999999992724</c:v>
                </c:pt>
                <c:pt idx="858">
                  <c:v>0.50799999999981083</c:v>
                </c:pt>
                <c:pt idx="859">
                  <c:v>0.44400000000041473</c:v>
                </c:pt>
                <c:pt idx="860">
                  <c:v>0.38800000000082946</c:v>
                </c:pt>
                <c:pt idx="861">
                  <c:v>0.33899999999994179</c:v>
                </c:pt>
                <c:pt idx="862">
                  <c:v>0.29599999999936699</c:v>
                </c:pt>
                <c:pt idx="863">
                  <c:v>0.25800000000072032</c:v>
                </c:pt>
                <c:pt idx="864">
                  <c:v>0.2249999999994543</c:v>
                </c:pt>
                <c:pt idx="865">
                  <c:v>0.19599999999991269</c:v>
                </c:pt>
                <c:pt idx="866">
                  <c:v>0.17100000000027649</c:v>
                </c:pt>
                <c:pt idx="867">
                  <c:v>0.14800000000013824</c:v>
                </c:pt>
                <c:pt idx="868">
                  <c:v>0.12899999999990541</c:v>
                </c:pt>
                <c:pt idx="869">
                  <c:v>0.11200000000008004</c:v>
                </c:pt>
                <c:pt idx="870">
                  <c:v>9.6999999999752617E-2</c:v>
                </c:pt>
                <c:pt idx="871">
                  <c:v>8.500000000003638E-2</c:v>
                </c:pt>
                <c:pt idx="872">
                  <c:v>7.2999999999410647E-2</c:v>
                </c:pt>
                <c:pt idx="873">
                  <c:v>6.3000000000101863E-2</c:v>
                </c:pt>
                <c:pt idx="874">
                  <c:v>5.4999999999381544E-2</c:v>
                </c:pt>
                <c:pt idx="875">
                  <c:v>4.7999999999774445E-2</c:v>
                </c:pt>
                <c:pt idx="876">
                  <c:v>4.1000000000167347E-2</c:v>
                </c:pt>
                <c:pt idx="877">
                  <c:v>3.6000000000058208E-2</c:v>
                </c:pt>
                <c:pt idx="878">
                  <c:v>3.0999999999949068E-2</c:v>
                </c:pt>
                <c:pt idx="879">
                  <c:v>2.7000000000043656E-2</c:v>
                </c:pt>
                <c:pt idx="880">
                  <c:v>2.400000000034197E-2</c:v>
                </c:pt>
                <c:pt idx="881">
                  <c:v>2.099999999973079E-2</c:v>
                </c:pt>
                <c:pt idx="882">
                  <c:v>1.8000000000029104E-2</c:v>
                </c:pt>
                <c:pt idx="883">
                  <c:v>1.6000000000531145E-2</c:v>
                </c:pt>
                <c:pt idx="884">
                  <c:v>1.4000000000123691E-2</c:v>
                </c:pt>
                <c:pt idx="885">
                  <c:v>1.2999999999919964E-2</c:v>
                </c:pt>
                <c:pt idx="886">
                  <c:v>1.1000000000422006E-2</c:v>
                </c:pt>
                <c:pt idx="887">
                  <c:v>9.0000000000145519E-3</c:v>
                </c:pt>
                <c:pt idx="888">
                  <c:v>7.9999999998108251E-3</c:v>
                </c:pt>
                <c:pt idx="889">
                  <c:v>6.9999999996070983E-3</c:v>
                </c:pt>
                <c:pt idx="890">
                  <c:v>7.000000000516593E-3</c:v>
                </c:pt>
                <c:pt idx="891">
                  <c:v>7.000000000516593E-3</c:v>
                </c:pt>
                <c:pt idx="892">
                  <c:v>5.9999999994033715E-3</c:v>
                </c:pt>
                <c:pt idx="893">
                  <c:v>5.0000000001091394E-3</c:v>
                </c:pt>
                <c:pt idx="894">
                  <c:v>5.0000000001091394E-3</c:v>
                </c:pt>
                <c:pt idx="895">
                  <c:v>5.0000000001091394E-3</c:v>
                </c:pt>
                <c:pt idx="896">
                  <c:v>3.9999999999054126E-3</c:v>
                </c:pt>
                <c:pt idx="897">
                  <c:v>3.9999999999054126E-3</c:v>
                </c:pt>
                <c:pt idx="898">
                  <c:v>4.0000000008149073E-3</c:v>
                </c:pt>
                <c:pt idx="899">
                  <c:v>3.0000000006111804E-3</c:v>
                </c:pt>
                <c:pt idx="900">
                  <c:v>2.9999999997016857E-3</c:v>
                </c:pt>
                <c:pt idx="901">
                  <c:v>2.9999999997016857E-3</c:v>
                </c:pt>
                <c:pt idx="902">
                  <c:v>3.0000000006111804E-3</c:v>
                </c:pt>
                <c:pt idx="903">
                  <c:v>3.0000000006111804E-3</c:v>
                </c:pt>
                <c:pt idx="904">
                  <c:v>2.9999999997016857E-3</c:v>
                </c:pt>
                <c:pt idx="905">
                  <c:v>3.0000000006111804E-3</c:v>
                </c:pt>
                <c:pt idx="906">
                  <c:v>2.9999999997016857E-3</c:v>
                </c:pt>
                <c:pt idx="907">
                  <c:v>2.9999999997016857E-3</c:v>
                </c:pt>
                <c:pt idx="908">
                  <c:v>2.9999999997016857E-3</c:v>
                </c:pt>
                <c:pt idx="909">
                  <c:v>3.0000000006111804E-3</c:v>
                </c:pt>
                <c:pt idx="910">
                  <c:v>3.0000000006111804E-3</c:v>
                </c:pt>
                <c:pt idx="911">
                  <c:v>1.9999999994979589E-3</c:v>
                </c:pt>
                <c:pt idx="912">
                  <c:v>1.9999999994979589E-3</c:v>
                </c:pt>
                <c:pt idx="913">
                  <c:v>2.0000000004074536E-3</c:v>
                </c:pt>
                <c:pt idx="914">
                  <c:v>2.0000000004074536E-3</c:v>
                </c:pt>
                <c:pt idx="915">
                  <c:v>2.0000000004074536E-3</c:v>
                </c:pt>
                <c:pt idx="916">
                  <c:v>3.0000000006111804E-3</c:v>
                </c:pt>
                <c:pt idx="917">
                  <c:v>2.0000000004074536E-3</c:v>
                </c:pt>
                <c:pt idx="918">
                  <c:v>1.9999999994979589E-3</c:v>
                </c:pt>
                <c:pt idx="919">
                  <c:v>1.9999999994979589E-3</c:v>
                </c:pt>
                <c:pt idx="920">
                  <c:v>3.0000000006111804E-3</c:v>
                </c:pt>
                <c:pt idx="921">
                  <c:v>2.0000000004074536E-3</c:v>
                </c:pt>
                <c:pt idx="922">
                  <c:v>2.0000000004074536E-3</c:v>
                </c:pt>
                <c:pt idx="923">
                  <c:v>1.9999999994979589E-3</c:v>
                </c:pt>
                <c:pt idx="924">
                  <c:v>1.9999999994979589E-3</c:v>
                </c:pt>
                <c:pt idx="925">
                  <c:v>2.0000000004074536E-3</c:v>
                </c:pt>
                <c:pt idx="926">
                  <c:v>2.0000000004074536E-3</c:v>
                </c:pt>
                <c:pt idx="927">
                  <c:v>2.9999999997016857E-3</c:v>
                </c:pt>
                <c:pt idx="928">
                  <c:v>2.9999999997016857E-3</c:v>
                </c:pt>
                <c:pt idx="929">
                  <c:v>2.0000000004074536E-3</c:v>
                </c:pt>
                <c:pt idx="930">
                  <c:v>2.0000000004074536E-3</c:v>
                </c:pt>
                <c:pt idx="931">
                  <c:v>2.0000000004074536E-3</c:v>
                </c:pt>
                <c:pt idx="932">
                  <c:v>2.9999999997016857E-3</c:v>
                </c:pt>
                <c:pt idx="933">
                  <c:v>2.0000000004074536E-3</c:v>
                </c:pt>
                <c:pt idx="934">
                  <c:v>2.9999999997016857E-3</c:v>
                </c:pt>
                <c:pt idx="935">
                  <c:v>2.0000000004074536E-3</c:v>
                </c:pt>
                <c:pt idx="936">
                  <c:v>2.0000000004074536E-3</c:v>
                </c:pt>
                <c:pt idx="937">
                  <c:v>3.0000000006111804E-3</c:v>
                </c:pt>
                <c:pt idx="938">
                  <c:v>2.0000000004074536E-3</c:v>
                </c:pt>
                <c:pt idx="939">
                  <c:v>2.0000000004074536E-3</c:v>
                </c:pt>
                <c:pt idx="940">
                  <c:v>2.9999999997016857E-3</c:v>
                </c:pt>
                <c:pt idx="941">
                  <c:v>1.9999999994979589E-3</c:v>
                </c:pt>
                <c:pt idx="942">
                  <c:v>1.9999999994979589E-3</c:v>
                </c:pt>
                <c:pt idx="943">
                  <c:v>2.0000000004074536E-3</c:v>
                </c:pt>
                <c:pt idx="944">
                  <c:v>1.9999999994979589E-3</c:v>
                </c:pt>
                <c:pt idx="945">
                  <c:v>1.9999999994979589E-3</c:v>
                </c:pt>
                <c:pt idx="946">
                  <c:v>1.9999999994979589E-3</c:v>
                </c:pt>
                <c:pt idx="947">
                  <c:v>2.0000000004074536E-3</c:v>
                </c:pt>
                <c:pt idx="948">
                  <c:v>3.0000000006111804E-3</c:v>
                </c:pt>
                <c:pt idx="949">
                  <c:v>1.9999999994979589E-3</c:v>
                </c:pt>
                <c:pt idx="950">
                  <c:v>2.0000000004074536E-3</c:v>
                </c:pt>
                <c:pt idx="951">
                  <c:v>2.0000000004074536E-3</c:v>
                </c:pt>
                <c:pt idx="952">
                  <c:v>2.0000000004074536E-3</c:v>
                </c:pt>
                <c:pt idx="953">
                  <c:v>2.0000000004074536E-3</c:v>
                </c:pt>
                <c:pt idx="954">
                  <c:v>1.9999999994979589E-3</c:v>
                </c:pt>
                <c:pt idx="955">
                  <c:v>2.0000000004074536E-3</c:v>
                </c:pt>
                <c:pt idx="956">
                  <c:v>1.9999999994979589E-3</c:v>
                </c:pt>
                <c:pt idx="957">
                  <c:v>1.9999999994979589E-3</c:v>
                </c:pt>
                <c:pt idx="958">
                  <c:v>1.9999999994979589E-3</c:v>
                </c:pt>
                <c:pt idx="959">
                  <c:v>2.0000000004074536E-3</c:v>
                </c:pt>
                <c:pt idx="960">
                  <c:v>1.9999999994979589E-3</c:v>
                </c:pt>
                <c:pt idx="961">
                  <c:v>1.9999999994979589E-3</c:v>
                </c:pt>
                <c:pt idx="962">
                  <c:v>2.0000000004074536E-3</c:v>
                </c:pt>
                <c:pt idx="963">
                  <c:v>1.9999999994979589E-3</c:v>
                </c:pt>
                <c:pt idx="964">
                  <c:v>1.9999999994979589E-3</c:v>
                </c:pt>
                <c:pt idx="965">
                  <c:v>2.0000000004074536E-3</c:v>
                </c:pt>
                <c:pt idx="966">
                  <c:v>1.9999999994979589E-3</c:v>
                </c:pt>
                <c:pt idx="967">
                  <c:v>2.0000000004074536E-3</c:v>
                </c:pt>
                <c:pt idx="968">
                  <c:v>1.9999999994979589E-3</c:v>
                </c:pt>
                <c:pt idx="969">
                  <c:v>1.9999999994979589E-3</c:v>
                </c:pt>
                <c:pt idx="970">
                  <c:v>1.9999999994979589E-3</c:v>
                </c:pt>
                <c:pt idx="971">
                  <c:v>2.0000000004074536E-3</c:v>
                </c:pt>
                <c:pt idx="972">
                  <c:v>1.9999999994979589E-3</c:v>
                </c:pt>
                <c:pt idx="973">
                  <c:v>2.0000000004074536E-3</c:v>
                </c:pt>
                <c:pt idx="974">
                  <c:v>2.9999999997016857E-3</c:v>
                </c:pt>
                <c:pt idx="975">
                  <c:v>1.9999999994979589E-3</c:v>
                </c:pt>
                <c:pt idx="976">
                  <c:v>2.9999999997016857E-3</c:v>
                </c:pt>
                <c:pt idx="977">
                  <c:v>2.0000000004074536E-3</c:v>
                </c:pt>
                <c:pt idx="978">
                  <c:v>2.0000000004074536E-3</c:v>
                </c:pt>
                <c:pt idx="979">
                  <c:v>2.9999999997016857E-3</c:v>
                </c:pt>
                <c:pt idx="980">
                  <c:v>3.0000000006111804E-3</c:v>
                </c:pt>
                <c:pt idx="981">
                  <c:v>2.9999999997016857E-3</c:v>
                </c:pt>
                <c:pt idx="982">
                  <c:v>2.9999999997016857E-3</c:v>
                </c:pt>
                <c:pt idx="983">
                  <c:v>2.9999999997016857E-3</c:v>
                </c:pt>
                <c:pt idx="984">
                  <c:v>2.9999999997016857E-3</c:v>
                </c:pt>
                <c:pt idx="985">
                  <c:v>2.9999999997016857E-3</c:v>
                </c:pt>
                <c:pt idx="986">
                  <c:v>3.9999999999054126E-3</c:v>
                </c:pt>
                <c:pt idx="987">
                  <c:v>3.9999999999054126E-3</c:v>
                </c:pt>
                <c:pt idx="988">
                  <c:v>3.9999999999054126E-3</c:v>
                </c:pt>
                <c:pt idx="989">
                  <c:v>3.9999999999054126E-3</c:v>
                </c:pt>
                <c:pt idx="990">
                  <c:v>3.9999999999054126E-3</c:v>
                </c:pt>
                <c:pt idx="991">
                  <c:v>4.9999999991996447E-3</c:v>
                </c:pt>
                <c:pt idx="992">
                  <c:v>4.9999999991996447E-3</c:v>
                </c:pt>
                <c:pt idx="993">
                  <c:v>6.0000000003128662E-3</c:v>
                </c:pt>
                <c:pt idx="994">
                  <c:v>6.0000000003128662E-3</c:v>
                </c:pt>
                <c:pt idx="995">
                  <c:v>5.9999999994033715E-3</c:v>
                </c:pt>
                <c:pt idx="996">
                  <c:v>6.9999999996070983E-3</c:v>
                </c:pt>
                <c:pt idx="997">
                  <c:v>7.9999999998108251E-3</c:v>
                </c:pt>
                <c:pt idx="998">
                  <c:v>7.9999999998108251E-3</c:v>
                </c:pt>
                <c:pt idx="999">
                  <c:v>9.0000000000145519E-3</c:v>
                </c:pt>
                <c:pt idx="1000">
                  <c:v>1.0000000000218279E-2</c:v>
                </c:pt>
                <c:pt idx="1001">
                  <c:v>1.2000000000625732E-2</c:v>
                </c:pt>
                <c:pt idx="1002">
                  <c:v>1.2000000000625732E-2</c:v>
                </c:pt>
                <c:pt idx="1003">
                  <c:v>1.4000000000123691E-2</c:v>
                </c:pt>
                <c:pt idx="1004">
                  <c:v>1.5000000000327418E-2</c:v>
                </c:pt>
                <c:pt idx="1005">
                  <c:v>1.6999999999825377E-2</c:v>
                </c:pt>
                <c:pt idx="1006">
                  <c:v>1.9000000000232831E-2</c:v>
                </c:pt>
                <c:pt idx="1007">
                  <c:v>2.1000000000640284E-2</c:v>
                </c:pt>
                <c:pt idx="1008">
                  <c:v>2.3000000000138243E-2</c:v>
                </c:pt>
                <c:pt idx="1009">
                  <c:v>2.5000000000545697E-2</c:v>
                </c:pt>
                <c:pt idx="1010">
                  <c:v>2.8000000000247383E-2</c:v>
                </c:pt>
                <c:pt idx="1011">
                  <c:v>3.0999999999949068E-2</c:v>
                </c:pt>
                <c:pt idx="1012">
                  <c:v>3.4999999999854481E-2</c:v>
                </c:pt>
                <c:pt idx="1013">
                  <c:v>3.8000000000465661E-2</c:v>
                </c:pt>
                <c:pt idx="1014">
                  <c:v>4.2999999999665306E-2</c:v>
                </c:pt>
                <c:pt idx="1015">
                  <c:v>4.7000000000480213E-2</c:v>
                </c:pt>
                <c:pt idx="1016">
                  <c:v>5.2000000000589353E-2</c:v>
                </c:pt>
                <c:pt idx="1017">
                  <c:v>5.7999999999992724E-2</c:v>
                </c:pt>
                <c:pt idx="1018">
                  <c:v>6.3999999999396096E-2</c:v>
                </c:pt>
                <c:pt idx="1019">
                  <c:v>7.0999999999912689E-2</c:v>
                </c:pt>
                <c:pt idx="1020">
                  <c:v>7.9000000000633008E-2</c:v>
                </c:pt>
                <c:pt idx="1021">
                  <c:v>8.6999999999534339E-2</c:v>
                </c:pt>
                <c:pt idx="1022">
                  <c:v>9.5999999999548891E-2</c:v>
                </c:pt>
                <c:pt idx="1023">
                  <c:v>0.10600000000067666</c:v>
                </c:pt>
                <c:pt idx="1024">
                  <c:v>0.11700000000018917</c:v>
                </c:pt>
                <c:pt idx="1025">
                  <c:v>0.13000000000010914</c:v>
                </c:pt>
                <c:pt idx="1026">
                  <c:v>0.1430000000000291</c:v>
                </c:pt>
                <c:pt idx="1027">
                  <c:v>0.15800000000035652</c:v>
                </c:pt>
                <c:pt idx="1028">
                  <c:v>0.17399999999997817</c:v>
                </c:pt>
                <c:pt idx="1029">
                  <c:v>0.19200000000000728</c:v>
                </c:pt>
                <c:pt idx="1030">
                  <c:v>0.21199999999953434</c:v>
                </c:pt>
                <c:pt idx="1031">
                  <c:v>0.23299999999926513</c:v>
                </c:pt>
                <c:pt idx="1032">
                  <c:v>0.25700000000051659</c:v>
                </c:pt>
                <c:pt idx="1033">
                  <c:v>0.2820000000001528</c:v>
                </c:pt>
                <c:pt idx="1034">
                  <c:v>0.31099999999969441</c:v>
                </c:pt>
                <c:pt idx="1035">
                  <c:v>0.34199999999964348</c:v>
                </c:pt>
                <c:pt idx="1036">
                  <c:v>0.37600000000020373</c:v>
                </c:pt>
                <c:pt idx="1037">
                  <c:v>0.41199999999935244</c:v>
                </c:pt>
                <c:pt idx="1038">
                  <c:v>0.45299999999951979</c:v>
                </c:pt>
                <c:pt idx="1039">
                  <c:v>0.49700000000029831</c:v>
                </c:pt>
                <c:pt idx="1040">
                  <c:v>0.54500000000007276</c:v>
                </c:pt>
                <c:pt idx="1041">
                  <c:v>0.59799999999995634</c:v>
                </c:pt>
                <c:pt idx="1042">
                  <c:v>0.65499999999974534</c:v>
                </c:pt>
                <c:pt idx="1043">
                  <c:v>0.71699999999964348</c:v>
                </c:pt>
                <c:pt idx="1044">
                  <c:v>0.78500000000076398</c:v>
                </c:pt>
                <c:pt idx="1045">
                  <c:v>0.85800000000017462</c:v>
                </c:pt>
                <c:pt idx="1046">
                  <c:v>0.93900000000030559</c:v>
                </c:pt>
                <c:pt idx="1047">
                  <c:v>1.0270000000000437</c:v>
                </c:pt>
                <c:pt idx="1048">
                  <c:v>1.1209999999991851</c:v>
                </c:pt>
                <c:pt idx="1049">
                  <c:v>1.2240000000001601</c:v>
                </c:pt>
                <c:pt idx="1050">
                  <c:v>1.3340000000007421</c:v>
                </c:pt>
                <c:pt idx="1051">
                  <c:v>1.4549999999999272</c:v>
                </c:pt>
                <c:pt idx="1052">
                  <c:v>1.5860000000002401</c:v>
                </c:pt>
                <c:pt idx="1053">
                  <c:v>1.7280000000000655</c:v>
                </c:pt>
                <c:pt idx="1054">
                  <c:v>1.8820000000005166</c:v>
                </c:pt>
                <c:pt idx="1055">
                  <c:v>2.0470000000004802</c:v>
                </c:pt>
                <c:pt idx="1056">
                  <c:v>2.2269999999998618</c:v>
                </c:pt>
                <c:pt idx="1057">
                  <c:v>2.4200000000000728</c:v>
                </c:pt>
                <c:pt idx="1058">
                  <c:v>2.6300000000001091</c:v>
                </c:pt>
                <c:pt idx="1059">
                  <c:v>2.8550000000004729</c:v>
                </c:pt>
                <c:pt idx="1060">
                  <c:v>3.0990000000001601</c:v>
                </c:pt>
                <c:pt idx="1061">
                  <c:v>3.3610000000007858</c:v>
                </c:pt>
                <c:pt idx="1062">
                  <c:v>3.6440000000002328</c:v>
                </c:pt>
                <c:pt idx="1063">
                  <c:v>3.9480000000003201</c:v>
                </c:pt>
                <c:pt idx="1064">
                  <c:v>4.2759999999998399</c:v>
                </c:pt>
                <c:pt idx="1065">
                  <c:v>4.6280000000006112</c:v>
                </c:pt>
                <c:pt idx="1066">
                  <c:v>5.0060000000003129</c:v>
                </c:pt>
                <c:pt idx="1067">
                  <c:v>5.4130000000004657</c:v>
                </c:pt>
                <c:pt idx="1068">
                  <c:v>5.8490000000001601</c:v>
                </c:pt>
                <c:pt idx="1069">
                  <c:v>6.3170000000000073</c:v>
                </c:pt>
                <c:pt idx="1070">
                  <c:v>6.8200000000006185</c:v>
                </c:pt>
                <c:pt idx="1071">
                  <c:v>7.3569999999999709</c:v>
                </c:pt>
                <c:pt idx="1072">
                  <c:v>7.9340000000001965</c:v>
                </c:pt>
                <c:pt idx="1073">
                  <c:v>8.5500000000001819</c:v>
                </c:pt>
                <c:pt idx="1074">
                  <c:v>9.2089999999998327</c:v>
                </c:pt>
                <c:pt idx="1075">
                  <c:v>9.9139999999997599</c:v>
                </c:pt>
                <c:pt idx="1076">
                  <c:v>10.667000000000371</c:v>
                </c:pt>
                <c:pt idx="1077">
                  <c:v>11.471999999999753</c:v>
                </c:pt>
                <c:pt idx="1078">
                  <c:v>12.329999999999927</c:v>
                </c:pt>
                <c:pt idx="1079">
                  <c:v>13.244999999999891</c:v>
                </c:pt>
                <c:pt idx="1080">
                  <c:v>14.220999999999549</c:v>
                </c:pt>
                <c:pt idx="1081">
                  <c:v>15.260000000000218</c:v>
                </c:pt>
                <c:pt idx="1082">
                  <c:v>16.365999999999985</c:v>
                </c:pt>
                <c:pt idx="1083">
                  <c:v>17.543999999999869</c:v>
                </c:pt>
                <c:pt idx="1084">
                  <c:v>18.795000000000073</c:v>
                </c:pt>
                <c:pt idx="1085">
                  <c:v>20.126000000000204</c:v>
                </c:pt>
                <c:pt idx="1086">
                  <c:v>21.538000000000466</c:v>
                </c:pt>
                <c:pt idx="1087">
                  <c:v>23.036999999999352</c:v>
                </c:pt>
                <c:pt idx="1088">
                  <c:v>24.628999999999905</c:v>
                </c:pt>
                <c:pt idx="1089">
                  <c:v>26.314000000000306</c:v>
                </c:pt>
                <c:pt idx="1090">
                  <c:v>28.101000000000568</c:v>
                </c:pt>
                <c:pt idx="1091">
                  <c:v>29.992999999999483</c:v>
                </c:pt>
                <c:pt idx="1092">
                  <c:v>31.994000000000597</c:v>
                </c:pt>
                <c:pt idx="1093">
                  <c:v>34.109999999999673</c:v>
                </c:pt>
                <c:pt idx="1094">
                  <c:v>36.347999999999956</c:v>
                </c:pt>
                <c:pt idx="1095">
                  <c:v>38.710999999999331</c:v>
                </c:pt>
                <c:pt idx="1096">
                  <c:v>41.204999999999927</c:v>
                </c:pt>
                <c:pt idx="1097">
                  <c:v>43.835999999999331</c:v>
                </c:pt>
                <c:pt idx="1098">
                  <c:v>46.611000000000786</c:v>
                </c:pt>
                <c:pt idx="1099">
                  <c:v>49.534999999999854</c:v>
                </c:pt>
                <c:pt idx="1100">
                  <c:v>52.613000000000284</c:v>
                </c:pt>
                <c:pt idx="1101">
                  <c:v>55.851999999999862</c:v>
                </c:pt>
                <c:pt idx="1102">
                  <c:v>59.260000000000218</c:v>
                </c:pt>
                <c:pt idx="1103">
                  <c:v>62.841000000000349</c:v>
                </c:pt>
                <c:pt idx="1104">
                  <c:v>66.603000000000065</c:v>
                </c:pt>
                <c:pt idx="1105">
                  <c:v>70.551000000000386</c:v>
                </c:pt>
                <c:pt idx="1106">
                  <c:v>74.693000000000211</c:v>
                </c:pt>
                <c:pt idx="1107">
                  <c:v>79.036999999999352</c:v>
                </c:pt>
                <c:pt idx="1108">
                  <c:v>83.587000000000444</c:v>
                </c:pt>
                <c:pt idx="1109">
                  <c:v>88.351000000000568</c:v>
                </c:pt>
                <c:pt idx="1110">
                  <c:v>93.336999999999534</c:v>
                </c:pt>
                <c:pt idx="1111">
                  <c:v>98.55199999999968</c:v>
                </c:pt>
                <c:pt idx="1112">
                  <c:v>104.00200000000041</c:v>
                </c:pt>
                <c:pt idx="1113">
                  <c:v>109.69300000000021</c:v>
                </c:pt>
                <c:pt idx="1114">
                  <c:v>115.63299999999981</c:v>
                </c:pt>
                <c:pt idx="1115">
                  <c:v>121.82999999999993</c:v>
                </c:pt>
                <c:pt idx="1116">
                  <c:v>128.29100000000017</c:v>
                </c:pt>
                <c:pt idx="1117">
                  <c:v>135.02000000000044</c:v>
                </c:pt>
                <c:pt idx="1118">
                  <c:v>142.02500000000055</c:v>
                </c:pt>
                <c:pt idx="1119">
                  <c:v>149.3139999999994</c:v>
                </c:pt>
                <c:pt idx="1120">
                  <c:v>156.89300000000003</c:v>
                </c:pt>
                <c:pt idx="1121">
                  <c:v>164.76599999999962</c:v>
                </c:pt>
                <c:pt idx="1122">
                  <c:v>172.94200000000001</c:v>
                </c:pt>
                <c:pt idx="1123">
                  <c:v>181.42700000000059</c:v>
                </c:pt>
                <c:pt idx="1124">
                  <c:v>190.22299999999996</c:v>
                </c:pt>
                <c:pt idx="1125">
                  <c:v>199.34000000000015</c:v>
                </c:pt>
                <c:pt idx="1126">
                  <c:v>208.77999999999975</c:v>
                </c:pt>
                <c:pt idx="1127">
                  <c:v>218.55100000000039</c:v>
                </c:pt>
                <c:pt idx="1128">
                  <c:v>228.65299999999934</c:v>
                </c:pt>
                <c:pt idx="1129">
                  <c:v>239.09500000000025</c:v>
                </c:pt>
                <c:pt idx="1130">
                  <c:v>249.87899999999991</c:v>
                </c:pt>
                <c:pt idx="1131">
                  <c:v>261.00799999999981</c:v>
                </c:pt>
                <c:pt idx="1132">
                  <c:v>272.48700000000008</c:v>
                </c:pt>
                <c:pt idx="1133">
                  <c:v>284.31700000000001</c:v>
                </c:pt>
                <c:pt idx="1134">
                  <c:v>296.5</c:v>
                </c:pt>
                <c:pt idx="1135">
                  <c:v>309.03999999999996</c:v>
                </c:pt>
                <c:pt idx="1136">
                  <c:v>321.93499999999949</c:v>
                </c:pt>
                <c:pt idx="1137">
                  <c:v>335.1880000000001</c:v>
                </c:pt>
                <c:pt idx="1138">
                  <c:v>348.79799999999977</c:v>
                </c:pt>
                <c:pt idx="1139">
                  <c:v>362.76600000000053</c:v>
                </c:pt>
                <c:pt idx="1140">
                  <c:v>377.08899999999994</c:v>
                </c:pt>
                <c:pt idx="1141">
                  <c:v>391.76600000000053</c:v>
                </c:pt>
                <c:pt idx="1142">
                  <c:v>406.79499999999916</c:v>
                </c:pt>
                <c:pt idx="1143">
                  <c:v>422.17299999999977</c:v>
                </c:pt>
                <c:pt idx="1144">
                  <c:v>437.89599999999973</c:v>
                </c:pt>
                <c:pt idx="1145">
                  <c:v>453.96000000000004</c:v>
                </c:pt>
                <c:pt idx="1146">
                  <c:v>470.36000000000058</c:v>
                </c:pt>
                <c:pt idx="1147">
                  <c:v>487.09200000000055</c:v>
                </c:pt>
                <c:pt idx="1148">
                  <c:v>504.14400000000023</c:v>
                </c:pt>
                <c:pt idx="1149">
                  <c:v>521.51199999999972</c:v>
                </c:pt>
                <c:pt idx="1150">
                  <c:v>539.1880000000001</c:v>
                </c:pt>
                <c:pt idx="1151">
                  <c:v>557.16300000000047</c:v>
                </c:pt>
                <c:pt idx="1152">
                  <c:v>575.42699999999968</c:v>
                </c:pt>
                <c:pt idx="1153">
                  <c:v>593.97000000000025</c:v>
                </c:pt>
                <c:pt idx="1154">
                  <c:v>612.77899999999954</c:v>
                </c:pt>
                <c:pt idx="1155">
                  <c:v>631.84199999999964</c:v>
                </c:pt>
                <c:pt idx="1156">
                  <c:v>651.14800000000014</c:v>
                </c:pt>
                <c:pt idx="1157">
                  <c:v>670.68199999999979</c:v>
                </c:pt>
                <c:pt idx="1158">
                  <c:v>690.43299999999999</c:v>
                </c:pt>
                <c:pt idx="1159">
                  <c:v>710.37899999999991</c:v>
                </c:pt>
                <c:pt idx="1160">
                  <c:v>730.50700000000052</c:v>
                </c:pt>
                <c:pt idx="1161">
                  <c:v>750.80100000000039</c:v>
                </c:pt>
                <c:pt idx="1162">
                  <c:v>771.2440000000006</c:v>
                </c:pt>
                <c:pt idx="1163">
                  <c:v>791.8159999999998</c:v>
                </c:pt>
                <c:pt idx="1164">
                  <c:v>812.49799999999959</c:v>
                </c:pt>
                <c:pt idx="1165">
                  <c:v>833.27099999999973</c:v>
                </c:pt>
                <c:pt idx="1166">
                  <c:v>854.11499999999978</c:v>
                </c:pt>
                <c:pt idx="1167">
                  <c:v>875.00900000000001</c:v>
                </c:pt>
                <c:pt idx="1168">
                  <c:v>895.93000000000029</c:v>
                </c:pt>
                <c:pt idx="1169">
                  <c:v>916.85999999999967</c:v>
                </c:pt>
                <c:pt idx="1170">
                  <c:v>937.76999999999953</c:v>
                </c:pt>
                <c:pt idx="1171">
                  <c:v>958.64000000000033</c:v>
                </c:pt>
                <c:pt idx="1172">
                  <c:v>979.44699999999921</c:v>
                </c:pt>
                <c:pt idx="1173">
                  <c:v>1000.165</c:v>
                </c:pt>
                <c:pt idx="1174">
                  <c:v>1020.7740000000003</c:v>
                </c:pt>
                <c:pt idx="1175">
                  <c:v>1041.2439999999997</c:v>
                </c:pt>
                <c:pt idx="1176">
                  <c:v>1061.5519999999997</c:v>
                </c:pt>
                <c:pt idx="1177">
                  <c:v>1081.674</c:v>
                </c:pt>
                <c:pt idx="1178">
                  <c:v>1101.5829999999996</c:v>
                </c:pt>
                <c:pt idx="1179">
                  <c:v>1121.2529999999997</c:v>
                </c:pt>
                <c:pt idx="1180">
                  <c:v>1140.6589999999997</c:v>
                </c:pt>
                <c:pt idx="1181">
                  <c:v>1159.7789999999995</c:v>
                </c:pt>
                <c:pt idx="1182">
                  <c:v>1178.5819999999994</c:v>
                </c:pt>
                <c:pt idx="1183">
                  <c:v>1197.0429999999997</c:v>
                </c:pt>
                <c:pt idx="1184">
                  <c:v>1215.1390000000001</c:v>
                </c:pt>
                <c:pt idx="1185">
                  <c:v>1232.8440000000001</c:v>
                </c:pt>
                <c:pt idx="1186">
                  <c:v>1250.1329999999998</c:v>
                </c:pt>
                <c:pt idx="1187">
                  <c:v>1266.982</c:v>
                </c:pt>
                <c:pt idx="1188">
                  <c:v>1283.3649999999998</c:v>
                </c:pt>
                <c:pt idx="1189">
                  <c:v>1299.259</c:v>
                </c:pt>
                <c:pt idx="1190">
                  <c:v>1314.6419999999998</c:v>
                </c:pt>
                <c:pt idx="1191">
                  <c:v>1329.4899999999998</c:v>
                </c:pt>
                <c:pt idx="1192">
                  <c:v>1343.7820000000002</c:v>
                </c:pt>
                <c:pt idx="1193">
                  <c:v>1357.4960000000001</c:v>
                </c:pt>
                <c:pt idx="1194">
                  <c:v>1370.6100000000006</c:v>
                </c:pt>
                <c:pt idx="1195">
                  <c:v>1383.1050000000005</c:v>
                </c:pt>
                <c:pt idx="1196">
                  <c:v>1394.9620000000004</c:v>
                </c:pt>
                <c:pt idx="1197">
                  <c:v>1406.1629999999996</c:v>
                </c:pt>
                <c:pt idx="1198">
                  <c:v>1416.6890000000003</c:v>
                </c:pt>
                <c:pt idx="1199">
                  <c:v>1426.5259999999998</c:v>
                </c:pt>
                <c:pt idx="1200">
                  <c:v>1435.6570000000002</c:v>
                </c:pt>
                <c:pt idx="1201">
                  <c:v>1444.067</c:v>
                </c:pt>
                <c:pt idx="1202">
                  <c:v>1451.7439999999997</c:v>
                </c:pt>
                <c:pt idx="1203">
                  <c:v>1458.6760000000004</c:v>
                </c:pt>
                <c:pt idx="1204">
                  <c:v>1464.8510000000006</c:v>
                </c:pt>
                <c:pt idx="1205">
                  <c:v>1470.2600000000002</c:v>
                </c:pt>
                <c:pt idx="1206">
                  <c:v>1474.8950000000004</c:v>
                </c:pt>
                <c:pt idx="1207">
                  <c:v>1478.7460000000001</c:v>
                </c:pt>
                <c:pt idx="1208">
                  <c:v>1481.8070000000007</c:v>
                </c:pt>
                <c:pt idx="1209">
                  <c:v>1484.0769999999993</c:v>
                </c:pt>
                <c:pt idx="1210">
                  <c:v>1485.5469999999996</c:v>
                </c:pt>
                <c:pt idx="1211">
                  <c:v>1486.2190000000001</c:v>
                </c:pt>
                <c:pt idx="1212">
                  <c:v>1486.0900000000001</c:v>
                </c:pt>
                <c:pt idx="1213">
                  <c:v>1485.1600000000008</c:v>
                </c:pt>
                <c:pt idx="1214">
                  <c:v>1483.4309999999996</c:v>
                </c:pt>
                <c:pt idx="1215">
                  <c:v>1480.9059999999999</c:v>
                </c:pt>
                <c:pt idx="1216">
                  <c:v>1477.5879999999997</c:v>
                </c:pt>
                <c:pt idx="1217">
                  <c:v>1473.4840000000004</c:v>
                </c:pt>
                <c:pt idx="1218">
                  <c:v>1468.5990000000002</c:v>
                </c:pt>
                <c:pt idx="1219">
                  <c:v>1462.942</c:v>
                </c:pt>
                <c:pt idx="1220">
                  <c:v>1456.5219999999999</c:v>
                </c:pt>
                <c:pt idx="1221">
                  <c:v>1449.348</c:v>
                </c:pt>
                <c:pt idx="1222">
                  <c:v>1441.433</c:v>
                </c:pt>
                <c:pt idx="1223">
                  <c:v>1432.7889999999998</c:v>
                </c:pt>
                <c:pt idx="1224">
                  <c:v>1423.4290000000001</c:v>
                </c:pt>
                <c:pt idx="1225">
                  <c:v>1413.37</c:v>
                </c:pt>
                <c:pt idx="1226">
                  <c:v>1402.6239999999998</c:v>
                </c:pt>
                <c:pt idx="1227">
                  <c:v>1391.2110000000002</c:v>
                </c:pt>
                <c:pt idx="1228">
                  <c:v>1379.1450000000004</c:v>
                </c:pt>
                <c:pt idx="1229">
                  <c:v>1366.4490000000005</c:v>
                </c:pt>
                <c:pt idx="1230">
                  <c:v>1353.1409999999996</c:v>
                </c:pt>
                <c:pt idx="1231">
                  <c:v>1339.241</c:v>
                </c:pt>
                <c:pt idx="1232">
                  <c:v>1324.768</c:v>
                </c:pt>
                <c:pt idx="1233">
                  <c:v>1309.7459999999992</c:v>
                </c:pt>
                <c:pt idx="1234">
                  <c:v>1294.1970000000001</c:v>
                </c:pt>
                <c:pt idx="1235">
                  <c:v>1278.1449999999995</c:v>
                </c:pt>
                <c:pt idx="1236">
                  <c:v>1261.6109999999999</c:v>
                </c:pt>
                <c:pt idx="1237">
                  <c:v>1244.6199999999999</c:v>
                </c:pt>
                <c:pt idx="1238">
                  <c:v>1227.1960000000008</c:v>
                </c:pt>
                <c:pt idx="1239">
                  <c:v>1209.3620000000001</c:v>
                </c:pt>
                <c:pt idx="1240">
                  <c:v>1191.1480000000001</c:v>
                </c:pt>
                <c:pt idx="1241">
                  <c:v>1172.576</c:v>
                </c:pt>
                <c:pt idx="1242">
                  <c:v>1153.6720000000005</c:v>
                </c:pt>
                <c:pt idx="1243">
                  <c:v>1134.4610000000002</c:v>
                </c:pt>
                <c:pt idx="1244">
                  <c:v>1114.9679999999998</c:v>
                </c:pt>
                <c:pt idx="1245">
                  <c:v>1095.2209999999995</c:v>
                </c:pt>
                <c:pt idx="1246">
                  <c:v>1075.2440000000006</c:v>
                </c:pt>
                <c:pt idx="1247">
                  <c:v>1055.0619999999999</c:v>
                </c:pt>
                <c:pt idx="1248">
                  <c:v>1034.7019999999993</c:v>
                </c:pt>
                <c:pt idx="1249">
                  <c:v>1014.1880000000001</c:v>
                </c:pt>
                <c:pt idx="1250">
                  <c:v>993.54500000000007</c:v>
                </c:pt>
                <c:pt idx="1251">
                  <c:v>972.79600000000028</c:v>
                </c:pt>
                <c:pt idx="1252">
                  <c:v>951.96999999999935</c:v>
                </c:pt>
                <c:pt idx="1253">
                  <c:v>931.08700000000044</c:v>
                </c:pt>
                <c:pt idx="1254">
                  <c:v>910.17100000000028</c:v>
                </c:pt>
                <c:pt idx="1255">
                  <c:v>889.2470000000003</c:v>
                </c:pt>
                <c:pt idx="1256">
                  <c:v>868.33399999999983</c:v>
                </c:pt>
                <c:pt idx="1257">
                  <c:v>847.45799999999963</c:v>
                </c:pt>
                <c:pt idx="1258">
                  <c:v>826.63799999999992</c:v>
                </c:pt>
                <c:pt idx="1259">
                  <c:v>805.89500000000044</c:v>
                </c:pt>
                <c:pt idx="1260">
                  <c:v>785.25</c:v>
                </c:pt>
                <c:pt idx="1261">
                  <c:v>764.72099999999955</c:v>
                </c:pt>
                <c:pt idx="1262">
                  <c:v>744.32800000000043</c:v>
                </c:pt>
                <c:pt idx="1263">
                  <c:v>724.08600000000024</c:v>
                </c:pt>
                <c:pt idx="1264">
                  <c:v>704.01699999999983</c:v>
                </c:pt>
                <c:pt idx="1265">
                  <c:v>684.13599999999951</c:v>
                </c:pt>
                <c:pt idx="1266">
                  <c:v>664.45800000000054</c:v>
                </c:pt>
                <c:pt idx="1267">
                  <c:v>644.99799999999959</c:v>
                </c:pt>
                <c:pt idx="1268">
                  <c:v>625.77099999999973</c:v>
                </c:pt>
                <c:pt idx="1269">
                  <c:v>606.79100000000017</c:v>
                </c:pt>
                <c:pt idx="1270">
                  <c:v>588.06900000000041</c:v>
                </c:pt>
                <c:pt idx="1271">
                  <c:v>569.61700000000019</c:v>
                </c:pt>
                <c:pt idx="1272">
                  <c:v>551.44800000000032</c:v>
                </c:pt>
                <c:pt idx="1273">
                  <c:v>533.57099999999991</c:v>
                </c:pt>
                <c:pt idx="1274">
                  <c:v>515.99399999999969</c:v>
                </c:pt>
                <c:pt idx="1275">
                  <c:v>498.72800000000007</c:v>
                </c:pt>
                <c:pt idx="1276">
                  <c:v>481.78000000000065</c:v>
                </c:pt>
                <c:pt idx="1277">
                  <c:v>465.15800000000036</c:v>
                </c:pt>
                <c:pt idx="1278">
                  <c:v>448.86700000000019</c:v>
                </c:pt>
                <c:pt idx="1279">
                  <c:v>432.91299999999956</c:v>
                </c:pt>
                <c:pt idx="1280">
                  <c:v>417.30100000000039</c:v>
                </c:pt>
                <c:pt idx="1281">
                  <c:v>402.03700000000026</c:v>
                </c:pt>
                <c:pt idx="1282">
                  <c:v>387.12100000000009</c:v>
                </c:pt>
                <c:pt idx="1283">
                  <c:v>372.5590000000002</c:v>
                </c:pt>
                <c:pt idx="1284">
                  <c:v>358.35000000000036</c:v>
                </c:pt>
                <c:pt idx="1285">
                  <c:v>344.49900000000071</c:v>
                </c:pt>
                <c:pt idx="1286">
                  <c:v>331.0029999999997</c:v>
                </c:pt>
                <c:pt idx="1287">
                  <c:v>317.86599999999999</c:v>
                </c:pt>
                <c:pt idx="1288">
                  <c:v>305.08500000000004</c:v>
                </c:pt>
                <c:pt idx="1289">
                  <c:v>292.66100000000006</c:v>
                </c:pt>
                <c:pt idx="1290">
                  <c:v>280.59200000000055</c:v>
                </c:pt>
                <c:pt idx="1291">
                  <c:v>268.875</c:v>
                </c:pt>
                <c:pt idx="1292">
                  <c:v>257.50900000000001</c:v>
                </c:pt>
                <c:pt idx="1293">
                  <c:v>246.48999999999978</c:v>
                </c:pt>
                <c:pt idx="1294">
                  <c:v>235.81700000000001</c:v>
                </c:pt>
                <c:pt idx="1295">
                  <c:v>225.48300000000017</c:v>
                </c:pt>
                <c:pt idx="1296">
                  <c:v>215.48599999999988</c:v>
                </c:pt>
                <c:pt idx="1297">
                  <c:v>205.82200000000012</c:v>
                </c:pt>
                <c:pt idx="1298">
                  <c:v>196.48500000000058</c:v>
                </c:pt>
                <c:pt idx="1299">
                  <c:v>187.47000000000025</c:v>
                </c:pt>
                <c:pt idx="1300">
                  <c:v>178.77400000000034</c:v>
                </c:pt>
                <c:pt idx="1301">
                  <c:v>170.38799999999992</c:v>
                </c:pt>
                <c:pt idx="1302">
                  <c:v>162.30799999999999</c:v>
                </c:pt>
                <c:pt idx="1303">
                  <c:v>154.52900000000045</c:v>
                </c:pt>
                <c:pt idx="1304">
                  <c:v>147.04200000000037</c:v>
                </c:pt>
                <c:pt idx="1305">
                  <c:v>139.84400000000005</c:v>
                </c:pt>
                <c:pt idx="1306">
                  <c:v>132.92599999999948</c:v>
                </c:pt>
                <c:pt idx="1307">
                  <c:v>126.28300000000036</c:v>
                </c:pt>
                <c:pt idx="1308">
                  <c:v>119.90700000000015</c:v>
                </c:pt>
                <c:pt idx="1309">
                  <c:v>113.78999999999996</c:v>
                </c:pt>
                <c:pt idx="1310">
                  <c:v>107.92900000000009</c:v>
                </c:pt>
                <c:pt idx="1311">
                  <c:v>102.31299999999919</c:v>
                </c:pt>
                <c:pt idx="1312">
                  <c:v>96.937999999999192</c:v>
                </c:pt>
                <c:pt idx="1313">
                  <c:v>91.796999999999571</c:v>
                </c:pt>
                <c:pt idx="1314">
                  <c:v>86.880000000000109</c:v>
                </c:pt>
                <c:pt idx="1315">
                  <c:v>82.182999999999993</c:v>
                </c:pt>
                <c:pt idx="1316">
                  <c:v>77.697999999999411</c:v>
                </c:pt>
                <c:pt idx="1317">
                  <c:v>73.418000000000575</c:v>
                </c:pt>
                <c:pt idx="1318">
                  <c:v>69.337000000000444</c:v>
                </c:pt>
                <c:pt idx="1319">
                  <c:v>65.445999999999913</c:v>
                </c:pt>
                <c:pt idx="1320">
                  <c:v>61.740999999999985</c:v>
                </c:pt>
                <c:pt idx="1321">
                  <c:v>58.215000000000146</c:v>
                </c:pt>
                <c:pt idx="1322">
                  <c:v>54.860000000000582</c:v>
                </c:pt>
                <c:pt idx="1323">
                  <c:v>51.671000000000276</c:v>
                </c:pt>
                <c:pt idx="1324">
                  <c:v>48.642000000000735</c:v>
                </c:pt>
                <c:pt idx="1325">
                  <c:v>45.764999999999418</c:v>
                </c:pt>
                <c:pt idx="1326">
                  <c:v>43.03400000000056</c:v>
                </c:pt>
                <c:pt idx="1327">
                  <c:v>40.445000000000618</c:v>
                </c:pt>
                <c:pt idx="1328">
                  <c:v>37.99199999999928</c:v>
                </c:pt>
                <c:pt idx="1329">
                  <c:v>35.668000000000575</c:v>
                </c:pt>
                <c:pt idx="1330">
                  <c:v>33.468000000000757</c:v>
                </c:pt>
                <c:pt idx="1331">
                  <c:v>31.386999999999716</c:v>
                </c:pt>
                <c:pt idx="1332">
                  <c:v>29.419999999999163</c:v>
                </c:pt>
                <c:pt idx="1333">
                  <c:v>27.560999999999694</c:v>
                </c:pt>
                <c:pt idx="1334">
                  <c:v>25.805000000000291</c:v>
                </c:pt>
                <c:pt idx="1335">
                  <c:v>24.149000000000342</c:v>
                </c:pt>
                <c:pt idx="1336">
                  <c:v>22.58600000000024</c:v>
                </c:pt>
                <c:pt idx="1337">
                  <c:v>21.113999999999578</c:v>
                </c:pt>
                <c:pt idx="1338">
                  <c:v>19.726000000000568</c:v>
                </c:pt>
                <c:pt idx="1339">
                  <c:v>18.420999999999367</c:v>
                </c:pt>
                <c:pt idx="1340">
                  <c:v>17.190999999999804</c:v>
                </c:pt>
                <c:pt idx="1341">
                  <c:v>16.037000000000262</c:v>
                </c:pt>
                <c:pt idx="1342">
                  <c:v>14.949999999999818</c:v>
                </c:pt>
                <c:pt idx="1343">
                  <c:v>13.930999999999585</c:v>
                </c:pt>
                <c:pt idx="1344">
                  <c:v>12.97400000000016</c:v>
                </c:pt>
                <c:pt idx="1345">
                  <c:v>12.076000000000022</c:v>
                </c:pt>
                <c:pt idx="1346">
                  <c:v>11.233999999999469</c:v>
                </c:pt>
                <c:pt idx="1347">
                  <c:v>10.445999999999913</c:v>
                </c:pt>
                <c:pt idx="1348">
                  <c:v>9.7070000000003347</c:v>
                </c:pt>
                <c:pt idx="1349">
                  <c:v>9.0169999999998254</c:v>
                </c:pt>
                <c:pt idx="1350">
                  <c:v>8.3710000000000946</c:v>
                </c:pt>
                <c:pt idx="1351">
                  <c:v>7.7659999999996217</c:v>
                </c:pt>
                <c:pt idx="1352">
                  <c:v>7.2020000000002256</c:v>
                </c:pt>
                <c:pt idx="1353">
                  <c:v>6.6769999999996799</c:v>
                </c:pt>
                <c:pt idx="1354">
                  <c:v>6.1850000000004002</c:v>
                </c:pt>
                <c:pt idx="1355">
                  <c:v>5.7269999999998618</c:v>
                </c:pt>
                <c:pt idx="1356">
                  <c:v>5.3010000000003856</c:v>
                </c:pt>
                <c:pt idx="1357">
                  <c:v>4.9040000000004511</c:v>
                </c:pt>
                <c:pt idx="1358">
                  <c:v>4.5339999999996508</c:v>
                </c:pt>
                <c:pt idx="1359">
                  <c:v>4.191000000000713</c:v>
                </c:pt>
                <c:pt idx="1360">
                  <c:v>3.8710000000000946</c:v>
                </c:pt>
                <c:pt idx="1361">
                  <c:v>3.5760000000000218</c:v>
                </c:pt>
                <c:pt idx="1362">
                  <c:v>3.2999999999992724</c:v>
                </c:pt>
                <c:pt idx="1363">
                  <c:v>3.045999999999367</c:v>
                </c:pt>
                <c:pt idx="1364">
                  <c:v>2.8099999999994907</c:v>
                </c:pt>
                <c:pt idx="1365">
                  <c:v>2.592000000000553</c:v>
                </c:pt>
                <c:pt idx="1366">
                  <c:v>2.3900000000003274</c:v>
                </c:pt>
                <c:pt idx="1367">
                  <c:v>2.2049999999999272</c:v>
                </c:pt>
                <c:pt idx="1368">
                  <c:v>2.0330000000003565</c:v>
                </c:pt>
                <c:pt idx="1369">
                  <c:v>1.875</c:v>
                </c:pt>
                <c:pt idx="1370">
                  <c:v>1.7309999999997672</c:v>
                </c:pt>
                <c:pt idx="1371">
                  <c:v>1.5969999999997526</c:v>
                </c:pt>
                <c:pt idx="1372">
                  <c:v>1.475999999999658</c:v>
                </c:pt>
                <c:pt idx="1373">
                  <c:v>1.3659999999999854</c:v>
                </c:pt>
                <c:pt idx="1374">
                  <c:v>1.2649999999994179</c:v>
                </c:pt>
                <c:pt idx="1375">
                  <c:v>1.1729999999997744</c:v>
                </c:pt>
                <c:pt idx="1376">
                  <c:v>1.0900000000001455</c:v>
                </c:pt>
                <c:pt idx="1377">
                  <c:v>1.0169999999998254</c:v>
                </c:pt>
                <c:pt idx="1378">
                  <c:v>0.95100000000002183</c:v>
                </c:pt>
                <c:pt idx="1379">
                  <c:v>0.89400000000023283</c:v>
                </c:pt>
                <c:pt idx="1380">
                  <c:v>0.84400000000005093</c:v>
                </c:pt>
                <c:pt idx="1381">
                  <c:v>0.7999999999992724</c:v>
                </c:pt>
                <c:pt idx="1382">
                  <c:v>0.76499999999941792</c:v>
                </c:pt>
                <c:pt idx="1383">
                  <c:v>0.73700000000008004</c:v>
                </c:pt>
                <c:pt idx="1384">
                  <c:v>0.71399999999994179</c:v>
                </c:pt>
                <c:pt idx="1385">
                  <c:v>0.6999999999998181</c:v>
                </c:pt>
                <c:pt idx="1386">
                  <c:v>0.69099999999980355</c:v>
                </c:pt>
                <c:pt idx="1387">
                  <c:v>0.69000000000050932</c:v>
                </c:pt>
                <c:pt idx="1388">
                  <c:v>0.69499999999970896</c:v>
                </c:pt>
                <c:pt idx="1389">
                  <c:v>0.70800000000053842</c:v>
                </c:pt>
                <c:pt idx="1390">
                  <c:v>0.72799999999915599</c:v>
                </c:pt>
                <c:pt idx="1391">
                  <c:v>0.75500000000010914</c:v>
                </c:pt>
                <c:pt idx="1392">
                  <c:v>0.79100000000016735</c:v>
                </c:pt>
                <c:pt idx="1393">
                  <c:v>0.83500000000003638</c:v>
                </c:pt>
                <c:pt idx="1394">
                  <c:v>0.88799999999991996</c:v>
                </c:pt>
                <c:pt idx="1395">
                  <c:v>0.9499999999998181</c:v>
                </c:pt>
                <c:pt idx="1396">
                  <c:v>1.0219999999999345</c:v>
                </c:pt>
                <c:pt idx="1397">
                  <c:v>1.1050000000004729</c:v>
                </c:pt>
                <c:pt idx="1398">
                  <c:v>1.1999999999998181</c:v>
                </c:pt>
                <c:pt idx="1399">
                  <c:v>1.306999999999789</c:v>
                </c:pt>
                <c:pt idx="1400">
                  <c:v>1.4269999999996799</c:v>
                </c:pt>
                <c:pt idx="1401">
                  <c:v>1.5619999999998981</c:v>
                </c:pt>
                <c:pt idx="1402">
                  <c:v>1.7120000000004438</c:v>
                </c:pt>
                <c:pt idx="1403">
                  <c:v>1.8790000000008149</c:v>
                </c:pt>
                <c:pt idx="1404">
                  <c:v>2.0640000000003056</c:v>
                </c:pt>
                <c:pt idx="1405">
                  <c:v>2.2700000000004366</c:v>
                </c:pt>
                <c:pt idx="1406">
                  <c:v>2.4949999999998909</c:v>
                </c:pt>
                <c:pt idx="1407">
                  <c:v>2.7460000000000946</c:v>
                </c:pt>
                <c:pt idx="1408">
                  <c:v>3.0200000000004366</c:v>
                </c:pt>
                <c:pt idx="1409">
                  <c:v>3.3220000000001164</c:v>
                </c:pt>
                <c:pt idx="1410">
                  <c:v>3.6540000000004511</c:v>
                </c:pt>
                <c:pt idx="1411">
                  <c:v>4.0169999999998254</c:v>
                </c:pt>
                <c:pt idx="1412">
                  <c:v>4.4160000000001673</c:v>
                </c:pt>
                <c:pt idx="1413">
                  <c:v>4.850999999999658</c:v>
                </c:pt>
                <c:pt idx="1414">
                  <c:v>5.3270000000002256</c:v>
                </c:pt>
                <c:pt idx="1415">
                  <c:v>5.8459999999995489</c:v>
                </c:pt>
                <c:pt idx="1416">
                  <c:v>6.4129999999995562</c:v>
                </c:pt>
                <c:pt idx="1417">
                  <c:v>7.0309999999999491</c:v>
                </c:pt>
                <c:pt idx="1418">
                  <c:v>7.7030000000004293</c:v>
                </c:pt>
                <c:pt idx="1419">
                  <c:v>8.4359999999996944</c:v>
                </c:pt>
                <c:pt idx="1420">
                  <c:v>9.2319999999999709</c:v>
                </c:pt>
                <c:pt idx="1421">
                  <c:v>10.094999999999345</c:v>
                </c:pt>
                <c:pt idx="1422">
                  <c:v>11.033999999999651</c:v>
                </c:pt>
                <c:pt idx="1423">
                  <c:v>12.051000000000386</c:v>
                </c:pt>
                <c:pt idx="1424">
                  <c:v>13.152999999999338</c:v>
                </c:pt>
                <c:pt idx="1425">
                  <c:v>14.345999999999549</c:v>
                </c:pt>
                <c:pt idx="1426">
                  <c:v>15.636999999999716</c:v>
                </c:pt>
                <c:pt idx="1427">
                  <c:v>17.032999999999447</c:v>
                </c:pt>
                <c:pt idx="1428">
                  <c:v>18.541000000000167</c:v>
                </c:pt>
                <c:pt idx="1429">
                  <c:v>20.168999999999869</c:v>
                </c:pt>
                <c:pt idx="1430">
                  <c:v>21.923999999999978</c:v>
                </c:pt>
                <c:pt idx="1431">
                  <c:v>23.815999999999804</c:v>
                </c:pt>
                <c:pt idx="1432">
                  <c:v>25.853000000000065</c:v>
                </c:pt>
                <c:pt idx="1433">
                  <c:v>28.046000000000276</c:v>
                </c:pt>
                <c:pt idx="1434">
                  <c:v>30.403000000000247</c:v>
                </c:pt>
                <c:pt idx="1435">
                  <c:v>32.935999999999694</c:v>
                </c:pt>
                <c:pt idx="1436">
                  <c:v>35.655000000000655</c:v>
                </c:pt>
                <c:pt idx="1437">
                  <c:v>38.570999999999913</c:v>
                </c:pt>
                <c:pt idx="1438">
                  <c:v>41.697999999999411</c:v>
                </c:pt>
                <c:pt idx="1439">
                  <c:v>45.046999999999571</c:v>
                </c:pt>
                <c:pt idx="1440">
                  <c:v>48.631000000000313</c:v>
                </c:pt>
                <c:pt idx="1441">
                  <c:v>52.463999999999942</c:v>
                </c:pt>
                <c:pt idx="1442">
                  <c:v>56.559999999999491</c:v>
                </c:pt>
                <c:pt idx="1443">
                  <c:v>60.932999999999993</c:v>
                </c:pt>
                <c:pt idx="1444">
                  <c:v>65.597999999999956</c:v>
                </c:pt>
                <c:pt idx="1445">
                  <c:v>70.572000000000116</c:v>
                </c:pt>
                <c:pt idx="1446">
                  <c:v>75.871000000000095</c:v>
                </c:pt>
                <c:pt idx="1447">
                  <c:v>81.511999999999716</c:v>
                </c:pt>
                <c:pt idx="1448">
                  <c:v>87.509000000000015</c:v>
                </c:pt>
                <c:pt idx="1449">
                  <c:v>93.884000000000015</c:v>
                </c:pt>
                <c:pt idx="1450">
                  <c:v>100.65399999999954</c:v>
                </c:pt>
                <c:pt idx="1451">
                  <c:v>107.83700000000044</c:v>
                </c:pt>
                <c:pt idx="1452">
                  <c:v>115.45100000000002</c:v>
                </c:pt>
                <c:pt idx="1453">
                  <c:v>123.51800000000003</c:v>
                </c:pt>
                <c:pt idx="1454">
                  <c:v>132.0590000000002</c:v>
                </c:pt>
                <c:pt idx="1455">
                  <c:v>141.08999999999924</c:v>
                </c:pt>
                <c:pt idx="1456">
                  <c:v>150.63600000000042</c:v>
                </c:pt>
                <c:pt idx="1457">
                  <c:v>160.71399999999994</c:v>
                </c:pt>
                <c:pt idx="1458">
                  <c:v>171.34900000000016</c:v>
                </c:pt>
                <c:pt idx="1459">
                  <c:v>182.5610000000006</c:v>
                </c:pt>
                <c:pt idx="1460">
                  <c:v>194.37099999999919</c:v>
                </c:pt>
                <c:pt idx="1461">
                  <c:v>206.80299999999988</c:v>
                </c:pt>
                <c:pt idx="1462">
                  <c:v>219.8760000000002</c:v>
                </c:pt>
                <c:pt idx="1463">
                  <c:v>233.61400000000049</c:v>
                </c:pt>
                <c:pt idx="1464">
                  <c:v>248.03800000000047</c:v>
                </c:pt>
                <c:pt idx="1465">
                  <c:v>263.17200000000048</c:v>
                </c:pt>
                <c:pt idx="1466">
                  <c:v>279.03300000000036</c:v>
                </c:pt>
                <c:pt idx="1467">
                  <c:v>295.64699999999993</c:v>
                </c:pt>
                <c:pt idx="1468">
                  <c:v>313.03099999999995</c:v>
                </c:pt>
                <c:pt idx="1469">
                  <c:v>331.20899999999983</c:v>
                </c:pt>
                <c:pt idx="1470">
                  <c:v>350.19700000000012</c:v>
                </c:pt>
                <c:pt idx="1471">
                  <c:v>370.02099999999973</c:v>
                </c:pt>
                <c:pt idx="1472">
                  <c:v>390.69300000000021</c:v>
                </c:pt>
                <c:pt idx="1473">
                  <c:v>412.23500000000058</c:v>
                </c:pt>
                <c:pt idx="1474">
                  <c:v>434.66200000000026</c:v>
                </c:pt>
                <c:pt idx="1475">
                  <c:v>457.99399999999969</c:v>
                </c:pt>
                <c:pt idx="1476">
                  <c:v>482.24099999999999</c:v>
                </c:pt>
                <c:pt idx="1477">
                  <c:v>507.42500000000018</c:v>
                </c:pt>
                <c:pt idx="1478">
                  <c:v>533.55000000000018</c:v>
                </c:pt>
                <c:pt idx="1479">
                  <c:v>560.6309999999994</c:v>
                </c:pt>
                <c:pt idx="1480">
                  <c:v>588.67799999999988</c:v>
                </c:pt>
                <c:pt idx="1481">
                  <c:v>617.69999999999982</c:v>
                </c:pt>
                <c:pt idx="1482">
                  <c:v>647.70399999999972</c:v>
                </c:pt>
                <c:pt idx="1483">
                  <c:v>678.69599999999991</c:v>
                </c:pt>
                <c:pt idx="1484">
                  <c:v>710.67600000000039</c:v>
                </c:pt>
                <c:pt idx="1485">
                  <c:v>743.64800000000014</c:v>
                </c:pt>
                <c:pt idx="1486">
                  <c:v>777.60900000000038</c:v>
                </c:pt>
                <c:pt idx="1487">
                  <c:v>812.5590000000002</c:v>
                </c:pt>
                <c:pt idx="1488">
                  <c:v>848.49099999999999</c:v>
                </c:pt>
                <c:pt idx="1489">
                  <c:v>885.40099999999984</c:v>
                </c:pt>
                <c:pt idx="1490">
                  <c:v>923.27400000000034</c:v>
                </c:pt>
                <c:pt idx="1491">
                  <c:v>962.09799999999996</c:v>
                </c:pt>
                <c:pt idx="1492">
                  <c:v>1001.8609999999999</c:v>
                </c:pt>
                <c:pt idx="1493">
                  <c:v>1042.5439999999999</c:v>
                </c:pt>
                <c:pt idx="1494">
                  <c:v>1084.1260000000002</c:v>
                </c:pt>
                <c:pt idx="1495">
                  <c:v>1126.5900000000001</c:v>
                </c:pt>
                <c:pt idx="1496">
                  <c:v>1169.9030000000002</c:v>
                </c:pt>
                <c:pt idx="1497">
                  <c:v>1214.0390000000007</c:v>
                </c:pt>
                <c:pt idx="1498">
                  <c:v>1258.9660000000003</c:v>
                </c:pt>
                <c:pt idx="1499">
                  <c:v>1304.6530000000002</c:v>
                </c:pt>
                <c:pt idx="1500">
                  <c:v>1351.0659999999998</c:v>
                </c:pt>
                <c:pt idx="1501">
                  <c:v>1398.1550000000007</c:v>
                </c:pt>
                <c:pt idx="1502">
                  <c:v>1445.8820000000005</c:v>
                </c:pt>
                <c:pt idx="1503">
                  <c:v>1494.2030000000004</c:v>
                </c:pt>
                <c:pt idx="1504">
                  <c:v>1543.0690000000004</c:v>
                </c:pt>
                <c:pt idx="1505">
                  <c:v>1592.4290000000001</c:v>
                </c:pt>
                <c:pt idx="1506">
                  <c:v>1642.232</c:v>
                </c:pt>
                <c:pt idx="1507">
                  <c:v>1692.4169999999995</c:v>
                </c:pt>
                <c:pt idx="1508">
                  <c:v>1742.9280000000008</c:v>
                </c:pt>
                <c:pt idx="1509">
                  <c:v>1793.7020000000002</c:v>
                </c:pt>
                <c:pt idx="1510">
                  <c:v>1844.6759999999995</c:v>
                </c:pt>
                <c:pt idx="1511">
                  <c:v>1895.7850000000008</c:v>
                </c:pt>
                <c:pt idx="1512">
                  <c:v>1946.9670000000006</c:v>
                </c:pt>
                <c:pt idx="1513">
                  <c:v>1998.139000000001</c:v>
                </c:pt>
                <c:pt idx="1514">
                  <c:v>2049.2350000000006</c:v>
                </c:pt>
                <c:pt idx="1515">
                  <c:v>2100.1830000000009</c:v>
                </c:pt>
                <c:pt idx="1516">
                  <c:v>2150.9070000000002</c:v>
                </c:pt>
                <c:pt idx="1517">
                  <c:v>2201.3289999999997</c:v>
                </c:pt>
                <c:pt idx="1518">
                  <c:v>2251.3760000000002</c:v>
                </c:pt>
                <c:pt idx="1519">
                  <c:v>2300.9630000000006</c:v>
                </c:pt>
                <c:pt idx="1520">
                  <c:v>2350.0129999999999</c:v>
                </c:pt>
                <c:pt idx="1521">
                  <c:v>2398.447000000001</c:v>
                </c:pt>
                <c:pt idx="1522">
                  <c:v>2446.1829999999991</c:v>
                </c:pt>
                <c:pt idx="1523">
                  <c:v>2493.143</c:v>
                </c:pt>
                <c:pt idx="1524">
                  <c:v>2539.2480000000005</c:v>
                </c:pt>
                <c:pt idx="1525">
                  <c:v>2584.41</c:v>
                </c:pt>
                <c:pt idx="1526">
                  <c:v>2628.5529999999999</c:v>
                </c:pt>
                <c:pt idx="1527">
                  <c:v>2671.6000000000004</c:v>
                </c:pt>
                <c:pt idx="1528">
                  <c:v>2713.4709999999995</c:v>
                </c:pt>
                <c:pt idx="1529">
                  <c:v>2754.088999999999</c:v>
                </c:pt>
                <c:pt idx="1530">
                  <c:v>2793.3820000000005</c:v>
                </c:pt>
                <c:pt idx="1531">
                  <c:v>2831.271999999999</c:v>
                </c:pt>
                <c:pt idx="1532">
                  <c:v>2867.688000000001</c:v>
                </c:pt>
                <c:pt idx="1533">
                  <c:v>2902.5609999999988</c:v>
                </c:pt>
                <c:pt idx="1534">
                  <c:v>2935.8249999999989</c:v>
                </c:pt>
                <c:pt idx="1535">
                  <c:v>2967.4159999999993</c:v>
                </c:pt>
                <c:pt idx="1536">
                  <c:v>2997.2669999999998</c:v>
                </c:pt>
                <c:pt idx="1537">
                  <c:v>3025.3220000000001</c:v>
                </c:pt>
                <c:pt idx="1538">
                  <c:v>3051.5259999999989</c:v>
                </c:pt>
                <c:pt idx="1539">
                  <c:v>3075.8239999999996</c:v>
                </c:pt>
                <c:pt idx="1540">
                  <c:v>3098.1710000000003</c:v>
                </c:pt>
                <c:pt idx="1541">
                  <c:v>3118.5209999999988</c:v>
                </c:pt>
                <c:pt idx="1542">
                  <c:v>3136.8300000000008</c:v>
                </c:pt>
                <c:pt idx="1543">
                  <c:v>3153.0609999999997</c:v>
                </c:pt>
                <c:pt idx="1544">
                  <c:v>3167.1819999999998</c:v>
                </c:pt>
                <c:pt idx="1545">
                  <c:v>3179.1639999999998</c:v>
                </c:pt>
                <c:pt idx="1546">
                  <c:v>3188.9809999999998</c:v>
                </c:pt>
                <c:pt idx="1547">
                  <c:v>3196.616</c:v>
                </c:pt>
                <c:pt idx="1548">
                  <c:v>3202.05</c:v>
                </c:pt>
                <c:pt idx="1549">
                  <c:v>3205.2709999999997</c:v>
                </c:pt>
                <c:pt idx="1550">
                  <c:v>3206.2760000000007</c:v>
                </c:pt>
                <c:pt idx="1551">
                  <c:v>3205.0610000000006</c:v>
                </c:pt>
                <c:pt idx="1552">
                  <c:v>3201.6290000000008</c:v>
                </c:pt>
                <c:pt idx="1553">
                  <c:v>3195.9849999999997</c:v>
                </c:pt>
                <c:pt idx="1554">
                  <c:v>3188.1440000000011</c:v>
                </c:pt>
                <c:pt idx="1555">
                  <c:v>3178.1210000000001</c:v>
                </c:pt>
                <c:pt idx="1556">
                  <c:v>3165.9360000000006</c:v>
                </c:pt>
                <c:pt idx="1557">
                  <c:v>3151.6149999999998</c:v>
                </c:pt>
                <c:pt idx="1558">
                  <c:v>3135.1860000000006</c:v>
                </c:pt>
                <c:pt idx="1559">
                  <c:v>3116.6829999999991</c:v>
                </c:pt>
                <c:pt idx="1560">
                  <c:v>3096.1459999999988</c:v>
                </c:pt>
                <c:pt idx="1561">
                  <c:v>3073.6150000000007</c:v>
                </c:pt>
                <c:pt idx="1562">
                  <c:v>3049.1369999999997</c:v>
                </c:pt>
                <c:pt idx="1563">
                  <c:v>3022.7610000000004</c:v>
                </c:pt>
                <c:pt idx="1564">
                  <c:v>2994.5380000000005</c:v>
                </c:pt>
                <c:pt idx="1565">
                  <c:v>2964.5259999999998</c:v>
                </c:pt>
                <c:pt idx="1566">
                  <c:v>2932.7819999999992</c:v>
                </c:pt>
                <c:pt idx="1567">
                  <c:v>2899.3720000000003</c:v>
                </c:pt>
                <c:pt idx="1568">
                  <c:v>2864.3590000000004</c:v>
                </c:pt>
                <c:pt idx="1569">
                  <c:v>2827.8090000000002</c:v>
                </c:pt>
                <c:pt idx="1570">
                  <c:v>2789.7889999999998</c:v>
                </c:pt>
                <c:pt idx="1571">
                  <c:v>2750.3810000000003</c:v>
                </c:pt>
                <c:pt idx="1572">
                  <c:v>2709.6529999999993</c:v>
                </c:pt>
                <c:pt idx="1573">
                  <c:v>2667.6800000000003</c:v>
                </c:pt>
                <c:pt idx="1574">
                  <c:v>2624.5400000000009</c:v>
                </c:pt>
                <c:pt idx="1575">
                  <c:v>2580.3110000000006</c:v>
                </c:pt>
                <c:pt idx="1576">
                  <c:v>2535.0690000000004</c:v>
                </c:pt>
                <c:pt idx="1577">
                  <c:v>2488.9000000000005</c:v>
                </c:pt>
                <c:pt idx="1578">
                  <c:v>2441.8799999999992</c:v>
                </c:pt>
                <c:pt idx="1579">
                  <c:v>2394.0909999999994</c:v>
                </c:pt>
                <c:pt idx="1580">
                  <c:v>2345.6129999999994</c:v>
                </c:pt>
                <c:pt idx="1581">
                  <c:v>2296.527</c:v>
                </c:pt>
                <c:pt idx="1582">
                  <c:v>2246.9060000000009</c:v>
                </c:pt>
                <c:pt idx="1583">
                  <c:v>2196.8419999999987</c:v>
                </c:pt>
                <c:pt idx="1584">
                  <c:v>2146.4070000000002</c:v>
                </c:pt>
                <c:pt idx="1585">
                  <c:v>2095.6790000000001</c:v>
                </c:pt>
                <c:pt idx="1586">
                  <c:v>2044.7330000000002</c:v>
                </c:pt>
                <c:pt idx="1587">
                  <c:v>1993.6480000000001</c:v>
                </c:pt>
                <c:pt idx="1588">
                  <c:v>1942.4879999999994</c:v>
                </c:pt>
                <c:pt idx="1589">
                  <c:v>1891.3359999999993</c:v>
                </c:pt>
                <c:pt idx="1590">
                  <c:v>1840.2570000000005</c:v>
                </c:pt>
                <c:pt idx="1591">
                  <c:v>1789.3179999999993</c:v>
                </c:pt>
                <c:pt idx="1592">
                  <c:v>1738.5859999999993</c:v>
                </c:pt>
                <c:pt idx="1593">
                  <c:v>1688.1239999999998</c:v>
                </c:pt>
                <c:pt idx="1594">
                  <c:v>1637.9870000000001</c:v>
                </c:pt>
                <c:pt idx="1595">
                  <c:v>1588.2440000000006</c:v>
                </c:pt>
                <c:pt idx="1596">
                  <c:v>1538.9459999999999</c:v>
                </c:pt>
                <c:pt idx="1597">
                  <c:v>1490.1480000000001</c:v>
                </c:pt>
                <c:pt idx="1598">
                  <c:v>1441.8980000000001</c:v>
                </c:pt>
                <c:pt idx="1599">
                  <c:v>1394.2449999999999</c:v>
                </c:pt>
                <c:pt idx="1600">
                  <c:v>1347.232</c:v>
                </c:pt>
                <c:pt idx="1601">
                  <c:v>1300.9069999999992</c:v>
                </c:pt>
                <c:pt idx="1602">
                  <c:v>1255.3050000000003</c:v>
                </c:pt>
                <c:pt idx="1603">
                  <c:v>1210.4629999999997</c:v>
                </c:pt>
                <c:pt idx="1604">
                  <c:v>1166.4160000000002</c:v>
                </c:pt>
                <c:pt idx="1605">
                  <c:v>1123.1899999999996</c:v>
                </c:pt>
                <c:pt idx="1606">
                  <c:v>1080.8220000000001</c:v>
                </c:pt>
                <c:pt idx="1607">
                  <c:v>1039.3329999999996</c:v>
                </c:pt>
                <c:pt idx="1608">
                  <c:v>998.74499999999989</c:v>
                </c:pt>
                <c:pt idx="1609">
                  <c:v>959.07700000000023</c:v>
                </c:pt>
                <c:pt idx="1610">
                  <c:v>920.35000000000036</c:v>
                </c:pt>
                <c:pt idx="1611">
                  <c:v>882.57200000000012</c:v>
                </c:pt>
                <c:pt idx="1612">
                  <c:v>845.76100000000042</c:v>
                </c:pt>
                <c:pt idx="1613">
                  <c:v>809.92499999999927</c:v>
                </c:pt>
                <c:pt idx="1614">
                  <c:v>775.07200000000012</c:v>
                </c:pt>
                <c:pt idx="1615">
                  <c:v>741.20499999999993</c:v>
                </c:pt>
                <c:pt idx="1616">
                  <c:v>708.32700000000023</c:v>
                </c:pt>
                <c:pt idx="1617">
                  <c:v>676.4369999999999</c:v>
                </c:pt>
                <c:pt idx="1618">
                  <c:v>645.53799999999956</c:v>
                </c:pt>
                <c:pt idx="1619">
                  <c:v>615.62599999999929</c:v>
                </c:pt>
                <c:pt idx="1620">
                  <c:v>586.69200000000001</c:v>
                </c:pt>
                <c:pt idx="1621">
                  <c:v>558.73199999999997</c:v>
                </c:pt>
                <c:pt idx="1622">
                  <c:v>531.73700000000008</c:v>
                </c:pt>
                <c:pt idx="1623">
                  <c:v>505.69399999999951</c:v>
                </c:pt>
                <c:pt idx="1624">
                  <c:v>480.59600000000046</c:v>
                </c:pt>
                <c:pt idx="1625">
                  <c:v>456.42699999999968</c:v>
                </c:pt>
                <c:pt idx="1626">
                  <c:v>433.17399999999998</c:v>
                </c:pt>
                <c:pt idx="1627">
                  <c:v>410.82099999999991</c:v>
                </c:pt>
                <c:pt idx="1628">
                  <c:v>389.35300000000007</c:v>
                </c:pt>
                <c:pt idx="1629">
                  <c:v>368.7489999999998</c:v>
                </c:pt>
                <c:pt idx="1630">
                  <c:v>348.99499999999989</c:v>
                </c:pt>
                <c:pt idx="1631">
                  <c:v>330.07200000000012</c:v>
                </c:pt>
                <c:pt idx="1632">
                  <c:v>311.95900000000074</c:v>
                </c:pt>
                <c:pt idx="1633">
                  <c:v>294.63599999999951</c:v>
                </c:pt>
                <c:pt idx="1634">
                  <c:v>278.08199999999943</c:v>
                </c:pt>
                <c:pt idx="1635">
                  <c:v>262.27599999999984</c:v>
                </c:pt>
                <c:pt idx="1636">
                  <c:v>247.19799999999941</c:v>
                </c:pt>
                <c:pt idx="1637">
                  <c:v>232.82600000000002</c:v>
                </c:pt>
                <c:pt idx="1638">
                  <c:v>219.13800000000083</c:v>
                </c:pt>
                <c:pt idx="1639">
                  <c:v>206.11200000000008</c:v>
                </c:pt>
                <c:pt idx="1640">
                  <c:v>193.72600000000057</c:v>
                </c:pt>
                <c:pt idx="1641">
                  <c:v>181.95799999999963</c:v>
                </c:pt>
                <c:pt idx="1642">
                  <c:v>170.78799999999956</c:v>
                </c:pt>
                <c:pt idx="1643">
                  <c:v>160.19200000000001</c:v>
                </c:pt>
                <c:pt idx="1644">
                  <c:v>150.14999999999964</c:v>
                </c:pt>
                <c:pt idx="1645">
                  <c:v>140.63999999999942</c:v>
                </c:pt>
                <c:pt idx="1646">
                  <c:v>131.64100000000053</c:v>
                </c:pt>
                <c:pt idx="1647">
                  <c:v>123.13400000000001</c:v>
                </c:pt>
                <c:pt idx="1648">
                  <c:v>115.09699999999975</c:v>
                </c:pt>
                <c:pt idx="1649">
                  <c:v>107.50999999999931</c:v>
                </c:pt>
                <c:pt idx="1650">
                  <c:v>100.35400000000027</c:v>
                </c:pt>
                <c:pt idx="1651">
                  <c:v>93.609999999999673</c:v>
                </c:pt>
                <c:pt idx="1652">
                  <c:v>87.259000000000015</c:v>
                </c:pt>
                <c:pt idx="1653">
                  <c:v>81.282999999999447</c:v>
                </c:pt>
                <c:pt idx="1654">
                  <c:v>75.664999999999964</c:v>
                </c:pt>
                <c:pt idx="1655">
                  <c:v>70.386999999999716</c:v>
                </c:pt>
                <c:pt idx="1656">
                  <c:v>65.432000000000698</c:v>
                </c:pt>
                <c:pt idx="1657">
                  <c:v>60.784999999999854</c:v>
                </c:pt>
                <c:pt idx="1658">
                  <c:v>56.430000000000291</c:v>
                </c:pt>
                <c:pt idx="1659">
                  <c:v>52.351999999999862</c:v>
                </c:pt>
                <c:pt idx="1660">
                  <c:v>48.536000000000058</c:v>
                </c:pt>
                <c:pt idx="1661">
                  <c:v>44.967999999999847</c:v>
                </c:pt>
                <c:pt idx="1662">
                  <c:v>41.636000000000422</c:v>
                </c:pt>
                <c:pt idx="1663">
                  <c:v>38.52599999999984</c:v>
                </c:pt>
                <c:pt idx="1664">
                  <c:v>35.625999999999294</c:v>
                </c:pt>
                <c:pt idx="1665">
                  <c:v>32.923999999999978</c:v>
                </c:pt>
                <c:pt idx="1666">
                  <c:v>30.408000000000357</c:v>
                </c:pt>
                <c:pt idx="1667">
                  <c:v>28.070000000000618</c:v>
                </c:pt>
                <c:pt idx="1668">
                  <c:v>25.896999999999935</c:v>
                </c:pt>
                <c:pt idx="1669">
                  <c:v>23.881000000000313</c:v>
                </c:pt>
                <c:pt idx="1670">
                  <c:v>22.010999999999513</c:v>
                </c:pt>
                <c:pt idx="1671">
                  <c:v>20.279000000000451</c:v>
                </c:pt>
                <c:pt idx="1672">
                  <c:v>18.677999999999884</c:v>
                </c:pt>
                <c:pt idx="1673">
                  <c:v>17.199999999999818</c:v>
                </c:pt>
                <c:pt idx="1674">
                  <c:v>15.837000000000444</c:v>
                </c:pt>
                <c:pt idx="1675">
                  <c:v>14.581000000000131</c:v>
                </c:pt>
                <c:pt idx="1676">
                  <c:v>13.429000000000087</c:v>
                </c:pt>
                <c:pt idx="1677">
                  <c:v>12.373000000000502</c:v>
                </c:pt>
                <c:pt idx="1678">
                  <c:v>11.405999999999949</c:v>
                </c:pt>
                <c:pt idx="1679">
                  <c:v>10.52599999999984</c:v>
                </c:pt>
                <c:pt idx="1680">
                  <c:v>9.7260000000005675</c:v>
                </c:pt>
                <c:pt idx="1681">
                  <c:v>9.0029999999997017</c:v>
                </c:pt>
                <c:pt idx="1682">
                  <c:v>8.3550000000004729</c:v>
                </c:pt>
                <c:pt idx="1683">
                  <c:v>7.774000000000342</c:v>
                </c:pt>
                <c:pt idx="1684">
                  <c:v>7.2619999999997162</c:v>
                </c:pt>
                <c:pt idx="1685">
                  <c:v>6.8130000000001019</c:v>
                </c:pt>
                <c:pt idx="1686">
                  <c:v>6.4250000000001819</c:v>
                </c:pt>
                <c:pt idx="1687">
                  <c:v>6.0990000000001601</c:v>
                </c:pt>
                <c:pt idx="1688">
                  <c:v>5.831000000000131</c:v>
                </c:pt>
                <c:pt idx="1689">
                  <c:v>5.6219999999993888</c:v>
                </c:pt>
                <c:pt idx="1690">
                  <c:v>5.4700000000002547</c:v>
                </c:pt>
                <c:pt idx="1691">
                  <c:v>5.3760000000002037</c:v>
                </c:pt>
                <c:pt idx="1692">
                  <c:v>5.3409999999994398</c:v>
                </c:pt>
                <c:pt idx="1693">
                  <c:v>5.3630000000002838</c:v>
                </c:pt>
                <c:pt idx="1694">
                  <c:v>5.4479999999994106</c:v>
                </c:pt>
                <c:pt idx="1695">
                  <c:v>5.5940000000000509</c:v>
                </c:pt>
                <c:pt idx="1696">
                  <c:v>5.8039999999991778</c:v>
                </c:pt>
                <c:pt idx="1697">
                  <c:v>6.0829999999996289</c:v>
                </c:pt>
                <c:pt idx="1698">
                  <c:v>6.4329999999999927</c:v>
                </c:pt>
                <c:pt idx="1699">
                  <c:v>6.8569999999999709</c:v>
                </c:pt>
                <c:pt idx="1700">
                  <c:v>7.36200000000008</c:v>
                </c:pt>
                <c:pt idx="1701">
                  <c:v>7.9520000000002256</c:v>
                </c:pt>
                <c:pt idx="1702">
                  <c:v>8.6320000000005166</c:v>
                </c:pt>
                <c:pt idx="1703">
                  <c:v>9.4099999999998545</c:v>
                </c:pt>
                <c:pt idx="1704">
                  <c:v>10.292000000000371</c:v>
                </c:pt>
                <c:pt idx="1705">
                  <c:v>11.289000000000669</c:v>
                </c:pt>
                <c:pt idx="1706">
                  <c:v>12.406000000000859</c:v>
                </c:pt>
                <c:pt idx="1707">
                  <c:v>13.655000000000655</c:v>
                </c:pt>
                <c:pt idx="1708">
                  <c:v>15.04700000000048</c:v>
                </c:pt>
                <c:pt idx="1709">
                  <c:v>16.59099999999944</c:v>
                </c:pt>
                <c:pt idx="1710">
                  <c:v>18.30199999999968</c:v>
                </c:pt>
                <c:pt idx="1711">
                  <c:v>20.192999999999302</c:v>
                </c:pt>
                <c:pt idx="1712">
                  <c:v>22.276000000000749</c:v>
                </c:pt>
                <c:pt idx="1713">
                  <c:v>24.569000000000415</c:v>
                </c:pt>
                <c:pt idx="1714">
                  <c:v>27.088999999999942</c:v>
                </c:pt>
                <c:pt idx="1715">
                  <c:v>29.852000000000771</c:v>
                </c:pt>
                <c:pt idx="1716">
                  <c:v>32.878000000000611</c:v>
                </c:pt>
                <c:pt idx="1717">
                  <c:v>36.187000000000808</c:v>
                </c:pt>
                <c:pt idx="1718">
                  <c:v>39.800000000000182</c:v>
                </c:pt>
                <c:pt idx="1719">
                  <c:v>43.740999999999985</c:v>
                </c:pt>
                <c:pt idx="1720">
                  <c:v>48.032000000000153</c:v>
                </c:pt>
                <c:pt idx="1721">
                  <c:v>52.70299999999952</c:v>
                </c:pt>
                <c:pt idx="1722">
                  <c:v>57.774999999999636</c:v>
                </c:pt>
                <c:pt idx="1723">
                  <c:v>63.282000000000153</c:v>
                </c:pt>
                <c:pt idx="1724">
                  <c:v>69.248999999999796</c:v>
                </c:pt>
                <c:pt idx="1725">
                  <c:v>75.710000000000036</c:v>
                </c:pt>
                <c:pt idx="1726">
                  <c:v>82.697999999999411</c:v>
                </c:pt>
                <c:pt idx="1727">
                  <c:v>90.247000000000298</c:v>
                </c:pt>
                <c:pt idx="1728">
                  <c:v>98.390000000000327</c:v>
                </c:pt>
                <c:pt idx="1729">
                  <c:v>107.16799999999967</c:v>
                </c:pt>
                <c:pt idx="1730">
                  <c:v>116.61700000000019</c:v>
                </c:pt>
                <c:pt idx="1731">
                  <c:v>126.77799999999934</c:v>
                </c:pt>
                <c:pt idx="1732">
                  <c:v>137.69500000000062</c:v>
                </c:pt>
                <c:pt idx="1733">
                  <c:v>149.40499999999975</c:v>
                </c:pt>
                <c:pt idx="1734">
                  <c:v>161.95499999999993</c:v>
                </c:pt>
                <c:pt idx="1735">
                  <c:v>175.39000000000033</c:v>
                </c:pt>
                <c:pt idx="1736">
                  <c:v>189.75600000000031</c:v>
                </c:pt>
                <c:pt idx="1737">
                  <c:v>205.09999999999945</c:v>
                </c:pt>
                <c:pt idx="1738">
                  <c:v>221.47100000000046</c:v>
                </c:pt>
                <c:pt idx="1739">
                  <c:v>238.91700000000037</c:v>
                </c:pt>
                <c:pt idx="1740">
                  <c:v>257.48599999999988</c:v>
                </c:pt>
                <c:pt idx="1741">
                  <c:v>277.22800000000007</c:v>
                </c:pt>
                <c:pt idx="1742">
                  <c:v>298.19700000000012</c:v>
                </c:pt>
                <c:pt idx="1743">
                  <c:v>320.43900000000031</c:v>
                </c:pt>
                <c:pt idx="1744">
                  <c:v>344.00900000000001</c:v>
                </c:pt>
                <c:pt idx="1745">
                  <c:v>368.95100000000002</c:v>
                </c:pt>
                <c:pt idx="1746">
                  <c:v>395.31800000000021</c:v>
                </c:pt>
                <c:pt idx="1747">
                  <c:v>423.15700000000015</c:v>
                </c:pt>
                <c:pt idx="1748">
                  <c:v>452.51800000000003</c:v>
                </c:pt>
                <c:pt idx="1749">
                  <c:v>483.44200000000001</c:v>
                </c:pt>
                <c:pt idx="1750">
                  <c:v>515.98199999999997</c:v>
                </c:pt>
                <c:pt idx="1751">
                  <c:v>550.17799999999988</c:v>
                </c:pt>
                <c:pt idx="1752">
                  <c:v>586.06999999999971</c:v>
                </c:pt>
                <c:pt idx="1753">
                  <c:v>623.69500000000062</c:v>
                </c:pt>
                <c:pt idx="1754">
                  <c:v>663.09299999999985</c:v>
                </c:pt>
                <c:pt idx="1755">
                  <c:v>704.29199999999946</c:v>
                </c:pt>
                <c:pt idx="1756">
                  <c:v>747.33399999999983</c:v>
                </c:pt>
                <c:pt idx="1757">
                  <c:v>792.22899999999936</c:v>
                </c:pt>
                <c:pt idx="1758">
                  <c:v>839.00399999999991</c:v>
                </c:pt>
                <c:pt idx="1759">
                  <c:v>887.6840000000002</c:v>
                </c:pt>
                <c:pt idx="1760">
                  <c:v>938.27199999999993</c:v>
                </c:pt>
                <c:pt idx="1761">
                  <c:v>990.78000000000065</c:v>
                </c:pt>
                <c:pt idx="1762">
                  <c:v>1045.2139999999999</c:v>
                </c:pt>
                <c:pt idx="1763">
                  <c:v>1101.5609999999997</c:v>
                </c:pt>
                <c:pt idx="1764">
                  <c:v>1159.826</c:v>
                </c:pt>
                <c:pt idx="1765">
                  <c:v>1219.9860000000008</c:v>
                </c:pt>
                <c:pt idx="1766">
                  <c:v>1282.0190000000002</c:v>
                </c:pt>
                <c:pt idx="1767">
                  <c:v>1345.9110000000001</c:v>
                </c:pt>
                <c:pt idx="1768">
                  <c:v>1411.6030000000001</c:v>
                </c:pt>
                <c:pt idx="1769">
                  <c:v>1479.0740000000005</c:v>
                </c:pt>
                <c:pt idx="1770">
                  <c:v>1548.2510000000011</c:v>
                </c:pt>
                <c:pt idx="1771">
                  <c:v>1619.1089999999995</c:v>
                </c:pt>
                <c:pt idx="1772">
                  <c:v>1691.5550000000003</c:v>
                </c:pt>
                <c:pt idx="1773">
                  <c:v>1765.5220000000008</c:v>
                </c:pt>
                <c:pt idx="1774">
                  <c:v>1840.9519999999993</c:v>
                </c:pt>
                <c:pt idx="1775">
                  <c:v>1917.7350000000006</c:v>
                </c:pt>
                <c:pt idx="1776">
                  <c:v>1995.7829999999994</c:v>
                </c:pt>
                <c:pt idx="1777">
                  <c:v>2074.9870000000001</c:v>
                </c:pt>
                <c:pt idx="1778">
                  <c:v>2155.2549999999992</c:v>
                </c:pt>
                <c:pt idx="1779">
                  <c:v>2236.4560000000001</c:v>
                </c:pt>
                <c:pt idx="1780">
                  <c:v>2318.4650000000011</c:v>
                </c:pt>
                <c:pt idx="1781">
                  <c:v>2401.1469999999999</c:v>
                </c:pt>
                <c:pt idx="1782">
                  <c:v>2484.3549999999996</c:v>
                </c:pt>
                <c:pt idx="1783">
                  <c:v>2567.9699999999993</c:v>
                </c:pt>
                <c:pt idx="1784">
                  <c:v>2651.8220000000001</c:v>
                </c:pt>
                <c:pt idx="1785">
                  <c:v>2735.755000000001</c:v>
                </c:pt>
                <c:pt idx="1786">
                  <c:v>2819.6050000000005</c:v>
                </c:pt>
                <c:pt idx="1787">
                  <c:v>2903.2069999999994</c:v>
                </c:pt>
                <c:pt idx="1788">
                  <c:v>2986.4009999999998</c:v>
                </c:pt>
                <c:pt idx="1789">
                  <c:v>3068.994999999999</c:v>
                </c:pt>
                <c:pt idx="1790">
                  <c:v>3150.8380000000006</c:v>
                </c:pt>
                <c:pt idx="1791">
                  <c:v>3231.6809999999996</c:v>
                </c:pt>
                <c:pt idx="1792">
                  <c:v>3311.4330000000009</c:v>
                </c:pt>
                <c:pt idx="1793">
                  <c:v>3389.8569999999991</c:v>
                </c:pt>
                <c:pt idx="1794">
                  <c:v>3466.7599999999993</c:v>
                </c:pt>
                <c:pt idx="1795">
                  <c:v>3541.9799999999996</c:v>
                </c:pt>
                <c:pt idx="1796">
                  <c:v>3615.302999999999</c:v>
                </c:pt>
                <c:pt idx="1797">
                  <c:v>3686.5939999999991</c:v>
                </c:pt>
                <c:pt idx="1798">
                  <c:v>3755.6490000000003</c:v>
                </c:pt>
                <c:pt idx="1799">
                  <c:v>3822.2789999999995</c:v>
                </c:pt>
                <c:pt idx="1800">
                  <c:v>3886.3329999999996</c:v>
                </c:pt>
                <c:pt idx="1801">
                  <c:v>3947.6390000000001</c:v>
                </c:pt>
                <c:pt idx="1802">
                  <c:v>4006.0290000000005</c:v>
                </c:pt>
                <c:pt idx="1803">
                  <c:v>4061.3339999999998</c:v>
                </c:pt>
                <c:pt idx="1804">
                  <c:v>4113.4189999999999</c:v>
                </c:pt>
                <c:pt idx="1805">
                  <c:v>4162.1349999999993</c:v>
                </c:pt>
                <c:pt idx="1806">
                  <c:v>4207.3569999999991</c:v>
                </c:pt>
                <c:pt idx="1807">
                  <c:v>4248.9469999999992</c:v>
                </c:pt>
                <c:pt idx="1808">
                  <c:v>4286.7830000000004</c:v>
                </c:pt>
                <c:pt idx="1809">
                  <c:v>4320.7919999999995</c:v>
                </c:pt>
                <c:pt idx="1810">
                  <c:v>4350.8339999999998</c:v>
                </c:pt>
                <c:pt idx="1811">
                  <c:v>4376.8439999999991</c:v>
                </c:pt>
                <c:pt idx="1812">
                  <c:v>4398.7749999999996</c:v>
                </c:pt>
                <c:pt idx="1813">
                  <c:v>4416.5140000000001</c:v>
                </c:pt>
                <c:pt idx="1814">
                  <c:v>4430.0349999999999</c:v>
                </c:pt>
                <c:pt idx="1815">
                  <c:v>4439.2909999999993</c:v>
                </c:pt>
                <c:pt idx="1816">
                  <c:v>4444.2580000000007</c:v>
                </c:pt>
                <c:pt idx="1817">
                  <c:v>4444.9349999999995</c:v>
                </c:pt>
                <c:pt idx="1818">
                  <c:v>4441.3060000000005</c:v>
                </c:pt>
                <c:pt idx="1819">
                  <c:v>4433.3740000000007</c:v>
                </c:pt>
                <c:pt idx="1820">
                  <c:v>4421.1890000000003</c:v>
                </c:pt>
                <c:pt idx="1821">
                  <c:v>4404.7780000000002</c:v>
                </c:pt>
                <c:pt idx="1822">
                  <c:v>4384.1639999999998</c:v>
                </c:pt>
                <c:pt idx="1823">
                  <c:v>4359.4339999999993</c:v>
                </c:pt>
                <c:pt idx="1824">
                  <c:v>4330.6589999999997</c:v>
                </c:pt>
                <c:pt idx="1825">
                  <c:v>4297.8989999999994</c:v>
                </c:pt>
                <c:pt idx="1826">
                  <c:v>4261.2469999999994</c:v>
                </c:pt>
                <c:pt idx="1827">
                  <c:v>4220.8459999999995</c:v>
                </c:pt>
                <c:pt idx="1828">
                  <c:v>4176.7629999999999</c:v>
                </c:pt>
                <c:pt idx="1829">
                  <c:v>4129.1809999999996</c:v>
                </c:pt>
                <c:pt idx="1830">
                  <c:v>4078.1419999999998</c:v>
                </c:pt>
                <c:pt idx="1831">
                  <c:v>4023.8729999999996</c:v>
                </c:pt>
                <c:pt idx="1832">
                  <c:v>3966.4749999999995</c:v>
                </c:pt>
                <c:pt idx="1833">
                  <c:v>3906.0969999999998</c:v>
                </c:pt>
                <c:pt idx="1834">
                  <c:v>3842.95</c:v>
                </c:pt>
                <c:pt idx="1835">
                  <c:v>3777.1490000000003</c:v>
                </c:pt>
                <c:pt idx="1836">
                  <c:v>3708.8919999999989</c:v>
                </c:pt>
                <c:pt idx="1837">
                  <c:v>3638.338999999999</c:v>
                </c:pt>
                <c:pt idx="1838">
                  <c:v>3565.6810000000005</c:v>
                </c:pt>
                <c:pt idx="1839">
                  <c:v>3491.097999999999</c:v>
                </c:pt>
                <c:pt idx="1840">
                  <c:v>3414.777</c:v>
                </c:pt>
                <c:pt idx="1841">
                  <c:v>3336.8690000000006</c:v>
                </c:pt>
                <c:pt idx="1842">
                  <c:v>3257.6239999999998</c:v>
                </c:pt>
                <c:pt idx="1843">
                  <c:v>3177.152000000001</c:v>
                </c:pt>
                <c:pt idx="1844">
                  <c:v>3095.6809999999996</c:v>
                </c:pt>
                <c:pt idx="1845">
                  <c:v>3013.3899999999994</c:v>
                </c:pt>
                <c:pt idx="1846">
                  <c:v>2930.4390000000003</c:v>
                </c:pt>
                <c:pt idx="1847">
                  <c:v>2847.043999999999</c:v>
                </c:pt>
                <c:pt idx="1848">
                  <c:v>2763.3210000000008</c:v>
                </c:pt>
                <c:pt idx="1849">
                  <c:v>2679.4949999999999</c:v>
                </c:pt>
                <c:pt idx="1850">
                  <c:v>2595.67</c:v>
                </c:pt>
                <c:pt idx="1851">
                  <c:v>2512.0630000000001</c:v>
                </c:pt>
                <c:pt idx="1852">
                  <c:v>2428.7760000000007</c:v>
                </c:pt>
                <c:pt idx="1853">
                  <c:v>2346.0049999999992</c:v>
                </c:pt>
                <c:pt idx="1854">
                  <c:v>2263.835</c:v>
                </c:pt>
                <c:pt idx="1855">
                  <c:v>2182.447000000001</c:v>
                </c:pt>
                <c:pt idx="1856">
                  <c:v>2101.9669999999987</c:v>
                </c:pt>
                <c:pt idx="1857">
                  <c:v>2022.4770000000008</c:v>
                </c:pt>
                <c:pt idx="1858">
                  <c:v>1944.1260000000002</c:v>
                </c:pt>
                <c:pt idx="1859">
                  <c:v>1866.9890000000005</c:v>
                </c:pt>
                <c:pt idx="1860">
                  <c:v>1791.2040000000006</c:v>
                </c:pt>
                <c:pt idx="1861">
                  <c:v>1716.8140000000003</c:v>
                </c:pt>
                <c:pt idx="1862">
                  <c:v>1643.9430000000002</c:v>
                </c:pt>
                <c:pt idx="1863">
                  <c:v>1572.6200000000008</c:v>
                </c:pt>
                <c:pt idx="1864">
                  <c:v>1502.9649999999992</c:v>
                </c:pt>
                <c:pt idx="1865">
                  <c:v>1434.9849999999997</c:v>
                </c:pt>
                <c:pt idx="1866">
                  <c:v>1368.759</c:v>
                </c:pt>
                <c:pt idx="1867">
                  <c:v>1304.3360000000002</c:v>
                </c:pt>
                <c:pt idx="1868">
                  <c:v>1241.7420000000002</c:v>
                </c:pt>
                <c:pt idx="1869">
                  <c:v>1181.0070000000005</c:v>
                </c:pt>
                <c:pt idx="1870">
                  <c:v>1122.1559999999999</c:v>
                </c:pt>
                <c:pt idx="1871">
                  <c:v>1065.2239999999993</c:v>
                </c:pt>
                <c:pt idx="1872">
                  <c:v>1010.1799999999994</c:v>
                </c:pt>
                <c:pt idx="1873">
                  <c:v>957.07399999999961</c:v>
                </c:pt>
                <c:pt idx="1874">
                  <c:v>905.86899999999969</c:v>
                </c:pt>
                <c:pt idx="1875">
                  <c:v>856.59500000000025</c:v>
                </c:pt>
                <c:pt idx="1876">
                  <c:v>809.19799999999941</c:v>
                </c:pt>
                <c:pt idx="1877">
                  <c:v>763.70100000000002</c:v>
                </c:pt>
                <c:pt idx="1878">
                  <c:v>720.05400000000009</c:v>
                </c:pt>
                <c:pt idx="1879">
                  <c:v>678.24900000000071</c:v>
                </c:pt>
                <c:pt idx="1880">
                  <c:v>638.25600000000031</c:v>
                </c:pt>
                <c:pt idx="1881">
                  <c:v>600.03500000000076</c:v>
                </c:pt>
                <c:pt idx="1882">
                  <c:v>563.57000000000062</c:v>
                </c:pt>
                <c:pt idx="1883">
                  <c:v>528.79799999999977</c:v>
                </c:pt>
                <c:pt idx="1884">
                  <c:v>495.70399999999972</c:v>
                </c:pt>
                <c:pt idx="1885">
                  <c:v>464.22100000000046</c:v>
                </c:pt>
                <c:pt idx="1886">
                  <c:v>434.32800000000043</c:v>
                </c:pt>
                <c:pt idx="1887">
                  <c:v>405.95799999999963</c:v>
                </c:pt>
                <c:pt idx="1888">
                  <c:v>379.08399999999983</c:v>
                </c:pt>
                <c:pt idx="1889">
                  <c:v>353.63799999999992</c:v>
                </c:pt>
                <c:pt idx="1890">
                  <c:v>329.58600000000024</c:v>
                </c:pt>
                <c:pt idx="1891">
                  <c:v>306.87299999999959</c:v>
                </c:pt>
                <c:pt idx="1892">
                  <c:v>285.44900000000052</c:v>
                </c:pt>
                <c:pt idx="1893">
                  <c:v>265.26500000000033</c:v>
                </c:pt>
                <c:pt idx="1894">
                  <c:v>246.26600000000053</c:v>
                </c:pt>
                <c:pt idx="1895">
                  <c:v>228.41499999999996</c:v>
                </c:pt>
                <c:pt idx="1896">
                  <c:v>211.64599999999973</c:v>
                </c:pt>
                <c:pt idx="1897">
                  <c:v>195.92400000000089</c:v>
                </c:pt>
                <c:pt idx="1898">
                  <c:v>181.1909999999998</c:v>
                </c:pt>
                <c:pt idx="1899">
                  <c:v>167.40700000000015</c:v>
                </c:pt>
                <c:pt idx="1900">
                  <c:v>154.51899999999932</c:v>
                </c:pt>
                <c:pt idx="1901">
                  <c:v>142.48700000000008</c:v>
                </c:pt>
                <c:pt idx="1902">
                  <c:v>131.26599999999962</c:v>
                </c:pt>
                <c:pt idx="1903">
                  <c:v>120.81099999999969</c:v>
                </c:pt>
                <c:pt idx="1904">
                  <c:v>111.08200000000033</c:v>
                </c:pt>
                <c:pt idx="1905">
                  <c:v>102.03600000000006</c:v>
                </c:pt>
                <c:pt idx="1906">
                  <c:v>93.638999999999214</c:v>
                </c:pt>
                <c:pt idx="1907">
                  <c:v>85.846999999999753</c:v>
                </c:pt>
                <c:pt idx="1908">
                  <c:v>78.631000000000313</c:v>
                </c:pt>
                <c:pt idx="1909">
                  <c:v>71.949000000000524</c:v>
                </c:pt>
                <c:pt idx="1910">
                  <c:v>65.772999999999229</c:v>
                </c:pt>
                <c:pt idx="1911">
                  <c:v>60.067999999999302</c:v>
                </c:pt>
                <c:pt idx="1912">
                  <c:v>54.806000000000495</c:v>
                </c:pt>
                <c:pt idx="1913">
                  <c:v>49.956000000000131</c:v>
                </c:pt>
                <c:pt idx="1914">
                  <c:v>45.490999999999985</c:v>
                </c:pt>
                <c:pt idx="1915">
                  <c:v>41.384999999999309</c:v>
                </c:pt>
                <c:pt idx="1916">
                  <c:v>37.613999999999578</c:v>
                </c:pt>
                <c:pt idx="1917">
                  <c:v>34.154000000000451</c:v>
                </c:pt>
                <c:pt idx="1918">
                  <c:v>30.981000000000677</c:v>
                </c:pt>
                <c:pt idx="1919">
                  <c:v>28.077000000000226</c:v>
                </c:pt>
                <c:pt idx="1920">
                  <c:v>25.418999999999869</c:v>
                </c:pt>
                <c:pt idx="1921">
                  <c:v>22.99199999999928</c:v>
                </c:pt>
                <c:pt idx="1922">
                  <c:v>20.77599999999984</c:v>
                </c:pt>
                <c:pt idx="1923">
                  <c:v>18.755999999999403</c:v>
                </c:pt>
                <c:pt idx="1924">
                  <c:v>16.914999999999964</c:v>
                </c:pt>
                <c:pt idx="1925">
                  <c:v>15.240999999999985</c:v>
                </c:pt>
                <c:pt idx="1926">
                  <c:v>13.719000000000051</c:v>
                </c:pt>
                <c:pt idx="1927">
                  <c:v>12.336999999999534</c:v>
                </c:pt>
                <c:pt idx="1928">
                  <c:v>11.083999999999833</c:v>
                </c:pt>
                <c:pt idx="1929">
                  <c:v>9.9480000000003201</c:v>
                </c:pt>
                <c:pt idx="1930">
                  <c:v>8.9200000000000728</c:v>
                </c:pt>
                <c:pt idx="1931">
                  <c:v>7.9909999999999854</c:v>
                </c:pt>
                <c:pt idx="1932">
                  <c:v>7.1520000000000437</c:v>
                </c:pt>
                <c:pt idx="1933">
                  <c:v>6.3949999999995271</c:v>
                </c:pt>
                <c:pt idx="1934">
                  <c:v>5.7119999999995343</c:v>
                </c:pt>
                <c:pt idx="1935">
                  <c:v>5.0979999999999563</c:v>
                </c:pt>
                <c:pt idx="1936">
                  <c:v>4.5450000000000728</c:v>
                </c:pt>
                <c:pt idx="1937">
                  <c:v>4.0479999999997744</c:v>
                </c:pt>
                <c:pt idx="1938">
                  <c:v>3.6019999999998618</c:v>
                </c:pt>
                <c:pt idx="1939">
                  <c:v>3.2020000000002256</c:v>
                </c:pt>
                <c:pt idx="1940">
                  <c:v>2.8440000000000509</c:v>
                </c:pt>
                <c:pt idx="1941">
                  <c:v>2.524000000000342</c:v>
                </c:pt>
                <c:pt idx="1942">
                  <c:v>2.2380000000002838</c:v>
                </c:pt>
                <c:pt idx="1943">
                  <c:v>1.9829999999992651</c:v>
                </c:pt>
                <c:pt idx="1944">
                  <c:v>1.7539999999999054</c:v>
                </c:pt>
                <c:pt idx="1945">
                  <c:v>1.5519999999996799</c:v>
                </c:pt>
                <c:pt idx="1946">
                  <c:v>1.3719999999993888</c:v>
                </c:pt>
                <c:pt idx="1947">
                  <c:v>1.2110000000002401</c:v>
                </c:pt>
                <c:pt idx="1948">
                  <c:v>1.0689999999995052</c:v>
                </c:pt>
                <c:pt idx="1949">
                  <c:v>0.94200000000000728</c:v>
                </c:pt>
                <c:pt idx="1950">
                  <c:v>0.83100000000013097</c:v>
                </c:pt>
                <c:pt idx="1951">
                  <c:v>0.7319999999999709</c:v>
                </c:pt>
                <c:pt idx="1952">
                  <c:v>0.64599999999973079</c:v>
                </c:pt>
                <c:pt idx="1953">
                  <c:v>0.56900000000041473</c:v>
                </c:pt>
                <c:pt idx="1954">
                  <c:v>0.50299999999970169</c:v>
                </c:pt>
                <c:pt idx="1955">
                  <c:v>0.44399999999950523</c:v>
                </c:pt>
                <c:pt idx="1956">
                  <c:v>0.39399999999932334</c:v>
                </c:pt>
                <c:pt idx="1957">
                  <c:v>0.3500000000003638</c:v>
                </c:pt>
                <c:pt idx="1958">
                  <c:v>0.31199999999989814</c:v>
                </c:pt>
                <c:pt idx="1959">
                  <c:v>0.27999999999974534</c:v>
                </c:pt>
                <c:pt idx="1960">
                  <c:v>0.25299999999970169</c:v>
                </c:pt>
                <c:pt idx="1961">
                  <c:v>0.23099999999976717</c:v>
                </c:pt>
                <c:pt idx="1962">
                  <c:v>0.21299999999973807</c:v>
                </c:pt>
                <c:pt idx="1963">
                  <c:v>0.1999999999998181</c:v>
                </c:pt>
                <c:pt idx="1964">
                  <c:v>0.19000000000050932</c:v>
                </c:pt>
                <c:pt idx="1965">
                  <c:v>0.18500000000040018</c:v>
                </c:pt>
                <c:pt idx="1966">
                  <c:v>0.18299999999999272</c:v>
                </c:pt>
                <c:pt idx="1967">
                  <c:v>0.18499999999949068</c:v>
                </c:pt>
                <c:pt idx="1968">
                  <c:v>0.19000000000050932</c:v>
                </c:pt>
                <c:pt idx="1969">
                  <c:v>0.1999999999998181</c:v>
                </c:pt>
                <c:pt idx="1970">
                  <c:v>0.21399999999994179</c:v>
                </c:pt>
                <c:pt idx="1971">
                  <c:v>0.2319999999999709</c:v>
                </c:pt>
                <c:pt idx="1972">
                  <c:v>0.25500000000010914</c:v>
                </c:pt>
                <c:pt idx="1973">
                  <c:v>0.28400000000056025</c:v>
                </c:pt>
                <c:pt idx="1974">
                  <c:v>0.31700000000000728</c:v>
                </c:pt>
                <c:pt idx="1975">
                  <c:v>0.35799999999926513</c:v>
                </c:pt>
                <c:pt idx="1976">
                  <c:v>0.40500000000065484</c:v>
                </c:pt>
                <c:pt idx="1977">
                  <c:v>0.46000000000003638</c:v>
                </c:pt>
                <c:pt idx="1978">
                  <c:v>0.52400000000034197</c:v>
                </c:pt>
                <c:pt idx="1979">
                  <c:v>0.59599999999954889</c:v>
                </c:pt>
                <c:pt idx="1980">
                  <c:v>0.68100000000049477</c:v>
                </c:pt>
                <c:pt idx="1981">
                  <c:v>0.77700000000004366</c:v>
                </c:pt>
                <c:pt idx="1982">
                  <c:v>0.88599999999951251</c:v>
                </c:pt>
                <c:pt idx="1983">
                  <c:v>1.011000000000422</c:v>
                </c:pt>
                <c:pt idx="1984">
                  <c:v>1.1539999999995416</c:v>
                </c:pt>
                <c:pt idx="1985">
                  <c:v>1.3140000000003056</c:v>
                </c:pt>
                <c:pt idx="1986">
                  <c:v>1.4969999999993888</c:v>
                </c:pt>
                <c:pt idx="1987">
                  <c:v>1.7049999999999272</c:v>
                </c:pt>
                <c:pt idx="1988">
                  <c:v>1.9380000000001019</c:v>
                </c:pt>
                <c:pt idx="1989">
                  <c:v>2.2020000000002256</c:v>
                </c:pt>
                <c:pt idx="1990">
                  <c:v>2.4989999999997963</c:v>
                </c:pt>
                <c:pt idx="1991">
                  <c:v>2.8339999999998327</c:v>
                </c:pt>
                <c:pt idx="1992">
                  <c:v>3.2109999999993306</c:v>
                </c:pt>
                <c:pt idx="1993">
                  <c:v>3.6330000000007203</c:v>
                </c:pt>
                <c:pt idx="1994">
                  <c:v>4.1080000000001746</c:v>
                </c:pt>
                <c:pt idx="1995">
                  <c:v>4.6399999999994179</c:v>
                </c:pt>
                <c:pt idx="1996">
                  <c:v>5.2339999999994689</c:v>
                </c:pt>
                <c:pt idx="1997">
                  <c:v>5.8989999999994325</c:v>
                </c:pt>
                <c:pt idx="1998">
                  <c:v>6.6410000000005311</c:v>
                </c:pt>
                <c:pt idx="1999">
                  <c:v>7.4690000000000509</c:v>
                </c:pt>
                <c:pt idx="2000">
                  <c:v>8.3919999999998254</c:v>
                </c:pt>
                <c:pt idx="2001">
                  <c:v>9.4179999999996653</c:v>
                </c:pt>
                <c:pt idx="2002">
                  <c:v>10.557999999999993</c:v>
                </c:pt>
                <c:pt idx="2003">
                  <c:v>11.823999999999614</c:v>
                </c:pt>
                <c:pt idx="2004">
                  <c:v>13.226999999999862</c:v>
                </c:pt>
                <c:pt idx="2005">
                  <c:v>14.780999999999949</c:v>
                </c:pt>
                <c:pt idx="2006">
                  <c:v>16.500999999999294</c:v>
                </c:pt>
                <c:pt idx="2007">
                  <c:v>18.40099999999984</c:v>
                </c:pt>
                <c:pt idx="2008">
                  <c:v>20.497000000000298</c:v>
                </c:pt>
                <c:pt idx="2009">
                  <c:v>22.809000000000196</c:v>
                </c:pt>
                <c:pt idx="2010">
                  <c:v>25.351999999999862</c:v>
                </c:pt>
                <c:pt idx="2011">
                  <c:v>28.15099999999984</c:v>
                </c:pt>
                <c:pt idx="2012">
                  <c:v>31.223999999999251</c:v>
                </c:pt>
                <c:pt idx="2013">
                  <c:v>34.596999999999753</c:v>
                </c:pt>
                <c:pt idx="2014">
                  <c:v>38.293999999999869</c:v>
                </c:pt>
                <c:pt idx="2015">
                  <c:v>42.338999999999942</c:v>
                </c:pt>
                <c:pt idx="2016">
                  <c:v>46.762000000000626</c:v>
                </c:pt>
                <c:pt idx="2017">
                  <c:v>51.593000000000757</c:v>
                </c:pt>
                <c:pt idx="2018">
                  <c:v>56.860999999999876</c:v>
                </c:pt>
                <c:pt idx="2019">
                  <c:v>62.600000000000364</c:v>
                </c:pt>
                <c:pt idx="2020">
                  <c:v>68.847000000000662</c:v>
                </c:pt>
                <c:pt idx="2021">
                  <c:v>75.632999999999811</c:v>
                </c:pt>
                <c:pt idx="2022">
                  <c:v>83.002999999999702</c:v>
                </c:pt>
                <c:pt idx="2023">
                  <c:v>90.989999999999782</c:v>
                </c:pt>
                <c:pt idx="2024">
                  <c:v>99.643000000000029</c:v>
                </c:pt>
                <c:pt idx="2025">
                  <c:v>109.00200000000041</c:v>
                </c:pt>
                <c:pt idx="2026">
                  <c:v>119.11099999999988</c:v>
                </c:pt>
                <c:pt idx="2027">
                  <c:v>130.02099999999973</c:v>
                </c:pt>
                <c:pt idx="2028">
                  <c:v>141.77599999999984</c:v>
                </c:pt>
                <c:pt idx="2029">
                  <c:v>154.43299999999999</c:v>
                </c:pt>
                <c:pt idx="2030">
                  <c:v>168.03599999999915</c:v>
                </c:pt>
                <c:pt idx="2031">
                  <c:v>182.64699999999993</c:v>
                </c:pt>
                <c:pt idx="2032">
                  <c:v>198.3119999999999</c:v>
                </c:pt>
                <c:pt idx="2033">
                  <c:v>215.09699999999975</c:v>
                </c:pt>
                <c:pt idx="2034">
                  <c:v>233.04699999999957</c:v>
                </c:pt>
                <c:pt idx="2035">
                  <c:v>252.23300000000017</c:v>
                </c:pt>
                <c:pt idx="2036">
                  <c:v>272.70200000000023</c:v>
                </c:pt>
                <c:pt idx="2037">
                  <c:v>294.52500000000055</c:v>
                </c:pt>
                <c:pt idx="2038">
                  <c:v>317.7529999999997</c:v>
                </c:pt>
                <c:pt idx="2039">
                  <c:v>342.44400000000041</c:v>
                </c:pt>
                <c:pt idx="2040">
                  <c:v>368.66499999999996</c:v>
                </c:pt>
                <c:pt idx="2041">
                  <c:v>396.46699999999964</c:v>
                </c:pt>
                <c:pt idx="2042">
                  <c:v>425.91899999999987</c:v>
                </c:pt>
                <c:pt idx="2043">
                  <c:v>457.06099999999969</c:v>
                </c:pt>
                <c:pt idx="2044">
                  <c:v>489.97099999999955</c:v>
                </c:pt>
                <c:pt idx="2045">
                  <c:v>524.67900000000009</c:v>
                </c:pt>
                <c:pt idx="2046">
                  <c:v>561.25999999999931</c:v>
                </c:pt>
                <c:pt idx="2047">
                  <c:v>599.73900000000049</c:v>
                </c:pt>
                <c:pt idx="2048">
                  <c:v>640.1899999999996</c:v>
                </c:pt>
                <c:pt idx="2049">
                  <c:v>682.63800000000083</c:v>
                </c:pt>
                <c:pt idx="2050">
                  <c:v>727.11800000000039</c:v>
                </c:pt>
                <c:pt idx="2051">
                  <c:v>773.68199999999979</c:v>
                </c:pt>
                <c:pt idx="2052">
                  <c:v>822.34299999999985</c:v>
                </c:pt>
                <c:pt idx="2053">
                  <c:v>873.14999999999964</c:v>
                </c:pt>
                <c:pt idx="2054">
                  <c:v>926.09199999999964</c:v>
                </c:pt>
                <c:pt idx="2055">
                  <c:v>981.21800000000076</c:v>
                </c:pt>
                <c:pt idx="2056">
                  <c:v>1038.5019999999995</c:v>
                </c:pt>
                <c:pt idx="2057">
                  <c:v>1097.9840000000004</c:v>
                </c:pt>
                <c:pt idx="2058">
                  <c:v>1159.6170000000002</c:v>
                </c:pt>
                <c:pt idx="2059">
                  <c:v>1223.4300000000012</c:v>
                </c:pt>
                <c:pt idx="2060">
                  <c:v>1289.3779999999988</c:v>
                </c:pt>
                <c:pt idx="2061">
                  <c:v>1357.4270000000006</c:v>
                </c:pt>
                <c:pt idx="2062">
                  <c:v>1427.5600000000013</c:v>
                </c:pt>
                <c:pt idx="2063">
                  <c:v>1499.7120000000004</c:v>
                </c:pt>
                <c:pt idx="2064">
                  <c:v>1573.8569999999991</c:v>
                </c:pt>
                <c:pt idx="2065">
                  <c:v>1649.8869999999997</c:v>
                </c:pt>
                <c:pt idx="2066">
                  <c:v>1727.7819999999992</c:v>
                </c:pt>
                <c:pt idx="2067">
                  <c:v>1807.4049999999997</c:v>
                </c:pt>
                <c:pt idx="2068">
                  <c:v>1888.7209999999995</c:v>
                </c:pt>
                <c:pt idx="2069">
                  <c:v>1971.5719999999992</c:v>
                </c:pt>
                <c:pt idx="2070">
                  <c:v>2055.9029999999993</c:v>
                </c:pt>
                <c:pt idx="2071">
                  <c:v>2141.536000000001</c:v>
                </c:pt>
                <c:pt idx="2072">
                  <c:v>2228.4009999999989</c:v>
                </c:pt>
                <c:pt idx="2073">
                  <c:v>2316.3199999999988</c:v>
                </c:pt>
                <c:pt idx="2074">
                  <c:v>2405.143</c:v>
                </c:pt>
                <c:pt idx="2075">
                  <c:v>2494.7349999999997</c:v>
                </c:pt>
                <c:pt idx="2076">
                  <c:v>2584.9089999999997</c:v>
                </c:pt>
                <c:pt idx="2077">
                  <c:v>2675.5240000000003</c:v>
                </c:pt>
                <c:pt idx="2078">
                  <c:v>2766.348</c:v>
                </c:pt>
                <c:pt idx="2079">
                  <c:v>2857.2570000000005</c:v>
                </c:pt>
                <c:pt idx="2080">
                  <c:v>2947.9930000000004</c:v>
                </c:pt>
                <c:pt idx="2081">
                  <c:v>3038.4189999999999</c:v>
                </c:pt>
                <c:pt idx="2082">
                  <c:v>3128.2689999999993</c:v>
                </c:pt>
                <c:pt idx="2083">
                  <c:v>3217.3959999999997</c:v>
                </c:pt>
                <c:pt idx="2084">
                  <c:v>3305.545000000001</c:v>
                </c:pt>
                <c:pt idx="2085">
                  <c:v>3392.5030000000006</c:v>
                </c:pt>
                <c:pt idx="2086">
                  <c:v>3478.0679999999993</c:v>
                </c:pt>
                <c:pt idx="2087">
                  <c:v>3562.0079999999998</c:v>
                </c:pt>
                <c:pt idx="2088">
                  <c:v>3644.128999999999</c:v>
                </c:pt>
                <c:pt idx="2089">
                  <c:v>3724.1679999999997</c:v>
                </c:pt>
                <c:pt idx="2090">
                  <c:v>3801.9639999999999</c:v>
                </c:pt>
                <c:pt idx="2091">
                  <c:v>3877.2489999999998</c:v>
                </c:pt>
                <c:pt idx="2092">
                  <c:v>3949.8649999999998</c:v>
                </c:pt>
                <c:pt idx="2093">
                  <c:v>4019.558</c:v>
                </c:pt>
                <c:pt idx="2094">
                  <c:v>4086.1760000000004</c:v>
                </c:pt>
                <c:pt idx="2095">
                  <c:v>4149.4919999999993</c:v>
                </c:pt>
                <c:pt idx="2096">
                  <c:v>4209.3289999999997</c:v>
                </c:pt>
                <c:pt idx="2097">
                  <c:v>4265.5120000000006</c:v>
                </c:pt>
                <c:pt idx="2098">
                  <c:v>4317.8719999999994</c:v>
                </c:pt>
                <c:pt idx="2099">
                  <c:v>4366.2610000000004</c:v>
                </c:pt>
                <c:pt idx="2100">
                  <c:v>4410.5069999999996</c:v>
                </c:pt>
                <c:pt idx="2101">
                  <c:v>4450.5040000000008</c:v>
                </c:pt>
                <c:pt idx="2102">
                  <c:v>4486.101999999999</c:v>
                </c:pt>
                <c:pt idx="2103">
                  <c:v>4517.2160000000003</c:v>
                </c:pt>
                <c:pt idx="2104">
                  <c:v>4543.7259999999997</c:v>
                </c:pt>
                <c:pt idx="2105">
                  <c:v>4565.5709999999999</c:v>
                </c:pt>
                <c:pt idx="2106">
                  <c:v>4582.6639999999998</c:v>
                </c:pt>
                <c:pt idx="2107">
                  <c:v>4594.9639999999999</c:v>
                </c:pt>
                <c:pt idx="2108">
                  <c:v>4602.4219999999996</c:v>
                </c:pt>
                <c:pt idx="2109">
                  <c:v>4605.0300000000007</c:v>
                </c:pt>
                <c:pt idx="2110">
                  <c:v>4602.7619999999997</c:v>
                </c:pt>
                <c:pt idx="2111">
                  <c:v>4595.6429999999991</c:v>
                </c:pt>
                <c:pt idx="2112">
                  <c:v>4583.6819999999998</c:v>
                </c:pt>
                <c:pt idx="2113">
                  <c:v>4566.9269999999988</c:v>
                </c:pt>
                <c:pt idx="2114">
                  <c:v>4545.4189999999999</c:v>
                </c:pt>
                <c:pt idx="2115">
                  <c:v>4519.2460000000001</c:v>
                </c:pt>
                <c:pt idx="2116">
                  <c:v>4488.4670000000006</c:v>
                </c:pt>
                <c:pt idx="2117">
                  <c:v>4453.2020000000002</c:v>
                </c:pt>
                <c:pt idx="2118">
                  <c:v>4413.5370000000012</c:v>
                </c:pt>
                <c:pt idx="2119">
                  <c:v>4369.6069999999991</c:v>
                </c:pt>
                <c:pt idx="2120">
                  <c:v>4321.5590000000002</c:v>
                </c:pt>
                <c:pt idx="2121">
                  <c:v>4269.5149999999994</c:v>
                </c:pt>
                <c:pt idx="2122">
                  <c:v>4213.6580000000004</c:v>
                </c:pt>
                <c:pt idx="2123">
                  <c:v>4154.1269999999995</c:v>
                </c:pt>
                <c:pt idx="2124">
                  <c:v>4091.1360000000004</c:v>
                </c:pt>
                <c:pt idx="2125">
                  <c:v>4024.8250000000007</c:v>
                </c:pt>
                <c:pt idx="2126">
                  <c:v>3955.4330000000009</c:v>
                </c:pt>
                <c:pt idx="2127">
                  <c:v>3883.1140000000005</c:v>
                </c:pt>
                <c:pt idx="2128">
                  <c:v>3808.1189999999997</c:v>
                </c:pt>
                <c:pt idx="2129">
                  <c:v>3730.6069999999991</c:v>
                </c:pt>
                <c:pt idx="2130">
                  <c:v>3650.8240000000005</c:v>
                </c:pt>
                <c:pt idx="2131">
                  <c:v>3568.9910000000009</c:v>
                </c:pt>
                <c:pt idx="2132">
                  <c:v>3485.3009999999995</c:v>
                </c:pt>
                <c:pt idx="2133">
                  <c:v>3399.9939999999997</c:v>
                </c:pt>
                <c:pt idx="2134">
                  <c:v>3313.2569999999996</c:v>
                </c:pt>
                <c:pt idx="2135">
                  <c:v>3225.3559999999998</c:v>
                </c:pt>
                <c:pt idx="2136">
                  <c:v>3136.4489999999987</c:v>
                </c:pt>
                <c:pt idx="2137">
                  <c:v>3046.8049999999994</c:v>
                </c:pt>
                <c:pt idx="2138">
                  <c:v>2956.5729999999994</c:v>
                </c:pt>
                <c:pt idx="2139">
                  <c:v>2866.018</c:v>
                </c:pt>
                <c:pt idx="2140">
                  <c:v>2775.2780000000002</c:v>
                </c:pt>
                <c:pt idx="2141">
                  <c:v>2684.5879999999997</c:v>
                </c:pt>
                <c:pt idx="2142">
                  <c:v>2594.1339999999991</c:v>
                </c:pt>
                <c:pt idx="2143">
                  <c:v>2504.0740000000005</c:v>
                </c:pt>
                <c:pt idx="2144">
                  <c:v>2414.6049999999987</c:v>
                </c:pt>
                <c:pt idx="2145">
                  <c:v>2325.8679999999995</c:v>
                </c:pt>
                <c:pt idx="2146">
                  <c:v>2238.04</c:v>
                </c:pt>
                <c:pt idx="2147">
                  <c:v>2151.2409999999991</c:v>
                </c:pt>
                <c:pt idx="2148">
                  <c:v>2065.6570000000002</c:v>
                </c:pt>
                <c:pt idx="2149">
                  <c:v>1981.3609999999999</c:v>
                </c:pt>
                <c:pt idx="2150">
                  <c:v>1898.5289999999995</c:v>
                </c:pt>
                <c:pt idx="2151">
                  <c:v>1817.2169999999996</c:v>
                </c:pt>
                <c:pt idx="2152">
                  <c:v>1737.5810000000001</c:v>
                </c:pt>
                <c:pt idx="2153">
                  <c:v>1659.6610000000001</c:v>
                </c:pt>
                <c:pt idx="2154">
                  <c:v>1583.5739999999996</c:v>
                </c:pt>
                <c:pt idx="2155">
                  <c:v>1509.3889999999992</c:v>
                </c:pt>
                <c:pt idx="2156">
                  <c:v>1437.1600000000008</c:v>
                </c:pt>
                <c:pt idx="2157">
                  <c:v>1366.9519999999993</c:v>
                </c:pt>
                <c:pt idx="2158">
                  <c:v>1298.7910000000011</c:v>
                </c:pt>
                <c:pt idx="2159">
                  <c:v>1232.7530000000006</c:v>
                </c:pt>
                <c:pt idx="2160">
                  <c:v>1168.8199999999997</c:v>
                </c:pt>
                <c:pt idx="2161">
                  <c:v>1107.0569999999998</c:v>
                </c:pt>
                <c:pt idx="2162">
                  <c:v>1047.4359999999997</c:v>
                </c:pt>
                <c:pt idx="2163">
                  <c:v>990.00399999999991</c:v>
                </c:pt>
                <c:pt idx="2164">
                  <c:v>934.72100000000046</c:v>
                </c:pt>
                <c:pt idx="2165">
                  <c:v>881.60600000000068</c:v>
                </c:pt>
                <c:pt idx="2166">
                  <c:v>830.64000000000033</c:v>
                </c:pt>
                <c:pt idx="2167">
                  <c:v>781.79800000000068</c:v>
                </c:pt>
                <c:pt idx="2168">
                  <c:v>735.06099999999969</c:v>
                </c:pt>
                <c:pt idx="2169">
                  <c:v>690.38899999999921</c:v>
                </c:pt>
                <c:pt idx="2170">
                  <c:v>647.76899999999932</c:v>
                </c:pt>
                <c:pt idx="2171">
                  <c:v>607.13600000000042</c:v>
                </c:pt>
                <c:pt idx="2172">
                  <c:v>568.47500000000036</c:v>
                </c:pt>
                <c:pt idx="2173">
                  <c:v>531.71500000000015</c:v>
                </c:pt>
                <c:pt idx="2174">
                  <c:v>496.83200000000033</c:v>
                </c:pt>
                <c:pt idx="2175">
                  <c:v>463.7529999999997</c:v>
                </c:pt>
                <c:pt idx="2176">
                  <c:v>432.44300000000021</c:v>
                </c:pt>
                <c:pt idx="2177">
                  <c:v>402.84200000000055</c:v>
                </c:pt>
                <c:pt idx="2178">
                  <c:v>374.89399999999932</c:v>
                </c:pt>
                <c:pt idx="2179">
                  <c:v>348.54500000000007</c:v>
                </c:pt>
                <c:pt idx="2180">
                  <c:v>323.73500000000058</c:v>
                </c:pt>
                <c:pt idx="2181">
                  <c:v>300.40800000000036</c:v>
                </c:pt>
                <c:pt idx="2182">
                  <c:v>278.5029999999997</c:v>
                </c:pt>
                <c:pt idx="2183">
                  <c:v>257.97500000000036</c:v>
                </c:pt>
                <c:pt idx="2184">
                  <c:v>238.75</c:v>
                </c:pt>
                <c:pt idx="2185">
                  <c:v>220.78799999999956</c:v>
                </c:pt>
                <c:pt idx="2186">
                  <c:v>204.02099999999973</c:v>
                </c:pt>
                <c:pt idx="2187">
                  <c:v>188.40599999999995</c:v>
                </c:pt>
                <c:pt idx="2188">
                  <c:v>173.88000000000011</c:v>
                </c:pt>
                <c:pt idx="2189">
                  <c:v>160.39800000000014</c:v>
                </c:pt>
                <c:pt idx="2190">
                  <c:v>147.90999999999985</c:v>
                </c:pt>
                <c:pt idx="2191">
                  <c:v>136.36699999999928</c:v>
                </c:pt>
                <c:pt idx="2192">
                  <c:v>125.72200000000066</c:v>
                </c:pt>
                <c:pt idx="2193">
                  <c:v>115.93099999999959</c:v>
                </c:pt>
                <c:pt idx="2194">
                  <c:v>106.95699999999943</c:v>
                </c:pt>
                <c:pt idx="2195">
                  <c:v>98.751999999999498</c:v>
                </c:pt>
                <c:pt idx="2196">
                  <c:v>91.286000000000058</c:v>
                </c:pt>
                <c:pt idx="2197">
                  <c:v>84.516999999999825</c:v>
                </c:pt>
                <c:pt idx="2198">
                  <c:v>78.417999999999665</c:v>
                </c:pt>
                <c:pt idx="2199">
                  <c:v>72.952000000000226</c:v>
                </c:pt>
                <c:pt idx="2200">
                  <c:v>68.095999999999549</c:v>
                </c:pt>
                <c:pt idx="2201">
                  <c:v>63.820999999999913</c:v>
                </c:pt>
                <c:pt idx="2202">
                  <c:v>60.104000000000269</c:v>
                </c:pt>
                <c:pt idx="2203">
                  <c:v>56.923999999999978</c:v>
                </c:pt>
                <c:pt idx="2204">
                  <c:v>54.260000000000218</c:v>
                </c:pt>
                <c:pt idx="2205">
                  <c:v>52.100999999999658</c:v>
                </c:pt>
                <c:pt idx="2206">
                  <c:v>50.424999999999272</c:v>
                </c:pt>
                <c:pt idx="2207">
                  <c:v>49.224999999999454</c:v>
                </c:pt>
                <c:pt idx="2208">
                  <c:v>48.488999999999578</c:v>
                </c:pt>
                <c:pt idx="2209">
                  <c:v>48.212999999999738</c:v>
                </c:pt>
                <c:pt idx="2210">
                  <c:v>48.388000000000829</c:v>
                </c:pt>
                <c:pt idx="2211">
                  <c:v>49.011000000000422</c:v>
                </c:pt>
                <c:pt idx="2212">
                  <c:v>50.083000000000538</c:v>
                </c:pt>
                <c:pt idx="2213">
                  <c:v>51.604000000000269</c:v>
                </c:pt>
                <c:pt idx="2214">
                  <c:v>53.576000000000022</c:v>
                </c:pt>
                <c:pt idx="2215">
                  <c:v>56.005000000000109</c:v>
                </c:pt>
                <c:pt idx="2216">
                  <c:v>58.895999999999731</c:v>
                </c:pt>
                <c:pt idx="2217">
                  <c:v>62.257999999999811</c:v>
                </c:pt>
                <c:pt idx="2218">
                  <c:v>66.104000000000269</c:v>
                </c:pt>
                <c:pt idx="2219">
                  <c:v>70.440000000000509</c:v>
                </c:pt>
                <c:pt idx="2220">
                  <c:v>75.283999999999651</c:v>
                </c:pt>
                <c:pt idx="2221">
                  <c:v>80.648000000000138</c:v>
                </c:pt>
                <c:pt idx="2222">
                  <c:v>86.546000000000276</c:v>
                </c:pt>
                <c:pt idx="2223">
                  <c:v>92.997999999999593</c:v>
                </c:pt>
                <c:pt idx="2224">
                  <c:v>100.01900000000023</c:v>
                </c:pt>
                <c:pt idx="2225">
                  <c:v>107.6309999999994</c:v>
                </c:pt>
                <c:pt idx="2226">
                  <c:v>115.85099999999966</c:v>
                </c:pt>
                <c:pt idx="2227">
                  <c:v>124.69899999999961</c:v>
                </c:pt>
                <c:pt idx="2228">
                  <c:v>134.19499999999971</c:v>
                </c:pt>
                <c:pt idx="2229">
                  <c:v>144.36399999999958</c:v>
                </c:pt>
                <c:pt idx="2230">
                  <c:v>155.22000000000025</c:v>
                </c:pt>
                <c:pt idx="2231">
                  <c:v>166.79100000000017</c:v>
                </c:pt>
                <c:pt idx="2232">
                  <c:v>179.09000000000015</c:v>
                </c:pt>
                <c:pt idx="2233">
                  <c:v>192.14599999999973</c:v>
                </c:pt>
                <c:pt idx="2234">
                  <c:v>205.97199999999975</c:v>
                </c:pt>
                <c:pt idx="2235">
                  <c:v>220.58799999999974</c:v>
                </c:pt>
                <c:pt idx="2236">
                  <c:v>236.01400000000012</c:v>
                </c:pt>
                <c:pt idx="2237">
                  <c:v>252.26299999999992</c:v>
                </c:pt>
                <c:pt idx="2238">
                  <c:v>269.35399999999936</c:v>
                </c:pt>
                <c:pt idx="2239">
                  <c:v>287.29700000000048</c:v>
                </c:pt>
                <c:pt idx="2240">
                  <c:v>306.10900000000038</c:v>
                </c:pt>
                <c:pt idx="2241">
                  <c:v>325.79300000000057</c:v>
                </c:pt>
                <c:pt idx="2242">
                  <c:v>346.36599999999999</c:v>
                </c:pt>
                <c:pt idx="2243">
                  <c:v>367.8179999999993</c:v>
                </c:pt>
                <c:pt idx="2244">
                  <c:v>390.16899999999987</c:v>
                </c:pt>
                <c:pt idx="2245">
                  <c:v>413.40599999999995</c:v>
                </c:pt>
                <c:pt idx="2246">
                  <c:v>437.52599999999984</c:v>
                </c:pt>
                <c:pt idx="2247">
                  <c:v>462.52899999999954</c:v>
                </c:pt>
                <c:pt idx="2248">
                  <c:v>488.39699999999993</c:v>
                </c:pt>
                <c:pt idx="2249">
                  <c:v>515.1239999999998</c:v>
                </c:pt>
                <c:pt idx="2250">
                  <c:v>542.6840000000002</c:v>
                </c:pt>
                <c:pt idx="2251">
                  <c:v>571.06400000000031</c:v>
                </c:pt>
                <c:pt idx="2252">
                  <c:v>600.22900000000027</c:v>
                </c:pt>
                <c:pt idx="2253">
                  <c:v>630.16399999999976</c:v>
                </c:pt>
                <c:pt idx="2254">
                  <c:v>660.8159999999998</c:v>
                </c:pt>
                <c:pt idx="2255">
                  <c:v>692.16899999999987</c:v>
                </c:pt>
                <c:pt idx="2256">
                  <c:v>724.16600000000017</c:v>
                </c:pt>
                <c:pt idx="2257">
                  <c:v>756.76199999999972</c:v>
                </c:pt>
                <c:pt idx="2258">
                  <c:v>789.91299999999956</c:v>
                </c:pt>
                <c:pt idx="2259">
                  <c:v>823.55699999999979</c:v>
                </c:pt>
                <c:pt idx="2260">
                  <c:v>857.64300000000003</c:v>
                </c:pt>
                <c:pt idx="2261">
                  <c:v>892.10199999999986</c:v>
                </c:pt>
                <c:pt idx="2262">
                  <c:v>926.8739999999998</c:v>
                </c:pt>
                <c:pt idx="2263">
                  <c:v>961.88299999999981</c:v>
                </c:pt>
                <c:pt idx="2264">
                  <c:v>997.0619999999999</c:v>
                </c:pt>
                <c:pt idx="2265">
                  <c:v>1032.3270000000002</c:v>
                </c:pt>
                <c:pt idx="2266">
                  <c:v>1067.6100000000006</c:v>
                </c:pt>
                <c:pt idx="2267">
                  <c:v>1102.8090000000002</c:v>
                </c:pt>
                <c:pt idx="2268">
                  <c:v>1137.8619999999992</c:v>
                </c:pt>
                <c:pt idx="2269">
                  <c:v>1172.6660000000002</c:v>
                </c:pt>
                <c:pt idx="2270">
                  <c:v>1207.1330000000007</c:v>
                </c:pt>
                <c:pt idx="2271">
                  <c:v>1241.1809999999996</c:v>
                </c:pt>
                <c:pt idx="2272">
                  <c:v>1274.71</c:v>
                </c:pt>
                <c:pt idx="2273">
                  <c:v>1307.6349999999993</c:v>
                </c:pt>
                <c:pt idx="2274">
                  <c:v>1339.8579999999993</c:v>
                </c:pt>
                <c:pt idx="2275">
                  <c:v>1371.2919999999995</c:v>
                </c:pt>
                <c:pt idx="2276">
                  <c:v>1401.8420000000006</c:v>
                </c:pt>
                <c:pt idx="2277">
                  <c:v>1431.4260000000004</c:v>
                </c:pt>
                <c:pt idx="2278">
                  <c:v>1459.9380000000001</c:v>
                </c:pt>
                <c:pt idx="2279">
                  <c:v>1487.3110000000006</c:v>
                </c:pt>
                <c:pt idx="2280">
                  <c:v>1513.4480000000003</c:v>
                </c:pt>
                <c:pt idx="2281">
                  <c:v>1538.2710000000006</c:v>
                </c:pt>
                <c:pt idx="2282">
                  <c:v>1561.7040000000006</c:v>
                </c:pt>
                <c:pt idx="2283">
                  <c:v>1583.6709999999994</c:v>
                </c:pt>
                <c:pt idx="2284">
                  <c:v>1604.1040000000003</c:v>
                </c:pt>
                <c:pt idx="2285">
                  <c:v>1622.9350000000004</c:v>
                </c:pt>
                <c:pt idx="2286">
                  <c:v>1640.1079999999993</c:v>
                </c:pt>
                <c:pt idx="2287">
                  <c:v>1655.5649999999996</c:v>
                </c:pt>
                <c:pt idx="2288">
                  <c:v>1669.2609999999995</c:v>
                </c:pt>
                <c:pt idx="2289">
                  <c:v>1681.1449999999995</c:v>
                </c:pt>
                <c:pt idx="2290">
                  <c:v>1691.1890000000003</c:v>
                </c:pt>
                <c:pt idx="2291">
                  <c:v>1699.357</c:v>
                </c:pt>
                <c:pt idx="2292">
                  <c:v>1705.63</c:v>
                </c:pt>
                <c:pt idx="2293">
                  <c:v>1709.9859999999999</c:v>
                </c:pt>
                <c:pt idx="2294">
                  <c:v>1712.4230000000007</c:v>
                </c:pt>
                <c:pt idx="2295">
                  <c:v>1712.9309999999996</c:v>
                </c:pt>
                <c:pt idx="2296">
                  <c:v>1711.5229999999992</c:v>
                </c:pt>
                <c:pt idx="2297">
                  <c:v>1708.2050000000008</c:v>
                </c:pt>
                <c:pt idx="2298">
                  <c:v>1703.0030000000006</c:v>
                </c:pt>
                <c:pt idx="2299">
                  <c:v>1695.9360000000006</c:v>
                </c:pt>
                <c:pt idx="2300">
                  <c:v>1687.0480000000007</c:v>
                </c:pt>
                <c:pt idx="2301">
                  <c:v>1676.3710000000001</c:v>
                </c:pt>
                <c:pt idx="2302">
                  <c:v>1663.9620000000004</c:v>
                </c:pt>
                <c:pt idx="2303">
                  <c:v>1649.8680000000004</c:v>
                </c:pt>
                <c:pt idx="2304">
                  <c:v>1634.1539999999995</c:v>
                </c:pt>
                <c:pt idx="2305">
                  <c:v>1616.8919999999989</c:v>
                </c:pt>
                <c:pt idx="2306">
                  <c:v>1598.1479999999992</c:v>
                </c:pt>
                <c:pt idx="2307">
                  <c:v>1578.0119999999997</c:v>
                </c:pt>
                <c:pt idx="2308">
                  <c:v>1556.5569999999998</c:v>
                </c:pt>
                <c:pt idx="2309">
                  <c:v>1533.884</c:v>
                </c:pt>
                <c:pt idx="2310">
                  <c:v>1510.0780000000004</c:v>
                </c:pt>
                <c:pt idx="2311">
                  <c:v>1485.2470000000012</c:v>
                </c:pt>
                <c:pt idx="2312">
                  <c:v>1459.4840000000004</c:v>
                </c:pt>
                <c:pt idx="2313">
                  <c:v>1432.9090000000006</c:v>
                </c:pt>
                <c:pt idx="2314">
                  <c:v>1405.6130000000012</c:v>
                </c:pt>
                <c:pt idx="2315">
                  <c:v>1377.7219999999998</c:v>
                </c:pt>
                <c:pt idx="2316">
                  <c:v>1349.3509999999997</c:v>
                </c:pt>
                <c:pt idx="2317">
                  <c:v>1320.6059999999998</c:v>
                </c:pt>
                <c:pt idx="2318">
                  <c:v>1291.6150000000007</c:v>
                </c:pt>
                <c:pt idx="2319">
                  <c:v>1262.4860000000008</c:v>
                </c:pt>
                <c:pt idx="2320">
                  <c:v>1233.3460000000005</c:v>
                </c:pt>
                <c:pt idx="2321">
                  <c:v>1204.3070000000007</c:v>
                </c:pt>
                <c:pt idx="2322">
                  <c:v>1175.4939999999997</c:v>
                </c:pt>
                <c:pt idx="2323">
                  <c:v>1147.0130000000008</c:v>
                </c:pt>
                <c:pt idx="2324">
                  <c:v>1118.9980000000005</c:v>
                </c:pt>
                <c:pt idx="2325">
                  <c:v>1091.5429999999997</c:v>
                </c:pt>
                <c:pt idx="2326">
                  <c:v>1064.7749999999996</c:v>
                </c:pt>
                <c:pt idx="2327">
                  <c:v>1038.8020000000006</c:v>
                </c:pt>
                <c:pt idx="2328">
                  <c:v>1013.7280000000001</c:v>
                </c:pt>
                <c:pt idx="2329">
                  <c:v>989.65899999999965</c:v>
                </c:pt>
                <c:pt idx="2330">
                  <c:v>966.69599999999991</c:v>
                </c:pt>
                <c:pt idx="2331">
                  <c:v>944.9350000000004</c:v>
                </c:pt>
                <c:pt idx="2332">
                  <c:v>924.47199999999975</c:v>
                </c:pt>
                <c:pt idx="2333">
                  <c:v>905.39400000000023</c:v>
                </c:pt>
                <c:pt idx="2334">
                  <c:v>887.78099999999995</c:v>
                </c:pt>
                <c:pt idx="2335">
                  <c:v>871.72399999999925</c:v>
                </c:pt>
                <c:pt idx="2336">
                  <c:v>857.28400000000056</c:v>
                </c:pt>
                <c:pt idx="2337">
                  <c:v>844.54699999999957</c:v>
                </c:pt>
                <c:pt idx="2338">
                  <c:v>833.54899999999998</c:v>
                </c:pt>
                <c:pt idx="2339">
                  <c:v>824.375</c:v>
                </c:pt>
                <c:pt idx="2340">
                  <c:v>817.05999999999949</c:v>
                </c:pt>
                <c:pt idx="2341">
                  <c:v>811.66100000000006</c:v>
                </c:pt>
                <c:pt idx="2342">
                  <c:v>808.20300000000043</c:v>
                </c:pt>
                <c:pt idx="2343">
                  <c:v>806.73199999999997</c:v>
                </c:pt>
                <c:pt idx="2344">
                  <c:v>807.26100000000042</c:v>
                </c:pt>
                <c:pt idx="2345">
                  <c:v>809.81700000000001</c:v>
                </c:pt>
                <c:pt idx="2346">
                  <c:v>814.40499999999975</c:v>
                </c:pt>
                <c:pt idx="2347">
                  <c:v>821.03399999999965</c:v>
                </c:pt>
                <c:pt idx="2348">
                  <c:v>829.70700000000033</c:v>
                </c:pt>
                <c:pt idx="2349">
                  <c:v>840.38999999999942</c:v>
                </c:pt>
                <c:pt idx="2350">
                  <c:v>853.09500000000025</c:v>
                </c:pt>
                <c:pt idx="2351">
                  <c:v>867.77099999999973</c:v>
                </c:pt>
                <c:pt idx="2352">
                  <c:v>884.40700000000015</c:v>
                </c:pt>
                <c:pt idx="2353">
                  <c:v>902.94000000000051</c:v>
                </c:pt>
                <c:pt idx="2354">
                  <c:v>923.34600000000046</c:v>
                </c:pt>
                <c:pt idx="2355">
                  <c:v>945.54500000000007</c:v>
                </c:pt>
                <c:pt idx="2356">
                  <c:v>969.49900000000071</c:v>
                </c:pt>
                <c:pt idx="2357">
                  <c:v>995.11399999999958</c:v>
                </c:pt>
                <c:pt idx="2358">
                  <c:v>1022.3290000000006</c:v>
                </c:pt>
                <c:pt idx="2359">
                  <c:v>1051.0510000000013</c:v>
                </c:pt>
                <c:pt idx="2360">
                  <c:v>1081.1940000000004</c:v>
                </c:pt>
                <c:pt idx="2361">
                  <c:v>1112.6630000000005</c:v>
                </c:pt>
                <c:pt idx="2362">
                  <c:v>1145.3350000000009</c:v>
                </c:pt>
                <c:pt idx="2363">
                  <c:v>1179.1260000000002</c:v>
                </c:pt>
                <c:pt idx="2364">
                  <c:v>1213.8919999999998</c:v>
                </c:pt>
                <c:pt idx="2365">
                  <c:v>1249.5409999999993</c:v>
                </c:pt>
                <c:pt idx="2366">
                  <c:v>1285.9160000000002</c:v>
                </c:pt>
                <c:pt idx="2367">
                  <c:v>1322.9159999999993</c:v>
                </c:pt>
                <c:pt idx="2368">
                  <c:v>1360.3810000000012</c:v>
                </c:pt>
                <c:pt idx="2369">
                  <c:v>1398.1859999999988</c:v>
                </c:pt>
                <c:pt idx="2370">
                  <c:v>1436.1840000000002</c:v>
                </c:pt>
                <c:pt idx="2371">
                  <c:v>1474.2329999999993</c:v>
                </c:pt>
                <c:pt idx="2372">
                  <c:v>1512.1929999999993</c:v>
                </c:pt>
                <c:pt idx="2373">
                  <c:v>1549.8920000000007</c:v>
                </c:pt>
                <c:pt idx="2374">
                  <c:v>1587.2150000000001</c:v>
                </c:pt>
                <c:pt idx="2375">
                  <c:v>1623.9840000000004</c:v>
                </c:pt>
                <c:pt idx="2376">
                  <c:v>1660.0780000000013</c:v>
                </c:pt>
                <c:pt idx="2377">
                  <c:v>1695.3250000000007</c:v>
                </c:pt>
                <c:pt idx="2378">
                  <c:v>1729.6059999999998</c:v>
                </c:pt>
                <c:pt idx="2379">
                  <c:v>1762.7619999999997</c:v>
                </c:pt>
                <c:pt idx="2380">
                  <c:v>1794.661000000001</c:v>
                </c:pt>
                <c:pt idx="2381">
                  <c:v>1825.1669999999995</c:v>
                </c:pt>
                <c:pt idx="2382">
                  <c:v>1854.1530000000002</c:v>
                </c:pt>
                <c:pt idx="2383">
                  <c:v>1881.5</c:v>
                </c:pt>
                <c:pt idx="2384">
                  <c:v>1907.0739999999996</c:v>
                </c:pt>
                <c:pt idx="2385">
                  <c:v>1930.7839999999997</c:v>
                </c:pt>
                <c:pt idx="2386">
                  <c:v>1952.5079999999998</c:v>
                </c:pt>
                <c:pt idx="2387">
                  <c:v>1972.1660000000011</c:v>
                </c:pt>
                <c:pt idx="2388">
                  <c:v>1989.6560000000009</c:v>
                </c:pt>
                <c:pt idx="2389">
                  <c:v>2004.9100000000008</c:v>
                </c:pt>
                <c:pt idx="2390">
                  <c:v>2017.848</c:v>
                </c:pt>
                <c:pt idx="2391">
                  <c:v>2028.4180000000006</c:v>
                </c:pt>
                <c:pt idx="2392">
                  <c:v>2036.5639999999994</c:v>
                </c:pt>
                <c:pt idx="2393">
                  <c:v>2042.2419999999993</c:v>
                </c:pt>
                <c:pt idx="2394">
                  <c:v>2045.4279999999999</c:v>
                </c:pt>
                <c:pt idx="2395">
                  <c:v>2046.0929999999998</c:v>
                </c:pt>
                <c:pt idx="2396">
                  <c:v>2044.2340000000013</c:v>
                </c:pt>
                <c:pt idx="2397">
                  <c:v>2039.8470000000007</c:v>
                </c:pt>
                <c:pt idx="2398">
                  <c:v>2032.9430000000002</c:v>
                </c:pt>
                <c:pt idx="2399">
                  <c:v>2023.5419999999995</c:v>
                </c:pt>
                <c:pt idx="2400">
                  <c:v>2011.6729999999998</c:v>
                </c:pt>
                <c:pt idx="2401">
                  <c:v>1997.38</c:v>
                </c:pt>
                <c:pt idx="2402">
                  <c:v>1980.7040000000006</c:v>
                </c:pt>
                <c:pt idx="2403">
                  <c:v>1961.7139999999999</c:v>
                </c:pt>
                <c:pt idx="2404">
                  <c:v>1940.4659999999994</c:v>
                </c:pt>
                <c:pt idx="2405">
                  <c:v>1917.045000000001</c:v>
                </c:pt>
                <c:pt idx="2406">
                  <c:v>1891.5230000000001</c:v>
                </c:pt>
                <c:pt idx="2407">
                  <c:v>1863.9939999999997</c:v>
                </c:pt>
                <c:pt idx="2408">
                  <c:v>1834.5659999999989</c:v>
                </c:pt>
                <c:pt idx="2409">
                  <c:v>1803.3199999999997</c:v>
                </c:pt>
                <c:pt idx="2410">
                  <c:v>1770.3870000000006</c:v>
                </c:pt>
                <c:pt idx="2411">
                  <c:v>1735.8550000000005</c:v>
                </c:pt>
                <c:pt idx="2412">
                  <c:v>1699.8649999999998</c:v>
                </c:pt>
                <c:pt idx="2413">
                  <c:v>1662.5109999999995</c:v>
                </c:pt>
                <c:pt idx="2414">
                  <c:v>1623.9389999999994</c:v>
                </c:pt>
                <c:pt idx="2415">
                  <c:v>1584.255000000001</c:v>
                </c:pt>
                <c:pt idx="2416">
                  <c:v>1543.5989999999993</c:v>
                </c:pt>
                <c:pt idx="2417">
                  <c:v>1502.0829999999996</c:v>
                </c:pt>
                <c:pt idx="2418">
                  <c:v>1459.8360000000002</c:v>
                </c:pt>
                <c:pt idx="2419">
                  <c:v>1417.0029999999997</c:v>
                </c:pt>
                <c:pt idx="2420">
                  <c:v>1373.6760000000004</c:v>
                </c:pt>
                <c:pt idx="2421">
                  <c:v>1330.009</c:v>
                </c:pt>
                <c:pt idx="2422">
                  <c:v>1286.0909999999994</c:v>
                </c:pt>
                <c:pt idx="2423">
                  <c:v>1242.0699999999997</c:v>
                </c:pt>
                <c:pt idx="2424">
                  <c:v>1198.0259999999989</c:v>
                </c:pt>
                <c:pt idx="2425">
                  <c:v>1154.1019999999999</c:v>
                </c:pt>
                <c:pt idx="2426">
                  <c:v>1110.371000000001</c:v>
                </c:pt>
                <c:pt idx="2427">
                  <c:v>1066.9589999999998</c:v>
                </c:pt>
                <c:pt idx="2428">
                  <c:v>1023.9450000000006</c:v>
                </c:pt>
                <c:pt idx="2429">
                  <c:v>981.43100000000049</c:v>
                </c:pt>
                <c:pt idx="2430">
                  <c:v>939.49099999999999</c:v>
                </c:pt>
                <c:pt idx="2431">
                  <c:v>898.20299999999952</c:v>
                </c:pt>
                <c:pt idx="2432">
                  <c:v>857.65999999999985</c:v>
                </c:pt>
                <c:pt idx="2433">
                  <c:v>817.90099999999984</c:v>
                </c:pt>
                <c:pt idx="2434">
                  <c:v>779.01299999999992</c:v>
                </c:pt>
                <c:pt idx="2435">
                  <c:v>741.02700000000004</c:v>
                </c:pt>
                <c:pt idx="2436">
                  <c:v>704.01499999999942</c:v>
                </c:pt>
                <c:pt idx="2437">
                  <c:v>667.99699999999939</c:v>
                </c:pt>
                <c:pt idx="2438">
                  <c:v>633.02800000000025</c:v>
                </c:pt>
                <c:pt idx="2439">
                  <c:v>599.1309999999994</c:v>
                </c:pt>
                <c:pt idx="2440">
                  <c:v>566.33699999999953</c:v>
                </c:pt>
                <c:pt idx="2441">
                  <c:v>534.65900000000056</c:v>
                </c:pt>
                <c:pt idx="2442">
                  <c:v>504.11300000000028</c:v>
                </c:pt>
                <c:pt idx="2443">
                  <c:v>474.72100000000046</c:v>
                </c:pt>
                <c:pt idx="2444">
                  <c:v>446.47099999999955</c:v>
                </c:pt>
                <c:pt idx="2445">
                  <c:v>419.38000000000011</c:v>
                </c:pt>
                <c:pt idx="2446">
                  <c:v>393.42900000000009</c:v>
                </c:pt>
                <c:pt idx="2447">
                  <c:v>368.625</c:v>
                </c:pt>
                <c:pt idx="2448">
                  <c:v>344.94200000000001</c:v>
                </c:pt>
                <c:pt idx="2449">
                  <c:v>322.37700000000041</c:v>
                </c:pt>
                <c:pt idx="2450">
                  <c:v>300.90700000000015</c:v>
                </c:pt>
                <c:pt idx="2451">
                  <c:v>280.51400000000012</c:v>
                </c:pt>
                <c:pt idx="2452">
                  <c:v>261.17199999999957</c:v>
                </c:pt>
                <c:pt idx="2453">
                  <c:v>242.85399999999936</c:v>
                </c:pt>
                <c:pt idx="2454">
                  <c:v>225.54199999999946</c:v>
                </c:pt>
                <c:pt idx="2455">
                  <c:v>209.19400000000041</c:v>
                </c:pt>
                <c:pt idx="2456">
                  <c:v>193.79100000000017</c:v>
                </c:pt>
                <c:pt idx="2457">
                  <c:v>179.29100000000017</c:v>
                </c:pt>
                <c:pt idx="2458">
                  <c:v>165.67100000000028</c:v>
                </c:pt>
                <c:pt idx="2459">
                  <c:v>152.88799999999992</c:v>
                </c:pt>
                <c:pt idx="2460">
                  <c:v>140.91800000000057</c:v>
                </c:pt>
                <c:pt idx="2461">
                  <c:v>129.71699999999964</c:v>
                </c:pt>
                <c:pt idx="2462">
                  <c:v>119.25700000000052</c:v>
                </c:pt>
                <c:pt idx="2463">
                  <c:v>109.5019999999995</c:v>
                </c:pt>
                <c:pt idx="2464">
                  <c:v>100.41600000000017</c:v>
                </c:pt>
                <c:pt idx="2465">
                  <c:v>91.972000000000662</c:v>
                </c:pt>
                <c:pt idx="2466">
                  <c:v>84.127999999999702</c:v>
                </c:pt>
                <c:pt idx="2467">
                  <c:v>76.858000000000175</c:v>
                </c:pt>
                <c:pt idx="2468">
                  <c:v>70.126000000000204</c:v>
                </c:pt>
                <c:pt idx="2469">
                  <c:v>63.904000000000451</c:v>
                </c:pt>
                <c:pt idx="2470">
                  <c:v>58.158999999999651</c:v>
                </c:pt>
                <c:pt idx="2471">
                  <c:v>52.864999999999782</c:v>
                </c:pt>
                <c:pt idx="2472">
                  <c:v>47.990999999999985</c:v>
                </c:pt>
                <c:pt idx="2473">
                  <c:v>43.511999999999716</c:v>
                </c:pt>
                <c:pt idx="2474">
                  <c:v>39.40099999999984</c:v>
                </c:pt>
                <c:pt idx="2475">
                  <c:v>35.634000000000015</c:v>
                </c:pt>
                <c:pt idx="2476">
                  <c:v>32.1850000000004</c:v>
                </c:pt>
                <c:pt idx="2477">
                  <c:v>29.032999999999447</c:v>
                </c:pt>
                <c:pt idx="2478">
                  <c:v>26.158000000000357</c:v>
                </c:pt>
                <c:pt idx="2479">
                  <c:v>23.537000000000262</c:v>
                </c:pt>
                <c:pt idx="2480">
                  <c:v>21.152000000000044</c:v>
                </c:pt>
                <c:pt idx="2481">
                  <c:v>18.985000000000582</c:v>
                </c:pt>
                <c:pt idx="2482">
                  <c:v>17.018000000000029</c:v>
                </c:pt>
                <c:pt idx="2483">
                  <c:v>15.235999999999876</c:v>
                </c:pt>
                <c:pt idx="2484">
                  <c:v>13.622000000000298</c:v>
                </c:pt>
                <c:pt idx="2485">
                  <c:v>12.164999999999964</c:v>
                </c:pt>
                <c:pt idx="2486">
                  <c:v>10.850000000000364</c:v>
                </c:pt>
                <c:pt idx="2487">
                  <c:v>9.6649999999999636</c:v>
                </c:pt>
                <c:pt idx="2488">
                  <c:v>8.5970000000006621</c:v>
                </c:pt>
                <c:pt idx="2489">
                  <c:v>7.6390000000001237</c:v>
                </c:pt>
                <c:pt idx="2490">
                  <c:v>6.7790000000004511</c:v>
                </c:pt>
                <c:pt idx="2491">
                  <c:v>6.0079999999998108</c:v>
                </c:pt>
                <c:pt idx="2492">
                  <c:v>5.3170000000000073</c:v>
                </c:pt>
                <c:pt idx="2493">
                  <c:v>4.7010000000000218</c:v>
                </c:pt>
                <c:pt idx="2494">
                  <c:v>4.1499999999996362</c:v>
                </c:pt>
                <c:pt idx="2495">
                  <c:v>3.6590000000005602</c:v>
                </c:pt>
                <c:pt idx="2496">
                  <c:v>3.2219999999997526</c:v>
                </c:pt>
                <c:pt idx="2497">
                  <c:v>2.8350000000000364</c:v>
                </c:pt>
                <c:pt idx="2498">
                  <c:v>2.4899999999997817</c:v>
                </c:pt>
                <c:pt idx="2499">
                  <c:v>2.1840000000001965</c:v>
                </c:pt>
                <c:pt idx="2500">
                  <c:v>1.9139999999997599</c:v>
                </c:pt>
                <c:pt idx="2501">
                  <c:v>1.6750000000001819</c:v>
                </c:pt>
                <c:pt idx="2502">
                  <c:v>1.4639999999999418</c:v>
                </c:pt>
                <c:pt idx="2503">
                  <c:v>1.2780000000002474</c:v>
                </c:pt>
                <c:pt idx="2504">
                  <c:v>1.1140000000004875</c:v>
                </c:pt>
                <c:pt idx="2505">
                  <c:v>0.97099999999954889</c:v>
                </c:pt>
                <c:pt idx="2506">
                  <c:v>0.84400000000005093</c:v>
                </c:pt>
                <c:pt idx="2507">
                  <c:v>0.73300000000017462</c:v>
                </c:pt>
                <c:pt idx="2508">
                  <c:v>0.63500000000021828</c:v>
                </c:pt>
                <c:pt idx="2509">
                  <c:v>0.5500000000001819</c:v>
                </c:pt>
                <c:pt idx="2510">
                  <c:v>0.47699999999986176</c:v>
                </c:pt>
                <c:pt idx="2511">
                  <c:v>0.41200000000026193</c:v>
                </c:pt>
                <c:pt idx="2512">
                  <c:v>0.35599999999976717</c:v>
                </c:pt>
                <c:pt idx="2513">
                  <c:v>0.306999999999789</c:v>
                </c:pt>
                <c:pt idx="2514">
                  <c:v>0.26400000000012369</c:v>
                </c:pt>
                <c:pt idx="2515">
                  <c:v>0.22699999999986176</c:v>
                </c:pt>
                <c:pt idx="2516">
                  <c:v>0.19599999999991269</c:v>
                </c:pt>
                <c:pt idx="2517">
                  <c:v>0.16799999999966531</c:v>
                </c:pt>
                <c:pt idx="2518">
                  <c:v>0.1430000000000291</c:v>
                </c:pt>
                <c:pt idx="2519">
                  <c:v>0.12300000000050204</c:v>
                </c:pt>
                <c:pt idx="2520">
                  <c:v>0.10600000000067666</c:v>
                </c:pt>
                <c:pt idx="2521">
                  <c:v>8.9999999999236024E-2</c:v>
                </c:pt>
                <c:pt idx="2522">
                  <c:v>7.7000000000225555E-2</c:v>
                </c:pt>
                <c:pt idx="2523">
                  <c:v>6.5000000000509317E-2</c:v>
                </c:pt>
                <c:pt idx="2524">
                  <c:v>5.599999999958527E-2</c:v>
                </c:pt>
                <c:pt idx="2525">
                  <c:v>4.7999999999774445E-2</c:v>
                </c:pt>
                <c:pt idx="2526">
                  <c:v>4.1000000000167347E-2</c:v>
                </c:pt>
                <c:pt idx="2527">
                  <c:v>3.4000000000560249E-2</c:v>
                </c:pt>
                <c:pt idx="2528">
                  <c:v>2.9999999999745341E-2</c:v>
                </c:pt>
                <c:pt idx="2529">
                  <c:v>2.4999999999636202E-2</c:v>
                </c:pt>
                <c:pt idx="2530">
                  <c:v>2.1000000000640284E-2</c:v>
                </c:pt>
                <c:pt idx="2531">
                  <c:v>1.8000000000029104E-2</c:v>
                </c:pt>
                <c:pt idx="2532">
                  <c:v>1.4999999999417923E-2</c:v>
                </c:pt>
                <c:pt idx="2533">
                  <c:v>1.2999999999919964E-2</c:v>
                </c:pt>
                <c:pt idx="2534">
                  <c:v>1.0999999999512511E-2</c:v>
                </c:pt>
                <c:pt idx="2535">
                  <c:v>1.0000000000218279E-2</c:v>
                </c:pt>
                <c:pt idx="2536">
                  <c:v>8.0000000007203198E-3</c:v>
                </c:pt>
                <c:pt idx="2537">
                  <c:v>6.9999999996070983E-3</c:v>
                </c:pt>
                <c:pt idx="2538">
                  <c:v>6.0000000003128662E-3</c:v>
                </c:pt>
                <c:pt idx="2539">
                  <c:v>5.0000000001091394E-3</c:v>
                </c:pt>
                <c:pt idx="2540">
                  <c:v>5.0000000001091394E-3</c:v>
                </c:pt>
                <c:pt idx="2541">
                  <c:v>3.9999999999054126E-3</c:v>
                </c:pt>
                <c:pt idx="2542">
                  <c:v>3.9999999999054126E-3</c:v>
                </c:pt>
                <c:pt idx="2543">
                  <c:v>3.0000000006111804E-3</c:v>
                </c:pt>
                <c:pt idx="2544">
                  <c:v>2.9999999997016857E-3</c:v>
                </c:pt>
                <c:pt idx="2545">
                  <c:v>3.0000000006111804E-3</c:v>
                </c:pt>
                <c:pt idx="2546">
                  <c:v>2.0000000004074536E-3</c:v>
                </c:pt>
                <c:pt idx="2547">
                  <c:v>1.9999999994979589E-3</c:v>
                </c:pt>
                <c:pt idx="2548">
                  <c:v>1.9999999994979589E-3</c:v>
                </c:pt>
                <c:pt idx="2549">
                  <c:v>9.9999999929423211E-4</c:v>
                </c:pt>
                <c:pt idx="2550">
                  <c:v>1.0000000002037268E-3</c:v>
                </c:pt>
                <c:pt idx="2551">
                  <c:v>1.0000000002037268E-3</c:v>
                </c:pt>
                <c:pt idx="2552">
                  <c:v>1.0000000002037268E-3</c:v>
                </c:pt>
                <c:pt idx="2553">
                  <c:v>1.0000000002037268E-3</c:v>
                </c:pt>
                <c:pt idx="2554">
                  <c:v>2.0000000004074536E-3</c:v>
                </c:pt>
                <c:pt idx="2555">
                  <c:v>1.0000000002037268E-3</c:v>
                </c:pt>
                <c:pt idx="2556">
                  <c:v>2.0000000004074536E-3</c:v>
                </c:pt>
                <c:pt idx="2557">
                  <c:v>1.0000000002037268E-3</c:v>
                </c:pt>
                <c:pt idx="2558">
                  <c:v>9.9999999929423211E-4</c:v>
                </c:pt>
                <c:pt idx="2559">
                  <c:v>1.0000000002037268E-3</c:v>
                </c:pt>
                <c:pt idx="2560">
                  <c:v>1.0000000002037268E-3</c:v>
                </c:pt>
                <c:pt idx="2561">
                  <c:v>1.0000000002037268E-3</c:v>
                </c:pt>
                <c:pt idx="2562">
                  <c:v>1.0000000002037268E-3</c:v>
                </c:pt>
                <c:pt idx="2563">
                  <c:v>1.0000000002037268E-3</c:v>
                </c:pt>
                <c:pt idx="2564">
                  <c:v>1.0000000002037268E-3</c:v>
                </c:pt>
                <c:pt idx="2565">
                  <c:v>1.0000000002037268E-3</c:v>
                </c:pt>
                <c:pt idx="2566">
                  <c:v>9.9999999929423211E-4</c:v>
                </c:pt>
                <c:pt idx="2567">
                  <c:v>1.0000000002037268E-3</c:v>
                </c:pt>
                <c:pt idx="2568">
                  <c:v>1.0000000002037268E-3</c:v>
                </c:pt>
                <c:pt idx="2569">
                  <c:v>9.9999999929423211E-4</c:v>
                </c:pt>
                <c:pt idx="2570">
                  <c:v>9.9999999929423211E-4</c:v>
                </c:pt>
                <c:pt idx="2571">
                  <c:v>1.0000000002037268E-3</c:v>
                </c:pt>
                <c:pt idx="2572">
                  <c:v>1.0000000002037268E-3</c:v>
                </c:pt>
                <c:pt idx="2573">
                  <c:v>1.0000000002037268E-3</c:v>
                </c:pt>
                <c:pt idx="2574">
                  <c:v>1.0000000002037268E-3</c:v>
                </c:pt>
                <c:pt idx="2575">
                  <c:v>9.9999999929423211E-4</c:v>
                </c:pt>
                <c:pt idx="2576">
                  <c:v>1.0000000002037268E-3</c:v>
                </c:pt>
                <c:pt idx="2577">
                  <c:v>1.0000000002037268E-3</c:v>
                </c:pt>
                <c:pt idx="2578">
                  <c:v>1.0000000002037268E-3</c:v>
                </c:pt>
                <c:pt idx="2579">
                  <c:v>9.9999999929423211E-4</c:v>
                </c:pt>
                <c:pt idx="2580">
                  <c:v>1.0000000002037268E-3</c:v>
                </c:pt>
                <c:pt idx="2581">
                  <c:v>1.0000000002037268E-3</c:v>
                </c:pt>
                <c:pt idx="2582">
                  <c:v>1.0000000002037268E-3</c:v>
                </c:pt>
                <c:pt idx="2583">
                  <c:v>1.0000000002037268E-3</c:v>
                </c:pt>
                <c:pt idx="2584">
                  <c:v>1.0000000002037268E-3</c:v>
                </c:pt>
                <c:pt idx="2585">
                  <c:v>9.9999999929423211E-4</c:v>
                </c:pt>
                <c:pt idx="2586">
                  <c:v>1.0000000002037268E-3</c:v>
                </c:pt>
                <c:pt idx="2587">
                  <c:v>1.0000000002037268E-3</c:v>
                </c:pt>
                <c:pt idx="2588">
                  <c:v>1.0000000002037268E-3</c:v>
                </c:pt>
                <c:pt idx="2589">
                  <c:v>1.0000000002037268E-3</c:v>
                </c:pt>
                <c:pt idx="2590">
                  <c:v>1.0000000002037268E-3</c:v>
                </c:pt>
                <c:pt idx="2591">
                  <c:v>0</c:v>
                </c:pt>
                <c:pt idx="2592">
                  <c:v>9.9999999929423211E-4</c:v>
                </c:pt>
                <c:pt idx="2593">
                  <c:v>0</c:v>
                </c:pt>
                <c:pt idx="2594">
                  <c:v>1.0000000002037268E-3</c:v>
                </c:pt>
                <c:pt idx="2595">
                  <c:v>1.0000000002037268E-3</c:v>
                </c:pt>
                <c:pt idx="2596">
                  <c:v>1.0000000002037268E-3</c:v>
                </c:pt>
                <c:pt idx="2597">
                  <c:v>1.0000000002037268E-3</c:v>
                </c:pt>
                <c:pt idx="2598">
                  <c:v>0</c:v>
                </c:pt>
                <c:pt idx="2599">
                  <c:v>9.9999999929423211E-4</c:v>
                </c:pt>
                <c:pt idx="2600">
                  <c:v>0</c:v>
                </c:pt>
                <c:pt idx="2601">
                  <c:v>9.9999999929423211E-4</c:v>
                </c:pt>
                <c:pt idx="2602">
                  <c:v>9.9999999929423211E-4</c:v>
                </c:pt>
                <c:pt idx="2603">
                  <c:v>1.0000000002037268E-3</c:v>
                </c:pt>
                <c:pt idx="2604">
                  <c:v>0</c:v>
                </c:pt>
                <c:pt idx="2605">
                  <c:v>9.9999999929423211E-4</c:v>
                </c:pt>
                <c:pt idx="2606">
                  <c:v>1.0000000002037268E-3</c:v>
                </c:pt>
                <c:pt idx="2607">
                  <c:v>0</c:v>
                </c:pt>
                <c:pt idx="2608">
                  <c:v>9.9999999929423211E-4</c:v>
                </c:pt>
                <c:pt idx="2609">
                  <c:v>0</c:v>
                </c:pt>
                <c:pt idx="2610">
                  <c:v>1.0000000002037268E-3</c:v>
                </c:pt>
                <c:pt idx="2611">
                  <c:v>0</c:v>
                </c:pt>
                <c:pt idx="2612">
                  <c:v>9.9999999929423211E-4</c:v>
                </c:pt>
                <c:pt idx="2613">
                  <c:v>1.0000000002037268E-3</c:v>
                </c:pt>
                <c:pt idx="2614">
                  <c:v>1.0000000002037268E-3</c:v>
                </c:pt>
                <c:pt idx="2615">
                  <c:v>1.0000000002037268E-3</c:v>
                </c:pt>
                <c:pt idx="2616">
                  <c:v>1.0000000002037268E-3</c:v>
                </c:pt>
                <c:pt idx="2617">
                  <c:v>1.0000000002037268E-3</c:v>
                </c:pt>
                <c:pt idx="2618">
                  <c:v>1.0000000002037268E-3</c:v>
                </c:pt>
                <c:pt idx="2619">
                  <c:v>1.0000000002037268E-3</c:v>
                </c:pt>
                <c:pt idx="2620">
                  <c:v>1.0000000002037268E-3</c:v>
                </c:pt>
                <c:pt idx="2621">
                  <c:v>1.0000000002037268E-3</c:v>
                </c:pt>
                <c:pt idx="2622">
                  <c:v>1.0000000002037268E-3</c:v>
                </c:pt>
                <c:pt idx="2623">
                  <c:v>0</c:v>
                </c:pt>
                <c:pt idx="2624">
                  <c:v>0</c:v>
                </c:pt>
                <c:pt idx="2625">
                  <c:v>1.0000000002037268E-3</c:v>
                </c:pt>
                <c:pt idx="2626">
                  <c:v>1.0000000002037268E-3</c:v>
                </c:pt>
                <c:pt idx="2627">
                  <c:v>9.9999999929423211E-4</c:v>
                </c:pt>
                <c:pt idx="2628">
                  <c:v>1.0000000002037268E-3</c:v>
                </c:pt>
                <c:pt idx="2629">
                  <c:v>9.9999999929423211E-4</c:v>
                </c:pt>
                <c:pt idx="2630">
                  <c:v>0</c:v>
                </c:pt>
                <c:pt idx="2631">
                  <c:v>1.0000000002037268E-3</c:v>
                </c:pt>
                <c:pt idx="2632">
                  <c:v>0</c:v>
                </c:pt>
                <c:pt idx="2633">
                  <c:v>9.9999999929423211E-4</c:v>
                </c:pt>
                <c:pt idx="2634">
                  <c:v>9.9999999929423211E-4</c:v>
                </c:pt>
                <c:pt idx="2635">
                  <c:v>1.0000000002037268E-3</c:v>
                </c:pt>
                <c:pt idx="2636">
                  <c:v>1.0000000002037268E-3</c:v>
                </c:pt>
                <c:pt idx="2637">
                  <c:v>1.0000000002037268E-3</c:v>
                </c:pt>
                <c:pt idx="2638">
                  <c:v>9.9999999929423211E-4</c:v>
                </c:pt>
                <c:pt idx="2639">
                  <c:v>1.0000000002037268E-3</c:v>
                </c:pt>
                <c:pt idx="2640">
                  <c:v>9.9999999929423211E-4</c:v>
                </c:pt>
                <c:pt idx="2641">
                  <c:v>1.0000000002037268E-3</c:v>
                </c:pt>
                <c:pt idx="2642">
                  <c:v>1.0000000002037268E-3</c:v>
                </c:pt>
                <c:pt idx="2643">
                  <c:v>1.0000000002037268E-3</c:v>
                </c:pt>
                <c:pt idx="2644">
                  <c:v>0</c:v>
                </c:pt>
                <c:pt idx="2645">
                  <c:v>1.0000000002037268E-3</c:v>
                </c:pt>
                <c:pt idx="2646">
                  <c:v>0</c:v>
                </c:pt>
                <c:pt idx="2647">
                  <c:v>1.0000000002037268E-3</c:v>
                </c:pt>
                <c:pt idx="2648">
                  <c:v>1.0000000002037268E-3</c:v>
                </c:pt>
                <c:pt idx="2649">
                  <c:v>1.0000000002037268E-3</c:v>
                </c:pt>
                <c:pt idx="2650">
                  <c:v>0</c:v>
                </c:pt>
                <c:pt idx="2651">
                  <c:v>1.0000000002037268E-3</c:v>
                </c:pt>
                <c:pt idx="2652">
                  <c:v>1.0000000002037268E-3</c:v>
                </c:pt>
                <c:pt idx="2653">
                  <c:v>9.9999999929423211E-4</c:v>
                </c:pt>
                <c:pt idx="2654">
                  <c:v>1.0000000002037268E-3</c:v>
                </c:pt>
                <c:pt idx="2655">
                  <c:v>1.0000000002037268E-3</c:v>
                </c:pt>
                <c:pt idx="2656">
                  <c:v>1.0000000002037268E-3</c:v>
                </c:pt>
                <c:pt idx="2657">
                  <c:v>0</c:v>
                </c:pt>
                <c:pt idx="2658">
                  <c:v>1.0000000002037268E-3</c:v>
                </c:pt>
                <c:pt idx="2659">
                  <c:v>9.9999999929423211E-4</c:v>
                </c:pt>
                <c:pt idx="2660">
                  <c:v>1.0000000002037268E-3</c:v>
                </c:pt>
                <c:pt idx="2661">
                  <c:v>1.0000000002037268E-3</c:v>
                </c:pt>
                <c:pt idx="2662">
                  <c:v>9.9999999929423211E-4</c:v>
                </c:pt>
                <c:pt idx="2663">
                  <c:v>0</c:v>
                </c:pt>
                <c:pt idx="2664">
                  <c:v>0</c:v>
                </c:pt>
                <c:pt idx="2665">
                  <c:v>1.0000000002037268E-3</c:v>
                </c:pt>
                <c:pt idx="2666">
                  <c:v>1.0000000002037268E-3</c:v>
                </c:pt>
                <c:pt idx="2667">
                  <c:v>1.0000000002037268E-3</c:v>
                </c:pt>
                <c:pt idx="2668">
                  <c:v>0</c:v>
                </c:pt>
                <c:pt idx="2669">
                  <c:v>1.0000000002037268E-3</c:v>
                </c:pt>
                <c:pt idx="2670">
                  <c:v>1.0000000002037268E-3</c:v>
                </c:pt>
                <c:pt idx="2671">
                  <c:v>1.0000000002037268E-3</c:v>
                </c:pt>
                <c:pt idx="2672">
                  <c:v>1.0000000002037268E-3</c:v>
                </c:pt>
                <c:pt idx="2673">
                  <c:v>0</c:v>
                </c:pt>
                <c:pt idx="2674">
                  <c:v>1.0000000002037268E-3</c:v>
                </c:pt>
                <c:pt idx="2675">
                  <c:v>1.0000000002037268E-3</c:v>
                </c:pt>
                <c:pt idx="2676">
                  <c:v>0</c:v>
                </c:pt>
                <c:pt idx="2677">
                  <c:v>9.9999999929423211E-4</c:v>
                </c:pt>
                <c:pt idx="2678">
                  <c:v>1.0000000002037268E-3</c:v>
                </c:pt>
                <c:pt idx="2679">
                  <c:v>9.9999999929423211E-4</c:v>
                </c:pt>
                <c:pt idx="2680">
                  <c:v>1.0000000002037268E-3</c:v>
                </c:pt>
                <c:pt idx="2681">
                  <c:v>9.9999999929423211E-4</c:v>
                </c:pt>
                <c:pt idx="2682">
                  <c:v>0</c:v>
                </c:pt>
                <c:pt idx="2683">
                  <c:v>1.0000000002037268E-3</c:v>
                </c:pt>
                <c:pt idx="2684">
                  <c:v>0</c:v>
                </c:pt>
                <c:pt idx="2685">
                  <c:v>9.9999999929423211E-4</c:v>
                </c:pt>
                <c:pt idx="2686">
                  <c:v>1.0000000002037268E-3</c:v>
                </c:pt>
                <c:pt idx="2687">
                  <c:v>1.0000000002037268E-3</c:v>
                </c:pt>
                <c:pt idx="2688">
                  <c:v>1.0000000002037268E-3</c:v>
                </c:pt>
                <c:pt idx="2689">
                  <c:v>0</c:v>
                </c:pt>
                <c:pt idx="2690">
                  <c:v>0</c:v>
                </c:pt>
                <c:pt idx="2691">
                  <c:v>1.0000000002037268E-3</c:v>
                </c:pt>
                <c:pt idx="2692">
                  <c:v>9.9999999929423211E-4</c:v>
                </c:pt>
                <c:pt idx="2693">
                  <c:v>1.0000000002037268E-3</c:v>
                </c:pt>
                <c:pt idx="2694">
                  <c:v>1.0000000002037268E-3</c:v>
                </c:pt>
                <c:pt idx="2695">
                  <c:v>1.0000000002037268E-3</c:v>
                </c:pt>
                <c:pt idx="2696">
                  <c:v>0</c:v>
                </c:pt>
                <c:pt idx="2697">
                  <c:v>1.0000000002037268E-3</c:v>
                </c:pt>
                <c:pt idx="2698">
                  <c:v>1.0000000002037268E-3</c:v>
                </c:pt>
                <c:pt idx="2699">
                  <c:v>1.0000000002037268E-3</c:v>
                </c:pt>
                <c:pt idx="2700">
                  <c:v>0</c:v>
                </c:pt>
                <c:pt idx="2701">
                  <c:v>1.0000000002037268E-3</c:v>
                </c:pt>
                <c:pt idx="2702">
                  <c:v>1.0000000002037268E-3</c:v>
                </c:pt>
                <c:pt idx="2703">
                  <c:v>9.9999999929423211E-4</c:v>
                </c:pt>
                <c:pt idx="2704">
                  <c:v>1.0000000002037268E-3</c:v>
                </c:pt>
                <c:pt idx="2705">
                  <c:v>1.0000000002037268E-3</c:v>
                </c:pt>
                <c:pt idx="2706">
                  <c:v>9.9999999929423211E-4</c:v>
                </c:pt>
                <c:pt idx="2707">
                  <c:v>1.0000000002037268E-3</c:v>
                </c:pt>
                <c:pt idx="2708">
                  <c:v>0</c:v>
                </c:pt>
                <c:pt idx="2709">
                  <c:v>1.0000000002037268E-3</c:v>
                </c:pt>
                <c:pt idx="2710">
                  <c:v>1.0000000002037268E-3</c:v>
                </c:pt>
                <c:pt idx="2711">
                  <c:v>0</c:v>
                </c:pt>
                <c:pt idx="2712">
                  <c:v>1.0000000002037268E-3</c:v>
                </c:pt>
                <c:pt idx="2713">
                  <c:v>1.0000000002037268E-3</c:v>
                </c:pt>
                <c:pt idx="2714">
                  <c:v>1.0000000002037268E-3</c:v>
                </c:pt>
                <c:pt idx="2715">
                  <c:v>1.0000000002037268E-3</c:v>
                </c:pt>
                <c:pt idx="2716">
                  <c:v>0</c:v>
                </c:pt>
                <c:pt idx="2717">
                  <c:v>1.0000000002037268E-3</c:v>
                </c:pt>
                <c:pt idx="2718">
                  <c:v>9.9999999929423211E-4</c:v>
                </c:pt>
                <c:pt idx="2719">
                  <c:v>0</c:v>
                </c:pt>
                <c:pt idx="2720">
                  <c:v>9.9999999929423211E-4</c:v>
                </c:pt>
                <c:pt idx="2721">
                  <c:v>9.9999999929423211E-4</c:v>
                </c:pt>
                <c:pt idx="2722">
                  <c:v>1.0000000002037268E-3</c:v>
                </c:pt>
                <c:pt idx="2723">
                  <c:v>1.0000000002037268E-3</c:v>
                </c:pt>
                <c:pt idx="2724">
                  <c:v>0</c:v>
                </c:pt>
                <c:pt idx="2725">
                  <c:v>0</c:v>
                </c:pt>
                <c:pt idx="2726">
                  <c:v>1.0000000002037268E-3</c:v>
                </c:pt>
                <c:pt idx="2727">
                  <c:v>0</c:v>
                </c:pt>
                <c:pt idx="2728">
                  <c:v>0</c:v>
                </c:pt>
                <c:pt idx="2729">
                  <c:v>1.0000000002037268E-3</c:v>
                </c:pt>
                <c:pt idx="2730">
                  <c:v>1.0000000002037268E-3</c:v>
                </c:pt>
                <c:pt idx="2731">
                  <c:v>1.0000000002037268E-3</c:v>
                </c:pt>
                <c:pt idx="2732">
                  <c:v>1.0000000002037268E-3</c:v>
                </c:pt>
                <c:pt idx="2733">
                  <c:v>1.0000000002037268E-3</c:v>
                </c:pt>
                <c:pt idx="2734">
                  <c:v>1.0000000002037268E-3</c:v>
                </c:pt>
                <c:pt idx="2735">
                  <c:v>0</c:v>
                </c:pt>
                <c:pt idx="2736">
                  <c:v>9.9999999929423211E-4</c:v>
                </c:pt>
                <c:pt idx="2737">
                  <c:v>9.9999999929423211E-4</c:v>
                </c:pt>
                <c:pt idx="2738">
                  <c:v>9.9999999929423211E-4</c:v>
                </c:pt>
                <c:pt idx="2739">
                  <c:v>9.9999999929423211E-4</c:v>
                </c:pt>
                <c:pt idx="2740">
                  <c:v>9.9999999929423211E-4</c:v>
                </c:pt>
                <c:pt idx="2741">
                  <c:v>0</c:v>
                </c:pt>
                <c:pt idx="2742">
                  <c:v>9.9999999929423211E-4</c:v>
                </c:pt>
                <c:pt idx="2743">
                  <c:v>1.0000000002037268E-3</c:v>
                </c:pt>
                <c:pt idx="2744">
                  <c:v>1.0000000002037268E-3</c:v>
                </c:pt>
                <c:pt idx="2745">
                  <c:v>1.0000000002037268E-3</c:v>
                </c:pt>
                <c:pt idx="2746">
                  <c:v>9.9999999929423211E-4</c:v>
                </c:pt>
                <c:pt idx="2747">
                  <c:v>0</c:v>
                </c:pt>
                <c:pt idx="2748">
                  <c:v>1.0000000002037268E-3</c:v>
                </c:pt>
                <c:pt idx="2749">
                  <c:v>0</c:v>
                </c:pt>
                <c:pt idx="2750">
                  <c:v>1.0000000002037268E-3</c:v>
                </c:pt>
                <c:pt idx="2751">
                  <c:v>0</c:v>
                </c:pt>
                <c:pt idx="2752">
                  <c:v>0</c:v>
                </c:pt>
                <c:pt idx="2753">
                  <c:v>9.9999999929423211E-4</c:v>
                </c:pt>
                <c:pt idx="2754">
                  <c:v>1.0000000002037268E-3</c:v>
                </c:pt>
                <c:pt idx="2755">
                  <c:v>9.9999999929423211E-4</c:v>
                </c:pt>
                <c:pt idx="2756">
                  <c:v>1.0000000002037268E-3</c:v>
                </c:pt>
                <c:pt idx="2757">
                  <c:v>1.0000000002037268E-3</c:v>
                </c:pt>
                <c:pt idx="2758">
                  <c:v>1.0000000002037268E-3</c:v>
                </c:pt>
                <c:pt idx="2759">
                  <c:v>1.0000000002037268E-3</c:v>
                </c:pt>
                <c:pt idx="2760">
                  <c:v>1.0000000002037268E-3</c:v>
                </c:pt>
                <c:pt idx="2761">
                  <c:v>1.0000000002037268E-3</c:v>
                </c:pt>
                <c:pt idx="2762">
                  <c:v>1.0000000002037268E-3</c:v>
                </c:pt>
                <c:pt idx="2763">
                  <c:v>9.9999999929423211E-4</c:v>
                </c:pt>
                <c:pt idx="2764">
                  <c:v>1.0000000002037268E-3</c:v>
                </c:pt>
                <c:pt idx="2765">
                  <c:v>0</c:v>
                </c:pt>
                <c:pt idx="2766">
                  <c:v>1.0000000002037268E-3</c:v>
                </c:pt>
                <c:pt idx="2767">
                  <c:v>1.0000000002037268E-3</c:v>
                </c:pt>
                <c:pt idx="2768">
                  <c:v>1.0000000002037268E-3</c:v>
                </c:pt>
                <c:pt idx="2769">
                  <c:v>9.9999999929423211E-4</c:v>
                </c:pt>
                <c:pt idx="2770">
                  <c:v>1.0000000002037268E-3</c:v>
                </c:pt>
                <c:pt idx="2771">
                  <c:v>9.9999999929423211E-4</c:v>
                </c:pt>
                <c:pt idx="2772">
                  <c:v>1.0000000002037268E-3</c:v>
                </c:pt>
                <c:pt idx="2773">
                  <c:v>9.9999999929423211E-4</c:v>
                </c:pt>
                <c:pt idx="2774">
                  <c:v>1.0000000002037268E-3</c:v>
                </c:pt>
                <c:pt idx="2775">
                  <c:v>1.0000000002037268E-3</c:v>
                </c:pt>
                <c:pt idx="2776">
                  <c:v>9.9999999929423211E-4</c:v>
                </c:pt>
                <c:pt idx="2777">
                  <c:v>1.0000000002037268E-3</c:v>
                </c:pt>
                <c:pt idx="2778">
                  <c:v>2.0000000004074536E-3</c:v>
                </c:pt>
                <c:pt idx="2779">
                  <c:v>1.9999999994979589E-3</c:v>
                </c:pt>
                <c:pt idx="2780">
                  <c:v>9.9999999929423211E-4</c:v>
                </c:pt>
                <c:pt idx="2781">
                  <c:v>1.9999999994979589E-3</c:v>
                </c:pt>
                <c:pt idx="2782">
                  <c:v>1.9999999994979589E-3</c:v>
                </c:pt>
                <c:pt idx="2783">
                  <c:v>1.9999999994979589E-3</c:v>
                </c:pt>
                <c:pt idx="2784">
                  <c:v>2.9999999997016857E-3</c:v>
                </c:pt>
                <c:pt idx="2785">
                  <c:v>2.0000000004074536E-3</c:v>
                </c:pt>
                <c:pt idx="2786">
                  <c:v>2.9999999997016857E-3</c:v>
                </c:pt>
                <c:pt idx="2787">
                  <c:v>2.9999999997016857E-3</c:v>
                </c:pt>
                <c:pt idx="2788">
                  <c:v>3.0000000006111804E-3</c:v>
                </c:pt>
                <c:pt idx="2789">
                  <c:v>3.0000000006111804E-3</c:v>
                </c:pt>
                <c:pt idx="2790">
                  <c:v>3.9999999999054126E-3</c:v>
                </c:pt>
                <c:pt idx="2791">
                  <c:v>3.9999999999054126E-3</c:v>
                </c:pt>
                <c:pt idx="2792">
                  <c:v>5.0000000001091394E-3</c:v>
                </c:pt>
                <c:pt idx="2793">
                  <c:v>5.0000000001091394E-3</c:v>
                </c:pt>
                <c:pt idx="2794">
                  <c:v>6.0000000003128662E-3</c:v>
                </c:pt>
                <c:pt idx="2795">
                  <c:v>7.000000000516593E-3</c:v>
                </c:pt>
                <c:pt idx="2796">
                  <c:v>7.9999999998108251E-3</c:v>
                </c:pt>
                <c:pt idx="2797">
                  <c:v>7.9999999998108251E-3</c:v>
                </c:pt>
                <c:pt idx="2798">
                  <c:v>1.0000000000218279E-2</c:v>
                </c:pt>
                <c:pt idx="2799">
                  <c:v>1.0000000000218279E-2</c:v>
                </c:pt>
                <c:pt idx="2800">
                  <c:v>1.2000000000625732E-2</c:v>
                </c:pt>
                <c:pt idx="2801">
                  <c:v>1.2999999999919964E-2</c:v>
                </c:pt>
                <c:pt idx="2802">
                  <c:v>1.4000000000123691E-2</c:v>
                </c:pt>
                <c:pt idx="2803">
                  <c:v>1.599999999962165E-2</c:v>
                </c:pt>
                <c:pt idx="2804">
                  <c:v>1.8000000000029104E-2</c:v>
                </c:pt>
                <c:pt idx="2805">
                  <c:v>1.9999999999527063E-2</c:v>
                </c:pt>
                <c:pt idx="2806">
                  <c:v>2.1999999999934516E-2</c:v>
                </c:pt>
                <c:pt idx="2807">
                  <c:v>2.4999999999636202E-2</c:v>
                </c:pt>
                <c:pt idx="2808">
                  <c:v>2.8000000000247383E-2</c:v>
                </c:pt>
                <c:pt idx="2809">
                  <c:v>3.0999999999949068E-2</c:v>
                </c:pt>
                <c:pt idx="2810">
                  <c:v>3.4999999999854481E-2</c:v>
                </c:pt>
                <c:pt idx="2811">
                  <c:v>3.9000000000669388E-2</c:v>
                </c:pt>
                <c:pt idx="2812">
                  <c:v>4.3000000000574801E-2</c:v>
                </c:pt>
                <c:pt idx="2813">
                  <c:v>4.7999999999774445E-2</c:v>
                </c:pt>
                <c:pt idx="2814">
                  <c:v>5.4000000000087311E-2</c:v>
                </c:pt>
                <c:pt idx="2815">
                  <c:v>6.1000000000603904E-2</c:v>
                </c:pt>
                <c:pt idx="2816">
                  <c:v>6.7000000000007276E-2</c:v>
                </c:pt>
                <c:pt idx="2817">
                  <c:v>7.5000000000727596E-2</c:v>
                </c:pt>
                <c:pt idx="2818">
                  <c:v>8.2999999999628926E-2</c:v>
                </c:pt>
                <c:pt idx="2819">
                  <c:v>9.1999999999643478E-2</c:v>
                </c:pt>
                <c:pt idx="2820">
                  <c:v>0.10300000000006548</c:v>
                </c:pt>
                <c:pt idx="2821">
                  <c:v>0.11400000000048749</c:v>
                </c:pt>
                <c:pt idx="2822">
                  <c:v>0.12699999999949796</c:v>
                </c:pt>
                <c:pt idx="2823">
                  <c:v>0.14099999999962165</c:v>
                </c:pt>
                <c:pt idx="2824">
                  <c:v>0.1570000000001528</c:v>
                </c:pt>
                <c:pt idx="2825">
                  <c:v>0.17399999999997817</c:v>
                </c:pt>
                <c:pt idx="2826">
                  <c:v>0.193000000000211</c:v>
                </c:pt>
                <c:pt idx="2827">
                  <c:v>0.21500000000014552</c:v>
                </c:pt>
                <c:pt idx="2828">
                  <c:v>0.23700000000008004</c:v>
                </c:pt>
                <c:pt idx="2829">
                  <c:v>0.26299999999991996</c:v>
                </c:pt>
                <c:pt idx="2830">
                  <c:v>0.29199999999946158</c:v>
                </c:pt>
                <c:pt idx="2831">
                  <c:v>0.32299999999941065</c:v>
                </c:pt>
                <c:pt idx="2832">
                  <c:v>0.3569999999999709</c:v>
                </c:pt>
                <c:pt idx="2833">
                  <c:v>0.39500000000043656</c:v>
                </c:pt>
                <c:pt idx="2834">
                  <c:v>0.43599999999969441</c:v>
                </c:pt>
                <c:pt idx="2835">
                  <c:v>0.48099999999976717</c:v>
                </c:pt>
                <c:pt idx="2836">
                  <c:v>0.5320000000001528</c:v>
                </c:pt>
                <c:pt idx="2837">
                  <c:v>0.58600000000024011</c:v>
                </c:pt>
                <c:pt idx="2838">
                  <c:v>0.64600000000064028</c:v>
                </c:pt>
                <c:pt idx="2839">
                  <c:v>0.71100000000024011</c:v>
                </c:pt>
                <c:pt idx="2840">
                  <c:v>0.78300000000035652</c:v>
                </c:pt>
                <c:pt idx="2841">
                  <c:v>0.86199999999917054</c:v>
                </c:pt>
                <c:pt idx="2842">
                  <c:v>0.94899999999961437</c:v>
                </c:pt>
                <c:pt idx="2843">
                  <c:v>1.0429999999996653</c:v>
                </c:pt>
                <c:pt idx="2844">
                  <c:v>1.1459999999997308</c:v>
                </c:pt>
                <c:pt idx="2845">
                  <c:v>1.2579999999998108</c:v>
                </c:pt>
                <c:pt idx="2846">
                  <c:v>1.3810000000003129</c:v>
                </c:pt>
                <c:pt idx="2847">
                  <c:v>1.5150000000003274</c:v>
                </c:pt>
                <c:pt idx="2848">
                  <c:v>1.6610000000000582</c:v>
                </c:pt>
                <c:pt idx="2849">
                  <c:v>1.8200000000006185</c:v>
                </c:pt>
                <c:pt idx="2850">
                  <c:v>1.9930000000003929</c:v>
                </c:pt>
                <c:pt idx="2851">
                  <c:v>2.1810000000004948</c:v>
                </c:pt>
                <c:pt idx="2852">
                  <c:v>2.386000000000422</c:v>
                </c:pt>
                <c:pt idx="2853">
                  <c:v>2.6090000000003783</c:v>
                </c:pt>
                <c:pt idx="2854">
                  <c:v>2.8510000000005675</c:v>
                </c:pt>
                <c:pt idx="2855">
                  <c:v>3.1140000000004875</c:v>
                </c:pt>
                <c:pt idx="2856">
                  <c:v>3.3989999999994325</c:v>
                </c:pt>
                <c:pt idx="2857">
                  <c:v>3.7079999999996289</c:v>
                </c:pt>
                <c:pt idx="2858">
                  <c:v>4.0420000000003711</c:v>
                </c:pt>
                <c:pt idx="2859">
                  <c:v>4.4049999999997453</c:v>
                </c:pt>
                <c:pt idx="2860">
                  <c:v>4.7969999999995707</c:v>
                </c:pt>
                <c:pt idx="2861">
                  <c:v>5.2209999999995489</c:v>
                </c:pt>
                <c:pt idx="2862">
                  <c:v>5.680000000000291</c:v>
                </c:pt>
                <c:pt idx="2863">
                  <c:v>6.1750000000001819</c:v>
                </c:pt>
                <c:pt idx="2864">
                  <c:v>6.7109999999993306</c:v>
                </c:pt>
                <c:pt idx="2865">
                  <c:v>7.2879999999995562</c:v>
                </c:pt>
                <c:pt idx="2866">
                  <c:v>7.9099999999998545</c:v>
                </c:pt>
                <c:pt idx="2867">
                  <c:v>8.581000000000131</c:v>
                </c:pt>
                <c:pt idx="2868">
                  <c:v>9.3040000000000873</c:v>
                </c:pt>
                <c:pt idx="2869">
                  <c:v>10.081000000000131</c:v>
                </c:pt>
                <c:pt idx="2870">
                  <c:v>10.917999999999665</c:v>
                </c:pt>
                <c:pt idx="2871">
                  <c:v>11.817000000000007</c:v>
                </c:pt>
                <c:pt idx="2872">
                  <c:v>12.784999999999854</c:v>
                </c:pt>
                <c:pt idx="2873">
                  <c:v>13.822000000000116</c:v>
                </c:pt>
                <c:pt idx="2874">
                  <c:v>14.935999999999694</c:v>
                </c:pt>
                <c:pt idx="2875">
                  <c:v>16.130000000000109</c:v>
                </c:pt>
                <c:pt idx="2876">
                  <c:v>17.411000000000058</c:v>
                </c:pt>
                <c:pt idx="2877">
                  <c:v>18.782999999999447</c:v>
                </c:pt>
                <c:pt idx="2878">
                  <c:v>20.251999999999498</c:v>
                </c:pt>
                <c:pt idx="2879">
                  <c:v>21.822000000000116</c:v>
                </c:pt>
                <c:pt idx="2880">
                  <c:v>23.502999999999702</c:v>
                </c:pt>
                <c:pt idx="2881">
                  <c:v>25.296999999999571</c:v>
                </c:pt>
                <c:pt idx="2882">
                  <c:v>27.213999999999942</c:v>
                </c:pt>
                <c:pt idx="2883">
                  <c:v>29.260000000000218</c:v>
                </c:pt>
                <c:pt idx="2884">
                  <c:v>31.443000000000211</c:v>
                </c:pt>
                <c:pt idx="2885">
                  <c:v>33.769000000000233</c:v>
                </c:pt>
                <c:pt idx="2886">
                  <c:v>36.248000000000502</c:v>
                </c:pt>
                <c:pt idx="2887">
                  <c:v>38.885999999999513</c:v>
                </c:pt>
                <c:pt idx="2888">
                  <c:v>41.693000000000211</c:v>
                </c:pt>
                <c:pt idx="2889">
                  <c:v>44.677999999999884</c:v>
                </c:pt>
                <c:pt idx="2890">
                  <c:v>47.850000000000364</c:v>
                </c:pt>
                <c:pt idx="2891">
                  <c:v>51.219000000000051</c:v>
                </c:pt>
                <c:pt idx="2892">
                  <c:v>54.793999999999869</c:v>
                </c:pt>
                <c:pt idx="2893">
                  <c:v>58.58600000000024</c:v>
                </c:pt>
                <c:pt idx="2894">
                  <c:v>62.606000000000677</c:v>
                </c:pt>
                <c:pt idx="2895">
                  <c:v>66.865000000000691</c:v>
                </c:pt>
                <c:pt idx="2896">
                  <c:v>71.371999999999389</c:v>
                </c:pt>
                <c:pt idx="2897">
                  <c:v>76.143000000000029</c:v>
                </c:pt>
                <c:pt idx="2898">
                  <c:v>81.185999999999694</c:v>
                </c:pt>
                <c:pt idx="2899">
                  <c:v>86.514999999999418</c:v>
                </c:pt>
                <c:pt idx="2900">
                  <c:v>92.143000000000029</c:v>
                </c:pt>
                <c:pt idx="2901">
                  <c:v>98.083000000000538</c:v>
                </c:pt>
                <c:pt idx="2902">
                  <c:v>104.34799999999996</c:v>
                </c:pt>
                <c:pt idx="2903">
                  <c:v>110.94999999999982</c:v>
                </c:pt>
                <c:pt idx="2904">
                  <c:v>117.90599999999995</c:v>
                </c:pt>
                <c:pt idx="2905">
                  <c:v>125.22599999999966</c:v>
                </c:pt>
                <c:pt idx="2906">
                  <c:v>132.92899999999918</c:v>
                </c:pt>
                <c:pt idx="2907">
                  <c:v>141.02600000000075</c:v>
                </c:pt>
                <c:pt idx="2908">
                  <c:v>149.53400000000056</c:v>
                </c:pt>
                <c:pt idx="2909">
                  <c:v>158.46499999999924</c:v>
                </c:pt>
                <c:pt idx="2910">
                  <c:v>167.83899999999994</c:v>
                </c:pt>
                <c:pt idx="2911">
                  <c:v>177.66600000000017</c:v>
                </c:pt>
                <c:pt idx="2912">
                  <c:v>187.96700000000055</c:v>
                </c:pt>
                <c:pt idx="2913">
                  <c:v>198.75399999999991</c:v>
                </c:pt>
                <c:pt idx="2914">
                  <c:v>210.04200000000037</c:v>
                </c:pt>
                <c:pt idx="2915">
                  <c:v>221.84899999999925</c:v>
                </c:pt>
                <c:pt idx="2916">
                  <c:v>234.1869999999999</c:v>
                </c:pt>
                <c:pt idx="2917">
                  <c:v>247.07800000000043</c:v>
                </c:pt>
                <c:pt idx="2918">
                  <c:v>260.52900000000045</c:v>
                </c:pt>
                <c:pt idx="2919">
                  <c:v>274.56500000000051</c:v>
                </c:pt>
                <c:pt idx="2920">
                  <c:v>289.19200000000001</c:v>
                </c:pt>
                <c:pt idx="2921">
                  <c:v>304.4340000000002</c:v>
                </c:pt>
                <c:pt idx="2922">
                  <c:v>320.29600000000028</c:v>
                </c:pt>
                <c:pt idx="2923">
                  <c:v>336.80299999999988</c:v>
                </c:pt>
                <c:pt idx="2924">
                  <c:v>353.95899999999983</c:v>
                </c:pt>
                <c:pt idx="2925">
                  <c:v>371.78900000000067</c:v>
                </c:pt>
                <c:pt idx="2926">
                  <c:v>390.30000000000018</c:v>
                </c:pt>
                <c:pt idx="2927">
                  <c:v>409.4989999999998</c:v>
                </c:pt>
                <c:pt idx="2928">
                  <c:v>429.40999999999985</c:v>
                </c:pt>
                <c:pt idx="2929">
                  <c:v>450.03300000000036</c:v>
                </c:pt>
                <c:pt idx="2930">
                  <c:v>471.39400000000023</c:v>
                </c:pt>
                <c:pt idx="2931">
                  <c:v>493.48600000000079</c:v>
                </c:pt>
                <c:pt idx="2932">
                  <c:v>516.33600000000024</c:v>
                </c:pt>
                <c:pt idx="2933">
                  <c:v>539.9360000000006</c:v>
                </c:pt>
                <c:pt idx="2934">
                  <c:v>564.3100000000004</c:v>
                </c:pt>
                <c:pt idx="2935">
                  <c:v>589.4489999999987</c:v>
                </c:pt>
                <c:pt idx="2936">
                  <c:v>615.37700000000132</c:v>
                </c:pt>
                <c:pt idx="2937">
                  <c:v>642.08899999999994</c:v>
                </c:pt>
                <c:pt idx="2938">
                  <c:v>669.57999999999993</c:v>
                </c:pt>
                <c:pt idx="2939">
                  <c:v>697.8720000000003</c:v>
                </c:pt>
                <c:pt idx="2940">
                  <c:v>726.94599999999991</c:v>
                </c:pt>
                <c:pt idx="2941">
                  <c:v>756.82199999999921</c:v>
                </c:pt>
                <c:pt idx="2942">
                  <c:v>787.48000000000047</c:v>
                </c:pt>
                <c:pt idx="2943">
                  <c:v>818.9369999999999</c:v>
                </c:pt>
                <c:pt idx="2944">
                  <c:v>851.16899999999896</c:v>
                </c:pt>
                <c:pt idx="2945">
                  <c:v>884.19100000000071</c:v>
                </c:pt>
                <c:pt idx="2946">
                  <c:v>917.97499999999945</c:v>
                </c:pt>
                <c:pt idx="2947">
                  <c:v>952.53499999999985</c:v>
                </c:pt>
                <c:pt idx="2948">
                  <c:v>987.84899999999925</c:v>
                </c:pt>
                <c:pt idx="2949">
                  <c:v>1023.893</c:v>
                </c:pt>
                <c:pt idx="2950">
                  <c:v>1060.6779999999999</c:v>
                </c:pt>
                <c:pt idx="2951">
                  <c:v>1098.1649999999991</c:v>
                </c:pt>
                <c:pt idx="2952">
                  <c:v>1136.3619999999992</c:v>
                </c:pt>
                <c:pt idx="2953">
                  <c:v>1175.2240000000011</c:v>
                </c:pt>
                <c:pt idx="2954">
                  <c:v>1214.7560000000003</c:v>
                </c:pt>
                <c:pt idx="2955">
                  <c:v>1254.9119999999994</c:v>
                </c:pt>
                <c:pt idx="2956">
                  <c:v>1295.6930000000002</c:v>
                </c:pt>
                <c:pt idx="2957">
                  <c:v>1337.0460000000003</c:v>
                </c:pt>
                <c:pt idx="2958">
                  <c:v>1378.9710000000005</c:v>
                </c:pt>
                <c:pt idx="2959">
                  <c:v>1421.4110000000001</c:v>
                </c:pt>
                <c:pt idx="2960">
                  <c:v>1464.3630000000003</c:v>
                </c:pt>
                <c:pt idx="2961">
                  <c:v>1507.7799999999988</c:v>
                </c:pt>
                <c:pt idx="2962">
                  <c:v>1551.6120000000001</c:v>
                </c:pt>
                <c:pt idx="2963">
                  <c:v>1595.8530000000001</c:v>
                </c:pt>
                <c:pt idx="2964">
                  <c:v>1640.4339999999993</c:v>
                </c:pt>
                <c:pt idx="2965">
                  <c:v>1685.3450000000003</c:v>
                </c:pt>
                <c:pt idx="2966">
                  <c:v>1730.5160000000005</c:v>
                </c:pt>
                <c:pt idx="2967">
                  <c:v>1775.9320000000007</c:v>
                </c:pt>
                <c:pt idx="2968">
                  <c:v>1821.5190000000002</c:v>
                </c:pt>
                <c:pt idx="2969">
                  <c:v>1867.2620000000006</c:v>
                </c:pt>
                <c:pt idx="2970">
                  <c:v>1913.0820000000003</c:v>
                </c:pt>
                <c:pt idx="2971">
                  <c:v>1958.9630000000006</c:v>
                </c:pt>
                <c:pt idx="2972">
                  <c:v>2004.8379999999997</c:v>
                </c:pt>
                <c:pt idx="2973">
                  <c:v>2050.6390000000001</c:v>
                </c:pt>
                <c:pt idx="2974">
                  <c:v>2096.347999999999</c:v>
                </c:pt>
                <c:pt idx="2975">
                  <c:v>2141.8779999999997</c:v>
                </c:pt>
                <c:pt idx="2976">
                  <c:v>2187.2070000000003</c:v>
                </c:pt>
                <c:pt idx="2977">
                  <c:v>2232.2490000000007</c:v>
                </c:pt>
                <c:pt idx="2978">
                  <c:v>2276.9800000000005</c:v>
                </c:pt>
                <c:pt idx="2979">
                  <c:v>2321.3110000000006</c:v>
                </c:pt>
                <c:pt idx="2980">
                  <c:v>2365.2200000000012</c:v>
                </c:pt>
                <c:pt idx="2981">
                  <c:v>2408.6149999999998</c:v>
                </c:pt>
                <c:pt idx="2982">
                  <c:v>2451.4720000000007</c:v>
                </c:pt>
                <c:pt idx="2983">
                  <c:v>2493.7170000000006</c:v>
                </c:pt>
                <c:pt idx="2984">
                  <c:v>2535.2790000000005</c:v>
                </c:pt>
                <c:pt idx="2985">
                  <c:v>2576.13</c:v>
                </c:pt>
                <c:pt idx="2986">
                  <c:v>2616.1840000000002</c:v>
                </c:pt>
                <c:pt idx="2987">
                  <c:v>2655.4129999999996</c:v>
                </c:pt>
                <c:pt idx="2988">
                  <c:v>2693.7339999999995</c:v>
                </c:pt>
                <c:pt idx="2989">
                  <c:v>2731.1179999999995</c:v>
                </c:pt>
                <c:pt idx="2990">
                  <c:v>2767.4849999999997</c:v>
                </c:pt>
                <c:pt idx="2991">
                  <c:v>2802.8060000000005</c:v>
                </c:pt>
                <c:pt idx="2992">
                  <c:v>2837.0039999999999</c:v>
                </c:pt>
                <c:pt idx="2993">
                  <c:v>2870.0540000000001</c:v>
                </c:pt>
                <c:pt idx="2994">
                  <c:v>2901.8810000000003</c:v>
                </c:pt>
                <c:pt idx="2995">
                  <c:v>2932.4579999999996</c:v>
                </c:pt>
                <c:pt idx="2996">
                  <c:v>2961.7279999999992</c:v>
                </c:pt>
                <c:pt idx="2997">
                  <c:v>2989.6360000000004</c:v>
                </c:pt>
                <c:pt idx="2998">
                  <c:v>3016.1590000000006</c:v>
                </c:pt>
                <c:pt idx="2999">
                  <c:v>3041.2350000000006</c:v>
                </c:pt>
                <c:pt idx="3000">
                  <c:v>3064.8449999999993</c:v>
                </c:pt>
                <c:pt idx="3001">
                  <c:v>3086.933</c:v>
                </c:pt>
                <c:pt idx="3002">
                  <c:v>3107.4790000000003</c:v>
                </c:pt>
                <c:pt idx="3003">
                  <c:v>3126.4380000000001</c:v>
                </c:pt>
                <c:pt idx="3004">
                  <c:v>3143.7910000000002</c:v>
                </c:pt>
                <c:pt idx="3005">
                  <c:v>3159.4979999999996</c:v>
                </c:pt>
                <c:pt idx="3006">
                  <c:v>3173.5460000000003</c:v>
                </c:pt>
                <c:pt idx="3007">
                  <c:v>3185.9059999999999</c:v>
                </c:pt>
                <c:pt idx="3008">
                  <c:v>3196.5539999999992</c:v>
                </c:pt>
                <c:pt idx="3009">
                  <c:v>3205.482</c:v>
                </c:pt>
                <c:pt idx="3010">
                  <c:v>3212.6669999999995</c:v>
                </c:pt>
                <c:pt idx="3011">
                  <c:v>3218.1030000000001</c:v>
                </c:pt>
                <c:pt idx="3012">
                  <c:v>3221.7779999999993</c:v>
                </c:pt>
                <c:pt idx="3013">
                  <c:v>3223.6899999999996</c:v>
                </c:pt>
                <c:pt idx="3014">
                  <c:v>3223.8309999999992</c:v>
                </c:pt>
                <c:pt idx="3015">
                  <c:v>3222.2060000000001</c:v>
                </c:pt>
                <c:pt idx="3016">
                  <c:v>3218.8140000000003</c:v>
                </c:pt>
                <c:pt idx="3017">
                  <c:v>3213.6620000000003</c:v>
                </c:pt>
                <c:pt idx="3018">
                  <c:v>3206.7570000000005</c:v>
                </c:pt>
                <c:pt idx="3019">
                  <c:v>3198.1160000000009</c:v>
                </c:pt>
                <c:pt idx="3020">
                  <c:v>3187.7470000000003</c:v>
                </c:pt>
                <c:pt idx="3021">
                  <c:v>3175.6729999999989</c:v>
                </c:pt>
                <c:pt idx="3022">
                  <c:v>3161.905999999999</c:v>
                </c:pt>
                <c:pt idx="3023">
                  <c:v>3146.4780000000001</c:v>
                </c:pt>
                <c:pt idx="3024">
                  <c:v>3129.4039999999995</c:v>
                </c:pt>
                <c:pt idx="3025">
                  <c:v>3110.723</c:v>
                </c:pt>
                <c:pt idx="3026">
                  <c:v>3090.4529999999995</c:v>
                </c:pt>
                <c:pt idx="3027">
                  <c:v>3068.6399999999994</c:v>
                </c:pt>
                <c:pt idx="3028">
                  <c:v>3045.3029999999999</c:v>
                </c:pt>
                <c:pt idx="3029">
                  <c:v>3020.4970000000003</c:v>
                </c:pt>
                <c:pt idx="3030">
                  <c:v>2994.2440000000006</c:v>
                </c:pt>
                <c:pt idx="3031">
                  <c:v>2966.5919999999996</c:v>
                </c:pt>
                <c:pt idx="3032">
                  <c:v>2937.5959999999995</c:v>
                </c:pt>
                <c:pt idx="3033">
                  <c:v>2907.2790000000005</c:v>
                </c:pt>
                <c:pt idx="3034">
                  <c:v>2875.7110000000011</c:v>
                </c:pt>
                <c:pt idx="3035">
                  <c:v>2842.9179999999997</c:v>
                </c:pt>
                <c:pt idx="3036">
                  <c:v>2808.9710000000005</c:v>
                </c:pt>
                <c:pt idx="3037">
                  <c:v>2773.8980000000001</c:v>
                </c:pt>
                <c:pt idx="3038">
                  <c:v>2737.7759999999998</c:v>
                </c:pt>
                <c:pt idx="3039">
                  <c:v>2700.6329999999989</c:v>
                </c:pt>
                <c:pt idx="3040">
                  <c:v>2662.5479999999989</c:v>
                </c:pt>
                <c:pt idx="3041">
                  <c:v>2623.5510000000004</c:v>
                </c:pt>
                <c:pt idx="3042">
                  <c:v>2583.71</c:v>
                </c:pt>
                <c:pt idx="3043">
                  <c:v>2543.0960000000005</c:v>
                </c:pt>
                <c:pt idx="3044">
                  <c:v>2501.7360000000008</c:v>
                </c:pt>
                <c:pt idx="3045">
                  <c:v>2459.7170000000006</c:v>
                </c:pt>
                <c:pt idx="3046">
                  <c:v>2417.0660000000007</c:v>
                </c:pt>
                <c:pt idx="3047">
                  <c:v>2373.8700000000008</c:v>
                </c:pt>
                <c:pt idx="3048">
                  <c:v>2330.155999999999</c:v>
                </c:pt>
                <c:pt idx="3049">
                  <c:v>2286.0109999999995</c:v>
                </c:pt>
                <c:pt idx="3050">
                  <c:v>2241.4600000000009</c:v>
                </c:pt>
                <c:pt idx="3051">
                  <c:v>2196.5909999999994</c:v>
                </c:pt>
                <c:pt idx="3052">
                  <c:v>2151.4290000000001</c:v>
                </c:pt>
                <c:pt idx="3053">
                  <c:v>2106.0409999999993</c:v>
                </c:pt>
                <c:pt idx="3054">
                  <c:v>2060.4990000000007</c:v>
                </c:pt>
                <c:pt idx="3055">
                  <c:v>2014.8250000000007</c:v>
                </c:pt>
                <c:pt idx="3056">
                  <c:v>1969.1009999999997</c:v>
                </c:pt>
                <c:pt idx="3057">
                  <c:v>1923.3469999999998</c:v>
                </c:pt>
                <c:pt idx="3058">
                  <c:v>1877.6449999999995</c:v>
                </c:pt>
                <c:pt idx="3059">
                  <c:v>1832.0119999999997</c:v>
                </c:pt>
                <c:pt idx="3060">
                  <c:v>1786.5249999999987</c:v>
                </c:pt>
                <c:pt idx="3061">
                  <c:v>1741.201</c:v>
                </c:pt>
                <c:pt idx="3062">
                  <c:v>1696.1139999999996</c:v>
                </c:pt>
                <c:pt idx="3063">
                  <c:v>1651.277</c:v>
                </c:pt>
                <c:pt idx="3064">
                  <c:v>1606.7609999999995</c:v>
                </c:pt>
                <c:pt idx="3065">
                  <c:v>1562.576</c:v>
                </c:pt>
                <c:pt idx="3066">
                  <c:v>1518.7750000000005</c:v>
                </c:pt>
                <c:pt idx="3067">
                  <c:v>1475.4120000000003</c:v>
                </c:pt>
                <c:pt idx="3068">
                  <c:v>1432.4869999999992</c:v>
                </c:pt>
                <c:pt idx="3069">
                  <c:v>1390.0659999999989</c:v>
                </c:pt>
                <c:pt idx="3070">
                  <c:v>1348.1499999999996</c:v>
                </c:pt>
                <c:pt idx="3071">
                  <c:v>1306.7969999999996</c:v>
                </c:pt>
                <c:pt idx="3072">
                  <c:v>1266.0079999999998</c:v>
                </c:pt>
                <c:pt idx="3073">
                  <c:v>1225.8339999999998</c:v>
                </c:pt>
                <c:pt idx="3074">
                  <c:v>1186.2739999999994</c:v>
                </c:pt>
                <c:pt idx="3075">
                  <c:v>1147.3770000000004</c:v>
                </c:pt>
                <c:pt idx="3076">
                  <c:v>1109.1359999999995</c:v>
                </c:pt>
                <c:pt idx="3077">
                  <c:v>1071.5839999999989</c:v>
                </c:pt>
                <c:pt idx="3078">
                  <c:v>1034.7499999999991</c:v>
                </c:pt>
                <c:pt idx="3079">
                  <c:v>998.62400000000071</c:v>
                </c:pt>
                <c:pt idx="3080">
                  <c:v>963.24499999999989</c:v>
                </c:pt>
                <c:pt idx="3081">
                  <c:v>928.59899999999925</c:v>
                </c:pt>
                <c:pt idx="3082">
                  <c:v>894.72199999999975</c:v>
                </c:pt>
                <c:pt idx="3083">
                  <c:v>861.60000000000036</c:v>
                </c:pt>
                <c:pt idx="3084">
                  <c:v>829.26100000000042</c:v>
                </c:pt>
                <c:pt idx="3085">
                  <c:v>797.69000000000051</c:v>
                </c:pt>
                <c:pt idx="3086">
                  <c:v>766.91200000000026</c:v>
                </c:pt>
                <c:pt idx="3087">
                  <c:v>736.90900000000056</c:v>
                </c:pt>
                <c:pt idx="3088">
                  <c:v>707.69200000000001</c:v>
                </c:pt>
                <c:pt idx="3089">
                  <c:v>679.27199999999993</c:v>
                </c:pt>
                <c:pt idx="3090">
                  <c:v>651.62899999999991</c:v>
                </c:pt>
                <c:pt idx="3091">
                  <c:v>624.77799999999934</c:v>
                </c:pt>
                <c:pt idx="3092">
                  <c:v>598.69600000000082</c:v>
                </c:pt>
                <c:pt idx="3093">
                  <c:v>573.39999999999964</c:v>
                </c:pt>
                <c:pt idx="3094">
                  <c:v>548.86400000000049</c:v>
                </c:pt>
                <c:pt idx="3095">
                  <c:v>525.09899999999925</c:v>
                </c:pt>
                <c:pt idx="3096">
                  <c:v>502.07999999999993</c:v>
                </c:pt>
                <c:pt idx="3097">
                  <c:v>479.81599999999889</c:v>
                </c:pt>
                <c:pt idx="3098">
                  <c:v>458.28200000000015</c:v>
                </c:pt>
                <c:pt idx="3099">
                  <c:v>437.48199999999906</c:v>
                </c:pt>
                <c:pt idx="3100">
                  <c:v>417.39199999999983</c:v>
                </c:pt>
                <c:pt idx="3101">
                  <c:v>398.0059999999994</c:v>
                </c:pt>
                <c:pt idx="3102">
                  <c:v>379.31999999999971</c:v>
                </c:pt>
                <c:pt idx="3103">
                  <c:v>361.30799999999999</c:v>
                </c:pt>
                <c:pt idx="3104">
                  <c:v>343.96799999999985</c:v>
                </c:pt>
                <c:pt idx="3105">
                  <c:v>327.27700000000004</c:v>
                </c:pt>
                <c:pt idx="3106">
                  <c:v>311.22999999999956</c:v>
                </c:pt>
                <c:pt idx="3107">
                  <c:v>295.80400000000009</c:v>
                </c:pt>
                <c:pt idx="3108">
                  <c:v>280.99399999999969</c:v>
                </c:pt>
                <c:pt idx="3109">
                  <c:v>266.77399999999943</c:v>
                </c:pt>
                <c:pt idx="3110">
                  <c:v>253.14000000000033</c:v>
                </c:pt>
                <c:pt idx="3111">
                  <c:v>240.0679999999993</c:v>
                </c:pt>
                <c:pt idx="3112">
                  <c:v>227.54600000000028</c:v>
                </c:pt>
                <c:pt idx="3113">
                  <c:v>215.5639999999994</c:v>
                </c:pt>
                <c:pt idx="3114">
                  <c:v>204.09699999999975</c:v>
                </c:pt>
                <c:pt idx="3115">
                  <c:v>193.13900000000012</c:v>
                </c:pt>
                <c:pt idx="3116">
                  <c:v>182.66400000000067</c:v>
                </c:pt>
                <c:pt idx="3117">
                  <c:v>172.66799999999967</c:v>
                </c:pt>
                <c:pt idx="3118">
                  <c:v>163.12599999999929</c:v>
                </c:pt>
                <c:pt idx="3119">
                  <c:v>154.02999999999975</c:v>
                </c:pt>
                <c:pt idx="3120">
                  <c:v>145.35900000000038</c:v>
                </c:pt>
                <c:pt idx="3121">
                  <c:v>137.10399999999936</c:v>
                </c:pt>
                <c:pt idx="3122">
                  <c:v>129.24399999999969</c:v>
                </c:pt>
                <c:pt idx="3123">
                  <c:v>121.76800000000003</c:v>
                </c:pt>
                <c:pt idx="3124">
                  <c:v>114.66499999999996</c:v>
                </c:pt>
                <c:pt idx="3125">
                  <c:v>107.91399999999976</c:v>
                </c:pt>
                <c:pt idx="3126">
                  <c:v>101.50799999999981</c:v>
                </c:pt>
                <c:pt idx="3127">
                  <c:v>95.427999999999884</c:v>
                </c:pt>
                <c:pt idx="3128">
                  <c:v>89.66399999999976</c:v>
                </c:pt>
                <c:pt idx="3129">
                  <c:v>84.202000000000226</c:v>
                </c:pt>
                <c:pt idx="3130">
                  <c:v>79.029999999999745</c:v>
                </c:pt>
                <c:pt idx="3131">
                  <c:v>74.134000000000015</c:v>
                </c:pt>
                <c:pt idx="3132">
                  <c:v>69.505000000000109</c:v>
                </c:pt>
                <c:pt idx="3133">
                  <c:v>65.126999999999498</c:v>
                </c:pt>
                <c:pt idx="3134">
                  <c:v>60.993999999999687</c:v>
                </c:pt>
                <c:pt idx="3135">
                  <c:v>57.090000000000146</c:v>
                </c:pt>
                <c:pt idx="3136">
                  <c:v>53.405999999999949</c:v>
                </c:pt>
                <c:pt idx="3137">
                  <c:v>49.9350000000004</c:v>
                </c:pt>
                <c:pt idx="3138">
                  <c:v>46.662000000000262</c:v>
                </c:pt>
                <c:pt idx="3139">
                  <c:v>43.581000000000131</c:v>
                </c:pt>
              </c:numCache>
            </c:numRef>
          </c:yVal>
          <c:smooth val="0"/>
          <c:extLst>
            <c:ext xmlns:c16="http://schemas.microsoft.com/office/drawing/2014/chart" uri="{C3380CC4-5D6E-409C-BE32-E72D297353CC}">
              <c16:uniqueId val="{00000000-8F87-436D-B049-654A2629AF3B}"/>
            </c:ext>
          </c:extLst>
        </c:ser>
        <c:dLbls>
          <c:showLegendKey val="0"/>
          <c:showVal val="0"/>
          <c:showCatName val="0"/>
          <c:showSerName val="0"/>
          <c:showPercent val="0"/>
          <c:showBubbleSize val="0"/>
        </c:dLbls>
        <c:axId val="509327984"/>
        <c:axId val="509328640"/>
      </c:scatterChart>
      <c:valAx>
        <c:axId val="509327984"/>
        <c:scaling>
          <c:orientation val="minMax"/>
          <c:max val="105"/>
          <c:min val="4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Data!$H$1</c:f>
              <c:strCache>
                <c:ptCount val="1"/>
                <c:pt idx="0">
                  <c:v>[110]α</c:v>
                </c:pt>
              </c:strCache>
            </c:strRef>
          </c:tx>
          <c:spPr>
            <a:ln w="19050" cap="rnd">
              <a:solidFill>
                <a:schemeClr val="accent1"/>
              </a:solidFill>
              <a:round/>
            </a:ln>
            <a:effectLst/>
          </c:spPr>
          <c:marker>
            <c:symbol val="none"/>
          </c:marker>
          <c:xVal>
            <c:numRef>
              <c:f>Data!$H$3:$H$124</c:f>
              <c:numCache>
                <c:formatCode>General</c:formatCode>
                <c:ptCount val="122"/>
                <c:pt idx="0">
                  <c:v>34.139600000000002</c:v>
                </c:pt>
                <c:pt idx="1">
                  <c:v>34.168300000000002</c:v>
                </c:pt>
                <c:pt idx="2">
                  <c:v>34.196899999999999</c:v>
                </c:pt>
                <c:pt idx="3">
                  <c:v>34.2256</c:v>
                </c:pt>
                <c:pt idx="4">
                  <c:v>34.254199999999997</c:v>
                </c:pt>
                <c:pt idx="5">
                  <c:v>34.282899999999998</c:v>
                </c:pt>
                <c:pt idx="6">
                  <c:v>34.311500000000002</c:v>
                </c:pt>
                <c:pt idx="7">
                  <c:v>34.340200000000003</c:v>
                </c:pt>
                <c:pt idx="8">
                  <c:v>34.3688</c:v>
                </c:pt>
                <c:pt idx="9">
                  <c:v>34.397399999999998</c:v>
                </c:pt>
                <c:pt idx="10">
                  <c:v>34.426099999999998</c:v>
                </c:pt>
                <c:pt idx="11">
                  <c:v>34.454700000000003</c:v>
                </c:pt>
                <c:pt idx="12">
                  <c:v>34.483400000000003</c:v>
                </c:pt>
                <c:pt idx="13">
                  <c:v>34.512</c:v>
                </c:pt>
                <c:pt idx="14">
                  <c:v>34.540700000000001</c:v>
                </c:pt>
                <c:pt idx="15">
                  <c:v>34.569299999999998</c:v>
                </c:pt>
                <c:pt idx="16">
                  <c:v>34.597999999999999</c:v>
                </c:pt>
                <c:pt idx="17">
                  <c:v>34.626600000000003</c:v>
                </c:pt>
                <c:pt idx="18">
                  <c:v>34.655299999999997</c:v>
                </c:pt>
                <c:pt idx="19">
                  <c:v>34.683900000000001</c:v>
                </c:pt>
                <c:pt idx="20">
                  <c:v>34.712600000000002</c:v>
                </c:pt>
                <c:pt idx="21">
                  <c:v>34.741199999999999</c:v>
                </c:pt>
                <c:pt idx="22">
                  <c:v>34.7699</c:v>
                </c:pt>
                <c:pt idx="23">
                  <c:v>34.798499999999997</c:v>
                </c:pt>
                <c:pt idx="24">
                  <c:v>34.827199999999998</c:v>
                </c:pt>
                <c:pt idx="25">
                  <c:v>34.855800000000002</c:v>
                </c:pt>
                <c:pt idx="26">
                  <c:v>34.884500000000003</c:v>
                </c:pt>
                <c:pt idx="27">
                  <c:v>34.9131</c:v>
                </c:pt>
                <c:pt idx="28">
                  <c:v>34.941800000000001</c:v>
                </c:pt>
                <c:pt idx="29">
                  <c:v>34.970399999999998</c:v>
                </c:pt>
                <c:pt idx="30">
                  <c:v>34.999099999999999</c:v>
                </c:pt>
                <c:pt idx="31">
                  <c:v>35.027700000000003</c:v>
                </c:pt>
                <c:pt idx="32">
                  <c:v>35.056399999999996</c:v>
                </c:pt>
                <c:pt idx="33">
                  <c:v>35.085000000000001</c:v>
                </c:pt>
                <c:pt idx="34">
                  <c:v>35.113599999999998</c:v>
                </c:pt>
                <c:pt idx="35">
                  <c:v>35.142299999999999</c:v>
                </c:pt>
                <c:pt idx="36">
                  <c:v>35.170900000000003</c:v>
                </c:pt>
                <c:pt idx="37">
                  <c:v>35.199599999999997</c:v>
                </c:pt>
                <c:pt idx="38">
                  <c:v>35.228200000000001</c:v>
                </c:pt>
              </c:numCache>
            </c:numRef>
          </c:xVal>
          <c:yVal>
            <c:numRef>
              <c:f>Data!$I$3:$I$124</c:f>
              <c:numCache>
                <c:formatCode>General</c:formatCode>
                <c:ptCount val="122"/>
                <c:pt idx="0">
                  <c:v>2.0000000004074536E-3</c:v>
                </c:pt>
                <c:pt idx="1">
                  <c:v>2.0000000004074536E-3</c:v>
                </c:pt>
                <c:pt idx="2">
                  <c:v>2.0000000004074536E-3</c:v>
                </c:pt>
                <c:pt idx="3">
                  <c:v>1.9999999985884642E-3</c:v>
                </c:pt>
                <c:pt idx="4">
                  <c:v>2.0000000004074536E-3</c:v>
                </c:pt>
                <c:pt idx="5">
                  <c:v>1.9999999985884642E-3</c:v>
                </c:pt>
                <c:pt idx="6">
                  <c:v>1.0000000002037268E-3</c:v>
                </c:pt>
                <c:pt idx="7">
                  <c:v>1.9999999985884642E-3</c:v>
                </c:pt>
                <c:pt idx="8">
                  <c:v>2.0000000004074536E-3</c:v>
                </c:pt>
                <c:pt idx="9">
                  <c:v>2.0000000004074536E-3</c:v>
                </c:pt>
                <c:pt idx="10">
                  <c:v>2.0000000004074536E-3</c:v>
                </c:pt>
                <c:pt idx="11">
                  <c:v>2.0000000004074536E-3</c:v>
                </c:pt>
                <c:pt idx="12">
                  <c:v>2.0000000004074536E-3</c:v>
                </c:pt>
                <c:pt idx="13">
                  <c:v>1.9999999985884642E-3</c:v>
                </c:pt>
                <c:pt idx="14">
                  <c:v>2.0000000004074536E-3</c:v>
                </c:pt>
                <c:pt idx="15">
                  <c:v>2.0000000004074536E-3</c:v>
                </c:pt>
                <c:pt idx="16">
                  <c:v>1.9999999985884642E-3</c:v>
                </c:pt>
                <c:pt idx="17">
                  <c:v>2.0000000004074536E-3</c:v>
                </c:pt>
                <c:pt idx="18">
                  <c:v>1.9999999985884642E-3</c:v>
                </c:pt>
                <c:pt idx="19">
                  <c:v>2.0000000004074536E-3</c:v>
                </c:pt>
                <c:pt idx="20">
                  <c:v>2.0000000004074536E-3</c:v>
                </c:pt>
                <c:pt idx="21">
                  <c:v>2.0000000004074536E-3</c:v>
                </c:pt>
                <c:pt idx="22">
                  <c:v>2.0000000004074536E-3</c:v>
                </c:pt>
                <c:pt idx="23">
                  <c:v>2.0000000004074536E-3</c:v>
                </c:pt>
                <c:pt idx="24">
                  <c:v>2.0000000004074536E-3</c:v>
                </c:pt>
                <c:pt idx="25">
                  <c:v>2.0000000004074536E-3</c:v>
                </c:pt>
                <c:pt idx="26">
                  <c:v>2.0000000004074536E-3</c:v>
                </c:pt>
                <c:pt idx="27">
                  <c:v>2.0000000004074536E-3</c:v>
                </c:pt>
                <c:pt idx="28">
                  <c:v>2.0000000004074536E-3</c:v>
                </c:pt>
                <c:pt idx="29">
                  <c:v>2.0000000004074536E-3</c:v>
                </c:pt>
                <c:pt idx="30">
                  <c:v>2.0000000004074536E-3</c:v>
                </c:pt>
                <c:pt idx="31">
                  <c:v>2.999999998792191E-3</c:v>
                </c:pt>
                <c:pt idx="32">
                  <c:v>1.9999999985884642E-3</c:v>
                </c:pt>
                <c:pt idx="33">
                  <c:v>2.0000000004074536E-3</c:v>
                </c:pt>
                <c:pt idx="34">
                  <c:v>3.0000000006111804E-3</c:v>
                </c:pt>
                <c:pt idx="35">
                  <c:v>2.0000000004074536E-3</c:v>
                </c:pt>
                <c:pt idx="36">
                  <c:v>2.0000000004074536E-3</c:v>
                </c:pt>
                <c:pt idx="37">
                  <c:v>2.999999998792191E-3</c:v>
                </c:pt>
                <c:pt idx="38">
                  <c:v>2.0000000004074536E-3</c:v>
                </c:pt>
              </c:numCache>
            </c:numRef>
          </c:yVal>
          <c:smooth val="0"/>
          <c:extLst>
            <c:ext xmlns:c16="http://schemas.microsoft.com/office/drawing/2014/chart" uri="{C3380CC4-5D6E-409C-BE32-E72D297353CC}">
              <c16:uniqueId val="{00000000-72F9-402C-81C3-C17353CDB001}"/>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Data!$T$1</c:f>
              <c:strCache>
                <c:ptCount val="1"/>
                <c:pt idx="0">
                  <c:v>[111]γ </c:v>
                </c:pt>
              </c:strCache>
            </c:strRef>
          </c:tx>
          <c:spPr>
            <a:ln w="19050" cap="rnd">
              <a:solidFill>
                <a:schemeClr val="accent2"/>
              </a:solidFill>
              <a:round/>
            </a:ln>
            <a:effectLst/>
          </c:spPr>
          <c:marker>
            <c:symbol val="none"/>
          </c:marker>
          <c:xVal>
            <c:numRef>
              <c:f>Data!$T$3:$T$193</c:f>
              <c:numCache>
                <c:formatCode>General</c:formatCode>
                <c:ptCount val="191"/>
                <c:pt idx="0">
                  <c:v>32.478000000000002</c:v>
                </c:pt>
                <c:pt idx="1">
                  <c:v>32.506700000000002</c:v>
                </c:pt>
                <c:pt idx="2">
                  <c:v>32.535299999999999</c:v>
                </c:pt>
                <c:pt idx="3">
                  <c:v>32.564</c:v>
                </c:pt>
                <c:pt idx="4">
                  <c:v>32.592599999999997</c:v>
                </c:pt>
                <c:pt idx="5">
                  <c:v>32.621299999999998</c:v>
                </c:pt>
                <c:pt idx="6">
                  <c:v>32.649900000000002</c:v>
                </c:pt>
                <c:pt idx="7">
                  <c:v>32.678600000000003</c:v>
                </c:pt>
                <c:pt idx="8">
                  <c:v>32.7072</c:v>
                </c:pt>
                <c:pt idx="9">
                  <c:v>32.735900000000001</c:v>
                </c:pt>
                <c:pt idx="10">
                  <c:v>32.764499999999998</c:v>
                </c:pt>
                <c:pt idx="11">
                  <c:v>32.793199999999999</c:v>
                </c:pt>
                <c:pt idx="12">
                  <c:v>32.821800000000003</c:v>
                </c:pt>
                <c:pt idx="13">
                  <c:v>32.850499999999997</c:v>
                </c:pt>
                <c:pt idx="14">
                  <c:v>32.879100000000001</c:v>
                </c:pt>
                <c:pt idx="15">
                  <c:v>32.907800000000002</c:v>
                </c:pt>
                <c:pt idx="16">
                  <c:v>32.936399999999999</c:v>
                </c:pt>
                <c:pt idx="17">
                  <c:v>32.9651</c:v>
                </c:pt>
                <c:pt idx="18">
                  <c:v>32.993699999999997</c:v>
                </c:pt>
                <c:pt idx="19">
                  <c:v>33.022399999999998</c:v>
                </c:pt>
                <c:pt idx="20">
                  <c:v>33.051000000000002</c:v>
                </c:pt>
                <c:pt idx="21">
                  <c:v>33.079599999999999</c:v>
                </c:pt>
                <c:pt idx="22">
                  <c:v>33.1083</c:v>
                </c:pt>
                <c:pt idx="23">
                  <c:v>33.136899999999997</c:v>
                </c:pt>
                <c:pt idx="24">
                  <c:v>33.165599999999998</c:v>
                </c:pt>
                <c:pt idx="25">
                  <c:v>33.194200000000002</c:v>
                </c:pt>
                <c:pt idx="26">
                  <c:v>33.222900000000003</c:v>
                </c:pt>
                <c:pt idx="27">
                  <c:v>33.2515</c:v>
                </c:pt>
                <c:pt idx="28">
                  <c:v>33.280200000000001</c:v>
                </c:pt>
                <c:pt idx="29">
                  <c:v>33.308799999999998</c:v>
                </c:pt>
                <c:pt idx="30">
                  <c:v>33.337499999999999</c:v>
                </c:pt>
                <c:pt idx="31">
                  <c:v>33.366100000000003</c:v>
                </c:pt>
                <c:pt idx="32">
                  <c:v>33.394799999999996</c:v>
                </c:pt>
                <c:pt idx="33">
                  <c:v>33.423400000000001</c:v>
                </c:pt>
                <c:pt idx="34">
                  <c:v>33.452100000000002</c:v>
                </c:pt>
                <c:pt idx="35">
                  <c:v>33.480699999999999</c:v>
                </c:pt>
                <c:pt idx="36">
                  <c:v>33.509399999999999</c:v>
                </c:pt>
                <c:pt idx="37">
                  <c:v>33.537999999999997</c:v>
                </c:pt>
                <c:pt idx="38">
                  <c:v>33.566699999999997</c:v>
                </c:pt>
                <c:pt idx="39">
                  <c:v>33.595300000000002</c:v>
                </c:pt>
                <c:pt idx="40">
                  <c:v>33.624000000000002</c:v>
                </c:pt>
                <c:pt idx="41">
                  <c:v>33.6526</c:v>
                </c:pt>
                <c:pt idx="42">
                  <c:v>33.6813</c:v>
                </c:pt>
                <c:pt idx="43">
                  <c:v>33.709899999999998</c:v>
                </c:pt>
                <c:pt idx="44">
                  <c:v>33.738500000000002</c:v>
                </c:pt>
                <c:pt idx="45">
                  <c:v>33.767200000000003</c:v>
                </c:pt>
                <c:pt idx="46">
                  <c:v>33.7958</c:v>
                </c:pt>
                <c:pt idx="47">
                  <c:v>33.8245</c:v>
                </c:pt>
                <c:pt idx="48">
                  <c:v>33.853099999999998</c:v>
                </c:pt>
                <c:pt idx="49">
                  <c:v>33.881799999999998</c:v>
                </c:pt>
                <c:pt idx="50">
                  <c:v>33.910400000000003</c:v>
                </c:pt>
              </c:numCache>
            </c:numRef>
          </c:xVal>
          <c:yVal>
            <c:numRef>
              <c:f>Data!$U$3:$U$193</c:f>
              <c:numCache>
                <c:formatCode>General</c:formatCode>
                <c:ptCount val="191"/>
                <c:pt idx="0">
                  <c:v>2.0000000004074536E-3</c:v>
                </c:pt>
                <c:pt idx="1">
                  <c:v>2.0000000004074536E-3</c:v>
                </c:pt>
                <c:pt idx="2">
                  <c:v>2.0000000004074536E-3</c:v>
                </c:pt>
                <c:pt idx="3">
                  <c:v>2.0000000004074536E-3</c:v>
                </c:pt>
                <c:pt idx="4">
                  <c:v>2.0000000004074536E-3</c:v>
                </c:pt>
                <c:pt idx="5">
                  <c:v>1.0000000002037268E-3</c:v>
                </c:pt>
                <c:pt idx="6">
                  <c:v>2.0000000004074536E-3</c:v>
                </c:pt>
                <c:pt idx="7">
                  <c:v>9.9999999838473741E-4</c:v>
                </c:pt>
                <c:pt idx="8">
                  <c:v>1.0000000002037268E-3</c:v>
                </c:pt>
                <c:pt idx="9">
                  <c:v>1.9999999985884642E-3</c:v>
                </c:pt>
                <c:pt idx="10">
                  <c:v>2.0000000004074536E-3</c:v>
                </c:pt>
                <c:pt idx="11">
                  <c:v>1.0000000002037268E-3</c:v>
                </c:pt>
                <c:pt idx="12">
                  <c:v>2.0000000004074536E-3</c:v>
                </c:pt>
                <c:pt idx="13">
                  <c:v>1.0000000002037268E-3</c:v>
                </c:pt>
                <c:pt idx="14">
                  <c:v>2.0000000004074536E-3</c:v>
                </c:pt>
                <c:pt idx="15">
                  <c:v>1.0000000002037268E-3</c:v>
                </c:pt>
                <c:pt idx="16">
                  <c:v>2.0000000004074536E-3</c:v>
                </c:pt>
                <c:pt idx="17">
                  <c:v>1.0000000002037268E-3</c:v>
                </c:pt>
                <c:pt idx="18">
                  <c:v>2.0000000004074536E-3</c:v>
                </c:pt>
                <c:pt idx="19">
                  <c:v>9.9999999838473741E-4</c:v>
                </c:pt>
                <c:pt idx="20">
                  <c:v>1.0000000002037268E-3</c:v>
                </c:pt>
                <c:pt idx="21">
                  <c:v>2.0000000004074536E-3</c:v>
                </c:pt>
                <c:pt idx="22">
                  <c:v>1.0000000002037268E-3</c:v>
                </c:pt>
                <c:pt idx="23">
                  <c:v>2.0000000004074536E-3</c:v>
                </c:pt>
                <c:pt idx="24">
                  <c:v>2.0000000004074536E-3</c:v>
                </c:pt>
                <c:pt idx="25">
                  <c:v>1.0000000002037268E-3</c:v>
                </c:pt>
                <c:pt idx="26">
                  <c:v>2.0000000004074536E-3</c:v>
                </c:pt>
                <c:pt idx="27">
                  <c:v>2.0000000004074536E-3</c:v>
                </c:pt>
                <c:pt idx="28">
                  <c:v>1.0000000002037268E-3</c:v>
                </c:pt>
                <c:pt idx="29">
                  <c:v>2.0000000004074536E-3</c:v>
                </c:pt>
                <c:pt idx="30">
                  <c:v>1.9999999985884642E-3</c:v>
                </c:pt>
                <c:pt idx="31">
                  <c:v>2.0000000004074536E-3</c:v>
                </c:pt>
                <c:pt idx="32">
                  <c:v>1.0000000002037268E-3</c:v>
                </c:pt>
                <c:pt idx="33">
                  <c:v>2.0000000004074536E-3</c:v>
                </c:pt>
                <c:pt idx="34">
                  <c:v>1.9999999985884642E-3</c:v>
                </c:pt>
                <c:pt idx="35">
                  <c:v>1.0000000002037268E-3</c:v>
                </c:pt>
                <c:pt idx="36">
                  <c:v>2.0000000004074536E-3</c:v>
                </c:pt>
                <c:pt idx="37">
                  <c:v>2.0000000004074536E-3</c:v>
                </c:pt>
                <c:pt idx="38">
                  <c:v>2.0000000004074536E-3</c:v>
                </c:pt>
                <c:pt idx="39">
                  <c:v>1.9999999985884642E-3</c:v>
                </c:pt>
                <c:pt idx="40">
                  <c:v>2.0000000004074536E-3</c:v>
                </c:pt>
                <c:pt idx="41">
                  <c:v>2.0000000004074536E-3</c:v>
                </c:pt>
                <c:pt idx="42">
                  <c:v>1.9999999985884642E-3</c:v>
                </c:pt>
                <c:pt idx="43">
                  <c:v>2.0000000004074536E-3</c:v>
                </c:pt>
                <c:pt idx="44">
                  <c:v>1.9999999985884642E-3</c:v>
                </c:pt>
                <c:pt idx="45">
                  <c:v>2.0000000004074536E-3</c:v>
                </c:pt>
                <c:pt idx="46">
                  <c:v>2.0000000004074536E-3</c:v>
                </c:pt>
                <c:pt idx="47">
                  <c:v>1.0000000002037268E-3</c:v>
                </c:pt>
                <c:pt idx="48">
                  <c:v>1.9999999985884642E-3</c:v>
                </c:pt>
                <c:pt idx="49">
                  <c:v>2.0000000004074536E-3</c:v>
                </c:pt>
                <c:pt idx="50">
                  <c:v>2.0000000004074536E-3</c:v>
                </c:pt>
              </c:numCache>
            </c:numRef>
          </c:yVal>
          <c:smooth val="0"/>
          <c:extLst>
            <c:ext xmlns:c16="http://schemas.microsoft.com/office/drawing/2014/chart" uri="{C3380CC4-5D6E-409C-BE32-E72D297353CC}">
              <c16:uniqueId val="{00000000-B645-493D-BFA7-EF2EAC1E9F0C}"/>
            </c:ext>
          </c:extLst>
        </c:ser>
        <c:dLbls>
          <c:showLegendKey val="0"/>
          <c:showVal val="0"/>
          <c:showCatName val="0"/>
          <c:showSerName val="0"/>
          <c:showPercent val="0"/>
          <c:showBubbleSize val="0"/>
        </c:dLbls>
        <c:axId val="509327984"/>
        <c:axId val="509328640"/>
      </c:scatterChart>
      <c:valAx>
        <c:axId val="50932798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Data!$E$1</c:f>
              <c:strCache>
                <c:ptCount val="1"/>
                <c:pt idx="0">
                  <c:v>Raw Data</c:v>
                </c:pt>
              </c:strCache>
            </c:strRef>
          </c:tx>
          <c:spPr>
            <a:ln w="19050" cap="rnd">
              <a:solidFill>
                <a:schemeClr val="accent1"/>
              </a:solidFill>
              <a:round/>
            </a:ln>
            <a:effectLst/>
          </c:spPr>
          <c:marker>
            <c:symbol val="none"/>
          </c:marker>
          <c:xVal>
            <c:numRef>
              <c:f>Data!$E$3:$E$2243</c:f>
              <c:numCache>
                <c:formatCode>General</c:formatCode>
                <c:ptCount val="2241"/>
                <c:pt idx="0">
                  <c:v>30.014299999999999</c:v>
                </c:pt>
                <c:pt idx="1">
                  <c:v>30.042999999999999</c:v>
                </c:pt>
                <c:pt idx="2">
                  <c:v>30.0716</c:v>
                </c:pt>
                <c:pt idx="3">
                  <c:v>30.100300000000001</c:v>
                </c:pt>
                <c:pt idx="4">
                  <c:v>30.128900000000002</c:v>
                </c:pt>
                <c:pt idx="5">
                  <c:v>30.157599999999999</c:v>
                </c:pt>
                <c:pt idx="6">
                  <c:v>30.186199999999999</c:v>
                </c:pt>
                <c:pt idx="7">
                  <c:v>30.2149</c:v>
                </c:pt>
                <c:pt idx="8">
                  <c:v>30.243500000000001</c:v>
                </c:pt>
                <c:pt idx="9">
                  <c:v>30.272200000000002</c:v>
                </c:pt>
                <c:pt idx="10">
                  <c:v>30.300799999999999</c:v>
                </c:pt>
                <c:pt idx="11">
                  <c:v>30.329499999999999</c:v>
                </c:pt>
                <c:pt idx="12">
                  <c:v>30.3581</c:v>
                </c:pt>
                <c:pt idx="13">
                  <c:v>30.386700000000001</c:v>
                </c:pt>
                <c:pt idx="14">
                  <c:v>30.415400000000002</c:v>
                </c:pt>
                <c:pt idx="15">
                  <c:v>30.443999999999999</c:v>
                </c:pt>
                <c:pt idx="16">
                  <c:v>30.4727</c:v>
                </c:pt>
                <c:pt idx="17">
                  <c:v>30.501300000000001</c:v>
                </c:pt>
                <c:pt idx="18">
                  <c:v>30.53</c:v>
                </c:pt>
                <c:pt idx="19">
                  <c:v>30.558599999999998</c:v>
                </c:pt>
                <c:pt idx="20">
                  <c:v>30.587299999999999</c:v>
                </c:pt>
                <c:pt idx="21">
                  <c:v>30.6159</c:v>
                </c:pt>
                <c:pt idx="22">
                  <c:v>30.644600000000001</c:v>
                </c:pt>
                <c:pt idx="23">
                  <c:v>30.673200000000001</c:v>
                </c:pt>
                <c:pt idx="24">
                  <c:v>30.701899999999998</c:v>
                </c:pt>
                <c:pt idx="25">
                  <c:v>30.730499999999999</c:v>
                </c:pt>
                <c:pt idx="26">
                  <c:v>30.7592</c:v>
                </c:pt>
                <c:pt idx="27">
                  <c:v>30.787800000000001</c:v>
                </c:pt>
                <c:pt idx="28">
                  <c:v>30.816500000000001</c:v>
                </c:pt>
                <c:pt idx="29">
                  <c:v>30.845099999999999</c:v>
                </c:pt>
                <c:pt idx="30">
                  <c:v>30.873799999999999</c:v>
                </c:pt>
                <c:pt idx="31">
                  <c:v>30.9024</c:v>
                </c:pt>
                <c:pt idx="32">
                  <c:v>30.931100000000001</c:v>
                </c:pt>
                <c:pt idx="33">
                  <c:v>30.959700000000002</c:v>
                </c:pt>
                <c:pt idx="34">
                  <c:v>30.988399999999999</c:v>
                </c:pt>
                <c:pt idx="35">
                  <c:v>31.016999999999999</c:v>
                </c:pt>
                <c:pt idx="36">
                  <c:v>31.0456</c:v>
                </c:pt>
                <c:pt idx="37">
                  <c:v>31.074300000000001</c:v>
                </c:pt>
                <c:pt idx="38">
                  <c:v>31.102900000000002</c:v>
                </c:pt>
                <c:pt idx="39">
                  <c:v>31.131599999999999</c:v>
                </c:pt>
                <c:pt idx="40">
                  <c:v>31.1602</c:v>
                </c:pt>
                <c:pt idx="41">
                  <c:v>31.1889</c:v>
                </c:pt>
                <c:pt idx="42">
                  <c:v>31.217500000000001</c:v>
                </c:pt>
                <c:pt idx="43">
                  <c:v>31.246200000000002</c:v>
                </c:pt>
                <c:pt idx="44">
                  <c:v>31.274799999999999</c:v>
                </c:pt>
                <c:pt idx="45">
                  <c:v>31.3035</c:v>
                </c:pt>
                <c:pt idx="46">
                  <c:v>31.332100000000001</c:v>
                </c:pt>
                <c:pt idx="47">
                  <c:v>31.360800000000001</c:v>
                </c:pt>
                <c:pt idx="48">
                  <c:v>31.389399999999998</c:v>
                </c:pt>
                <c:pt idx="49">
                  <c:v>31.418099999999999</c:v>
                </c:pt>
                <c:pt idx="50">
                  <c:v>31.4467</c:v>
                </c:pt>
                <c:pt idx="51">
                  <c:v>31.4754</c:v>
                </c:pt>
                <c:pt idx="52">
                  <c:v>31.504000000000001</c:v>
                </c:pt>
                <c:pt idx="53">
                  <c:v>31.532699999999998</c:v>
                </c:pt>
                <c:pt idx="54">
                  <c:v>31.561299999999999</c:v>
                </c:pt>
                <c:pt idx="55">
                  <c:v>31.59</c:v>
                </c:pt>
                <c:pt idx="56">
                  <c:v>31.618600000000001</c:v>
                </c:pt>
                <c:pt idx="57">
                  <c:v>31.647300000000001</c:v>
                </c:pt>
                <c:pt idx="58">
                  <c:v>31.675899999999999</c:v>
                </c:pt>
                <c:pt idx="59">
                  <c:v>31.704499999999999</c:v>
                </c:pt>
                <c:pt idx="60">
                  <c:v>31.7332</c:v>
                </c:pt>
                <c:pt idx="61">
                  <c:v>31.761800000000001</c:v>
                </c:pt>
                <c:pt idx="62">
                  <c:v>31.790500000000002</c:v>
                </c:pt>
                <c:pt idx="63">
                  <c:v>31.819099999999999</c:v>
                </c:pt>
                <c:pt idx="64">
                  <c:v>31.847799999999999</c:v>
                </c:pt>
                <c:pt idx="65">
                  <c:v>31.8764</c:v>
                </c:pt>
                <c:pt idx="66">
                  <c:v>31.905100000000001</c:v>
                </c:pt>
                <c:pt idx="67">
                  <c:v>31.933700000000002</c:v>
                </c:pt>
                <c:pt idx="68">
                  <c:v>31.962399999999999</c:v>
                </c:pt>
                <c:pt idx="69">
                  <c:v>31.991</c:v>
                </c:pt>
                <c:pt idx="70">
                  <c:v>32.0197</c:v>
                </c:pt>
                <c:pt idx="71">
                  <c:v>32.048299999999998</c:v>
                </c:pt>
                <c:pt idx="72">
                  <c:v>32.076999999999998</c:v>
                </c:pt>
                <c:pt idx="73">
                  <c:v>32.105600000000003</c:v>
                </c:pt>
                <c:pt idx="74">
                  <c:v>32.134300000000003</c:v>
                </c:pt>
                <c:pt idx="75">
                  <c:v>32.1629</c:v>
                </c:pt>
                <c:pt idx="76">
                  <c:v>32.191600000000001</c:v>
                </c:pt>
                <c:pt idx="77">
                  <c:v>32.220199999999998</c:v>
                </c:pt>
                <c:pt idx="78">
                  <c:v>32.248899999999999</c:v>
                </c:pt>
                <c:pt idx="79">
                  <c:v>32.277500000000003</c:v>
                </c:pt>
                <c:pt idx="80">
                  <c:v>32.306199999999997</c:v>
                </c:pt>
                <c:pt idx="81">
                  <c:v>32.334800000000001</c:v>
                </c:pt>
                <c:pt idx="82">
                  <c:v>32.363500000000002</c:v>
                </c:pt>
                <c:pt idx="83">
                  <c:v>32.392099999999999</c:v>
                </c:pt>
                <c:pt idx="84">
                  <c:v>32.420699999999997</c:v>
                </c:pt>
                <c:pt idx="85">
                  <c:v>32.449399999999997</c:v>
                </c:pt>
                <c:pt idx="86">
                  <c:v>32.478000000000002</c:v>
                </c:pt>
                <c:pt idx="87">
                  <c:v>32.506700000000002</c:v>
                </c:pt>
                <c:pt idx="88">
                  <c:v>32.535299999999999</c:v>
                </c:pt>
                <c:pt idx="89">
                  <c:v>32.564</c:v>
                </c:pt>
                <c:pt idx="90">
                  <c:v>32.592599999999997</c:v>
                </c:pt>
                <c:pt idx="91">
                  <c:v>32.621299999999998</c:v>
                </c:pt>
                <c:pt idx="92">
                  <c:v>32.649900000000002</c:v>
                </c:pt>
                <c:pt idx="93">
                  <c:v>32.678600000000003</c:v>
                </c:pt>
                <c:pt idx="94">
                  <c:v>32.7072</c:v>
                </c:pt>
                <c:pt idx="95">
                  <c:v>32.735900000000001</c:v>
                </c:pt>
                <c:pt idx="96">
                  <c:v>32.764499999999998</c:v>
                </c:pt>
                <c:pt idx="97">
                  <c:v>32.793199999999999</c:v>
                </c:pt>
                <c:pt idx="98">
                  <c:v>32.821800000000003</c:v>
                </c:pt>
                <c:pt idx="99">
                  <c:v>32.850499999999997</c:v>
                </c:pt>
                <c:pt idx="100">
                  <c:v>32.879100000000001</c:v>
                </c:pt>
                <c:pt idx="101">
                  <c:v>32.907800000000002</c:v>
                </c:pt>
                <c:pt idx="102">
                  <c:v>32.936399999999999</c:v>
                </c:pt>
                <c:pt idx="103">
                  <c:v>32.9651</c:v>
                </c:pt>
                <c:pt idx="104">
                  <c:v>32.993699999999997</c:v>
                </c:pt>
                <c:pt idx="105">
                  <c:v>33.022399999999998</c:v>
                </c:pt>
                <c:pt idx="106">
                  <c:v>33.051000000000002</c:v>
                </c:pt>
                <c:pt idx="107">
                  <c:v>33.079599999999999</c:v>
                </c:pt>
                <c:pt idx="108">
                  <c:v>33.1083</c:v>
                </c:pt>
                <c:pt idx="109">
                  <c:v>33.136899999999997</c:v>
                </c:pt>
                <c:pt idx="110">
                  <c:v>33.165599999999998</c:v>
                </c:pt>
                <c:pt idx="111">
                  <c:v>33.194200000000002</c:v>
                </c:pt>
                <c:pt idx="112">
                  <c:v>33.222900000000003</c:v>
                </c:pt>
                <c:pt idx="113">
                  <c:v>33.2515</c:v>
                </c:pt>
                <c:pt idx="114">
                  <c:v>33.280200000000001</c:v>
                </c:pt>
                <c:pt idx="115">
                  <c:v>33.308799999999998</c:v>
                </c:pt>
                <c:pt idx="116">
                  <c:v>33.337499999999999</c:v>
                </c:pt>
                <c:pt idx="117">
                  <c:v>33.366100000000003</c:v>
                </c:pt>
                <c:pt idx="118">
                  <c:v>33.394799999999996</c:v>
                </c:pt>
                <c:pt idx="119">
                  <c:v>33.423400000000001</c:v>
                </c:pt>
                <c:pt idx="120">
                  <c:v>33.452100000000002</c:v>
                </c:pt>
                <c:pt idx="121">
                  <c:v>33.480699999999999</c:v>
                </c:pt>
                <c:pt idx="122">
                  <c:v>33.509399999999999</c:v>
                </c:pt>
                <c:pt idx="123">
                  <c:v>33.537999999999997</c:v>
                </c:pt>
                <c:pt idx="124">
                  <c:v>33.566699999999997</c:v>
                </c:pt>
                <c:pt idx="125">
                  <c:v>33.595300000000002</c:v>
                </c:pt>
                <c:pt idx="126">
                  <c:v>33.624000000000002</c:v>
                </c:pt>
                <c:pt idx="127">
                  <c:v>33.6526</c:v>
                </c:pt>
                <c:pt idx="128">
                  <c:v>33.6813</c:v>
                </c:pt>
                <c:pt idx="129">
                  <c:v>33.709899999999998</c:v>
                </c:pt>
                <c:pt idx="130">
                  <c:v>33.738500000000002</c:v>
                </c:pt>
                <c:pt idx="131">
                  <c:v>33.767200000000003</c:v>
                </c:pt>
                <c:pt idx="132">
                  <c:v>33.7958</c:v>
                </c:pt>
                <c:pt idx="133">
                  <c:v>33.8245</c:v>
                </c:pt>
                <c:pt idx="134">
                  <c:v>33.853099999999998</c:v>
                </c:pt>
                <c:pt idx="135">
                  <c:v>33.881799999999998</c:v>
                </c:pt>
                <c:pt idx="136">
                  <c:v>33.910400000000003</c:v>
                </c:pt>
                <c:pt idx="137">
                  <c:v>33.939100000000003</c:v>
                </c:pt>
                <c:pt idx="138">
                  <c:v>33.967700000000001</c:v>
                </c:pt>
                <c:pt idx="139">
                  <c:v>33.996400000000001</c:v>
                </c:pt>
                <c:pt idx="140">
                  <c:v>34.024999999999999</c:v>
                </c:pt>
                <c:pt idx="141">
                  <c:v>34.053699999999999</c:v>
                </c:pt>
                <c:pt idx="142">
                  <c:v>34.082299999999996</c:v>
                </c:pt>
                <c:pt idx="143">
                  <c:v>34.110999999999997</c:v>
                </c:pt>
                <c:pt idx="144">
                  <c:v>34.139600000000002</c:v>
                </c:pt>
                <c:pt idx="145">
                  <c:v>34.168300000000002</c:v>
                </c:pt>
                <c:pt idx="146">
                  <c:v>34.196899999999999</c:v>
                </c:pt>
                <c:pt idx="147">
                  <c:v>34.2256</c:v>
                </c:pt>
                <c:pt idx="148">
                  <c:v>34.254199999999997</c:v>
                </c:pt>
                <c:pt idx="149">
                  <c:v>34.282899999999998</c:v>
                </c:pt>
                <c:pt idx="150">
                  <c:v>34.311500000000002</c:v>
                </c:pt>
                <c:pt idx="151">
                  <c:v>34.340200000000003</c:v>
                </c:pt>
                <c:pt idx="152">
                  <c:v>34.3688</c:v>
                </c:pt>
                <c:pt idx="153">
                  <c:v>34.397399999999998</c:v>
                </c:pt>
                <c:pt idx="154">
                  <c:v>34.426099999999998</c:v>
                </c:pt>
                <c:pt idx="155">
                  <c:v>34.454700000000003</c:v>
                </c:pt>
                <c:pt idx="156">
                  <c:v>34.483400000000003</c:v>
                </c:pt>
                <c:pt idx="157">
                  <c:v>34.512</c:v>
                </c:pt>
                <c:pt idx="158">
                  <c:v>34.540700000000001</c:v>
                </c:pt>
                <c:pt idx="159">
                  <c:v>34.569299999999998</c:v>
                </c:pt>
                <c:pt idx="160">
                  <c:v>34.597999999999999</c:v>
                </c:pt>
                <c:pt idx="161">
                  <c:v>34.626600000000003</c:v>
                </c:pt>
                <c:pt idx="162">
                  <c:v>34.655299999999997</c:v>
                </c:pt>
                <c:pt idx="163">
                  <c:v>34.683900000000001</c:v>
                </c:pt>
                <c:pt idx="164">
                  <c:v>34.712600000000002</c:v>
                </c:pt>
                <c:pt idx="165">
                  <c:v>34.741199999999999</c:v>
                </c:pt>
                <c:pt idx="166">
                  <c:v>34.7699</c:v>
                </c:pt>
                <c:pt idx="167">
                  <c:v>34.798499999999997</c:v>
                </c:pt>
                <c:pt idx="168">
                  <c:v>34.827199999999998</c:v>
                </c:pt>
                <c:pt idx="169">
                  <c:v>34.855800000000002</c:v>
                </c:pt>
                <c:pt idx="170">
                  <c:v>34.884500000000003</c:v>
                </c:pt>
                <c:pt idx="171">
                  <c:v>34.9131</c:v>
                </c:pt>
                <c:pt idx="172">
                  <c:v>34.941800000000001</c:v>
                </c:pt>
                <c:pt idx="173">
                  <c:v>34.970399999999998</c:v>
                </c:pt>
                <c:pt idx="174">
                  <c:v>34.999099999999999</c:v>
                </c:pt>
                <c:pt idx="175">
                  <c:v>35.027700000000003</c:v>
                </c:pt>
                <c:pt idx="176">
                  <c:v>35.056399999999996</c:v>
                </c:pt>
                <c:pt idx="177">
                  <c:v>35.085000000000001</c:v>
                </c:pt>
                <c:pt idx="178">
                  <c:v>35.113599999999998</c:v>
                </c:pt>
                <c:pt idx="179">
                  <c:v>35.142299999999999</c:v>
                </c:pt>
                <c:pt idx="180">
                  <c:v>35.170900000000003</c:v>
                </c:pt>
                <c:pt idx="181">
                  <c:v>35.199599999999997</c:v>
                </c:pt>
                <c:pt idx="182">
                  <c:v>35.228200000000001</c:v>
                </c:pt>
                <c:pt idx="183">
                  <c:v>35.256900000000002</c:v>
                </c:pt>
                <c:pt idx="184">
                  <c:v>35.285499999999999</c:v>
                </c:pt>
                <c:pt idx="185">
                  <c:v>35.3142</c:v>
                </c:pt>
                <c:pt idx="186">
                  <c:v>35.342799999999997</c:v>
                </c:pt>
                <c:pt idx="187">
                  <c:v>35.371499999999997</c:v>
                </c:pt>
                <c:pt idx="188">
                  <c:v>35.400100000000002</c:v>
                </c:pt>
                <c:pt idx="189">
                  <c:v>35.428800000000003</c:v>
                </c:pt>
                <c:pt idx="190">
                  <c:v>35.4574</c:v>
                </c:pt>
                <c:pt idx="191">
                  <c:v>35.4861</c:v>
                </c:pt>
                <c:pt idx="192">
                  <c:v>35.514699999999998</c:v>
                </c:pt>
                <c:pt idx="193">
                  <c:v>35.543399999999998</c:v>
                </c:pt>
                <c:pt idx="194">
                  <c:v>35.572000000000003</c:v>
                </c:pt>
                <c:pt idx="195">
                  <c:v>35.600700000000003</c:v>
                </c:pt>
                <c:pt idx="196">
                  <c:v>35.629300000000001</c:v>
                </c:pt>
                <c:pt idx="197">
                  <c:v>35.658000000000001</c:v>
                </c:pt>
                <c:pt idx="198">
                  <c:v>35.686599999999999</c:v>
                </c:pt>
                <c:pt idx="199">
                  <c:v>35.715299999999999</c:v>
                </c:pt>
                <c:pt idx="200">
                  <c:v>35.743899999999996</c:v>
                </c:pt>
                <c:pt idx="201">
                  <c:v>35.772500000000001</c:v>
                </c:pt>
                <c:pt idx="202">
                  <c:v>35.801200000000001</c:v>
                </c:pt>
                <c:pt idx="203">
                  <c:v>35.829799999999999</c:v>
                </c:pt>
                <c:pt idx="204">
                  <c:v>35.858499999999999</c:v>
                </c:pt>
                <c:pt idx="205">
                  <c:v>35.887099999999997</c:v>
                </c:pt>
                <c:pt idx="206">
                  <c:v>35.915799999999997</c:v>
                </c:pt>
                <c:pt idx="207">
                  <c:v>35.944400000000002</c:v>
                </c:pt>
                <c:pt idx="208">
                  <c:v>35.973100000000002</c:v>
                </c:pt>
                <c:pt idx="209">
                  <c:v>36.0017</c:v>
                </c:pt>
                <c:pt idx="210">
                  <c:v>36.0304</c:v>
                </c:pt>
                <c:pt idx="211">
                  <c:v>36.058999999999997</c:v>
                </c:pt>
                <c:pt idx="212">
                  <c:v>36.087699999999998</c:v>
                </c:pt>
                <c:pt idx="213">
                  <c:v>36.116300000000003</c:v>
                </c:pt>
                <c:pt idx="214">
                  <c:v>36.145000000000003</c:v>
                </c:pt>
                <c:pt idx="215">
                  <c:v>36.1736</c:v>
                </c:pt>
                <c:pt idx="216">
                  <c:v>36.202300000000001</c:v>
                </c:pt>
                <c:pt idx="217">
                  <c:v>36.230899999999998</c:v>
                </c:pt>
                <c:pt idx="218">
                  <c:v>36.259599999999999</c:v>
                </c:pt>
                <c:pt idx="219">
                  <c:v>36.288200000000003</c:v>
                </c:pt>
                <c:pt idx="220">
                  <c:v>36.316899999999997</c:v>
                </c:pt>
                <c:pt idx="221">
                  <c:v>36.345500000000001</c:v>
                </c:pt>
                <c:pt idx="222">
                  <c:v>36.374200000000002</c:v>
                </c:pt>
                <c:pt idx="223">
                  <c:v>36.402799999999999</c:v>
                </c:pt>
                <c:pt idx="224">
                  <c:v>36.431399999999996</c:v>
                </c:pt>
                <c:pt idx="225">
                  <c:v>36.460099999999997</c:v>
                </c:pt>
                <c:pt idx="226">
                  <c:v>36.488700000000001</c:v>
                </c:pt>
                <c:pt idx="227">
                  <c:v>36.517400000000002</c:v>
                </c:pt>
                <c:pt idx="228">
                  <c:v>36.545999999999999</c:v>
                </c:pt>
                <c:pt idx="229">
                  <c:v>36.5747</c:v>
                </c:pt>
                <c:pt idx="230">
                  <c:v>36.603299999999997</c:v>
                </c:pt>
                <c:pt idx="231">
                  <c:v>36.631999999999998</c:v>
                </c:pt>
                <c:pt idx="232">
                  <c:v>36.660600000000002</c:v>
                </c:pt>
                <c:pt idx="233">
                  <c:v>36.689300000000003</c:v>
                </c:pt>
                <c:pt idx="234">
                  <c:v>36.7179</c:v>
                </c:pt>
                <c:pt idx="235">
                  <c:v>36.746600000000001</c:v>
                </c:pt>
                <c:pt idx="236">
                  <c:v>36.775199999999998</c:v>
                </c:pt>
                <c:pt idx="237">
                  <c:v>36.803899999999999</c:v>
                </c:pt>
                <c:pt idx="238">
                  <c:v>36.832500000000003</c:v>
                </c:pt>
                <c:pt idx="239">
                  <c:v>36.861199999999997</c:v>
                </c:pt>
                <c:pt idx="240">
                  <c:v>36.889800000000001</c:v>
                </c:pt>
                <c:pt idx="241">
                  <c:v>36.918500000000002</c:v>
                </c:pt>
                <c:pt idx="242">
                  <c:v>36.947099999999999</c:v>
                </c:pt>
                <c:pt idx="243">
                  <c:v>36.9758</c:v>
                </c:pt>
                <c:pt idx="244">
                  <c:v>37.004399999999997</c:v>
                </c:pt>
                <c:pt idx="245">
                  <c:v>37.033099999999997</c:v>
                </c:pt>
                <c:pt idx="246">
                  <c:v>37.061700000000002</c:v>
                </c:pt>
                <c:pt idx="247">
                  <c:v>37.090400000000002</c:v>
                </c:pt>
                <c:pt idx="248">
                  <c:v>37.119</c:v>
                </c:pt>
                <c:pt idx="249">
                  <c:v>37.147599999999997</c:v>
                </c:pt>
                <c:pt idx="250">
                  <c:v>37.176299999999998</c:v>
                </c:pt>
                <c:pt idx="251">
                  <c:v>37.204900000000002</c:v>
                </c:pt>
                <c:pt idx="252">
                  <c:v>37.233600000000003</c:v>
                </c:pt>
                <c:pt idx="253">
                  <c:v>37.2622</c:v>
                </c:pt>
                <c:pt idx="254">
                  <c:v>37.290900000000001</c:v>
                </c:pt>
                <c:pt idx="255">
                  <c:v>37.319499999999998</c:v>
                </c:pt>
                <c:pt idx="256">
                  <c:v>37.348199999999999</c:v>
                </c:pt>
                <c:pt idx="257">
                  <c:v>37.376800000000003</c:v>
                </c:pt>
                <c:pt idx="258">
                  <c:v>37.405500000000004</c:v>
                </c:pt>
                <c:pt idx="259">
                  <c:v>37.434100000000001</c:v>
                </c:pt>
                <c:pt idx="260">
                  <c:v>37.462800000000001</c:v>
                </c:pt>
                <c:pt idx="261">
                  <c:v>37.491399999999999</c:v>
                </c:pt>
                <c:pt idx="262">
                  <c:v>37.520099999999999</c:v>
                </c:pt>
                <c:pt idx="263">
                  <c:v>37.548699999999997</c:v>
                </c:pt>
                <c:pt idx="264">
                  <c:v>37.577399999999997</c:v>
                </c:pt>
                <c:pt idx="265">
                  <c:v>37.606000000000002</c:v>
                </c:pt>
                <c:pt idx="266">
                  <c:v>37.634700000000002</c:v>
                </c:pt>
                <c:pt idx="267">
                  <c:v>37.6633</c:v>
                </c:pt>
                <c:pt idx="268">
                  <c:v>37.692</c:v>
                </c:pt>
                <c:pt idx="269">
                  <c:v>37.720599999999997</c:v>
                </c:pt>
                <c:pt idx="270">
                  <c:v>37.749299999999998</c:v>
                </c:pt>
                <c:pt idx="271">
                  <c:v>37.777900000000002</c:v>
                </c:pt>
                <c:pt idx="272">
                  <c:v>37.8065</c:v>
                </c:pt>
                <c:pt idx="273">
                  <c:v>37.8352</c:v>
                </c:pt>
                <c:pt idx="274">
                  <c:v>37.863799999999998</c:v>
                </c:pt>
                <c:pt idx="275">
                  <c:v>37.892499999999998</c:v>
                </c:pt>
                <c:pt idx="276">
                  <c:v>37.921100000000003</c:v>
                </c:pt>
                <c:pt idx="277">
                  <c:v>37.949800000000003</c:v>
                </c:pt>
                <c:pt idx="278">
                  <c:v>37.978400000000001</c:v>
                </c:pt>
                <c:pt idx="279">
                  <c:v>38.007100000000001</c:v>
                </c:pt>
                <c:pt idx="280">
                  <c:v>38.035699999999999</c:v>
                </c:pt>
                <c:pt idx="281">
                  <c:v>38.064399999999999</c:v>
                </c:pt>
                <c:pt idx="282">
                  <c:v>38.093000000000004</c:v>
                </c:pt>
                <c:pt idx="283">
                  <c:v>38.121699999999997</c:v>
                </c:pt>
                <c:pt idx="284">
                  <c:v>38.150300000000001</c:v>
                </c:pt>
                <c:pt idx="285">
                  <c:v>38.179000000000002</c:v>
                </c:pt>
                <c:pt idx="286">
                  <c:v>38.207599999999999</c:v>
                </c:pt>
                <c:pt idx="287">
                  <c:v>38.2363</c:v>
                </c:pt>
                <c:pt idx="288">
                  <c:v>38.264899999999997</c:v>
                </c:pt>
                <c:pt idx="289">
                  <c:v>38.293599999999998</c:v>
                </c:pt>
                <c:pt idx="290">
                  <c:v>38.322200000000002</c:v>
                </c:pt>
                <c:pt idx="291">
                  <c:v>38.350900000000003</c:v>
                </c:pt>
                <c:pt idx="292">
                  <c:v>38.3795</c:v>
                </c:pt>
                <c:pt idx="293">
                  <c:v>38.408200000000001</c:v>
                </c:pt>
                <c:pt idx="294">
                  <c:v>38.436799999999998</c:v>
                </c:pt>
                <c:pt idx="295">
                  <c:v>38.465400000000002</c:v>
                </c:pt>
                <c:pt idx="296">
                  <c:v>38.494100000000003</c:v>
                </c:pt>
                <c:pt idx="297">
                  <c:v>38.5227</c:v>
                </c:pt>
                <c:pt idx="298">
                  <c:v>38.551400000000001</c:v>
                </c:pt>
                <c:pt idx="299">
                  <c:v>38.58</c:v>
                </c:pt>
                <c:pt idx="300">
                  <c:v>38.608699999999999</c:v>
                </c:pt>
                <c:pt idx="301">
                  <c:v>38.637300000000003</c:v>
                </c:pt>
                <c:pt idx="302">
                  <c:v>38.665999999999997</c:v>
                </c:pt>
                <c:pt idx="303">
                  <c:v>38.694600000000001</c:v>
                </c:pt>
                <c:pt idx="304">
                  <c:v>38.723300000000002</c:v>
                </c:pt>
                <c:pt idx="305">
                  <c:v>38.751899999999999</c:v>
                </c:pt>
                <c:pt idx="306">
                  <c:v>38.7806</c:v>
                </c:pt>
                <c:pt idx="307">
                  <c:v>38.809199999999997</c:v>
                </c:pt>
                <c:pt idx="308">
                  <c:v>38.837899999999998</c:v>
                </c:pt>
                <c:pt idx="309">
                  <c:v>38.866500000000002</c:v>
                </c:pt>
                <c:pt idx="310">
                  <c:v>38.895200000000003</c:v>
                </c:pt>
                <c:pt idx="311">
                  <c:v>38.9238</c:v>
                </c:pt>
                <c:pt idx="312">
                  <c:v>38.952500000000001</c:v>
                </c:pt>
                <c:pt idx="313">
                  <c:v>38.981099999999998</c:v>
                </c:pt>
                <c:pt idx="314">
                  <c:v>39.009799999999998</c:v>
                </c:pt>
                <c:pt idx="315">
                  <c:v>39.038400000000003</c:v>
                </c:pt>
                <c:pt idx="316">
                  <c:v>39.067100000000003</c:v>
                </c:pt>
                <c:pt idx="317">
                  <c:v>39.095700000000001</c:v>
                </c:pt>
                <c:pt idx="318">
                  <c:v>39.124299999999998</c:v>
                </c:pt>
                <c:pt idx="319">
                  <c:v>39.152999999999999</c:v>
                </c:pt>
                <c:pt idx="320">
                  <c:v>39.181600000000003</c:v>
                </c:pt>
                <c:pt idx="321">
                  <c:v>39.210299999999997</c:v>
                </c:pt>
                <c:pt idx="322">
                  <c:v>39.238900000000001</c:v>
                </c:pt>
                <c:pt idx="323">
                  <c:v>39.267600000000002</c:v>
                </c:pt>
                <c:pt idx="324">
                  <c:v>39.296199999999999</c:v>
                </c:pt>
                <c:pt idx="325">
                  <c:v>39.3249</c:v>
                </c:pt>
                <c:pt idx="326">
                  <c:v>39.353499999999997</c:v>
                </c:pt>
                <c:pt idx="327">
                  <c:v>39.382199999999997</c:v>
                </c:pt>
                <c:pt idx="328">
                  <c:v>39.410800000000002</c:v>
                </c:pt>
                <c:pt idx="329">
                  <c:v>39.439500000000002</c:v>
                </c:pt>
                <c:pt idx="330">
                  <c:v>39.4681</c:v>
                </c:pt>
                <c:pt idx="331">
                  <c:v>39.4968</c:v>
                </c:pt>
                <c:pt idx="332">
                  <c:v>39.525399999999998</c:v>
                </c:pt>
                <c:pt idx="333">
                  <c:v>39.554099999999998</c:v>
                </c:pt>
                <c:pt idx="334">
                  <c:v>39.582700000000003</c:v>
                </c:pt>
                <c:pt idx="335">
                  <c:v>39.611400000000003</c:v>
                </c:pt>
                <c:pt idx="336">
                  <c:v>39.64</c:v>
                </c:pt>
                <c:pt idx="337">
                  <c:v>39.668700000000001</c:v>
                </c:pt>
                <c:pt idx="338">
                  <c:v>39.697299999999998</c:v>
                </c:pt>
                <c:pt idx="339">
                  <c:v>39.725999999999999</c:v>
                </c:pt>
                <c:pt idx="340">
                  <c:v>39.754600000000003</c:v>
                </c:pt>
                <c:pt idx="341">
                  <c:v>39.783299999999997</c:v>
                </c:pt>
                <c:pt idx="342">
                  <c:v>39.811900000000001</c:v>
                </c:pt>
                <c:pt idx="343">
                  <c:v>39.840499999999999</c:v>
                </c:pt>
                <c:pt idx="344">
                  <c:v>39.869199999999999</c:v>
                </c:pt>
                <c:pt idx="345">
                  <c:v>39.897799999999997</c:v>
                </c:pt>
                <c:pt idx="346">
                  <c:v>39.926499999999997</c:v>
                </c:pt>
                <c:pt idx="347">
                  <c:v>39.955100000000002</c:v>
                </c:pt>
                <c:pt idx="348">
                  <c:v>39.983800000000002</c:v>
                </c:pt>
                <c:pt idx="349">
                  <c:v>40.0124</c:v>
                </c:pt>
                <c:pt idx="350">
                  <c:v>40.0411</c:v>
                </c:pt>
                <c:pt idx="351">
                  <c:v>40.069699999999997</c:v>
                </c:pt>
                <c:pt idx="352">
                  <c:v>40.098399999999998</c:v>
                </c:pt>
                <c:pt idx="353">
                  <c:v>40.127000000000002</c:v>
                </c:pt>
                <c:pt idx="354">
                  <c:v>40.155700000000003</c:v>
                </c:pt>
                <c:pt idx="355">
                  <c:v>40.1843</c:v>
                </c:pt>
                <c:pt idx="356">
                  <c:v>40.213000000000001</c:v>
                </c:pt>
                <c:pt idx="357">
                  <c:v>40.241599999999998</c:v>
                </c:pt>
                <c:pt idx="358">
                  <c:v>40.270299999999999</c:v>
                </c:pt>
                <c:pt idx="359">
                  <c:v>40.298900000000003</c:v>
                </c:pt>
                <c:pt idx="360">
                  <c:v>40.327599999999997</c:v>
                </c:pt>
                <c:pt idx="361">
                  <c:v>40.356200000000001</c:v>
                </c:pt>
                <c:pt idx="362">
                  <c:v>40.384900000000002</c:v>
                </c:pt>
                <c:pt idx="363">
                  <c:v>40.413499999999999</c:v>
                </c:pt>
                <c:pt idx="364">
                  <c:v>40.4422</c:v>
                </c:pt>
                <c:pt idx="365">
                  <c:v>40.470799999999997</c:v>
                </c:pt>
                <c:pt idx="366">
                  <c:v>40.499400000000001</c:v>
                </c:pt>
                <c:pt idx="367">
                  <c:v>40.528100000000002</c:v>
                </c:pt>
                <c:pt idx="368">
                  <c:v>40.556699999999999</c:v>
                </c:pt>
                <c:pt idx="369">
                  <c:v>40.5854</c:v>
                </c:pt>
                <c:pt idx="370">
                  <c:v>40.613999999999997</c:v>
                </c:pt>
                <c:pt idx="371">
                  <c:v>40.642699999999998</c:v>
                </c:pt>
                <c:pt idx="372">
                  <c:v>40.671300000000002</c:v>
                </c:pt>
                <c:pt idx="373">
                  <c:v>40.700000000000003</c:v>
                </c:pt>
                <c:pt idx="374">
                  <c:v>40.7286</c:v>
                </c:pt>
                <c:pt idx="375">
                  <c:v>40.757300000000001</c:v>
                </c:pt>
                <c:pt idx="376">
                  <c:v>40.785899999999998</c:v>
                </c:pt>
                <c:pt idx="377">
                  <c:v>40.814599999999999</c:v>
                </c:pt>
                <c:pt idx="378">
                  <c:v>40.843200000000003</c:v>
                </c:pt>
                <c:pt idx="379">
                  <c:v>40.871899999999997</c:v>
                </c:pt>
                <c:pt idx="380">
                  <c:v>40.900500000000001</c:v>
                </c:pt>
                <c:pt idx="381">
                  <c:v>40.929200000000002</c:v>
                </c:pt>
                <c:pt idx="382">
                  <c:v>40.957799999999999</c:v>
                </c:pt>
                <c:pt idx="383">
                  <c:v>40.986499999999999</c:v>
                </c:pt>
                <c:pt idx="384">
                  <c:v>41.015099999999997</c:v>
                </c:pt>
                <c:pt idx="385">
                  <c:v>41.043799999999997</c:v>
                </c:pt>
                <c:pt idx="386">
                  <c:v>41.072400000000002</c:v>
                </c:pt>
                <c:pt idx="387">
                  <c:v>41.101100000000002</c:v>
                </c:pt>
                <c:pt idx="388">
                  <c:v>41.1297</c:v>
                </c:pt>
                <c:pt idx="389">
                  <c:v>41.158299999999997</c:v>
                </c:pt>
                <c:pt idx="390">
                  <c:v>41.186999999999998</c:v>
                </c:pt>
                <c:pt idx="391">
                  <c:v>41.215600000000002</c:v>
                </c:pt>
                <c:pt idx="392">
                  <c:v>41.244300000000003</c:v>
                </c:pt>
                <c:pt idx="393">
                  <c:v>41.2729</c:v>
                </c:pt>
                <c:pt idx="394">
                  <c:v>41.301600000000001</c:v>
                </c:pt>
                <c:pt idx="395">
                  <c:v>41.330199999999998</c:v>
                </c:pt>
                <c:pt idx="396">
                  <c:v>41.358899999999998</c:v>
                </c:pt>
                <c:pt idx="397">
                  <c:v>41.387500000000003</c:v>
                </c:pt>
                <c:pt idx="398">
                  <c:v>41.416200000000003</c:v>
                </c:pt>
                <c:pt idx="399">
                  <c:v>41.444800000000001</c:v>
                </c:pt>
                <c:pt idx="400">
                  <c:v>41.473500000000001</c:v>
                </c:pt>
                <c:pt idx="401">
                  <c:v>41.502099999999999</c:v>
                </c:pt>
                <c:pt idx="402">
                  <c:v>41.530799999999999</c:v>
                </c:pt>
                <c:pt idx="403">
                  <c:v>41.559399999999997</c:v>
                </c:pt>
                <c:pt idx="404">
                  <c:v>41.588099999999997</c:v>
                </c:pt>
                <c:pt idx="405">
                  <c:v>41.616700000000002</c:v>
                </c:pt>
                <c:pt idx="406">
                  <c:v>41.645400000000002</c:v>
                </c:pt>
                <c:pt idx="407">
                  <c:v>41.673999999999999</c:v>
                </c:pt>
                <c:pt idx="408">
                  <c:v>41.7027</c:v>
                </c:pt>
                <c:pt idx="409">
                  <c:v>41.731299999999997</c:v>
                </c:pt>
                <c:pt idx="410">
                  <c:v>41.76</c:v>
                </c:pt>
                <c:pt idx="411">
                  <c:v>41.788600000000002</c:v>
                </c:pt>
                <c:pt idx="412">
                  <c:v>41.817300000000003</c:v>
                </c:pt>
                <c:pt idx="413">
                  <c:v>41.8459</c:v>
                </c:pt>
                <c:pt idx="414">
                  <c:v>41.874499999999998</c:v>
                </c:pt>
                <c:pt idx="415">
                  <c:v>41.903199999999998</c:v>
                </c:pt>
                <c:pt idx="416">
                  <c:v>41.931800000000003</c:v>
                </c:pt>
                <c:pt idx="417">
                  <c:v>41.960500000000003</c:v>
                </c:pt>
                <c:pt idx="418">
                  <c:v>41.989100000000001</c:v>
                </c:pt>
                <c:pt idx="419">
                  <c:v>42.017800000000001</c:v>
                </c:pt>
                <c:pt idx="420">
                  <c:v>42.046399999999998</c:v>
                </c:pt>
                <c:pt idx="421">
                  <c:v>42.075099999999999</c:v>
                </c:pt>
                <c:pt idx="422">
                  <c:v>42.103700000000003</c:v>
                </c:pt>
                <c:pt idx="423">
                  <c:v>42.132399999999997</c:v>
                </c:pt>
                <c:pt idx="424">
                  <c:v>42.161000000000001</c:v>
                </c:pt>
                <c:pt idx="425">
                  <c:v>42.189700000000002</c:v>
                </c:pt>
                <c:pt idx="426">
                  <c:v>42.218299999999999</c:v>
                </c:pt>
                <c:pt idx="427">
                  <c:v>42.247</c:v>
                </c:pt>
                <c:pt idx="428">
                  <c:v>42.275599999999997</c:v>
                </c:pt>
                <c:pt idx="429">
                  <c:v>42.304299999999998</c:v>
                </c:pt>
                <c:pt idx="430">
                  <c:v>42.332900000000002</c:v>
                </c:pt>
                <c:pt idx="431">
                  <c:v>42.361600000000003</c:v>
                </c:pt>
                <c:pt idx="432">
                  <c:v>42.3902</c:v>
                </c:pt>
                <c:pt idx="433">
                  <c:v>42.418900000000001</c:v>
                </c:pt>
                <c:pt idx="434">
                  <c:v>42.447499999999998</c:v>
                </c:pt>
                <c:pt idx="435">
                  <c:v>42.476199999999999</c:v>
                </c:pt>
                <c:pt idx="436">
                  <c:v>42.504800000000003</c:v>
                </c:pt>
                <c:pt idx="437">
                  <c:v>42.5334</c:v>
                </c:pt>
                <c:pt idx="438">
                  <c:v>42.562100000000001</c:v>
                </c:pt>
                <c:pt idx="439">
                  <c:v>42.590699999999998</c:v>
                </c:pt>
                <c:pt idx="440">
                  <c:v>42.619399999999999</c:v>
                </c:pt>
                <c:pt idx="441">
                  <c:v>42.648000000000003</c:v>
                </c:pt>
                <c:pt idx="442">
                  <c:v>42.676699999999997</c:v>
                </c:pt>
                <c:pt idx="443">
                  <c:v>42.705300000000001</c:v>
                </c:pt>
                <c:pt idx="444">
                  <c:v>42.734000000000002</c:v>
                </c:pt>
                <c:pt idx="445">
                  <c:v>42.762599999999999</c:v>
                </c:pt>
                <c:pt idx="446">
                  <c:v>42.7913</c:v>
                </c:pt>
                <c:pt idx="447">
                  <c:v>42.819899999999997</c:v>
                </c:pt>
                <c:pt idx="448">
                  <c:v>42.848599999999998</c:v>
                </c:pt>
                <c:pt idx="449">
                  <c:v>42.877200000000002</c:v>
                </c:pt>
                <c:pt idx="450">
                  <c:v>42.905900000000003</c:v>
                </c:pt>
                <c:pt idx="451">
                  <c:v>42.9345</c:v>
                </c:pt>
                <c:pt idx="452">
                  <c:v>42.963200000000001</c:v>
                </c:pt>
                <c:pt idx="453">
                  <c:v>42.991799999999998</c:v>
                </c:pt>
                <c:pt idx="454">
                  <c:v>43.020499999999998</c:v>
                </c:pt>
                <c:pt idx="455">
                  <c:v>43.049100000000003</c:v>
                </c:pt>
                <c:pt idx="456">
                  <c:v>43.077800000000003</c:v>
                </c:pt>
                <c:pt idx="457">
                  <c:v>43.106400000000001</c:v>
                </c:pt>
                <c:pt idx="458">
                  <c:v>43.135100000000001</c:v>
                </c:pt>
                <c:pt idx="459">
                  <c:v>43.163699999999999</c:v>
                </c:pt>
                <c:pt idx="460">
                  <c:v>43.192300000000003</c:v>
                </c:pt>
                <c:pt idx="461">
                  <c:v>43.220999999999997</c:v>
                </c:pt>
                <c:pt idx="462">
                  <c:v>43.249600000000001</c:v>
                </c:pt>
                <c:pt idx="463">
                  <c:v>43.278300000000002</c:v>
                </c:pt>
                <c:pt idx="464">
                  <c:v>43.306899999999999</c:v>
                </c:pt>
                <c:pt idx="465">
                  <c:v>43.335599999999999</c:v>
                </c:pt>
                <c:pt idx="466">
                  <c:v>43.364199999999997</c:v>
                </c:pt>
                <c:pt idx="467">
                  <c:v>43.392899999999997</c:v>
                </c:pt>
                <c:pt idx="468">
                  <c:v>43.421500000000002</c:v>
                </c:pt>
                <c:pt idx="469">
                  <c:v>43.450200000000002</c:v>
                </c:pt>
                <c:pt idx="470">
                  <c:v>43.4788</c:v>
                </c:pt>
                <c:pt idx="471">
                  <c:v>43.5075</c:v>
                </c:pt>
                <c:pt idx="472">
                  <c:v>43.536099999999998</c:v>
                </c:pt>
                <c:pt idx="473">
                  <c:v>43.564799999999998</c:v>
                </c:pt>
                <c:pt idx="474">
                  <c:v>43.593400000000003</c:v>
                </c:pt>
                <c:pt idx="475">
                  <c:v>43.622100000000003</c:v>
                </c:pt>
                <c:pt idx="476">
                  <c:v>43.650700000000001</c:v>
                </c:pt>
                <c:pt idx="477">
                  <c:v>43.679400000000001</c:v>
                </c:pt>
                <c:pt idx="478">
                  <c:v>43.707999999999998</c:v>
                </c:pt>
                <c:pt idx="479">
                  <c:v>43.736699999999999</c:v>
                </c:pt>
                <c:pt idx="480">
                  <c:v>43.765300000000003</c:v>
                </c:pt>
                <c:pt idx="481">
                  <c:v>43.793999999999997</c:v>
                </c:pt>
                <c:pt idx="482">
                  <c:v>43.822600000000001</c:v>
                </c:pt>
                <c:pt idx="483">
                  <c:v>43.851199999999999</c:v>
                </c:pt>
                <c:pt idx="484">
                  <c:v>43.879899999999999</c:v>
                </c:pt>
                <c:pt idx="485">
                  <c:v>43.908499999999997</c:v>
                </c:pt>
                <c:pt idx="486">
                  <c:v>43.937199999999997</c:v>
                </c:pt>
                <c:pt idx="487">
                  <c:v>43.965800000000002</c:v>
                </c:pt>
                <c:pt idx="488">
                  <c:v>43.994500000000002</c:v>
                </c:pt>
                <c:pt idx="489">
                  <c:v>44.023099999999999</c:v>
                </c:pt>
                <c:pt idx="490">
                  <c:v>44.0518</c:v>
                </c:pt>
                <c:pt idx="491">
                  <c:v>44.080399999999997</c:v>
                </c:pt>
                <c:pt idx="492">
                  <c:v>44.109099999999998</c:v>
                </c:pt>
                <c:pt idx="493">
                  <c:v>44.137700000000002</c:v>
                </c:pt>
                <c:pt idx="494">
                  <c:v>44.166400000000003</c:v>
                </c:pt>
                <c:pt idx="495">
                  <c:v>44.195</c:v>
                </c:pt>
                <c:pt idx="496">
                  <c:v>44.223700000000001</c:v>
                </c:pt>
                <c:pt idx="497">
                  <c:v>44.252299999999998</c:v>
                </c:pt>
                <c:pt idx="498">
                  <c:v>44.280999999999999</c:v>
                </c:pt>
                <c:pt idx="499">
                  <c:v>44.309600000000003</c:v>
                </c:pt>
                <c:pt idx="500">
                  <c:v>44.338299999999997</c:v>
                </c:pt>
                <c:pt idx="501">
                  <c:v>44.366900000000001</c:v>
                </c:pt>
                <c:pt idx="502">
                  <c:v>44.395600000000002</c:v>
                </c:pt>
                <c:pt idx="503">
                  <c:v>44.424199999999999</c:v>
                </c:pt>
                <c:pt idx="504">
                  <c:v>44.4529</c:v>
                </c:pt>
                <c:pt idx="505">
                  <c:v>44.481499999999997</c:v>
                </c:pt>
                <c:pt idx="506">
                  <c:v>44.510199999999998</c:v>
                </c:pt>
                <c:pt idx="507">
                  <c:v>44.538800000000002</c:v>
                </c:pt>
                <c:pt idx="508">
                  <c:v>44.567399999999999</c:v>
                </c:pt>
                <c:pt idx="509">
                  <c:v>44.5961</c:v>
                </c:pt>
                <c:pt idx="510">
                  <c:v>44.624699999999997</c:v>
                </c:pt>
                <c:pt idx="511">
                  <c:v>44.653399999999998</c:v>
                </c:pt>
                <c:pt idx="512">
                  <c:v>44.682000000000002</c:v>
                </c:pt>
                <c:pt idx="513">
                  <c:v>44.710700000000003</c:v>
                </c:pt>
                <c:pt idx="514">
                  <c:v>44.7393</c:v>
                </c:pt>
                <c:pt idx="515">
                  <c:v>44.768000000000001</c:v>
                </c:pt>
                <c:pt idx="516">
                  <c:v>44.796599999999998</c:v>
                </c:pt>
                <c:pt idx="517">
                  <c:v>44.825299999999999</c:v>
                </c:pt>
                <c:pt idx="518">
                  <c:v>44.853900000000003</c:v>
                </c:pt>
                <c:pt idx="519">
                  <c:v>44.882599999999996</c:v>
                </c:pt>
                <c:pt idx="520">
                  <c:v>44.911200000000001</c:v>
                </c:pt>
                <c:pt idx="521">
                  <c:v>44.939900000000002</c:v>
                </c:pt>
                <c:pt idx="522">
                  <c:v>44.968499999999999</c:v>
                </c:pt>
                <c:pt idx="523">
                  <c:v>44.997199999999999</c:v>
                </c:pt>
                <c:pt idx="524">
                  <c:v>45.025799999999997</c:v>
                </c:pt>
                <c:pt idx="525">
                  <c:v>45.054499999999997</c:v>
                </c:pt>
                <c:pt idx="526">
                  <c:v>45.083100000000002</c:v>
                </c:pt>
                <c:pt idx="527">
                  <c:v>45.111800000000002</c:v>
                </c:pt>
                <c:pt idx="528">
                  <c:v>45.1404</c:v>
                </c:pt>
                <c:pt idx="529">
                  <c:v>45.1691</c:v>
                </c:pt>
                <c:pt idx="530">
                  <c:v>45.197699999999998</c:v>
                </c:pt>
                <c:pt idx="531">
                  <c:v>45.226300000000002</c:v>
                </c:pt>
                <c:pt idx="532">
                  <c:v>45.255000000000003</c:v>
                </c:pt>
                <c:pt idx="533">
                  <c:v>45.2836</c:v>
                </c:pt>
                <c:pt idx="534">
                  <c:v>45.3123</c:v>
                </c:pt>
                <c:pt idx="535">
                  <c:v>45.340899999999998</c:v>
                </c:pt>
                <c:pt idx="536">
                  <c:v>45.369599999999998</c:v>
                </c:pt>
                <c:pt idx="537">
                  <c:v>45.398200000000003</c:v>
                </c:pt>
                <c:pt idx="538">
                  <c:v>45.426900000000003</c:v>
                </c:pt>
                <c:pt idx="539">
                  <c:v>45.455500000000001</c:v>
                </c:pt>
                <c:pt idx="540">
                  <c:v>45.484200000000001</c:v>
                </c:pt>
                <c:pt idx="541">
                  <c:v>45.512799999999999</c:v>
                </c:pt>
                <c:pt idx="542">
                  <c:v>45.541499999999999</c:v>
                </c:pt>
                <c:pt idx="543">
                  <c:v>45.570099999999996</c:v>
                </c:pt>
                <c:pt idx="544">
                  <c:v>45.598799999999997</c:v>
                </c:pt>
                <c:pt idx="545">
                  <c:v>45.627400000000002</c:v>
                </c:pt>
                <c:pt idx="546">
                  <c:v>45.656100000000002</c:v>
                </c:pt>
                <c:pt idx="547">
                  <c:v>45.684699999999999</c:v>
                </c:pt>
                <c:pt idx="548">
                  <c:v>45.7134</c:v>
                </c:pt>
                <c:pt idx="549">
                  <c:v>45.741999999999997</c:v>
                </c:pt>
                <c:pt idx="550">
                  <c:v>45.770699999999998</c:v>
                </c:pt>
                <c:pt idx="551">
                  <c:v>45.799300000000002</c:v>
                </c:pt>
                <c:pt idx="552">
                  <c:v>45.828000000000003</c:v>
                </c:pt>
                <c:pt idx="553">
                  <c:v>45.8566</c:v>
                </c:pt>
                <c:pt idx="554">
                  <c:v>45.885199999999998</c:v>
                </c:pt>
                <c:pt idx="555">
                  <c:v>45.913899999999998</c:v>
                </c:pt>
                <c:pt idx="556">
                  <c:v>45.942500000000003</c:v>
                </c:pt>
                <c:pt idx="557">
                  <c:v>45.971200000000003</c:v>
                </c:pt>
                <c:pt idx="558">
                  <c:v>45.9998</c:v>
                </c:pt>
                <c:pt idx="559">
                  <c:v>46.028500000000001</c:v>
                </c:pt>
                <c:pt idx="560">
                  <c:v>46.057099999999998</c:v>
                </c:pt>
                <c:pt idx="561">
                  <c:v>46.085799999999999</c:v>
                </c:pt>
                <c:pt idx="562">
                  <c:v>46.114400000000003</c:v>
                </c:pt>
                <c:pt idx="563">
                  <c:v>46.143099999999997</c:v>
                </c:pt>
                <c:pt idx="564">
                  <c:v>46.171700000000001</c:v>
                </c:pt>
                <c:pt idx="565">
                  <c:v>46.200400000000002</c:v>
                </c:pt>
                <c:pt idx="566">
                  <c:v>46.228999999999999</c:v>
                </c:pt>
                <c:pt idx="567">
                  <c:v>46.2577</c:v>
                </c:pt>
                <c:pt idx="568">
                  <c:v>46.286299999999997</c:v>
                </c:pt>
                <c:pt idx="569">
                  <c:v>46.314999999999998</c:v>
                </c:pt>
                <c:pt idx="570">
                  <c:v>46.343600000000002</c:v>
                </c:pt>
                <c:pt idx="571">
                  <c:v>46.372300000000003</c:v>
                </c:pt>
                <c:pt idx="572">
                  <c:v>46.4009</c:v>
                </c:pt>
                <c:pt idx="573">
                  <c:v>46.429600000000001</c:v>
                </c:pt>
                <c:pt idx="574">
                  <c:v>46.458199999999998</c:v>
                </c:pt>
                <c:pt idx="575">
                  <c:v>46.486899999999999</c:v>
                </c:pt>
                <c:pt idx="576">
                  <c:v>46.515500000000003</c:v>
                </c:pt>
                <c:pt idx="577">
                  <c:v>46.544199999999996</c:v>
                </c:pt>
                <c:pt idx="578">
                  <c:v>46.572800000000001</c:v>
                </c:pt>
                <c:pt idx="579">
                  <c:v>46.601399999999998</c:v>
                </c:pt>
                <c:pt idx="580">
                  <c:v>46.630099999999999</c:v>
                </c:pt>
                <c:pt idx="581">
                  <c:v>46.658700000000003</c:v>
                </c:pt>
                <c:pt idx="582">
                  <c:v>46.687399999999997</c:v>
                </c:pt>
                <c:pt idx="583">
                  <c:v>46.716000000000001</c:v>
                </c:pt>
                <c:pt idx="584">
                  <c:v>46.744700000000002</c:v>
                </c:pt>
                <c:pt idx="585">
                  <c:v>46.773299999999999</c:v>
                </c:pt>
                <c:pt idx="586">
                  <c:v>46.802</c:v>
                </c:pt>
                <c:pt idx="587">
                  <c:v>46.830599999999997</c:v>
                </c:pt>
                <c:pt idx="588">
                  <c:v>46.859299999999998</c:v>
                </c:pt>
                <c:pt idx="589">
                  <c:v>46.887900000000002</c:v>
                </c:pt>
                <c:pt idx="590">
                  <c:v>46.916600000000003</c:v>
                </c:pt>
                <c:pt idx="591">
                  <c:v>46.9452</c:v>
                </c:pt>
                <c:pt idx="592">
                  <c:v>46.9739</c:v>
                </c:pt>
                <c:pt idx="593">
                  <c:v>47.002499999999998</c:v>
                </c:pt>
                <c:pt idx="594">
                  <c:v>47.031199999999998</c:v>
                </c:pt>
                <c:pt idx="595">
                  <c:v>47.059800000000003</c:v>
                </c:pt>
                <c:pt idx="596">
                  <c:v>47.088500000000003</c:v>
                </c:pt>
                <c:pt idx="597">
                  <c:v>47.117100000000001</c:v>
                </c:pt>
                <c:pt idx="598">
                  <c:v>47.145800000000001</c:v>
                </c:pt>
                <c:pt idx="599">
                  <c:v>47.174399999999999</c:v>
                </c:pt>
                <c:pt idx="600">
                  <c:v>47.203099999999999</c:v>
                </c:pt>
                <c:pt idx="601">
                  <c:v>47.231699999999996</c:v>
                </c:pt>
                <c:pt idx="602">
                  <c:v>47.260300000000001</c:v>
                </c:pt>
                <c:pt idx="603">
                  <c:v>47.289000000000001</c:v>
                </c:pt>
                <c:pt idx="604">
                  <c:v>47.317599999999999</c:v>
                </c:pt>
                <c:pt idx="605">
                  <c:v>47.346299999999999</c:v>
                </c:pt>
                <c:pt idx="606">
                  <c:v>47.374899999999997</c:v>
                </c:pt>
                <c:pt idx="607">
                  <c:v>47.403599999999997</c:v>
                </c:pt>
                <c:pt idx="608">
                  <c:v>47.432200000000002</c:v>
                </c:pt>
                <c:pt idx="609">
                  <c:v>47.460900000000002</c:v>
                </c:pt>
                <c:pt idx="610">
                  <c:v>47.4895</c:v>
                </c:pt>
                <c:pt idx="611">
                  <c:v>47.5182</c:v>
                </c:pt>
                <c:pt idx="612">
                  <c:v>47.546799999999998</c:v>
                </c:pt>
                <c:pt idx="613">
                  <c:v>47.575499999999998</c:v>
                </c:pt>
                <c:pt idx="614">
                  <c:v>47.604100000000003</c:v>
                </c:pt>
                <c:pt idx="615">
                  <c:v>47.632800000000003</c:v>
                </c:pt>
                <c:pt idx="616">
                  <c:v>47.6614</c:v>
                </c:pt>
                <c:pt idx="617">
                  <c:v>47.690100000000001</c:v>
                </c:pt>
                <c:pt idx="618">
                  <c:v>47.718699999999998</c:v>
                </c:pt>
                <c:pt idx="619">
                  <c:v>47.747399999999999</c:v>
                </c:pt>
                <c:pt idx="620">
                  <c:v>47.776000000000003</c:v>
                </c:pt>
                <c:pt idx="621">
                  <c:v>47.804699999999997</c:v>
                </c:pt>
                <c:pt idx="622">
                  <c:v>47.833300000000001</c:v>
                </c:pt>
                <c:pt idx="623">
                  <c:v>47.862000000000002</c:v>
                </c:pt>
                <c:pt idx="624">
                  <c:v>47.890599999999999</c:v>
                </c:pt>
                <c:pt idx="625">
                  <c:v>47.919199999999996</c:v>
                </c:pt>
                <c:pt idx="626">
                  <c:v>47.947899999999997</c:v>
                </c:pt>
                <c:pt idx="627">
                  <c:v>47.976500000000001</c:v>
                </c:pt>
                <c:pt idx="628">
                  <c:v>48.005200000000002</c:v>
                </c:pt>
                <c:pt idx="629">
                  <c:v>48.033799999999999</c:v>
                </c:pt>
                <c:pt idx="630">
                  <c:v>48.0625</c:v>
                </c:pt>
                <c:pt idx="631">
                  <c:v>48.091099999999997</c:v>
                </c:pt>
                <c:pt idx="632">
                  <c:v>48.119799999999998</c:v>
                </c:pt>
                <c:pt idx="633">
                  <c:v>48.148400000000002</c:v>
                </c:pt>
                <c:pt idx="634">
                  <c:v>48.177100000000003</c:v>
                </c:pt>
                <c:pt idx="635">
                  <c:v>48.2057</c:v>
                </c:pt>
                <c:pt idx="636">
                  <c:v>48.234400000000001</c:v>
                </c:pt>
                <c:pt idx="637">
                  <c:v>48.262999999999998</c:v>
                </c:pt>
                <c:pt idx="638">
                  <c:v>48.291699999999999</c:v>
                </c:pt>
                <c:pt idx="639">
                  <c:v>48.320300000000003</c:v>
                </c:pt>
                <c:pt idx="640">
                  <c:v>48.348999999999997</c:v>
                </c:pt>
                <c:pt idx="641">
                  <c:v>48.377600000000001</c:v>
                </c:pt>
                <c:pt idx="642">
                  <c:v>48.406300000000002</c:v>
                </c:pt>
                <c:pt idx="643">
                  <c:v>48.434899999999999</c:v>
                </c:pt>
                <c:pt idx="644">
                  <c:v>48.4636</c:v>
                </c:pt>
                <c:pt idx="645">
                  <c:v>48.492199999999997</c:v>
                </c:pt>
                <c:pt idx="646">
                  <c:v>48.520899999999997</c:v>
                </c:pt>
                <c:pt idx="647">
                  <c:v>48.549500000000002</c:v>
                </c:pt>
                <c:pt idx="648">
                  <c:v>48.578200000000002</c:v>
                </c:pt>
                <c:pt idx="649">
                  <c:v>48.6068</c:v>
                </c:pt>
                <c:pt idx="650">
                  <c:v>48.635399999999997</c:v>
                </c:pt>
                <c:pt idx="651">
                  <c:v>48.664099999999998</c:v>
                </c:pt>
                <c:pt idx="652">
                  <c:v>48.692700000000002</c:v>
                </c:pt>
                <c:pt idx="653">
                  <c:v>48.721400000000003</c:v>
                </c:pt>
                <c:pt idx="654">
                  <c:v>48.75</c:v>
                </c:pt>
                <c:pt idx="655">
                  <c:v>48.778700000000001</c:v>
                </c:pt>
                <c:pt idx="656">
                  <c:v>48.807299999999998</c:v>
                </c:pt>
                <c:pt idx="657">
                  <c:v>48.835999999999999</c:v>
                </c:pt>
                <c:pt idx="658">
                  <c:v>48.864600000000003</c:v>
                </c:pt>
                <c:pt idx="659">
                  <c:v>48.893300000000004</c:v>
                </c:pt>
                <c:pt idx="660">
                  <c:v>48.921900000000001</c:v>
                </c:pt>
                <c:pt idx="661">
                  <c:v>48.950600000000001</c:v>
                </c:pt>
                <c:pt idx="662">
                  <c:v>48.979199999999999</c:v>
                </c:pt>
                <c:pt idx="663">
                  <c:v>49.007899999999999</c:v>
                </c:pt>
                <c:pt idx="664">
                  <c:v>49.036499999999997</c:v>
                </c:pt>
                <c:pt idx="665">
                  <c:v>49.065199999999997</c:v>
                </c:pt>
                <c:pt idx="666">
                  <c:v>49.093800000000002</c:v>
                </c:pt>
                <c:pt idx="667">
                  <c:v>49.122500000000002</c:v>
                </c:pt>
                <c:pt idx="668">
                  <c:v>49.1511</c:v>
                </c:pt>
                <c:pt idx="669">
                  <c:v>49.1798</c:v>
                </c:pt>
                <c:pt idx="670">
                  <c:v>49.208399999999997</c:v>
                </c:pt>
                <c:pt idx="671">
                  <c:v>49.237099999999998</c:v>
                </c:pt>
                <c:pt idx="672">
                  <c:v>49.265700000000002</c:v>
                </c:pt>
                <c:pt idx="673">
                  <c:v>49.2943</c:v>
                </c:pt>
                <c:pt idx="674">
                  <c:v>49.323</c:v>
                </c:pt>
                <c:pt idx="675">
                  <c:v>49.351599999999998</c:v>
                </c:pt>
                <c:pt idx="676">
                  <c:v>49.380299999999998</c:v>
                </c:pt>
                <c:pt idx="677">
                  <c:v>49.408900000000003</c:v>
                </c:pt>
                <c:pt idx="678">
                  <c:v>49.437600000000003</c:v>
                </c:pt>
                <c:pt idx="679">
                  <c:v>49.466200000000001</c:v>
                </c:pt>
                <c:pt idx="680">
                  <c:v>49.494900000000001</c:v>
                </c:pt>
                <c:pt idx="681">
                  <c:v>49.523499999999999</c:v>
                </c:pt>
                <c:pt idx="682">
                  <c:v>49.552199999999999</c:v>
                </c:pt>
                <c:pt idx="683">
                  <c:v>49.580800000000004</c:v>
                </c:pt>
                <c:pt idx="684">
                  <c:v>49.609499999999997</c:v>
                </c:pt>
                <c:pt idx="685">
                  <c:v>49.638100000000001</c:v>
                </c:pt>
                <c:pt idx="686">
                  <c:v>49.666800000000002</c:v>
                </c:pt>
                <c:pt idx="687">
                  <c:v>49.695399999999999</c:v>
                </c:pt>
                <c:pt idx="688">
                  <c:v>49.7241</c:v>
                </c:pt>
                <c:pt idx="689">
                  <c:v>49.752699999999997</c:v>
                </c:pt>
                <c:pt idx="690">
                  <c:v>49.781399999999998</c:v>
                </c:pt>
                <c:pt idx="691">
                  <c:v>49.81</c:v>
                </c:pt>
                <c:pt idx="692">
                  <c:v>49.838700000000003</c:v>
                </c:pt>
                <c:pt idx="693">
                  <c:v>49.8673</c:v>
                </c:pt>
                <c:pt idx="694">
                  <c:v>49.896000000000001</c:v>
                </c:pt>
                <c:pt idx="695">
                  <c:v>49.924599999999998</c:v>
                </c:pt>
                <c:pt idx="696">
                  <c:v>49.953200000000002</c:v>
                </c:pt>
                <c:pt idx="697">
                  <c:v>49.981900000000003</c:v>
                </c:pt>
                <c:pt idx="698">
                  <c:v>50.0105</c:v>
                </c:pt>
                <c:pt idx="699">
                  <c:v>50.039200000000001</c:v>
                </c:pt>
                <c:pt idx="700">
                  <c:v>50.067799999999998</c:v>
                </c:pt>
                <c:pt idx="701">
                  <c:v>50.096499999999999</c:v>
                </c:pt>
                <c:pt idx="702">
                  <c:v>50.125100000000003</c:v>
                </c:pt>
                <c:pt idx="703">
                  <c:v>50.153799999999997</c:v>
                </c:pt>
                <c:pt idx="704">
                  <c:v>50.182400000000001</c:v>
                </c:pt>
                <c:pt idx="705">
                  <c:v>50.211100000000002</c:v>
                </c:pt>
                <c:pt idx="706">
                  <c:v>50.239699999999999</c:v>
                </c:pt>
                <c:pt idx="707">
                  <c:v>50.2684</c:v>
                </c:pt>
                <c:pt idx="708">
                  <c:v>50.296999999999997</c:v>
                </c:pt>
                <c:pt idx="709">
                  <c:v>50.325699999999998</c:v>
                </c:pt>
                <c:pt idx="710">
                  <c:v>50.354300000000002</c:v>
                </c:pt>
                <c:pt idx="711">
                  <c:v>50.383000000000003</c:v>
                </c:pt>
                <c:pt idx="712">
                  <c:v>50.4116</c:v>
                </c:pt>
                <c:pt idx="713">
                  <c:v>50.440300000000001</c:v>
                </c:pt>
                <c:pt idx="714">
                  <c:v>50.468899999999998</c:v>
                </c:pt>
                <c:pt idx="715">
                  <c:v>50.497599999999998</c:v>
                </c:pt>
                <c:pt idx="716">
                  <c:v>50.526200000000003</c:v>
                </c:pt>
                <c:pt idx="717">
                  <c:v>50.554900000000004</c:v>
                </c:pt>
                <c:pt idx="718">
                  <c:v>50.583500000000001</c:v>
                </c:pt>
                <c:pt idx="719">
                  <c:v>50.612099999999998</c:v>
                </c:pt>
                <c:pt idx="720">
                  <c:v>50.640799999999999</c:v>
                </c:pt>
                <c:pt idx="721">
                  <c:v>50.669400000000003</c:v>
                </c:pt>
                <c:pt idx="722">
                  <c:v>50.698099999999997</c:v>
                </c:pt>
                <c:pt idx="723">
                  <c:v>50.726700000000001</c:v>
                </c:pt>
                <c:pt idx="724">
                  <c:v>50.755400000000002</c:v>
                </c:pt>
                <c:pt idx="725">
                  <c:v>50.783999999999999</c:v>
                </c:pt>
                <c:pt idx="726">
                  <c:v>50.8127</c:v>
                </c:pt>
                <c:pt idx="727">
                  <c:v>50.841299999999997</c:v>
                </c:pt>
                <c:pt idx="728">
                  <c:v>50.87</c:v>
                </c:pt>
                <c:pt idx="729">
                  <c:v>50.898600000000002</c:v>
                </c:pt>
                <c:pt idx="730">
                  <c:v>50.927300000000002</c:v>
                </c:pt>
                <c:pt idx="731">
                  <c:v>50.9559</c:v>
                </c:pt>
                <c:pt idx="732">
                  <c:v>50.9846</c:v>
                </c:pt>
                <c:pt idx="733">
                  <c:v>51.013199999999998</c:v>
                </c:pt>
                <c:pt idx="734">
                  <c:v>51.041899999999998</c:v>
                </c:pt>
                <c:pt idx="735">
                  <c:v>51.070500000000003</c:v>
                </c:pt>
                <c:pt idx="736">
                  <c:v>51.099200000000003</c:v>
                </c:pt>
                <c:pt idx="737">
                  <c:v>51.127800000000001</c:v>
                </c:pt>
                <c:pt idx="738">
                  <c:v>51.156500000000001</c:v>
                </c:pt>
                <c:pt idx="739">
                  <c:v>51.185099999999998</c:v>
                </c:pt>
                <c:pt idx="740">
                  <c:v>51.213799999999999</c:v>
                </c:pt>
                <c:pt idx="741">
                  <c:v>51.242400000000004</c:v>
                </c:pt>
                <c:pt idx="742">
                  <c:v>51.271099999999997</c:v>
                </c:pt>
                <c:pt idx="743">
                  <c:v>51.299700000000001</c:v>
                </c:pt>
                <c:pt idx="744">
                  <c:v>51.328299999999999</c:v>
                </c:pt>
                <c:pt idx="745">
                  <c:v>51.356999999999999</c:v>
                </c:pt>
                <c:pt idx="746">
                  <c:v>51.385599999999997</c:v>
                </c:pt>
                <c:pt idx="747">
                  <c:v>51.414299999999997</c:v>
                </c:pt>
                <c:pt idx="748">
                  <c:v>51.442900000000002</c:v>
                </c:pt>
                <c:pt idx="749">
                  <c:v>51.471600000000002</c:v>
                </c:pt>
                <c:pt idx="750">
                  <c:v>51.5002</c:v>
                </c:pt>
                <c:pt idx="751">
                  <c:v>51.5289</c:v>
                </c:pt>
                <c:pt idx="752">
                  <c:v>51.557499999999997</c:v>
                </c:pt>
                <c:pt idx="753">
                  <c:v>51.586199999999998</c:v>
                </c:pt>
                <c:pt idx="754">
                  <c:v>51.614800000000002</c:v>
                </c:pt>
                <c:pt idx="755">
                  <c:v>51.643500000000003</c:v>
                </c:pt>
                <c:pt idx="756">
                  <c:v>51.6721</c:v>
                </c:pt>
                <c:pt idx="757">
                  <c:v>51.700800000000001</c:v>
                </c:pt>
                <c:pt idx="758">
                  <c:v>51.729399999999998</c:v>
                </c:pt>
                <c:pt idx="759">
                  <c:v>51.758099999999999</c:v>
                </c:pt>
                <c:pt idx="760">
                  <c:v>51.786700000000003</c:v>
                </c:pt>
                <c:pt idx="761">
                  <c:v>51.815399999999997</c:v>
                </c:pt>
                <c:pt idx="762">
                  <c:v>51.844000000000001</c:v>
                </c:pt>
                <c:pt idx="763">
                  <c:v>51.872700000000002</c:v>
                </c:pt>
                <c:pt idx="764">
                  <c:v>51.901299999999999</c:v>
                </c:pt>
                <c:pt idx="765">
                  <c:v>51.93</c:v>
                </c:pt>
                <c:pt idx="766">
                  <c:v>51.958599999999997</c:v>
                </c:pt>
                <c:pt idx="767">
                  <c:v>51.987200000000001</c:v>
                </c:pt>
                <c:pt idx="768">
                  <c:v>52.015900000000002</c:v>
                </c:pt>
                <c:pt idx="769">
                  <c:v>52.044499999999999</c:v>
                </c:pt>
                <c:pt idx="770">
                  <c:v>52.0732</c:v>
                </c:pt>
                <c:pt idx="771">
                  <c:v>52.101799999999997</c:v>
                </c:pt>
                <c:pt idx="772">
                  <c:v>52.130499999999998</c:v>
                </c:pt>
                <c:pt idx="773">
                  <c:v>52.159100000000002</c:v>
                </c:pt>
                <c:pt idx="774">
                  <c:v>52.187800000000003</c:v>
                </c:pt>
                <c:pt idx="775">
                  <c:v>52.2164</c:v>
                </c:pt>
                <c:pt idx="776">
                  <c:v>52.245100000000001</c:v>
                </c:pt>
                <c:pt idx="777">
                  <c:v>52.273699999999998</c:v>
                </c:pt>
                <c:pt idx="778">
                  <c:v>52.302399999999999</c:v>
                </c:pt>
                <c:pt idx="779">
                  <c:v>52.331000000000003</c:v>
                </c:pt>
                <c:pt idx="780">
                  <c:v>52.359699999999997</c:v>
                </c:pt>
                <c:pt idx="781">
                  <c:v>52.388300000000001</c:v>
                </c:pt>
                <c:pt idx="782">
                  <c:v>52.417000000000002</c:v>
                </c:pt>
                <c:pt idx="783">
                  <c:v>52.445599999999999</c:v>
                </c:pt>
                <c:pt idx="784">
                  <c:v>52.474299999999999</c:v>
                </c:pt>
                <c:pt idx="785">
                  <c:v>52.502899999999997</c:v>
                </c:pt>
                <c:pt idx="786">
                  <c:v>52.531599999999997</c:v>
                </c:pt>
                <c:pt idx="787">
                  <c:v>52.560200000000002</c:v>
                </c:pt>
                <c:pt idx="788">
                  <c:v>52.588900000000002</c:v>
                </c:pt>
                <c:pt idx="789">
                  <c:v>52.6175</c:v>
                </c:pt>
                <c:pt idx="790">
                  <c:v>52.646099999999997</c:v>
                </c:pt>
                <c:pt idx="791">
                  <c:v>52.674799999999998</c:v>
                </c:pt>
                <c:pt idx="792">
                  <c:v>52.703400000000002</c:v>
                </c:pt>
                <c:pt idx="793">
                  <c:v>52.732100000000003</c:v>
                </c:pt>
                <c:pt idx="794">
                  <c:v>52.7607</c:v>
                </c:pt>
                <c:pt idx="795">
                  <c:v>52.789400000000001</c:v>
                </c:pt>
                <c:pt idx="796">
                  <c:v>52.817999999999998</c:v>
                </c:pt>
                <c:pt idx="797">
                  <c:v>52.846699999999998</c:v>
                </c:pt>
                <c:pt idx="798">
                  <c:v>52.875300000000003</c:v>
                </c:pt>
                <c:pt idx="799">
                  <c:v>52.904000000000003</c:v>
                </c:pt>
                <c:pt idx="800">
                  <c:v>52.932600000000001</c:v>
                </c:pt>
                <c:pt idx="801">
                  <c:v>52.961300000000001</c:v>
                </c:pt>
                <c:pt idx="802">
                  <c:v>52.989899999999999</c:v>
                </c:pt>
                <c:pt idx="803">
                  <c:v>53.018599999999999</c:v>
                </c:pt>
                <c:pt idx="804">
                  <c:v>53.047199999999997</c:v>
                </c:pt>
                <c:pt idx="805">
                  <c:v>53.075899999999997</c:v>
                </c:pt>
                <c:pt idx="806">
                  <c:v>53.104500000000002</c:v>
                </c:pt>
                <c:pt idx="807">
                  <c:v>53.133200000000002</c:v>
                </c:pt>
                <c:pt idx="808">
                  <c:v>53.161799999999999</c:v>
                </c:pt>
                <c:pt idx="809">
                  <c:v>53.1905</c:v>
                </c:pt>
                <c:pt idx="810">
                  <c:v>53.219099999999997</c:v>
                </c:pt>
                <c:pt idx="811">
                  <c:v>53.247799999999998</c:v>
                </c:pt>
                <c:pt idx="812">
                  <c:v>53.276400000000002</c:v>
                </c:pt>
                <c:pt idx="813">
                  <c:v>53.305100000000003</c:v>
                </c:pt>
                <c:pt idx="814">
                  <c:v>53.3337</c:v>
                </c:pt>
                <c:pt idx="815">
                  <c:v>53.362299999999998</c:v>
                </c:pt>
                <c:pt idx="816">
                  <c:v>53.390999999999998</c:v>
                </c:pt>
                <c:pt idx="817">
                  <c:v>53.419600000000003</c:v>
                </c:pt>
                <c:pt idx="818">
                  <c:v>53.448300000000003</c:v>
                </c:pt>
                <c:pt idx="819">
                  <c:v>53.476900000000001</c:v>
                </c:pt>
                <c:pt idx="820">
                  <c:v>53.505600000000001</c:v>
                </c:pt>
                <c:pt idx="821">
                  <c:v>53.534199999999998</c:v>
                </c:pt>
                <c:pt idx="822">
                  <c:v>53.562899999999999</c:v>
                </c:pt>
                <c:pt idx="823">
                  <c:v>53.591500000000003</c:v>
                </c:pt>
                <c:pt idx="824">
                  <c:v>53.620199999999997</c:v>
                </c:pt>
                <c:pt idx="825">
                  <c:v>53.648800000000001</c:v>
                </c:pt>
                <c:pt idx="826">
                  <c:v>53.677500000000002</c:v>
                </c:pt>
                <c:pt idx="827">
                  <c:v>53.706099999999999</c:v>
                </c:pt>
                <c:pt idx="828">
                  <c:v>53.7348</c:v>
                </c:pt>
                <c:pt idx="829">
                  <c:v>53.763399999999997</c:v>
                </c:pt>
                <c:pt idx="830">
                  <c:v>53.792099999999998</c:v>
                </c:pt>
                <c:pt idx="831">
                  <c:v>53.820700000000002</c:v>
                </c:pt>
                <c:pt idx="832">
                  <c:v>53.849400000000003</c:v>
                </c:pt>
                <c:pt idx="833">
                  <c:v>53.878</c:v>
                </c:pt>
                <c:pt idx="834">
                  <c:v>53.906700000000001</c:v>
                </c:pt>
                <c:pt idx="835">
                  <c:v>53.935299999999998</c:v>
                </c:pt>
                <c:pt idx="836">
                  <c:v>53.963999999999999</c:v>
                </c:pt>
                <c:pt idx="837">
                  <c:v>53.992600000000003</c:v>
                </c:pt>
                <c:pt idx="838">
                  <c:v>54.0212</c:v>
                </c:pt>
                <c:pt idx="839">
                  <c:v>54.049900000000001</c:v>
                </c:pt>
                <c:pt idx="840">
                  <c:v>54.078499999999998</c:v>
                </c:pt>
                <c:pt idx="841">
                  <c:v>54.107199999999999</c:v>
                </c:pt>
                <c:pt idx="842">
                  <c:v>54.135800000000003</c:v>
                </c:pt>
                <c:pt idx="843">
                  <c:v>54.164499999999997</c:v>
                </c:pt>
                <c:pt idx="844">
                  <c:v>54.193100000000001</c:v>
                </c:pt>
                <c:pt idx="845">
                  <c:v>54.221800000000002</c:v>
                </c:pt>
                <c:pt idx="846">
                  <c:v>54.250399999999999</c:v>
                </c:pt>
                <c:pt idx="847">
                  <c:v>54.2791</c:v>
                </c:pt>
                <c:pt idx="848">
                  <c:v>54.307699999999997</c:v>
                </c:pt>
                <c:pt idx="849">
                  <c:v>54.336399999999998</c:v>
                </c:pt>
                <c:pt idx="850">
                  <c:v>54.365000000000002</c:v>
                </c:pt>
                <c:pt idx="851">
                  <c:v>54.393700000000003</c:v>
                </c:pt>
                <c:pt idx="852">
                  <c:v>54.4223</c:v>
                </c:pt>
                <c:pt idx="853">
                  <c:v>54.451000000000001</c:v>
                </c:pt>
                <c:pt idx="854">
                  <c:v>54.479599999999998</c:v>
                </c:pt>
                <c:pt idx="855">
                  <c:v>54.508299999999998</c:v>
                </c:pt>
                <c:pt idx="856">
                  <c:v>54.536900000000003</c:v>
                </c:pt>
                <c:pt idx="857">
                  <c:v>54.565600000000003</c:v>
                </c:pt>
                <c:pt idx="858">
                  <c:v>54.594200000000001</c:v>
                </c:pt>
                <c:pt idx="859">
                  <c:v>54.622900000000001</c:v>
                </c:pt>
                <c:pt idx="860">
                  <c:v>54.651499999999999</c:v>
                </c:pt>
                <c:pt idx="861">
                  <c:v>54.680100000000003</c:v>
                </c:pt>
                <c:pt idx="862">
                  <c:v>54.708799999999997</c:v>
                </c:pt>
                <c:pt idx="863">
                  <c:v>54.737400000000001</c:v>
                </c:pt>
                <c:pt idx="864">
                  <c:v>54.766100000000002</c:v>
                </c:pt>
                <c:pt idx="865">
                  <c:v>54.794699999999999</c:v>
                </c:pt>
                <c:pt idx="866">
                  <c:v>54.823399999999999</c:v>
                </c:pt>
                <c:pt idx="867">
                  <c:v>54.851999999999997</c:v>
                </c:pt>
                <c:pt idx="868">
                  <c:v>54.880699999999997</c:v>
                </c:pt>
                <c:pt idx="869">
                  <c:v>54.909300000000002</c:v>
                </c:pt>
                <c:pt idx="870">
                  <c:v>54.938000000000002</c:v>
                </c:pt>
                <c:pt idx="871">
                  <c:v>54.9666</c:v>
                </c:pt>
                <c:pt idx="872">
                  <c:v>54.9953</c:v>
                </c:pt>
                <c:pt idx="873">
                  <c:v>55.023899999999998</c:v>
                </c:pt>
                <c:pt idx="874">
                  <c:v>55.052599999999998</c:v>
                </c:pt>
                <c:pt idx="875">
                  <c:v>55.081200000000003</c:v>
                </c:pt>
                <c:pt idx="876">
                  <c:v>55.109900000000003</c:v>
                </c:pt>
                <c:pt idx="877">
                  <c:v>55.138500000000001</c:v>
                </c:pt>
                <c:pt idx="878">
                  <c:v>55.167200000000001</c:v>
                </c:pt>
                <c:pt idx="879">
                  <c:v>55.195799999999998</c:v>
                </c:pt>
                <c:pt idx="880">
                  <c:v>55.224499999999999</c:v>
                </c:pt>
                <c:pt idx="881">
                  <c:v>55.253100000000003</c:v>
                </c:pt>
                <c:pt idx="882">
                  <c:v>55.281799999999997</c:v>
                </c:pt>
                <c:pt idx="883">
                  <c:v>55.310400000000001</c:v>
                </c:pt>
                <c:pt idx="884">
                  <c:v>55.338999999999999</c:v>
                </c:pt>
                <c:pt idx="885">
                  <c:v>55.367699999999999</c:v>
                </c:pt>
                <c:pt idx="886">
                  <c:v>55.396299999999997</c:v>
                </c:pt>
                <c:pt idx="887">
                  <c:v>55.424999999999997</c:v>
                </c:pt>
                <c:pt idx="888">
                  <c:v>55.453600000000002</c:v>
                </c:pt>
                <c:pt idx="889">
                  <c:v>55.482300000000002</c:v>
                </c:pt>
                <c:pt idx="890">
                  <c:v>55.510899999999999</c:v>
                </c:pt>
                <c:pt idx="891">
                  <c:v>55.5396</c:v>
                </c:pt>
                <c:pt idx="892">
                  <c:v>55.568199999999997</c:v>
                </c:pt>
                <c:pt idx="893">
                  <c:v>55.596899999999998</c:v>
                </c:pt>
                <c:pt idx="894">
                  <c:v>55.625500000000002</c:v>
                </c:pt>
                <c:pt idx="895">
                  <c:v>55.654200000000003</c:v>
                </c:pt>
                <c:pt idx="896">
                  <c:v>55.6828</c:v>
                </c:pt>
                <c:pt idx="897">
                  <c:v>55.711500000000001</c:v>
                </c:pt>
                <c:pt idx="898">
                  <c:v>55.740099999999998</c:v>
                </c:pt>
                <c:pt idx="899">
                  <c:v>55.768799999999999</c:v>
                </c:pt>
                <c:pt idx="900">
                  <c:v>55.797400000000003</c:v>
                </c:pt>
                <c:pt idx="901">
                  <c:v>55.826099999999997</c:v>
                </c:pt>
                <c:pt idx="902">
                  <c:v>55.854700000000001</c:v>
                </c:pt>
                <c:pt idx="903">
                  <c:v>55.883400000000002</c:v>
                </c:pt>
                <c:pt idx="904">
                  <c:v>55.911999999999999</c:v>
                </c:pt>
                <c:pt idx="905">
                  <c:v>55.9407</c:v>
                </c:pt>
                <c:pt idx="906">
                  <c:v>55.969299999999997</c:v>
                </c:pt>
                <c:pt idx="907">
                  <c:v>55.997999999999998</c:v>
                </c:pt>
                <c:pt idx="908">
                  <c:v>56.026600000000002</c:v>
                </c:pt>
                <c:pt idx="909">
                  <c:v>56.055199999999999</c:v>
                </c:pt>
                <c:pt idx="910">
                  <c:v>56.0839</c:v>
                </c:pt>
                <c:pt idx="911">
                  <c:v>56.112499999999997</c:v>
                </c:pt>
                <c:pt idx="912">
                  <c:v>56.141199999999998</c:v>
                </c:pt>
                <c:pt idx="913">
                  <c:v>56.169800000000002</c:v>
                </c:pt>
                <c:pt idx="914">
                  <c:v>56.198500000000003</c:v>
                </c:pt>
                <c:pt idx="915">
                  <c:v>56.2271</c:v>
                </c:pt>
                <c:pt idx="916">
                  <c:v>56.255800000000001</c:v>
                </c:pt>
                <c:pt idx="917">
                  <c:v>56.284399999999998</c:v>
                </c:pt>
                <c:pt idx="918">
                  <c:v>56.313099999999999</c:v>
                </c:pt>
                <c:pt idx="919">
                  <c:v>56.341700000000003</c:v>
                </c:pt>
                <c:pt idx="920">
                  <c:v>56.370399999999997</c:v>
                </c:pt>
                <c:pt idx="921">
                  <c:v>56.399000000000001</c:v>
                </c:pt>
                <c:pt idx="922">
                  <c:v>56.427700000000002</c:v>
                </c:pt>
                <c:pt idx="923">
                  <c:v>56.456299999999999</c:v>
                </c:pt>
                <c:pt idx="924">
                  <c:v>56.484999999999999</c:v>
                </c:pt>
                <c:pt idx="925">
                  <c:v>56.513599999999997</c:v>
                </c:pt>
                <c:pt idx="926">
                  <c:v>56.542299999999997</c:v>
                </c:pt>
                <c:pt idx="927">
                  <c:v>56.570900000000002</c:v>
                </c:pt>
                <c:pt idx="928">
                  <c:v>56.599600000000002</c:v>
                </c:pt>
                <c:pt idx="929">
                  <c:v>56.6282</c:v>
                </c:pt>
                <c:pt idx="930">
                  <c:v>56.6569</c:v>
                </c:pt>
                <c:pt idx="931">
                  <c:v>56.685499999999998</c:v>
                </c:pt>
                <c:pt idx="932">
                  <c:v>56.714100000000002</c:v>
                </c:pt>
                <c:pt idx="933">
                  <c:v>56.742800000000003</c:v>
                </c:pt>
                <c:pt idx="934">
                  <c:v>56.7714</c:v>
                </c:pt>
                <c:pt idx="935">
                  <c:v>56.8001</c:v>
                </c:pt>
                <c:pt idx="936">
                  <c:v>56.828699999999998</c:v>
                </c:pt>
                <c:pt idx="937">
                  <c:v>56.857399999999998</c:v>
                </c:pt>
                <c:pt idx="938">
                  <c:v>56.886000000000003</c:v>
                </c:pt>
                <c:pt idx="939">
                  <c:v>56.914700000000003</c:v>
                </c:pt>
                <c:pt idx="940">
                  <c:v>56.943300000000001</c:v>
                </c:pt>
                <c:pt idx="941">
                  <c:v>56.972000000000001</c:v>
                </c:pt>
                <c:pt idx="942">
                  <c:v>57.000599999999999</c:v>
                </c:pt>
                <c:pt idx="943">
                  <c:v>57.029299999999999</c:v>
                </c:pt>
                <c:pt idx="944">
                  <c:v>57.057899999999997</c:v>
                </c:pt>
                <c:pt idx="945">
                  <c:v>57.086599999999997</c:v>
                </c:pt>
                <c:pt idx="946">
                  <c:v>57.115200000000002</c:v>
                </c:pt>
                <c:pt idx="947">
                  <c:v>57.143900000000002</c:v>
                </c:pt>
                <c:pt idx="948">
                  <c:v>57.172499999999999</c:v>
                </c:pt>
                <c:pt idx="949">
                  <c:v>57.2012</c:v>
                </c:pt>
                <c:pt idx="950">
                  <c:v>57.229799999999997</c:v>
                </c:pt>
                <c:pt idx="951">
                  <c:v>57.258499999999998</c:v>
                </c:pt>
                <c:pt idx="952">
                  <c:v>57.287100000000002</c:v>
                </c:pt>
                <c:pt idx="953">
                  <c:v>57.315800000000003</c:v>
                </c:pt>
                <c:pt idx="954">
                  <c:v>57.3444</c:v>
                </c:pt>
                <c:pt idx="955">
                  <c:v>57.372999999999998</c:v>
                </c:pt>
                <c:pt idx="956">
                  <c:v>57.401699999999998</c:v>
                </c:pt>
                <c:pt idx="957">
                  <c:v>57.430300000000003</c:v>
                </c:pt>
                <c:pt idx="958">
                  <c:v>57.459000000000003</c:v>
                </c:pt>
                <c:pt idx="959">
                  <c:v>57.4876</c:v>
                </c:pt>
                <c:pt idx="960">
                  <c:v>57.516300000000001</c:v>
                </c:pt>
                <c:pt idx="961">
                  <c:v>57.544899999999998</c:v>
                </c:pt>
                <c:pt idx="962">
                  <c:v>57.573599999999999</c:v>
                </c:pt>
                <c:pt idx="963">
                  <c:v>57.602200000000003</c:v>
                </c:pt>
                <c:pt idx="964">
                  <c:v>57.630899999999997</c:v>
                </c:pt>
                <c:pt idx="965">
                  <c:v>57.659500000000001</c:v>
                </c:pt>
                <c:pt idx="966">
                  <c:v>57.688200000000002</c:v>
                </c:pt>
                <c:pt idx="967">
                  <c:v>57.716799999999999</c:v>
                </c:pt>
                <c:pt idx="968">
                  <c:v>57.7455</c:v>
                </c:pt>
                <c:pt idx="969">
                  <c:v>57.774099999999997</c:v>
                </c:pt>
                <c:pt idx="970">
                  <c:v>57.802799999999998</c:v>
                </c:pt>
                <c:pt idx="971">
                  <c:v>57.831400000000002</c:v>
                </c:pt>
                <c:pt idx="972">
                  <c:v>57.860100000000003</c:v>
                </c:pt>
                <c:pt idx="973">
                  <c:v>57.8887</c:v>
                </c:pt>
                <c:pt idx="974">
                  <c:v>57.917400000000001</c:v>
                </c:pt>
                <c:pt idx="975">
                  <c:v>57.945999999999998</c:v>
                </c:pt>
                <c:pt idx="976">
                  <c:v>57.974699999999999</c:v>
                </c:pt>
                <c:pt idx="977">
                  <c:v>58.003300000000003</c:v>
                </c:pt>
                <c:pt idx="978">
                  <c:v>58.031999999999996</c:v>
                </c:pt>
                <c:pt idx="979">
                  <c:v>58.060600000000001</c:v>
                </c:pt>
                <c:pt idx="980">
                  <c:v>58.089199999999998</c:v>
                </c:pt>
                <c:pt idx="981">
                  <c:v>58.117899999999999</c:v>
                </c:pt>
                <c:pt idx="982">
                  <c:v>58.146500000000003</c:v>
                </c:pt>
                <c:pt idx="983">
                  <c:v>58.175199999999997</c:v>
                </c:pt>
                <c:pt idx="984">
                  <c:v>58.203800000000001</c:v>
                </c:pt>
                <c:pt idx="985">
                  <c:v>58.232500000000002</c:v>
                </c:pt>
                <c:pt idx="986">
                  <c:v>58.261099999999999</c:v>
                </c:pt>
                <c:pt idx="987">
                  <c:v>58.2898</c:v>
                </c:pt>
                <c:pt idx="988">
                  <c:v>58.318399999999997</c:v>
                </c:pt>
                <c:pt idx="989">
                  <c:v>58.347099999999998</c:v>
                </c:pt>
                <c:pt idx="990">
                  <c:v>58.375700000000002</c:v>
                </c:pt>
                <c:pt idx="991">
                  <c:v>58.404400000000003</c:v>
                </c:pt>
                <c:pt idx="992">
                  <c:v>58.433</c:v>
                </c:pt>
                <c:pt idx="993">
                  <c:v>58.4617</c:v>
                </c:pt>
                <c:pt idx="994">
                  <c:v>58.490299999999998</c:v>
                </c:pt>
                <c:pt idx="995">
                  <c:v>58.518999999999998</c:v>
                </c:pt>
                <c:pt idx="996">
                  <c:v>58.547600000000003</c:v>
                </c:pt>
                <c:pt idx="997">
                  <c:v>58.576300000000003</c:v>
                </c:pt>
                <c:pt idx="998">
                  <c:v>58.604900000000001</c:v>
                </c:pt>
                <c:pt idx="999">
                  <c:v>58.633600000000001</c:v>
                </c:pt>
                <c:pt idx="1000">
                  <c:v>58.662199999999999</c:v>
                </c:pt>
                <c:pt idx="1001">
                  <c:v>58.690899999999999</c:v>
                </c:pt>
                <c:pt idx="1002">
                  <c:v>58.719499999999996</c:v>
                </c:pt>
                <c:pt idx="1003">
                  <c:v>58.748100000000001</c:v>
                </c:pt>
                <c:pt idx="1004">
                  <c:v>58.776800000000001</c:v>
                </c:pt>
                <c:pt idx="1005">
                  <c:v>58.805399999999999</c:v>
                </c:pt>
                <c:pt idx="1006">
                  <c:v>58.834099999999999</c:v>
                </c:pt>
                <c:pt idx="1007">
                  <c:v>58.862699999999997</c:v>
                </c:pt>
                <c:pt idx="1008">
                  <c:v>58.891399999999997</c:v>
                </c:pt>
                <c:pt idx="1009">
                  <c:v>58.92</c:v>
                </c:pt>
                <c:pt idx="1010">
                  <c:v>58.948700000000002</c:v>
                </c:pt>
                <c:pt idx="1011">
                  <c:v>58.9773</c:v>
                </c:pt>
                <c:pt idx="1012">
                  <c:v>59.006</c:v>
                </c:pt>
                <c:pt idx="1013">
                  <c:v>59.034599999999998</c:v>
                </c:pt>
                <c:pt idx="1014">
                  <c:v>59.063299999999998</c:v>
                </c:pt>
                <c:pt idx="1015">
                  <c:v>59.091900000000003</c:v>
                </c:pt>
                <c:pt idx="1016">
                  <c:v>59.120600000000003</c:v>
                </c:pt>
                <c:pt idx="1017">
                  <c:v>59.1492</c:v>
                </c:pt>
                <c:pt idx="1018">
                  <c:v>59.177900000000001</c:v>
                </c:pt>
                <c:pt idx="1019">
                  <c:v>59.206499999999998</c:v>
                </c:pt>
                <c:pt idx="1020">
                  <c:v>59.235199999999999</c:v>
                </c:pt>
                <c:pt idx="1021">
                  <c:v>59.263800000000003</c:v>
                </c:pt>
                <c:pt idx="1022">
                  <c:v>59.292499999999997</c:v>
                </c:pt>
                <c:pt idx="1023">
                  <c:v>59.321100000000001</c:v>
                </c:pt>
                <c:pt idx="1024">
                  <c:v>59.349800000000002</c:v>
                </c:pt>
                <c:pt idx="1025">
                  <c:v>59.378399999999999</c:v>
                </c:pt>
                <c:pt idx="1026">
                  <c:v>59.406999999999996</c:v>
                </c:pt>
                <c:pt idx="1027">
                  <c:v>59.435699999999997</c:v>
                </c:pt>
                <c:pt idx="1028">
                  <c:v>59.464300000000001</c:v>
                </c:pt>
                <c:pt idx="1029">
                  <c:v>59.493000000000002</c:v>
                </c:pt>
                <c:pt idx="1030">
                  <c:v>59.521599999999999</c:v>
                </c:pt>
                <c:pt idx="1031">
                  <c:v>59.5503</c:v>
                </c:pt>
                <c:pt idx="1032">
                  <c:v>59.578899999999997</c:v>
                </c:pt>
                <c:pt idx="1033">
                  <c:v>59.607599999999998</c:v>
                </c:pt>
                <c:pt idx="1034">
                  <c:v>59.636200000000002</c:v>
                </c:pt>
                <c:pt idx="1035">
                  <c:v>59.664900000000003</c:v>
                </c:pt>
                <c:pt idx="1036">
                  <c:v>59.6935</c:v>
                </c:pt>
                <c:pt idx="1037">
                  <c:v>59.722200000000001</c:v>
                </c:pt>
                <c:pt idx="1038">
                  <c:v>59.750799999999998</c:v>
                </c:pt>
                <c:pt idx="1039">
                  <c:v>59.779499999999999</c:v>
                </c:pt>
                <c:pt idx="1040">
                  <c:v>59.808100000000003</c:v>
                </c:pt>
                <c:pt idx="1041">
                  <c:v>59.836799999999997</c:v>
                </c:pt>
                <c:pt idx="1042">
                  <c:v>59.865400000000001</c:v>
                </c:pt>
                <c:pt idx="1043">
                  <c:v>59.894100000000002</c:v>
                </c:pt>
                <c:pt idx="1044">
                  <c:v>59.922699999999999</c:v>
                </c:pt>
                <c:pt idx="1045">
                  <c:v>59.9514</c:v>
                </c:pt>
                <c:pt idx="1046">
                  <c:v>59.98</c:v>
                </c:pt>
                <c:pt idx="1047">
                  <c:v>60.008699999999997</c:v>
                </c:pt>
                <c:pt idx="1048">
                  <c:v>60.037300000000002</c:v>
                </c:pt>
                <c:pt idx="1049">
                  <c:v>60.066000000000003</c:v>
                </c:pt>
                <c:pt idx="1050">
                  <c:v>60.0946</c:v>
                </c:pt>
                <c:pt idx="1051">
                  <c:v>60.123199999999997</c:v>
                </c:pt>
                <c:pt idx="1052">
                  <c:v>60.151899999999998</c:v>
                </c:pt>
                <c:pt idx="1053">
                  <c:v>60.180500000000002</c:v>
                </c:pt>
                <c:pt idx="1054">
                  <c:v>60.209200000000003</c:v>
                </c:pt>
                <c:pt idx="1055">
                  <c:v>60.2378</c:v>
                </c:pt>
                <c:pt idx="1056">
                  <c:v>60.266500000000001</c:v>
                </c:pt>
                <c:pt idx="1057">
                  <c:v>60.295099999999998</c:v>
                </c:pt>
                <c:pt idx="1058">
                  <c:v>60.323799999999999</c:v>
                </c:pt>
                <c:pt idx="1059">
                  <c:v>60.352400000000003</c:v>
                </c:pt>
                <c:pt idx="1060">
                  <c:v>60.381100000000004</c:v>
                </c:pt>
                <c:pt idx="1061">
                  <c:v>60.409700000000001</c:v>
                </c:pt>
                <c:pt idx="1062">
                  <c:v>60.438400000000001</c:v>
                </c:pt>
                <c:pt idx="1063">
                  <c:v>60.466999999999999</c:v>
                </c:pt>
                <c:pt idx="1064">
                  <c:v>60.495699999999999</c:v>
                </c:pt>
                <c:pt idx="1065">
                  <c:v>60.524299999999997</c:v>
                </c:pt>
                <c:pt idx="1066">
                  <c:v>60.552999999999997</c:v>
                </c:pt>
                <c:pt idx="1067">
                  <c:v>60.581600000000002</c:v>
                </c:pt>
                <c:pt idx="1068">
                  <c:v>60.610300000000002</c:v>
                </c:pt>
                <c:pt idx="1069">
                  <c:v>60.6389</c:v>
                </c:pt>
                <c:pt idx="1070">
                  <c:v>60.6676</c:v>
                </c:pt>
                <c:pt idx="1071">
                  <c:v>60.696199999999997</c:v>
                </c:pt>
                <c:pt idx="1072">
                  <c:v>60.724899999999998</c:v>
                </c:pt>
                <c:pt idx="1073">
                  <c:v>60.753500000000003</c:v>
                </c:pt>
                <c:pt idx="1074">
                  <c:v>60.7821</c:v>
                </c:pt>
                <c:pt idx="1075">
                  <c:v>60.8108</c:v>
                </c:pt>
                <c:pt idx="1076">
                  <c:v>60.839399999999998</c:v>
                </c:pt>
                <c:pt idx="1077">
                  <c:v>60.868099999999998</c:v>
                </c:pt>
                <c:pt idx="1078">
                  <c:v>60.896700000000003</c:v>
                </c:pt>
                <c:pt idx="1079">
                  <c:v>60.925400000000003</c:v>
                </c:pt>
                <c:pt idx="1080">
                  <c:v>60.954000000000001</c:v>
                </c:pt>
                <c:pt idx="1081">
                  <c:v>60.982700000000001</c:v>
                </c:pt>
                <c:pt idx="1082">
                  <c:v>61.011299999999999</c:v>
                </c:pt>
                <c:pt idx="1083">
                  <c:v>61.04</c:v>
                </c:pt>
                <c:pt idx="1084">
                  <c:v>61.068600000000004</c:v>
                </c:pt>
                <c:pt idx="1085">
                  <c:v>61.097299999999997</c:v>
                </c:pt>
                <c:pt idx="1086">
                  <c:v>61.125900000000001</c:v>
                </c:pt>
                <c:pt idx="1087">
                  <c:v>61.154600000000002</c:v>
                </c:pt>
                <c:pt idx="1088">
                  <c:v>61.183199999999999</c:v>
                </c:pt>
                <c:pt idx="1089">
                  <c:v>61.2119</c:v>
                </c:pt>
                <c:pt idx="1090">
                  <c:v>61.240499999999997</c:v>
                </c:pt>
                <c:pt idx="1091">
                  <c:v>61.269199999999998</c:v>
                </c:pt>
                <c:pt idx="1092">
                  <c:v>61.297800000000002</c:v>
                </c:pt>
                <c:pt idx="1093">
                  <c:v>61.326500000000003</c:v>
                </c:pt>
                <c:pt idx="1094">
                  <c:v>61.3551</c:v>
                </c:pt>
                <c:pt idx="1095">
                  <c:v>61.383800000000001</c:v>
                </c:pt>
                <c:pt idx="1096">
                  <c:v>61.412399999999998</c:v>
                </c:pt>
                <c:pt idx="1097">
                  <c:v>61.441000000000003</c:v>
                </c:pt>
                <c:pt idx="1098">
                  <c:v>61.469700000000003</c:v>
                </c:pt>
                <c:pt idx="1099">
                  <c:v>61.4983</c:v>
                </c:pt>
                <c:pt idx="1100">
                  <c:v>61.527000000000001</c:v>
                </c:pt>
                <c:pt idx="1101">
                  <c:v>61.555599999999998</c:v>
                </c:pt>
                <c:pt idx="1102">
                  <c:v>61.584299999999999</c:v>
                </c:pt>
                <c:pt idx="1103">
                  <c:v>61.612900000000003</c:v>
                </c:pt>
                <c:pt idx="1104">
                  <c:v>61.641599999999997</c:v>
                </c:pt>
                <c:pt idx="1105">
                  <c:v>61.670200000000001</c:v>
                </c:pt>
                <c:pt idx="1106">
                  <c:v>61.698900000000002</c:v>
                </c:pt>
                <c:pt idx="1107">
                  <c:v>61.727499999999999</c:v>
                </c:pt>
                <c:pt idx="1108">
                  <c:v>61.7562</c:v>
                </c:pt>
                <c:pt idx="1109">
                  <c:v>61.784799999999997</c:v>
                </c:pt>
                <c:pt idx="1110">
                  <c:v>61.813499999999998</c:v>
                </c:pt>
                <c:pt idx="1111">
                  <c:v>61.842100000000002</c:v>
                </c:pt>
                <c:pt idx="1112">
                  <c:v>61.870800000000003</c:v>
                </c:pt>
                <c:pt idx="1113">
                  <c:v>61.8994</c:v>
                </c:pt>
                <c:pt idx="1114">
                  <c:v>61.928100000000001</c:v>
                </c:pt>
                <c:pt idx="1115">
                  <c:v>61.956699999999998</c:v>
                </c:pt>
                <c:pt idx="1116">
                  <c:v>61.985399999999998</c:v>
                </c:pt>
                <c:pt idx="1117">
                  <c:v>62.014000000000003</c:v>
                </c:pt>
                <c:pt idx="1118">
                  <c:v>62.042700000000004</c:v>
                </c:pt>
                <c:pt idx="1119">
                  <c:v>62.071300000000001</c:v>
                </c:pt>
                <c:pt idx="1120">
                  <c:v>62.099899999999998</c:v>
                </c:pt>
                <c:pt idx="1121">
                  <c:v>62.128599999999999</c:v>
                </c:pt>
                <c:pt idx="1122">
                  <c:v>62.157200000000003</c:v>
                </c:pt>
                <c:pt idx="1123">
                  <c:v>62.185899999999997</c:v>
                </c:pt>
                <c:pt idx="1124">
                  <c:v>62.214500000000001</c:v>
                </c:pt>
                <c:pt idx="1125">
                  <c:v>62.243200000000002</c:v>
                </c:pt>
                <c:pt idx="1126">
                  <c:v>62.271799999999999</c:v>
                </c:pt>
                <c:pt idx="1127">
                  <c:v>62.3005</c:v>
                </c:pt>
                <c:pt idx="1128">
                  <c:v>62.329099999999997</c:v>
                </c:pt>
                <c:pt idx="1129">
                  <c:v>62.357799999999997</c:v>
                </c:pt>
                <c:pt idx="1130">
                  <c:v>62.386400000000002</c:v>
                </c:pt>
                <c:pt idx="1131">
                  <c:v>62.415100000000002</c:v>
                </c:pt>
                <c:pt idx="1132">
                  <c:v>62.4437</c:v>
                </c:pt>
                <c:pt idx="1133">
                  <c:v>62.4724</c:v>
                </c:pt>
                <c:pt idx="1134">
                  <c:v>62.500999999999998</c:v>
                </c:pt>
                <c:pt idx="1135">
                  <c:v>62.529699999999998</c:v>
                </c:pt>
                <c:pt idx="1136">
                  <c:v>62.558300000000003</c:v>
                </c:pt>
                <c:pt idx="1137">
                  <c:v>62.587000000000003</c:v>
                </c:pt>
                <c:pt idx="1138">
                  <c:v>62.615600000000001</c:v>
                </c:pt>
                <c:pt idx="1139">
                  <c:v>62.644300000000001</c:v>
                </c:pt>
                <c:pt idx="1140">
                  <c:v>62.672899999999998</c:v>
                </c:pt>
                <c:pt idx="1141">
                  <c:v>62.701599999999999</c:v>
                </c:pt>
                <c:pt idx="1142">
                  <c:v>62.730200000000004</c:v>
                </c:pt>
                <c:pt idx="1143">
                  <c:v>62.758899999999997</c:v>
                </c:pt>
                <c:pt idx="1144">
                  <c:v>62.787500000000001</c:v>
                </c:pt>
                <c:pt idx="1145">
                  <c:v>62.816099999999999</c:v>
                </c:pt>
                <c:pt idx="1146">
                  <c:v>62.844799999999999</c:v>
                </c:pt>
                <c:pt idx="1147">
                  <c:v>62.873399999999997</c:v>
                </c:pt>
                <c:pt idx="1148">
                  <c:v>62.902099999999997</c:v>
                </c:pt>
                <c:pt idx="1149">
                  <c:v>62.930700000000002</c:v>
                </c:pt>
                <c:pt idx="1150">
                  <c:v>62.959400000000002</c:v>
                </c:pt>
                <c:pt idx="1151">
                  <c:v>62.988</c:v>
                </c:pt>
                <c:pt idx="1152">
                  <c:v>63.0167</c:v>
                </c:pt>
                <c:pt idx="1153">
                  <c:v>63.045299999999997</c:v>
                </c:pt>
                <c:pt idx="1154">
                  <c:v>63.073999999999998</c:v>
                </c:pt>
                <c:pt idx="1155">
                  <c:v>63.102600000000002</c:v>
                </c:pt>
                <c:pt idx="1156">
                  <c:v>63.131300000000003</c:v>
                </c:pt>
                <c:pt idx="1157">
                  <c:v>63.1599</c:v>
                </c:pt>
                <c:pt idx="1158">
                  <c:v>63.188600000000001</c:v>
                </c:pt>
                <c:pt idx="1159">
                  <c:v>63.217199999999998</c:v>
                </c:pt>
                <c:pt idx="1160">
                  <c:v>63.245899999999999</c:v>
                </c:pt>
                <c:pt idx="1161">
                  <c:v>63.274500000000003</c:v>
                </c:pt>
                <c:pt idx="1162">
                  <c:v>63.303199999999997</c:v>
                </c:pt>
                <c:pt idx="1163">
                  <c:v>63.331800000000001</c:v>
                </c:pt>
                <c:pt idx="1164">
                  <c:v>63.360500000000002</c:v>
                </c:pt>
                <c:pt idx="1165">
                  <c:v>63.389099999999999</c:v>
                </c:pt>
                <c:pt idx="1166">
                  <c:v>63.4178</c:v>
                </c:pt>
                <c:pt idx="1167">
                  <c:v>63.446399999999997</c:v>
                </c:pt>
                <c:pt idx="1168">
                  <c:v>63.475000000000001</c:v>
                </c:pt>
                <c:pt idx="1169">
                  <c:v>63.503700000000002</c:v>
                </c:pt>
                <c:pt idx="1170">
                  <c:v>63.532299999999999</c:v>
                </c:pt>
                <c:pt idx="1171">
                  <c:v>63.561</c:v>
                </c:pt>
                <c:pt idx="1172">
                  <c:v>63.589599999999997</c:v>
                </c:pt>
                <c:pt idx="1173">
                  <c:v>63.618299999999998</c:v>
                </c:pt>
                <c:pt idx="1174">
                  <c:v>63.646900000000002</c:v>
                </c:pt>
                <c:pt idx="1175">
                  <c:v>63.675600000000003</c:v>
                </c:pt>
                <c:pt idx="1176">
                  <c:v>63.7042</c:v>
                </c:pt>
                <c:pt idx="1177">
                  <c:v>63.732900000000001</c:v>
                </c:pt>
                <c:pt idx="1178">
                  <c:v>63.761499999999998</c:v>
                </c:pt>
                <c:pt idx="1179">
                  <c:v>63.790199999999999</c:v>
                </c:pt>
                <c:pt idx="1180">
                  <c:v>63.818800000000003</c:v>
                </c:pt>
                <c:pt idx="1181">
                  <c:v>63.847499999999997</c:v>
                </c:pt>
                <c:pt idx="1182">
                  <c:v>63.876100000000001</c:v>
                </c:pt>
                <c:pt idx="1183">
                  <c:v>63.904800000000002</c:v>
                </c:pt>
                <c:pt idx="1184">
                  <c:v>63.933399999999999</c:v>
                </c:pt>
                <c:pt idx="1185">
                  <c:v>63.9621</c:v>
                </c:pt>
                <c:pt idx="1186">
                  <c:v>63.990699999999997</c:v>
                </c:pt>
                <c:pt idx="1187">
                  <c:v>64.019400000000005</c:v>
                </c:pt>
                <c:pt idx="1188">
                  <c:v>64.048000000000002</c:v>
                </c:pt>
                <c:pt idx="1189">
                  <c:v>64.076700000000002</c:v>
                </c:pt>
                <c:pt idx="1190">
                  <c:v>64.1053</c:v>
                </c:pt>
                <c:pt idx="1191">
                  <c:v>64.133899999999997</c:v>
                </c:pt>
                <c:pt idx="1192">
                  <c:v>64.162599999999998</c:v>
                </c:pt>
                <c:pt idx="1193">
                  <c:v>64.191199999999995</c:v>
                </c:pt>
                <c:pt idx="1194">
                  <c:v>64.219899999999996</c:v>
                </c:pt>
                <c:pt idx="1195">
                  <c:v>64.248500000000007</c:v>
                </c:pt>
                <c:pt idx="1196">
                  <c:v>64.277199999999993</c:v>
                </c:pt>
                <c:pt idx="1197">
                  <c:v>64.305800000000005</c:v>
                </c:pt>
                <c:pt idx="1198">
                  <c:v>64.334500000000006</c:v>
                </c:pt>
                <c:pt idx="1199">
                  <c:v>64.363100000000003</c:v>
                </c:pt>
                <c:pt idx="1200">
                  <c:v>64.391800000000003</c:v>
                </c:pt>
                <c:pt idx="1201">
                  <c:v>64.420400000000001</c:v>
                </c:pt>
                <c:pt idx="1202">
                  <c:v>64.449100000000001</c:v>
                </c:pt>
                <c:pt idx="1203">
                  <c:v>64.477699999999999</c:v>
                </c:pt>
                <c:pt idx="1204">
                  <c:v>64.506399999999999</c:v>
                </c:pt>
                <c:pt idx="1205">
                  <c:v>64.534999999999997</c:v>
                </c:pt>
                <c:pt idx="1206">
                  <c:v>64.563699999999997</c:v>
                </c:pt>
                <c:pt idx="1207">
                  <c:v>64.592299999999994</c:v>
                </c:pt>
                <c:pt idx="1208">
                  <c:v>64.620999999999995</c:v>
                </c:pt>
                <c:pt idx="1209">
                  <c:v>64.649600000000007</c:v>
                </c:pt>
                <c:pt idx="1210">
                  <c:v>64.678299999999993</c:v>
                </c:pt>
                <c:pt idx="1211">
                  <c:v>64.706900000000005</c:v>
                </c:pt>
                <c:pt idx="1212">
                  <c:v>64.735600000000005</c:v>
                </c:pt>
                <c:pt idx="1213">
                  <c:v>64.764200000000002</c:v>
                </c:pt>
                <c:pt idx="1214">
                  <c:v>64.792900000000003</c:v>
                </c:pt>
                <c:pt idx="1215">
                  <c:v>64.8215</c:v>
                </c:pt>
                <c:pt idx="1216">
                  <c:v>64.850099999999998</c:v>
                </c:pt>
                <c:pt idx="1217">
                  <c:v>64.878799999999998</c:v>
                </c:pt>
                <c:pt idx="1218">
                  <c:v>64.907399999999996</c:v>
                </c:pt>
                <c:pt idx="1219">
                  <c:v>64.936099999999996</c:v>
                </c:pt>
                <c:pt idx="1220">
                  <c:v>64.964699999999993</c:v>
                </c:pt>
                <c:pt idx="1221">
                  <c:v>64.993399999999994</c:v>
                </c:pt>
                <c:pt idx="1222">
                  <c:v>65.022000000000006</c:v>
                </c:pt>
                <c:pt idx="1223">
                  <c:v>65.050700000000006</c:v>
                </c:pt>
                <c:pt idx="1224">
                  <c:v>65.079300000000003</c:v>
                </c:pt>
                <c:pt idx="1225">
                  <c:v>65.108000000000004</c:v>
                </c:pt>
                <c:pt idx="1226">
                  <c:v>65.136600000000001</c:v>
                </c:pt>
                <c:pt idx="1227">
                  <c:v>65.165300000000002</c:v>
                </c:pt>
                <c:pt idx="1228">
                  <c:v>65.193899999999999</c:v>
                </c:pt>
                <c:pt idx="1229">
                  <c:v>65.2226</c:v>
                </c:pt>
                <c:pt idx="1230">
                  <c:v>65.251199999999997</c:v>
                </c:pt>
                <c:pt idx="1231">
                  <c:v>65.279899999999998</c:v>
                </c:pt>
                <c:pt idx="1232">
                  <c:v>65.308499999999995</c:v>
                </c:pt>
                <c:pt idx="1233">
                  <c:v>65.337199999999996</c:v>
                </c:pt>
                <c:pt idx="1234">
                  <c:v>65.365799999999993</c:v>
                </c:pt>
                <c:pt idx="1235">
                  <c:v>65.394499999999994</c:v>
                </c:pt>
                <c:pt idx="1236">
                  <c:v>65.423100000000005</c:v>
                </c:pt>
                <c:pt idx="1237">
                  <c:v>65.451800000000006</c:v>
                </c:pt>
                <c:pt idx="1238">
                  <c:v>65.480400000000003</c:v>
                </c:pt>
                <c:pt idx="1239">
                  <c:v>65.509</c:v>
                </c:pt>
                <c:pt idx="1240">
                  <c:v>65.537700000000001</c:v>
                </c:pt>
                <c:pt idx="1241">
                  <c:v>65.566299999999998</c:v>
                </c:pt>
                <c:pt idx="1242">
                  <c:v>65.594999999999999</c:v>
                </c:pt>
                <c:pt idx="1243">
                  <c:v>65.623599999999996</c:v>
                </c:pt>
                <c:pt idx="1244">
                  <c:v>65.652299999999997</c:v>
                </c:pt>
                <c:pt idx="1245">
                  <c:v>65.680899999999994</c:v>
                </c:pt>
                <c:pt idx="1246">
                  <c:v>65.709599999999995</c:v>
                </c:pt>
                <c:pt idx="1247">
                  <c:v>65.738200000000006</c:v>
                </c:pt>
                <c:pt idx="1248">
                  <c:v>65.766900000000007</c:v>
                </c:pt>
                <c:pt idx="1249">
                  <c:v>65.795500000000004</c:v>
                </c:pt>
                <c:pt idx="1250">
                  <c:v>65.824200000000005</c:v>
                </c:pt>
                <c:pt idx="1251">
                  <c:v>65.852800000000002</c:v>
                </c:pt>
                <c:pt idx="1252">
                  <c:v>65.881500000000003</c:v>
                </c:pt>
                <c:pt idx="1253">
                  <c:v>65.9101</c:v>
                </c:pt>
                <c:pt idx="1254">
                  <c:v>65.938800000000001</c:v>
                </c:pt>
                <c:pt idx="1255">
                  <c:v>65.967399999999998</c:v>
                </c:pt>
                <c:pt idx="1256">
                  <c:v>65.996099999999998</c:v>
                </c:pt>
                <c:pt idx="1257">
                  <c:v>66.024699999999996</c:v>
                </c:pt>
                <c:pt idx="1258">
                  <c:v>66.053399999999996</c:v>
                </c:pt>
                <c:pt idx="1259">
                  <c:v>66.081999999999994</c:v>
                </c:pt>
                <c:pt idx="1260">
                  <c:v>66.110699999999994</c:v>
                </c:pt>
                <c:pt idx="1261">
                  <c:v>66.139300000000006</c:v>
                </c:pt>
                <c:pt idx="1262">
                  <c:v>66.167900000000003</c:v>
                </c:pt>
                <c:pt idx="1263">
                  <c:v>66.196600000000004</c:v>
                </c:pt>
                <c:pt idx="1264">
                  <c:v>66.225200000000001</c:v>
                </c:pt>
                <c:pt idx="1265">
                  <c:v>66.253900000000002</c:v>
                </c:pt>
                <c:pt idx="1266">
                  <c:v>66.282499999999999</c:v>
                </c:pt>
                <c:pt idx="1267">
                  <c:v>66.311199999999999</c:v>
                </c:pt>
                <c:pt idx="1268">
                  <c:v>66.339799999999997</c:v>
                </c:pt>
                <c:pt idx="1269">
                  <c:v>66.368499999999997</c:v>
                </c:pt>
                <c:pt idx="1270">
                  <c:v>66.397099999999995</c:v>
                </c:pt>
                <c:pt idx="1271">
                  <c:v>66.425799999999995</c:v>
                </c:pt>
                <c:pt idx="1272">
                  <c:v>66.454400000000007</c:v>
                </c:pt>
                <c:pt idx="1273">
                  <c:v>66.483099999999993</c:v>
                </c:pt>
                <c:pt idx="1274">
                  <c:v>66.511700000000005</c:v>
                </c:pt>
                <c:pt idx="1275">
                  <c:v>66.540400000000005</c:v>
                </c:pt>
                <c:pt idx="1276">
                  <c:v>66.569000000000003</c:v>
                </c:pt>
                <c:pt idx="1277">
                  <c:v>66.597700000000003</c:v>
                </c:pt>
                <c:pt idx="1278">
                  <c:v>66.626300000000001</c:v>
                </c:pt>
                <c:pt idx="1279">
                  <c:v>66.655000000000001</c:v>
                </c:pt>
                <c:pt idx="1280">
                  <c:v>66.683599999999998</c:v>
                </c:pt>
                <c:pt idx="1281">
                  <c:v>66.712299999999999</c:v>
                </c:pt>
                <c:pt idx="1282">
                  <c:v>66.740899999999996</c:v>
                </c:pt>
                <c:pt idx="1283">
                  <c:v>66.769599999999997</c:v>
                </c:pt>
                <c:pt idx="1284">
                  <c:v>66.798199999999994</c:v>
                </c:pt>
                <c:pt idx="1285">
                  <c:v>66.826800000000006</c:v>
                </c:pt>
                <c:pt idx="1286">
                  <c:v>66.855500000000006</c:v>
                </c:pt>
                <c:pt idx="1287">
                  <c:v>66.884100000000004</c:v>
                </c:pt>
                <c:pt idx="1288">
                  <c:v>66.912800000000004</c:v>
                </c:pt>
                <c:pt idx="1289">
                  <c:v>66.941400000000002</c:v>
                </c:pt>
                <c:pt idx="1290">
                  <c:v>66.970100000000002</c:v>
                </c:pt>
                <c:pt idx="1291">
                  <c:v>66.998699999999999</c:v>
                </c:pt>
                <c:pt idx="1292">
                  <c:v>67.0274</c:v>
                </c:pt>
                <c:pt idx="1293">
                  <c:v>67.055999999999997</c:v>
                </c:pt>
                <c:pt idx="1294">
                  <c:v>67.084699999999998</c:v>
                </c:pt>
                <c:pt idx="1295">
                  <c:v>67.113299999999995</c:v>
                </c:pt>
                <c:pt idx="1296">
                  <c:v>67.141999999999996</c:v>
                </c:pt>
                <c:pt idx="1297">
                  <c:v>67.170599999999993</c:v>
                </c:pt>
                <c:pt idx="1298">
                  <c:v>67.199299999999994</c:v>
                </c:pt>
                <c:pt idx="1299">
                  <c:v>67.227900000000005</c:v>
                </c:pt>
                <c:pt idx="1300">
                  <c:v>67.256600000000006</c:v>
                </c:pt>
                <c:pt idx="1301">
                  <c:v>67.285200000000003</c:v>
                </c:pt>
                <c:pt idx="1302">
                  <c:v>67.313900000000004</c:v>
                </c:pt>
                <c:pt idx="1303">
                  <c:v>67.342500000000001</c:v>
                </c:pt>
                <c:pt idx="1304">
                  <c:v>67.371200000000002</c:v>
                </c:pt>
                <c:pt idx="1305">
                  <c:v>67.399799999999999</c:v>
                </c:pt>
                <c:pt idx="1306">
                  <c:v>67.4285</c:v>
                </c:pt>
                <c:pt idx="1307">
                  <c:v>67.457099999999997</c:v>
                </c:pt>
                <c:pt idx="1308">
                  <c:v>67.485799999999998</c:v>
                </c:pt>
                <c:pt idx="1309">
                  <c:v>67.514399999999995</c:v>
                </c:pt>
                <c:pt idx="1310">
                  <c:v>67.543000000000006</c:v>
                </c:pt>
                <c:pt idx="1311">
                  <c:v>67.571700000000007</c:v>
                </c:pt>
                <c:pt idx="1312">
                  <c:v>67.600300000000004</c:v>
                </c:pt>
                <c:pt idx="1313">
                  <c:v>67.629000000000005</c:v>
                </c:pt>
                <c:pt idx="1314">
                  <c:v>67.657600000000002</c:v>
                </c:pt>
                <c:pt idx="1315">
                  <c:v>67.686300000000003</c:v>
                </c:pt>
                <c:pt idx="1316">
                  <c:v>67.7149</c:v>
                </c:pt>
                <c:pt idx="1317">
                  <c:v>67.743600000000001</c:v>
                </c:pt>
                <c:pt idx="1318">
                  <c:v>67.772199999999998</c:v>
                </c:pt>
                <c:pt idx="1319">
                  <c:v>67.800899999999999</c:v>
                </c:pt>
                <c:pt idx="1320">
                  <c:v>67.829499999999996</c:v>
                </c:pt>
                <c:pt idx="1321">
                  <c:v>67.858199999999997</c:v>
                </c:pt>
                <c:pt idx="1322">
                  <c:v>67.886799999999994</c:v>
                </c:pt>
                <c:pt idx="1323">
                  <c:v>67.915499999999994</c:v>
                </c:pt>
                <c:pt idx="1324">
                  <c:v>67.944100000000006</c:v>
                </c:pt>
                <c:pt idx="1325">
                  <c:v>67.972800000000007</c:v>
                </c:pt>
                <c:pt idx="1326">
                  <c:v>68.001400000000004</c:v>
                </c:pt>
                <c:pt idx="1327">
                  <c:v>68.030100000000004</c:v>
                </c:pt>
                <c:pt idx="1328">
                  <c:v>68.058700000000002</c:v>
                </c:pt>
                <c:pt idx="1329">
                  <c:v>68.087400000000002</c:v>
                </c:pt>
                <c:pt idx="1330">
                  <c:v>68.116</c:v>
                </c:pt>
                <c:pt idx="1331">
                  <c:v>68.1447</c:v>
                </c:pt>
                <c:pt idx="1332">
                  <c:v>68.173299999999998</c:v>
                </c:pt>
                <c:pt idx="1333">
                  <c:v>68.201899999999995</c:v>
                </c:pt>
                <c:pt idx="1334">
                  <c:v>68.230599999999995</c:v>
                </c:pt>
                <c:pt idx="1335">
                  <c:v>68.259200000000007</c:v>
                </c:pt>
                <c:pt idx="1336">
                  <c:v>68.287899999999993</c:v>
                </c:pt>
                <c:pt idx="1337">
                  <c:v>68.316500000000005</c:v>
                </c:pt>
                <c:pt idx="1338">
                  <c:v>68.345200000000006</c:v>
                </c:pt>
                <c:pt idx="1339">
                  <c:v>68.373800000000003</c:v>
                </c:pt>
                <c:pt idx="1340">
                  <c:v>68.402500000000003</c:v>
                </c:pt>
                <c:pt idx="1341">
                  <c:v>68.431100000000001</c:v>
                </c:pt>
                <c:pt idx="1342">
                  <c:v>68.459800000000001</c:v>
                </c:pt>
                <c:pt idx="1343">
                  <c:v>68.488399999999999</c:v>
                </c:pt>
                <c:pt idx="1344">
                  <c:v>68.517099999999999</c:v>
                </c:pt>
                <c:pt idx="1345">
                  <c:v>68.545699999999997</c:v>
                </c:pt>
                <c:pt idx="1346">
                  <c:v>68.574399999999997</c:v>
                </c:pt>
                <c:pt idx="1347">
                  <c:v>68.602999999999994</c:v>
                </c:pt>
                <c:pt idx="1348">
                  <c:v>68.631699999999995</c:v>
                </c:pt>
                <c:pt idx="1349">
                  <c:v>68.660300000000007</c:v>
                </c:pt>
                <c:pt idx="1350">
                  <c:v>68.688999999999993</c:v>
                </c:pt>
                <c:pt idx="1351">
                  <c:v>68.717600000000004</c:v>
                </c:pt>
                <c:pt idx="1352">
                  <c:v>68.746300000000005</c:v>
                </c:pt>
                <c:pt idx="1353">
                  <c:v>68.774900000000002</c:v>
                </c:pt>
                <c:pt idx="1354">
                  <c:v>68.803600000000003</c:v>
                </c:pt>
                <c:pt idx="1355">
                  <c:v>68.8322</c:v>
                </c:pt>
                <c:pt idx="1356">
                  <c:v>68.860799999999998</c:v>
                </c:pt>
                <c:pt idx="1357">
                  <c:v>68.889499999999998</c:v>
                </c:pt>
                <c:pt idx="1358">
                  <c:v>68.918099999999995</c:v>
                </c:pt>
                <c:pt idx="1359">
                  <c:v>68.946799999999996</c:v>
                </c:pt>
                <c:pt idx="1360">
                  <c:v>68.975399999999993</c:v>
                </c:pt>
                <c:pt idx="1361">
                  <c:v>69.004099999999994</c:v>
                </c:pt>
                <c:pt idx="1362">
                  <c:v>69.032700000000006</c:v>
                </c:pt>
                <c:pt idx="1363">
                  <c:v>69.061400000000006</c:v>
                </c:pt>
                <c:pt idx="1364">
                  <c:v>69.09</c:v>
                </c:pt>
                <c:pt idx="1365">
                  <c:v>69.118700000000004</c:v>
                </c:pt>
                <c:pt idx="1366">
                  <c:v>69.147300000000001</c:v>
                </c:pt>
                <c:pt idx="1367">
                  <c:v>69.176000000000002</c:v>
                </c:pt>
                <c:pt idx="1368">
                  <c:v>69.204599999999999</c:v>
                </c:pt>
                <c:pt idx="1369">
                  <c:v>69.2333</c:v>
                </c:pt>
                <c:pt idx="1370">
                  <c:v>69.261899999999997</c:v>
                </c:pt>
                <c:pt idx="1371">
                  <c:v>69.290599999999998</c:v>
                </c:pt>
                <c:pt idx="1372">
                  <c:v>69.319199999999995</c:v>
                </c:pt>
                <c:pt idx="1373">
                  <c:v>69.347899999999996</c:v>
                </c:pt>
                <c:pt idx="1374">
                  <c:v>69.376499999999993</c:v>
                </c:pt>
                <c:pt idx="1375">
                  <c:v>69.405199999999994</c:v>
                </c:pt>
                <c:pt idx="1376">
                  <c:v>69.433800000000005</c:v>
                </c:pt>
                <c:pt idx="1377">
                  <c:v>69.462500000000006</c:v>
                </c:pt>
                <c:pt idx="1378">
                  <c:v>69.491100000000003</c:v>
                </c:pt>
                <c:pt idx="1379">
                  <c:v>69.519800000000004</c:v>
                </c:pt>
                <c:pt idx="1380">
                  <c:v>69.548400000000001</c:v>
                </c:pt>
                <c:pt idx="1381">
                  <c:v>69.576999999999998</c:v>
                </c:pt>
                <c:pt idx="1382">
                  <c:v>69.605699999999999</c:v>
                </c:pt>
                <c:pt idx="1383">
                  <c:v>69.634299999999996</c:v>
                </c:pt>
                <c:pt idx="1384">
                  <c:v>69.662999999999997</c:v>
                </c:pt>
                <c:pt idx="1385">
                  <c:v>69.691599999999994</c:v>
                </c:pt>
                <c:pt idx="1386">
                  <c:v>69.720299999999995</c:v>
                </c:pt>
                <c:pt idx="1387">
                  <c:v>69.748900000000006</c:v>
                </c:pt>
                <c:pt idx="1388">
                  <c:v>69.777600000000007</c:v>
                </c:pt>
                <c:pt idx="1389">
                  <c:v>69.806200000000004</c:v>
                </c:pt>
                <c:pt idx="1390">
                  <c:v>69.834900000000005</c:v>
                </c:pt>
                <c:pt idx="1391">
                  <c:v>69.863500000000002</c:v>
                </c:pt>
                <c:pt idx="1392">
                  <c:v>69.892200000000003</c:v>
                </c:pt>
                <c:pt idx="1393">
                  <c:v>69.9208</c:v>
                </c:pt>
                <c:pt idx="1394">
                  <c:v>69.9495</c:v>
                </c:pt>
                <c:pt idx="1395">
                  <c:v>69.978099999999998</c:v>
                </c:pt>
                <c:pt idx="1396">
                  <c:v>70.006799999999998</c:v>
                </c:pt>
                <c:pt idx="1397">
                  <c:v>70.035399999999996</c:v>
                </c:pt>
                <c:pt idx="1398">
                  <c:v>70.064099999999996</c:v>
                </c:pt>
                <c:pt idx="1399">
                  <c:v>70.092699999999994</c:v>
                </c:pt>
                <c:pt idx="1400">
                  <c:v>70.121399999999994</c:v>
                </c:pt>
                <c:pt idx="1401">
                  <c:v>70.150000000000006</c:v>
                </c:pt>
                <c:pt idx="1402">
                  <c:v>70.178700000000006</c:v>
                </c:pt>
                <c:pt idx="1403">
                  <c:v>70.207300000000004</c:v>
                </c:pt>
                <c:pt idx="1404">
                  <c:v>70.235900000000001</c:v>
                </c:pt>
                <c:pt idx="1405">
                  <c:v>70.264600000000002</c:v>
                </c:pt>
                <c:pt idx="1406">
                  <c:v>70.293199999999999</c:v>
                </c:pt>
                <c:pt idx="1407">
                  <c:v>70.321899999999999</c:v>
                </c:pt>
                <c:pt idx="1408">
                  <c:v>70.350499999999997</c:v>
                </c:pt>
                <c:pt idx="1409">
                  <c:v>70.379199999999997</c:v>
                </c:pt>
                <c:pt idx="1410">
                  <c:v>70.407799999999995</c:v>
                </c:pt>
                <c:pt idx="1411">
                  <c:v>70.436499999999995</c:v>
                </c:pt>
                <c:pt idx="1412">
                  <c:v>70.465100000000007</c:v>
                </c:pt>
                <c:pt idx="1413">
                  <c:v>70.493799999999993</c:v>
                </c:pt>
                <c:pt idx="1414">
                  <c:v>70.522400000000005</c:v>
                </c:pt>
                <c:pt idx="1415">
                  <c:v>70.551100000000005</c:v>
                </c:pt>
                <c:pt idx="1416">
                  <c:v>70.579700000000003</c:v>
                </c:pt>
                <c:pt idx="1417">
                  <c:v>70.608400000000003</c:v>
                </c:pt>
                <c:pt idx="1418">
                  <c:v>70.637</c:v>
                </c:pt>
                <c:pt idx="1419">
                  <c:v>70.665700000000001</c:v>
                </c:pt>
                <c:pt idx="1420">
                  <c:v>70.694299999999998</c:v>
                </c:pt>
                <c:pt idx="1421">
                  <c:v>70.722999999999999</c:v>
                </c:pt>
                <c:pt idx="1422">
                  <c:v>70.751599999999996</c:v>
                </c:pt>
                <c:pt idx="1423">
                  <c:v>70.780299999999997</c:v>
                </c:pt>
                <c:pt idx="1424">
                  <c:v>70.808899999999994</c:v>
                </c:pt>
                <c:pt idx="1425">
                  <c:v>70.837599999999995</c:v>
                </c:pt>
                <c:pt idx="1426">
                  <c:v>70.866200000000006</c:v>
                </c:pt>
                <c:pt idx="1427">
                  <c:v>70.894800000000004</c:v>
                </c:pt>
                <c:pt idx="1428">
                  <c:v>70.923500000000004</c:v>
                </c:pt>
                <c:pt idx="1429">
                  <c:v>70.952100000000002</c:v>
                </c:pt>
                <c:pt idx="1430">
                  <c:v>70.980800000000002</c:v>
                </c:pt>
                <c:pt idx="1431">
                  <c:v>71.009399999999999</c:v>
                </c:pt>
                <c:pt idx="1432">
                  <c:v>71.0381</c:v>
                </c:pt>
                <c:pt idx="1433">
                  <c:v>71.066699999999997</c:v>
                </c:pt>
                <c:pt idx="1434">
                  <c:v>71.095399999999998</c:v>
                </c:pt>
                <c:pt idx="1435">
                  <c:v>71.123999999999995</c:v>
                </c:pt>
                <c:pt idx="1436">
                  <c:v>71.152699999999996</c:v>
                </c:pt>
                <c:pt idx="1437">
                  <c:v>71.181299999999993</c:v>
                </c:pt>
                <c:pt idx="1438">
                  <c:v>71.209999999999994</c:v>
                </c:pt>
                <c:pt idx="1439">
                  <c:v>71.238600000000005</c:v>
                </c:pt>
                <c:pt idx="1440">
                  <c:v>71.267300000000006</c:v>
                </c:pt>
                <c:pt idx="1441">
                  <c:v>71.295900000000003</c:v>
                </c:pt>
                <c:pt idx="1442">
                  <c:v>71.324600000000004</c:v>
                </c:pt>
                <c:pt idx="1443">
                  <c:v>71.353200000000001</c:v>
                </c:pt>
                <c:pt idx="1444">
                  <c:v>71.381900000000002</c:v>
                </c:pt>
                <c:pt idx="1445">
                  <c:v>71.410499999999999</c:v>
                </c:pt>
                <c:pt idx="1446">
                  <c:v>71.4392</c:v>
                </c:pt>
                <c:pt idx="1447">
                  <c:v>71.467799999999997</c:v>
                </c:pt>
                <c:pt idx="1448">
                  <c:v>71.496499999999997</c:v>
                </c:pt>
                <c:pt idx="1449">
                  <c:v>71.525099999999995</c:v>
                </c:pt>
                <c:pt idx="1450">
                  <c:v>71.553700000000006</c:v>
                </c:pt>
                <c:pt idx="1451">
                  <c:v>71.582400000000007</c:v>
                </c:pt>
                <c:pt idx="1452">
                  <c:v>71.611000000000004</c:v>
                </c:pt>
                <c:pt idx="1453">
                  <c:v>71.639700000000005</c:v>
                </c:pt>
                <c:pt idx="1454">
                  <c:v>71.668300000000002</c:v>
                </c:pt>
                <c:pt idx="1455">
                  <c:v>71.697000000000003</c:v>
                </c:pt>
                <c:pt idx="1456">
                  <c:v>71.7256</c:v>
                </c:pt>
                <c:pt idx="1457">
                  <c:v>71.754300000000001</c:v>
                </c:pt>
                <c:pt idx="1458">
                  <c:v>71.782899999999998</c:v>
                </c:pt>
                <c:pt idx="1459">
                  <c:v>71.811599999999999</c:v>
                </c:pt>
                <c:pt idx="1460">
                  <c:v>71.840199999999996</c:v>
                </c:pt>
                <c:pt idx="1461">
                  <c:v>71.868899999999996</c:v>
                </c:pt>
                <c:pt idx="1462">
                  <c:v>71.897499999999994</c:v>
                </c:pt>
                <c:pt idx="1463">
                  <c:v>71.926199999999994</c:v>
                </c:pt>
                <c:pt idx="1464">
                  <c:v>71.954800000000006</c:v>
                </c:pt>
                <c:pt idx="1465">
                  <c:v>71.983500000000006</c:v>
                </c:pt>
                <c:pt idx="1466">
                  <c:v>72.012100000000004</c:v>
                </c:pt>
                <c:pt idx="1467">
                  <c:v>72.040800000000004</c:v>
                </c:pt>
                <c:pt idx="1468">
                  <c:v>72.069400000000002</c:v>
                </c:pt>
                <c:pt idx="1469">
                  <c:v>72.098100000000002</c:v>
                </c:pt>
                <c:pt idx="1470">
                  <c:v>72.1267</c:v>
                </c:pt>
                <c:pt idx="1471">
                  <c:v>72.1554</c:v>
                </c:pt>
                <c:pt idx="1472">
                  <c:v>72.183999999999997</c:v>
                </c:pt>
                <c:pt idx="1473">
                  <c:v>72.212699999999998</c:v>
                </c:pt>
                <c:pt idx="1474">
                  <c:v>72.241299999999995</c:v>
                </c:pt>
                <c:pt idx="1475">
                  <c:v>72.269900000000007</c:v>
                </c:pt>
                <c:pt idx="1476">
                  <c:v>72.298599999999993</c:v>
                </c:pt>
                <c:pt idx="1477">
                  <c:v>72.327200000000005</c:v>
                </c:pt>
                <c:pt idx="1478">
                  <c:v>72.355900000000005</c:v>
                </c:pt>
                <c:pt idx="1479">
                  <c:v>72.384500000000003</c:v>
                </c:pt>
                <c:pt idx="1480">
                  <c:v>72.413200000000003</c:v>
                </c:pt>
                <c:pt idx="1481">
                  <c:v>72.441800000000001</c:v>
                </c:pt>
                <c:pt idx="1482">
                  <c:v>72.470500000000001</c:v>
                </c:pt>
                <c:pt idx="1483">
                  <c:v>72.499099999999999</c:v>
                </c:pt>
                <c:pt idx="1484">
                  <c:v>72.527799999999999</c:v>
                </c:pt>
                <c:pt idx="1485">
                  <c:v>72.556399999999996</c:v>
                </c:pt>
                <c:pt idx="1486">
                  <c:v>72.585099999999997</c:v>
                </c:pt>
                <c:pt idx="1487">
                  <c:v>72.613699999999994</c:v>
                </c:pt>
                <c:pt idx="1488">
                  <c:v>72.642399999999995</c:v>
                </c:pt>
                <c:pt idx="1489">
                  <c:v>72.671000000000006</c:v>
                </c:pt>
                <c:pt idx="1490">
                  <c:v>72.699700000000007</c:v>
                </c:pt>
                <c:pt idx="1491">
                  <c:v>72.728300000000004</c:v>
                </c:pt>
                <c:pt idx="1492">
                  <c:v>72.757000000000005</c:v>
                </c:pt>
                <c:pt idx="1493">
                  <c:v>72.785600000000002</c:v>
                </c:pt>
                <c:pt idx="1494">
                  <c:v>72.814300000000003</c:v>
                </c:pt>
                <c:pt idx="1495">
                  <c:v>72.8429</c:v>
                </c:pt>
                <c:pt idx="1496">
                  <c:v>72.871600000000001</c:v>
                </c:pt>
                <c:pt idx="1497">
                  <c:v>72.900199999999998</c:v>
                </c:pt>
                <c:pt idx="1498">
                  <c:v>72.928799999999995</c:v>
                </c:pt>
                <c:pt idx="1499">
                  <c:v>72.957499999999996</c:v>
                </c:pt>
                <c:pt idx="1500">
                  <c:v>72.986099999999993</c:v>
                </c:pt>
                <c:pt idx="1501">
                  <c:v>73.014799999999994</c:v>
                </c:pt>
                <c:pt idx="1502">
                  <c:v>73.043400000000005</c:v>
                </c:pt>
                <c:pt idx="1503">
                  <c:v>73.072100000000006</c:v>
                </c:pt>
                <c:pt idx="1504">
                  <c:v>73.100700000000003</c:v>
                </c:pt>
                <c:pt idx="1505">
                  <c:v>73.129400000000004</c:v>
                </c:pt>
                <c:pt idx="1506">
                  <c:v>73.158000000000001</c:v>
                </c:pt>
                <c:pt idx="1507">
                  <c:v>73.186700000000002</c:v>
                </c:pt>
                <c:pt idx="1508">
                  <c:v>73.215299999999999</c:v>
                </c:pt>
                <c:pt idx="1509">
                  <c:v>73.244</c:v>
                </c:pt>
                <c:pt idx="1510">
                  <c:v>73.272599999999997</c:v>
                </c:pt>
                <c:pt idx="1511">
                  <c:v>73.301299999999998</c:v>
                </c:pt>
                <c:pt idx="1512">
                  <c:v>73.329899999999995</c:v>
                </c:pt>
                <c:pt idx="1513">
                  <c:v>73.358599999999996</c:v>
                </c:pt>
                <c:pt idx="1514">
                  <c:v>73.387200000000007</c:v>
                </c:pt>
                <c:pt idx="1515">
                  <c:v>73.415899999999993</c:v>
                </c:pt>
                <c:pt idx="1516">
                  <c:v>73.444500000000005</c:v>
                </c:pt>
                <c:pt idx="1517">
                  <c:v>73.473200000000006</c:v>
                </c:pt>
                <c:pt idx="1518">
                  <c:v>73.501800000000003</c:v>
                </c:pt>
                <c:pt idx="1519">
                  <c:v>73.530500000000004</c:v>
                </c:pt>
                <c:pt idx="1520">
                  <c:v>73.559100000000001</c:v>
                </c:pt>
                <c:pt idx="1521">
                  <c:v>73.587699999999998</c:v>
                </c:pt>
                <c:pt idx="1522">
                  <c:v>73.616399999999999</c:v>
                </c:pt>
                <c:pt idx="1523">
                  <c:v>73.644999999999996</c:v>
                </c:pt>
                <c:pt idx="1524">
                  <c:v>73.673699999999997</c:v>
                </c:pt>
                <c:pt idx="1525">
                  <c:v>73.702299999999994</c:v>
                </c:pt>
                <c:pt idx="1526">
                  <c:v>73.730999999999995</c:v>
                </c:pt>
                <c:pt idx="1527">
                  <c:v>73.759600000000006</c:v>
                </c:pt>
                <c:pt idx="1528">
                  <c:v>73.788300000000007</c:v>
                </c:pt>
                <c:pt idx="1529">
                  <c:v>73.816900000000004</c:v>
                </c:pt>
                <c:pt idx="1530">
                  <c:v>73.845600000000005</c:v>
                </c:pt>
                <c:pt idx="1531">
                  <c:v>73.874200000000002</c:v>
                </c:pt>
                <c:pt idx="1532">
                  <c:v>73.902900000000002</c:v>
                </c:pt>
                <c:pt idx="1533">
                  <c:v>73.9315</c:v>
                </c:pt>
                <c:pt idx="1534">
                  <c:v>73.9602</c:v>
                </c:pt>
                <c:pt idx="1535">
                  <c:v>73.988799999999998</c:v>
                </c:pt>
                <c:pt idx="1536">
                  <c:v>74.017499999999998</c:v>
                </c:pt>
                <c:pt idx="1537">
                  <c:v>74.046099999999996</c:v>
                </c:pt>
                <c:pt idx="1538">
                  <c:v>74.074799999999996</c:v>
                </c:pt>
                <c:pt idx="1539">
                  <c:v>74.103399999999993</c:v>
                </c:pt>
                <c:pt idx="1540">
                  <c:v>74.132099999999994</c:v>
                </c:pt>
                <c:pt idx="1541">
                  <c:v>74.160700000000006</c:v>
                </c:pt>
                <c:pt idx="1542">
                  <c:v>74.189400000000006</c:v>
                </c:pt>
                <c:pt idx="1543">
                  <c:v>74.218000000000004</c:v>
                </c:pt>
                <c:pt idx="1544">
                  <c:v>74.246700000000004</c:v>
                </c:pt>
                <c:pt idx="1545">
                  <c:v>74.275300000000001</c:v>
                </c:pt>
                <c:pt idx="1546">
                  <c:v>74.303899999999999</c:v>
                </c:pt>
                <c:pt idx="1547">
                  <c:v>74.332599999999999</c:v>
                </c:pt>
                <c:pt idx="1548">
                  <c:v>74.361199999999997</c:v>
                </c:pt>
                <c:pt idx="1549">
                  <c:v>74.389899999999997</c:v>
                </c:pt>
                <c:pt idx="1550">
                  <c:v>74.418499999999995</c:v>
                </c:pt>
                <c:pt idx="1551">
                  <c:v>74.447199999999995</c:v>
                </c:pt>
                <c:pt idx="1552">
                  <c:v>74.475800000000007</c:v>
                </c:pt>
                <c:pt idx="1553">
                  <c:v>74.504499999999993</c:v>
                </c:pt>
                <c:pt idx="1554">
                  <c:v>74.533100000000005</c:v>
                </c:pt>
                <c:pt idx="1555">
                  <c:v>74.561800000000005</c:v>
                </c:pt>
                <c:pt idx="1556">
                  <c:v>74.590400000000002</c:v>
                </c:pt>
                <c:pt idx="1557">
                  <c:v>74.619100000000003</c:v>
                </c:pt>
                <c:pt idx="1558">
                  <c:v>74.6477</c:v>
                </c:pt>
                <c:pt idx="1559">
                  <c:v>74.676400000000001</c:v>
                </c:pt>
                <c:pt idx="1560">
                  <c:v>74.704999999999998</c:v>
                </c:pt>
                <c:pt idx="1561">
                  <c:v>74.733699999999999</c:v>
                </c:pt>
                <c:pt idx="1562">
                  <c:v>74.762299999999996</c:v>
                </c:pt>
                <c:pt idx="1563">
                  <c:v>74.790999999999997</c:v>
                </c:pt>
                <c:pt idx="1564">
                  <c:v>74.819599999999994</c:v>
                </c:pt>
                <c:pt idx="1565">
                  <c:v>74.848299999999995</c:v>
                </c:pt>
                <c:pt idx="1566">
                  <c:v>74.876900000000006</c:v>
                </c:pt>
                <c:pt idx="1567">
                  <c:v>74.905600000000007</c:v>
                </c:pt>
                <c:pt idx="1568">
                  <c:v>74.934200000000004</c:v>
                </c:pt>
                <c:pt idx="1569">
                  <c:v>74.962800000000001</c:v>
                </c:pt>
                <c:pt idx="1570">
                  <c:v>74.991500000000002</c:v>
                </c:pt>
                <c:pt idx="1571">
                  <c:v>75.020099999999999</c:v>
                </c:pt>
                <c:pt idx="1572">
                  <c:v>75.0488</c:v>
                </c:pt>
                <c:pt idx="1573">
                  <c:v>75.077399999999997</c:v>
                </c:pt>
                <c:pt idx="1574">
                  <c:v>75.106099999999998</c:v>
                </c:pt>
                <c:pt idx="1575">
                  <c:v>75.134699999999995</c:v>
                </c:pt>
                <c:pt idx="1576">
                  <c:v>75.163399999999996</c:v>
                </c:pt>
                <c:pt idx="1577">
                  <c:v>75.191999999999993</c:v>
                </c:pt>
                <c:pt idx="1578">
                  <c:v>75.220699999999994</c:v>
                </c:pt>
                <c:pt idx="1579">
                  <c:v>75.249300000000005</c:v>
                </c:pt>
                <c:pt idx="1580">
                  <c:v>75.278000000000006</c:v>
                </c:pt>
                <c:pt idx="1581">
                  <c:v>75.306600000000003</c:v>
                </c:pt>
                <c:pt idx="1582">
                  <c:v>75.335300000000004</c:v>
                </c:pt>
                <c:pt idx="1583">
                  <c:v>75.363900000000001</c:v>
                </c:pt>
                <c:pt idx="1584">
                  <c:v>75.392600000000002</c:v>
                </c:pt>
                <c:pt idx="1585">
                  <c:v>75.421199999999999</c:v>
                </c:pt>
                <c:pt idx="1586">
                  <c:v>75.4499</c:v>
                </c:pt>
                <c:pt idx="1587">
                  <c:v>75.478499999999997</c:v>
                </c:pt>
                <c:pt idx="1588">
                  <c:v>75.507199999999997</c:v>
                </c:pt>
                <c:pt idx="1589">
                  <c:v>75.535799999999995</c:v>
                </c:pt>
                <c:pt idx="1590">
                  <c:v>75.564499999999995</c:v>
                </c:pt>
                <c:pt idx="1591">
                  <c:v>75.593100000000007</c:v>
                </c:pt>
                <c:pt idx="1592">
                  <c:v>75.621700000000004</c:v>
                </c:pt>
                <c:pt idx="1593">
                  <c:v>75.650400000000005</c:v>
                </c:pt>
                <c:pt idx="1594">
                  <c:v>75.679000000000002</c:v>
                </c:pt>
                <c:pt idx="1595">
                  <c:v>75.707700000000003</c:v>
                </c:pt>
                <c:pt idx="1596">
                  <c:v>75.7363</c:v>
                </c:pt>
                <c:pt idx="1597">
                  <c:v>75.765000000000001</c:v>
                </c:pt>
                <c:pt idx="1598">
                  <c:v>75.793599999999998</c:v>
                </c:pt>
                <c:pt idx="1599">
                  <c:v>75.822299999999998</c:v>
                </c:pt>
                <c:pt idx="1600">
                  <c:v>75.850899999999996</c:v>
                </c:pt>
                <c:pt idx="1601">
                  <c:v>75.879599999999996</c:v>
                </c:pt>
                <c:pt idx="1602">
                  <c:v>75.908199999999994</c:v>
                </c:pt>
                <c:pt idx="1603">
                  <c:v>75.936899999999994</c:v>
                </c:pt>
                <c:pt idx="1604">
                  <c:v>75.965500000000006</c:v>
                </c:pt>
                <c:pt idx="1605">
                  <c:v>75.994200000000006</c:v>
                </c:pt>
                <c:pt idx="1606">
                  <c:v>76.022800000000004</c:v>
                </c:pt>
                <c:pt idx="1607">
                  <c:v>76.051500000000004</c:v>
                </c:pt>
                <c:pt idx="1608">
                  <c:v>76.080100000000002</c:v>
                </c:pt>
                <c:pt idx="1609">
                  <c:v>76.108800000000002</c:v>
                </c:pt>
                <c:pt idx="1610">
                  <c:v>76.1374</c:v>
                </c:pt>
                <c:pt idx="1611">
                  <c:v>76.1661</c:v>
                </c:pt>
                <c:pt idx="1612">
                  <c:v>76.194699999999997</c:v>
                </c:pt>
                <c:pt idx="1613">
                  <c:v>76.223399999999998</c:v>
                </c:pt>
                <c:pt idx="1614">
                  <c:v>76.251999999999995</c:v>
                </c:pt>
                <c:pt idx="1615">
                  <c:v>76.280699999999996</c:v>
                </c:pt>
                <c:pt idx="1616">
                  <c:v>76.309299999999993</c:v>
                </c:pt>
                <c:pt idx="1617">
                  <c:v>76.337900000000005</c:v>
                </c:pt>
                <c:pt idx="1618">
                  <c:v>76.366600000000005</c:v>
                </c:pt>
                <c:pt idx="1619">
                  <c:v>76.395200000000003</c:v>
                </c:pt>
                <c:pt idx="1620">
                  <c:v>76.423900000000003</c:v>
                </c:pt>
                <c:pt idx="1621">
                  <c:v>76.452500000000001</c:v>
                </c:pt>
                <c:pt idx="1622">
                  <c:v>76.481200000000001</c:v>
                </c:pt>
                <c:pt idx="1623">
                  <c:v>76.509799999999998</c:v>
                </c:pt>
                <c:pt idx="1624">
                  <c:v>76.538499999999999</c:v>
                </c:pt>
                <c:pt idx="1625">
                  <c:v>76.567099999999996</c:v>
                </c:pt>
                <c:pt idx="1626">
                  <c:v>76.595799999999997</c:v>
                </c:pt>
                <c:pt idx="1627">
                  <c:v>76.624399999999994</c:v>
                </c:pt>
                <c:pt idx="1628">
                  <c:v>76.653099999999995</c:v>
                </c:pt>
                <c:pt idx="1629">
                  <c:v>76.681700000000006</c:v>
                </c:pt>
                <c:pt idx="1630">
                  <c:v>76.710400000000007</c:v>
                </c:pt>
                <c:pt idx="1631">
                  <c:v>76.739000000000004</c:v>
                </c:pt>
                <c:pt idx="1632">
                  <c:v>76.767700000000005</c:v>
                </c:pt>
                <c:pt idx="1633">
                  <c:v>76.796300000000002</c:v>
                </c:pt>
                <c:pt idx="1634">
                  <c:v>76.825000000000003</c:v>
                </c:pt>
                <c:pt idx="1635">
                  <c:v>76.8536</c:v>
                </c:pt>
                <c:pt idx="1636">
                  <c:v>76.882300000000001</c:v>
                </c:pt>
                <c:pt idx="1637">
                  <c:v>76.910899999999998</c:v>
                </c:pt>
                <c:pt idx="1638">
                  <c:v>76.939599999999999</c:v>
                </c:pt>
                <c:pt idx="1639">
                  <c:v>76.968199999999996</c:v>
                </c:pt>
                <c:pt idx="1640">
                  <c:v>76.996799999999993</c:v>
                </c:pt>
                <c:pt idx="1641">
                  <c:v>77.025499999999994</c:v>
                </c:pt>
                <c:pt idx="1642">
                  <c:v>77.054100000000005</c:v>
                </c:pt>
                <c:pt idx="1643">
                  <c:v>77.082800000000006</c:v>
                </c:pt>
                <c:pt idx="1644">
                  <c:v>77.111400000000003</c:v>
                </c:pt>
                <c:pt idx="1645">
                  <c:v>77.140100000000004</c:v>
                </c:pt>
                <c:pt idx="1646">
                  <c:v>77.168700000000001</c:v>
                </c:pt>
                <c:pt idx="1647">
                  <c:v>77.197400000000002</c:v>
                </c:pt>
                <c:pt idx="1648">
                  <c:v>77.225999999999999</c:v>
                </c:pt>
                <c:pt idx="1649">
                  <c:v>77.2547</c:v>
                </c:pt>
                <c:pt idx="1650">
                  <c:v>77.283299999999997</c:v>
                </c:pt>
                <c:pt idx="1651">
                  <c:v>77.311999999999998</c:v>
                </c:pt>
                <c:pt idx="1652">
                  <c:v>77.340599999999995</c:v>
                </c:pt>
                <c:pt idx="1653">
                  <c:v>77.369299999999996</c:v>
                </c:pt>
                <c:pt idx="1654">
                  <c:v>77.397900000000007</c:v>
                </c:pt>
                <c:pt idx="1655">
                  <c:v>77.426599999999993</c:v>
                </c:pt>
                <c:pt idx="1656">
                  <c:v>77.455200000000005</c:v>
                </c:pt>
                <c:pt idx="1657">
                  <c:v>77.483900000000006</c:v>
                </c:pt>
                <c:pt idx="1658">
                  <c:v>77.512500000000003</c:v>
                </c:pt>
                <c:pt idx="1659">
                  <c:v>77.541200000000003</c:v>
                </c:pt>
                <c:pt idx="1660">
                  <c:v>77.569800000000001</c:v>
                </c:pt>
                <c:pt idx="1661">
                  <c:v>77.598500000000001</c:v>
                </c:pt>
                <c:pt idx="1662">
                  <c:v>77.627099999999999</c:v>
                </c:pt>
                <c:pt idx="1663">
                  <c:v>77.655699999999996</c:v>
                </c:pt>
                <c:pt idx="1664">
                  <c:v>77.684399999999997</c:v>
                </c:pt>
                <c:pt idx="1665">
                  <c:v>77.712999999999994</c:v>
                </c:pt>
                <c:pt idx="1666">
                  <c:v>77.741699999999994</c:v>
                </c:pt>
                <c:pt idx="1667">
                  <c:v>77.770300000000006</c:v>
                </c:pt>
                <c:pt idx="1668">
                  <c:v>77.799000000000007</c:v>
                </c:pt>
                <c:pt idx="1669">
                  <c:v>77.827600000000004</c:v>
                </c:pt>
                <c:pt idx="1670">
                  <c:v>77.856300000000005</c:v>
                </c:pt>
                <c:pt idx="1671">
                  <c:v>77.884900000000002</c:v>
                </c:pt>
                <c:pt idx="1672">
                  <c:v>77.913600000000002</c:v>
                </c:pt>
                <c:pt idx="1673">
                  <c:v>77.9422</c:v>
                </c:pt>
                <c:pt idx="1674">
                  <c:v>77.9709</c:v>
                </c:pt>
                <c:pt idx="1675">
                  <c:v>77.999499999999998</c:v>
                </c:pt>
                <c:pt idx="1676">
                  <c:v>78.028199999999998</c:v>
                </c:pt>
                <c:pt idx="1677">
                  <c:v>78.056799999999996</c:v>
                </c:pt>
                <c:pt idx="1678">
                  <c:v>78.085499999999996</c:v>
                </c:pt>
                <c:pt idx="1679">
                  <c:v>78.114099999999993</c:v>
                </c:pt>
                <c:pt idx="1680">
                  <c:v>78.142799999999994</c:v>
                </c:pt>
                <c:pt idx="1681">
                  <c:v>78.171400000000006</c:v>
                </c:pt>
                <c:pt idx="1682">
                  <c:v>78.200100000000006</c:v>
                </c:pt>
                <c:pt idx="1683">
                  <c:v>78.228700000000003</c:v>
                </c:pt>
                <c:pt idx="1684">
                  <c:v>78.257400000000004</c:v>
                </c:pt>
                <c:pt idx="1685">
                  <c:v>78.286000000000001</c:v>
                </c:pt>
                <c:pt idx="1686">
                  <c:v>78.314599999999999</c:v>
                </c:pt>
                <c:pt idx="1687">
                  <c:v>78.343299999999999</c:v>
                </c:pt>
                <c:pt idx="1688">
                  <c:v>78.371899999999997</c:v>
                </c:pt>
                <c:pt idx="1689">
                  <c:v>78.400599999999997</c:v>
                </c:pt>
                <c:pt idx="1690">
                  <c:v>78.429199999999994</c:v>
                </c:pt>
                <c:pt idx="1691">
                  <c:v>78.457899999999995</c:v>
                </c:pt>
                <c:pt idx="1692">
                  <c:v>78.486500000000007</c:v>
                </c:pt>
                <c:pt idx="1693">
                  <c:v>78.515199999999993</c:v>
                </c:pt>
                <c:pt idx="1694">
                  <c:v>78.543800000000005</c:v>
                </c:pt>
                <c:pt idx="1695">
                  <c:v>78.572500000000005</c:v>
                </c:pt>
                <c:pt idx="1696">
                  <c:v>78.601100000000002</c:v>
                </c:pt>
                <c:pt idx="1697">
                  <c:v>78.629800000000003</c:v>
                </c:pt>
                <c:pt idx="1698">
                  <c:v>78.6584</c:v>
                </c:pt>
                <c:pt idx="1699">
                  <c:v>78.687100000000001</c:v>
                </c:pt>
                <c:pt idx="1700">
                  <c:v>78.715699999999998</c:v>
                </c:pt>
                <c:pt idx="1701">
                  <c:v>78.744399999999999</c:v>
                </c:pt>
                <c:pt idx="1702">
                  <c:v>78.772999999999996</c:v>
                </c:pt>
                <c:pt idx="1703">
                  <c:v>78.801699999999997</c:v>
                </c:pt>
                <c:pt idx="1704">
                  <c:v>78.830299999999994</c:v>
                </c:pt>
                <c:pt idx="1705">
                  <c:v>78.858999999999995</c:v>
                </c:pt>
                <c:pt idx="1706">
                  <c:v>78.887600000000006</c:v>
                </c:pt>
                <c:pt idx="1707">
                  <c:v>78.916300000000007</c:v>
                </c:pt>
                <c:pt idx="1708">
                  <c:v>78.944900000000004</c:v>
                </c:pt>
                <c:pt idx="1709">
                  <c:v>78.973600000000005</c:v>
                </c:pt>
                <c:pt idx="1710">
                  <c:v>79.002200000000002</c:v>
                </c:pt>
                <c:pt idx="1711">
                  <c:v>79.030799999999999</c:v>
                </c:pt>
                <c:pt idx="1712">
                  <c:v>79.0595</c:v>
                </c:pt>
                <c:pt idx="1713">
                  <c:v>79.088099999999997</c:v>
                </c:pt>
                <c:pt idx="1714">
                  <c:v>79.116799999999998</c:v>
                </c:pt>
                <c:pt idx="1715">
                  <c:v>79.145399999999995</c:v>
                </c:pt>
                <c:pt idx="1716">
                  <c:v>79.174099999999996</c:v>
                </c:pt>
                <c:pt idx="1717">
                  <c:v>79.202699999999993</c:v>
                </c:pt>
                <c:pt idx="1718">
                  <c:v>79.231399999999994</c:v>
                </c:pt>
                <c:pt idx="1719">
                  <c:v>79.260000000000005</c:v>
                </c:pt>
                <c:pt idx="1720">
                  <c:v>79.288700000000006</c:v>
                </c:pt>
                <c:pt idx="1721">
                  <c:v>79.317300000000003</c:v>
                </c:pt>
                <c:pt idx="1722">
                  <c:v>79.346000000000004</c:v>
                </c:pt>
                <c:pt idx="1723">
                  <c:v>79.374600000000001</c:v>
                </c:pt>
                <c:pt idx="1724">
                  <c:v>79.403300000000002</c:v>
                </c:pt>
                <c:pt idx="1725">
                  <c:v>79.431899999999999</c:v>
                </c:pt>
                <c:pt idx="1726">
                  <c:v>79.460599999999999</c:v>
                </c:pt>
                <c:pt idx="1727">
                  <c:v>79.489199999999997</c:v>
                </c:pt>
                <c:pt idx="1728">
                  <c:v>79.517899999999997</c:v>
                </c:pt>
                <c:pt idx="1729">
                  <c:v>79.546499999999995</c:v>
                </c:pt>
                <c:pt idx="1730">
                  <c:v>79.575199999999995</c:v>
                </c:pt>
                <c:pt idx="1731">
                  <c:v>79.603800000000007</c:v>
                </c:pt>
                <c:pt idx="1732">
                  <c:v>79.632499999999993</c:v>
                </c:pt>
                <c:pt idx="1733">
                  <c:v>79.661100000000005</c:v>
                </c:pt>
                <c:pt idx="1734">
                  <c:v>79.689700000000002</c:v>
                </c:pt>
                <c:pt idx="1735">
                  <c:v>79.718400000000003</c:v>
                </c:pt>
                <c:pt idx="1736">
                  <c:v>79.747</c:v>
                </c:pt>
                <c:pt idx="1737">
                  <c:v>79.775700000000001</c:v>
                </c:pt>
                <c:pt idx="1738">
                  <c:v>79.804299999999998</c:v>
                </c:pt>
                <c:pt idx="1739">
                  <c:v>79.832999999999998</c:v>
                </c:pt>
                <c:pt idx="1740">
                  <c:v>79.861599999999996</c:v>
                </c:pt>
                <c:pt idx="1741">
                  <c:v>79.890299999999996</c:v>
                </c:pt>
                <c:pt idx="1742">
                  <c:v>79.918899999999994</c:v>
                </c:pt>
                <c:pt idx="1743">
                  <c:v>79.947599999999994</c:v>
                </c:pt>
                <c:pt idx="1744">
                  <c:v>79.976200000000006</c:v>
                </c:pt>
                <c:pt idx="1745">
                  <c:v>80.004900000000006</c:v>
                </c:pt>
                <c:pt idx="1746">
                  <c:v>80.033500000000004</c:v>
                </c:pt>
                <c:pt idx="1747">
                  <c:v>80.062200000000004</c:v>
                </c:pt>
                <c:pt idx="1748">
                  <c:v>80.090800000000002</c:v>
                </c:pt>
                <c:pt idx="1749">
                  <c:v>80.119500000000002</c:v>
                </c:pt>
                <c:pt idx="1750">
                  <c:v>80.148099999999999</c:v>
                </c:pt>
                <c:pt idx="1751">
                  <c:v>80.1768</c:v>
                </c:pt>
                <c:pt idx="1752">
                  <c:v>80.205399999999997</c:v>
                </c:pt>
                <c:pt idx="1753">
                  <c:v>80.234099999999998</c:v>
                </c:pt>
                <c:pt idx="1754">
                  <c:v>80.262699999999995</c:v>
                </c:pt>
                <c:pt idx="1755">
                  <c:v>80.291399999999996</c:v>
                </c:pt>
                <c:pt idx="1756">
                  <c:v>80.319999999999993</c:v>
                </c:pt>
                <c:pt idx="1757">
                  <c:v>80.348600000000005</c:v>
                </c:pt>
                <c:pt idx="1758">
                  <c:v>80.377300000000005</c:v>
                </c:pt>
                <c:pt idx="1759">
                  <c:v>80.405900000000003</c:v>
                </c:pt>
                <c:pt idx="1760">
                  <c:v>80.434600000000003</c:v>
                </c:pt>
                <c:pt idx="1761">
                  <c:v>80.463200000000001</c:v>
                </c:pt>
                <c:pt idx="1762">
                  <c:v>80.491900000000001</c:v>
                </c:pt>
                <c:pt idx="1763">
                  <c:v>80.520499999999998</c:v>
                </c:pt>
                <c:pt idx="1764">
                  <c:v>80.549199999999999</c:v>
                </c:pt>
                <c:pt idx="1765">
                  <c:v>80.577799999999996</c:v>
                </c:pt>
                <c:pt idx="1766">
                  <c:v>80.606499999999997</c:v>
                </c:pt>
                <c:pt idx="1767">
                  <c:v>80.635099999999994</c:v>
                </c:pt>
                <c:pt idx="1768">
                  <c:v>80.663799999999995</c:v>
                </c:pt>
                <c:pt idx="1769">
                  <c:v>80.692400000000006</c:v>
                </c:pt>
                <c:pt idx="1770">
                  <c:v>80.721100000000007</c:v>
                </c:pt>
                <c:pt idx="1771">
                  <c:v>80.749700000000004</c:v>
                </c:pt>
                <c:pt idx="1772">
                  <c:v>80.778400000000005</c:v>
                </c:pt>
                <c:pt idx="1773">
                  <c:v>80.807000000000002</c:v>
                </c:pt>
                <c:pt idx="1774">
                  <c:v>80.835700000000003</c:v>
                </c:pt>
                <c:pt idx="1775">
                  <c:v>80.8643</c:v>
                </c:pt>
                <c:pt idx="1776">
                  <c:v>80.893000000000001</c:v>
                </c:pt>
                <c:pt idx="1777">
                  <c:v>80.921599999999998</c:v>
                </c:pt>
                <c:pt idx="1778">
                  <c:v>80.950299999999999</c:v>
                </c:pt>
                <c:pt idx="1779">
                  <c:v>80.978899999999996</c:v>
                </c:pt>
                <c:pt idx="1780">
                  <c:v>81.007599999999996</c:v>
                </c:pt>
                <c:pt idx="1781">
                  <c:v>81.036199999999994</c:v>
                </c:pt>
                <c:pt idx="1782">
                  <c:v>81.064800000000005</c:v>
                </c:pt>
                <c:pt idx="1783">
                  <c:v>81.093500000000006</c:v>
                </c:pt>
                <c:pt idx="1784">
                  <c:v>81.122100000000003</c:v>
                </c:pt>
                <c:pt idx="1785">
                  <c:v>81.150800000000004</c:v>
                </c:pt>
                <c:pt idx="1786">
                  <c:v>81.179400000000001</c:v>
                </c:pt>
                <c:pt idx="1787">
                  <c:v>81.208100000000002</c:v>
                </c:pt>
                <c:pt idx="1788">
                  <c:v>81.236699999999999</c:v>
                </c:pt>
                <c:pt idx="1789">
                  <c:v>81.2654</c:v>
                </c:pt>
                <c:pt idx="1790">
                  <c:v>81.293999999999997</c:v>
                </c:pt>
                <c:pt idx="1791">
                  <c:v>81.322699999999998</c:v>
                </c:pt>
                <c:pt idx="1792">
                  <c:v>81.351299999999995</c:v>
                </c:pt>
                <c:pt idx="1793">
                  <c:v>81.38</c:v>
                </c:pt>
                <c:pt idx="1794">
                  <c:v>81.408600000000007</c:v>
                </c:pt>
                <c:pt idx="1795">
                  <c:v>81.437299999999993</c:v>
                </c:pt>
                <c:pt idx="1796">
                  <c:v>81.465900000000005</c:v>
                </c:pt>
                <c:pt idx="1797">
                  <c:v>81.494600000000005</c:v>
                </c:pt>
                <c:pt idx="1798">
                  <c:v>81.523200000000003</c:v>
                </c:pt>
                <c:pt idx="1799">
                  <c:v>81.551900000000003</c:v>
                </c:pt>
                <c:pt idx="1800">
                  <c:v>81.580500000000001</c:v>
                </c:pt>
                <c:pt idx="1801">
                  <c:v>81.609200000000001</c:v>
                </c:pt>
                <c:pt idx="1802">
                  <c:v>81.637799999999999</c:v>
                </c:pt>
                <c:pt idx="1803">
                  <c:v>81.666499999999999</c:v>
                </c:pt>
                <c:pt idx="1804">
                  <c:v>81.695099999999996</c:v>
                </c:pt>
                <c:pt idx="1805">
                  <c:v>81.723699999999994</c:v>
                </c:pt>
                <c:pt idx="1806">
                  <c:v>81.752399999999994</c:v>
                </c:pt>
                <c:pt idx="1807">
                  <c:v>81.781000000000006</c:v>
                </c:pt>
                <c:pt idx="1808">
                  <c:v>81.809700000000007</c:v>
                </c:pt>
                <c:pt idx="1809">
                  <c:v>81.838300000000004</c:v>
                </c:pt>
                <c:pt idx="1810">
                  <c:v>81.867000000000004</c:v>
                </c:pt>
                <c:pt idx="1811">
                  <c:v>81.895600000000002</c:v>
                </c:pt>
                <c:pt idx="1812">
                  <c:v>81.924300000000002</c:v>
                </c:pt>
                <c:pt idx="1813">
                  <c:v>81.9529</c:v>
                </c:pt>
                <c:pt idx="1814">
                  <c:v>81.9816</c:v>
                </c:pt>
                <c:pt idx="1815">
                  <c:v>82.010199999999998</c:v>
                </c:pt>
                <c:pt idx="1816">
                  <c:v>82.038899999999998</c:v>
                </c:pt>
                <c:pt idx="1817">
                  <c:v>82.067499999999995</c:v>
                </c:pt>
                <c:pt idx="1818">
                  <c:v>82.096199999999996</c:v>
                </c:pt>
                <c:pt idx="1819">
                  <c:v>82.124799999999993</c:v>
                </c:pt>
                <c:pt idx="1820">
                  <c:v>82.153499999999994</c:v>
                </c:pt>
                <c:pt idx="1821">
                  <c:v>82.182100000000005</c:v>
                </c:pt>
                <c:pt idx="1822">
                  <c:v>82.210800000000006</c:v>
                </c:pt>
                <c:pt idx="1823">
                  <c:v>82.239400000000003</c:v>
                </c:pt>
                <c:pt idx="1824">
                  <c:v>82.268100000000004</c:v>
                </c:pt>
                <c:pt idx="1825">
                  <c:v>82.296700000000001</c:v>
                </c:pt>
                <c:pt idx="1826">
                  <c:v>82.325400000000002</c:v>
                </c:pt>
                <c:pt idx="1827">
                  <c:v>82.353999999999999</c:v>
                </c:pt>
                <c:pt idx="1828">
                  <c:v>82.382599999999996</c:v>
                </c:pt>
                <c:pt idx="1829">
                  <c:v>82.411299999999997</c:v>
                </c:pt>
                <c:pt idx="1830">
                  <c:v>82.439899999999994</c:v>
                </c:pt>
                <c:pt idx="1831">
                  <c:v>82.468599999999995</c:v>
                </c:pt>
                <c:pt idx="1832">
                  <c:v>82.497200000000007</c:v>
                </c:pt>
                <c:pt idx="1833">
                  <c:v>82.525899999999993</c:v>
                </c:pt>
                <c:pt idx="1834">
                  <c:v>82.554500000000004</c:v>
                </c:pt>
                <c:pt idx="1835">
                  <c:v>82.583200000000005</c:v>
                </c:pt>
                <c:pt idx="1836">
                  <c:v>82.611800000000002</c:v>
                </c:pt>
                <c:pt idx="1837">
                  <c:v>82.640500000000003</c:v>
                </c:pt>
                <c:pt idx="1838">
                  <c:v>82.6691</c:v>
                </c:pt>
                <c:pt idx="1839">
                  <c:v>82.697800000000001</c:v>
                </c:pt>
                <c:pt idx="1840">
                  <c:v>82.726399999999998</c:v>
                </c:pt>
                <c:pt idx="1841">
                  <c:v>82.755099999999999</c:v>
                </c:pt>
                <c:pt idx="1842">
                  <c:v>82.783699999999996</c:v>
                </c:pt>
                <c:pt idx="1843">
                  <c:v>82.812399999999997</c:v>
                </c:pt>
                <c:pt idx="1844">
                  <c:v>82.840999999999994</c:v>
                </c:pt>
                <c:pt idx="1845">
                  <c:v>82.869699999999995</c:v>
                </c:pt>
                <c:pt idx="1846">
                  <c:v>82.898300000000006</c:v>
                </c:pt>
                <c:pt idx="1847">
                  <c:v>82.927000000000007</c:v>
                </c:pt>
                <c:pt idx="1848">
                  <c:v>82.955600000000004</c:v>
                </c:pt>
                <c:pt idx="1849">
                  <c:v>82.984300000000005</c:v>
                </c:pt>
                <c:pt idx="1850">
                  <c:v>83.012900000000002</c:v>
                </c:pt>
                <c:pt idx="1851">
                  <c:v>83.041499999999999</c:v>
                </c:pt>
                <c:pt idx="1852">
                  <c:v>83.0702</c:v>
                </c:pt>
                <c:pt idx="1853">
                  <c:v>83.098799999999997</c:v>
                </c:pt>
                <c:pt idx="1854">
                  <c:v>83.127499999999998</c:v>
                </c:pt>
                <c:pt idx="1855">
                  <c:v>83.156099999999995</c:v>
                </c:pt>
                <c:pt idx="1856">
                  <c:v>83.184799999999996</c:v>
                </c:pt>
                <c:pt idx="1857">
                  <c:v>83.213399999999993</c:v>
                </c:pt>
                <c:pt idx="1858">
                  <c:v>83.242099999999994</c:v>
                </c:pt>
                <c:pt idx="1859">
                  <c:v>83.270700000000005</c:v>
                </c:pt>
                <c:pt idx="1860">
                  <c:v>83.299400000000006</c:v>
                </c:pt>
                <c:pt idx="1861">
                  <c:v>83.328000000000003</c:v>
                </c:pt>
                <c:pt idx="1862">
                  <c:v>83.356700000000004</c:v>
                </c:pt>
                <c:pt idx="1863">
                  <c:v>83.385300000000001</c:v>
                </c:pt>
                <c:pt idx="1864">
                  <c:v>83.414000000000001</c:v>
                </c:pt>
                <c:pt idx="1865">
                  <c:v>83.442599999999999</c:v>
                </c:pt>
                <c:pt idx="1866">
                  <c:v>83.471299999999999</c:v>
                </c:pt>
                <c:pt idx="1867">
                  <c:v>83.499899999999997</c:v>
                </c:pt>
                <c:pt idx="1868">
                  <c:v>83.528599999999997</c:v>
                </c:pt>
                <c:pt idx="1869">
                  <c:v>83.557199999999995</c:v>
                </c:pt>
                <c:pt idx="1870">
                  <c:v>83.585899999999995</c:v>
                </c:pt>
                <c:pt idx="1871">
                  <c:v>83.614500000000007</c:v>
                </c:pt>
                <c:pt idx="1872">
                  <c:v>83.643199999999993</c:v>
                </c:pt>
                <c:pt idx="1873">
                  <c:v>83.671800000000005</c:v>
                </c:pt>
                <c:pt idx="1874">
                  <c:v>83.700500000000005</c:v>
                </c:pt>
                <c:pt idx="1875">
                  <c:v>83.729100000000003</c:v>
                </c:pt>
                <c:pt idx="1876">
                  <c:v>83.7577</c:v>
                </c:pt>
                <c:pt idx="1877">
                  <c:v>83.7864</c:v>
                </c:pt>
                <c:pt idx="1878">
                  <c:v>83.814999999999998</c:v>
                </c:pt>
                <c:pt idx="1879">
                  <c:v>83.843699999999998</c:v>
                </c:pt>
                <c:pt idx="1880">
                  <c:v>83.872299999999996</c:v>
                </c:pt>
                <c:pt idx="1881">
                  <c:v>83.900999999999996</c:v>
                </c:pt>
                <c:pt idx="1882">
                  <c:v>83.929599999999994</c:v>
                </c:pt>
                <c:pt idx="1883">
                  <c:v>83.958299999999994</c:v>
                </c:pt>
                <c:pt idx="1884">
                  <c:v>83.986900000000006</c:v>
                </c:pt>
                <c:pt idx="1885">
                  <c:v>84.015600000000006</c:v>
                </c:pt>
                <c:pt idx="1886">
                  <c:v>84.044200000000004</c:v>
                </c:pt>
                <c:pt idx="1887">
                  <c:v>84.072900000000004</c:v>
                </c:pt>
                <c:pt idx="1888">
                  <c:v>84.101500000000001</c:v>
                </c:pt>
                <c:pt idx="1889">
                  <c:v>84.130200000000002</c:v>
                </c:pt>
                <c:pt idx="1890">
                  <c:v>84.158799999999999</c:v>
                </c:pt>
                <c:pt idx="1891">
                  <c:v>84.1875</c:v>
                </c:pt>
                <c:pt idx="1892">
                  <c:v>84.216099999999997</c:v>
                </c:pt>
                <c:pt idx="1893">
                  <c:v>84.244799999999998</c:v>
                </c:pt>
                <c:pt idx="1894">
                  <c:v>84.273399999999995</c:v>
                </c:pt>
                <c:pt idx="1895">
                  <c:v>84.302099999999996</c:v>
                </c:pt>
                <c:pt idx="1896">
                  <c:v>84.330699999999993</c:v>
                </c:pt>
                <c:pt idx="1897">
                  <c:v>84.359399999999994</c:v>
                </c:pt>
                <c:pt idx="1898">
                  <c:v>84.388000000000005</c:v>
                </c:pt>
                <c:pt idx="1899">
                  <c:v>84.416600000000003</c:v>
                </c:pt>
                <c:pt idx="1900">
                  <c:v>84.445300000000003</c:v>
                </c:pt>
                <c:pt idx="1901">
                  <c:v>84.4739</c:v>
                </c:pt>
                <c:pt idx="1902">
                  <c:v>84.502600000000001</c:v>
                </c:pt>
                <c:pt idx="1903">
                  <c:v>84.531199999999998</c:v>
                </c:pt>
                <c:pt idx="1904">
                  <c:v>84.559899999999999</c:v>
                </c:pt>
                <c:pt idx="1905">
                  <c:v>84.588499999999996</c:v>
                </c:pt>
                <c:pt idx="1906">
                  <c:v>84.617199999999997</c:v>
                </c:pt>
                <c:pt idx="1907">
                  <c:v>84.645799999999994</c:v>
                </c:pt>
                <c:pt idx="1908">
                  <c:v>84.674499999999995</c:v>
                </c:pt>
                <c:pt idx="1909">
                  <c:v>84.703100000000006</c:v>
                </c:pt>
                <c:pt idx="1910">
                  <c:v>84.731800000000007</c:v>
                </c:pt>
                <c:pt idx="1911">
                  <c:v>84.760400000000004</c:v>
                </c:pt>
                <c:pt idx="1912">
                  <c:v>84.789100000000005</c:v>
                </c:pt>
                <c:pt idx="1913">
                  <c:v>84.817700000000002</c:v>
                </c:pt>
                <c:pt idx="1914">
                  <c:v>84.846400000000003</c:v>
                </c:pt>
                <c:pt idx="1915">
                  <c:v>84.875</c:v>
                </c:pt>
                <c:pt idx="1916">
                  <c:v>84.903700000000001</c:v>
                </c:pt>
                <c:pt idx="1917">
                  <c:v>84.932299999999998</c:v>
                </c:pt>
                <c:pt idx="1918">
                  <c:v>84.960999999999999</c:v>
                </c:pt>
                <c:pt idx="1919">
                  <c:v>84.989599999999996</c:v>
                </c:pt>
                <c:pt idx="1920">
                  <c:v>85.018299999999996</c:v>
                </c:pt>
                <c:pt idx="1921">
                  <c:v>85.046899999999994</c:v>
                </c:pt>
                <c:pt idx="1922">
                  <c:v>85.075500000000005</c:v>
                </c:pt>
                <c:pt idx="1923">
                  <c:v>85.104200000000006</c:v>
                </c:pt>
                <c:pt idx="1924">
                  <c:v>85.132800000000003</c:v>
                </c:pt>
                <c:pt idx="1925">
                  <c:v>85.161500000000004</c:v>
                </c:pt>
                <c:pt idx="1926">
                  <c:v>85.190100000000001</c:v>
                </c:pt>
                <c:pt idx="1927">
                  <c:v>85.218800000000002</c:v>
                </c:pt>
                <c:pt idx="1928">
                  <c:v>85.247399999999999</c:v>
                </c:pt>
                <c:pt idx="1929">
                  <c:v>85.2761</c:v>
                </c:pt>
                <c:pt idx="1930">
                  <c:v>85.304699999999997</c:v>
                </c:pt>
                <c:pt idx="1931">
                  <c:v>85.333399999999997</c:v>
                </c:pt>
                <c:pt idx="1932">
                  <c:v>85.361999999999995</c:v>
                </c:pt>
                <c:pt idx="1933">
                  <c:v>85.390699999999995</c:v>
                </c:pt>
                <c:pt idx="1934">
                  <c:v>85.419300000000007</c:v>
                </c:pt>
                <c:pt idx="1935">
                  <c:v>85.447999999999993</c:v>
                </c:pt>
                <c:pt idx="1936">
                  <c:v>85.476600000000005</c:v>
                </c:pt>
                <c:pt idx="1937">
                  <c:v>85.505300000000005</c:v>
                </c:pt>
                <c:pt idx="1938">
                  <c:v>85.533900000000003</c:v>
                </c:pt>
                <c:pt idx="1939">
                  <c:v>85.562600000000003</c:v>
                </c:pt>
                <c:pt idx="1940">
                  <c:v>85.591200000000001</c:v>
                </c:pt>
                <c:pt idx="1941">
                  <c:v>85.619900000000001</c:v>
                </c:pt>
                <c:pt idx="1942">
                  <c:v>85.648499999999999</c:v>
                </c:pt>
                <c:pt idx="1943">
                  <c:v>85.677199999999999</c:v>
                </c:pt>
                <c:pt idx="1944">
                  <c:v>85.705799999999996</c:v>
                </c:pt>
                <c:pt idx="1945">
                  <c:v>85.734499999999997</c:v>
                </c:pt>
                <c:pt idx="1946">
                  <c:v>85.763099999999994</c:v>
                </c:pt>
                <c:pt idx="1947">
                  <c:v>85.791700000000006</c:v>
                </c:pt>
                <c:pt idx="1948">
                  <c:v>85.820400000000006</c:v>
                </c:pt>
                <c:pt idx="1949">
                  <c:v>85.849000000000004</c:v>
                </c:pt>
                <c:pt idx="1950">
                  <c:v>85.877700000000004</c:v>
                </c:pt>
                <c:pt idx="1951">
                  <c:v>85.906300000000002</c:v>
                </c:pt>
                <c:pt idx="1952">
                  <c:v>85.935000000000002</c:v>
                </c:pt>
                <c:pt idx="1953">
                  <c:v>85.9636</c:v>
                </c:pt>
                <c:pt idx="1954">
                  <c:v>85.9923</c:v>
                </c:pt>
                <c:pt idx="1955">
                  <c:v>86.020899999999997</c:v>
                </c:pt>
                <c:pt idx="1956">
                  <c:v>86.049599999999998</c:v>
                </c:pt>
                <c:pt idx="1957">
                  <c:v>86.078199999999995</c:v>
                </c:pt>
                <c:pt idx="1958">
                  <c:v>86.106899999999996</c:v>
                </c:pt>
                <c:pt idx="1959">
                  <c:v>86.135499999999993</c:v>
                </c:pt>
                <c:pt idx="1960">
                  <c:v>86.164199999999994</c:v>
                </c:pt>
                <c:pt idx="1961">
                  <c:v>86.192800000000005</c:v>
                </c:pt>
                <c:pt idx="1962">
                  <c:v>86.221500000000006</c:v>
                </c:pt>
                <c:pt idx="1963">
                  <c:v>86.250100000000003</c:v>
                </c:pt>
                <c:pt idx="1964">
                  <c:v>86.278800000000004</c:v>
                </c:pt>
                <c:pt idx="1965">
                  <c:v>86.307400000000001</c:v>
                </c:pt>
                <c:pt idx="1966">
                  <c:v>86.336100000000002</c:v>
                </c:pt>
                <c:pt idx="1967">
                  <c:v>86.364699999999999</c:v>
                </c:pt>
                <c:pt idx="1968">
                  <c:v>86.3934</c:v>
                </c:pt>
                <c:pt idx="1969">
                  <c:v>86.421999999999997</c:v>
                </c:pt>
                <c:pt idx="1970">
                  <c:v>86.450599999999994</c:v>
                </c:pt>
                <c:pt idx="1971">
                  <c:v>86.479299999999995</c:v>
                </c:pt>
                <c:pt idx="1972">
                  <c:v>86.507900000000006</c:v>
                </c:pt>
                <c:pt idx="1973">
                  <c:v>86.536600000000007</c:v>
                </c:pt>
                <c:pt idx="1974">
                  <c:v>86.565200000000004</c:v>
                </c:pt>
                <c:pt idx="1975">
                  <c:v>86.593900000000005</c:v>
                </c:pt>
                <c:pt idx="1976">
                  <c:v>86.622500000000002</c:v>
                </c:pt>
                <c:pt idx="1977">
                  <c:v>86.651200000000003</c:v>
                </c:pt>
                <c:pt idx="1978">
                  <c:v>86.6798</c:v>
                </c:pt>
                <c:pt idx="1979">
                  <c:v>86.708500000000001</c:v>
                </c:pt>
                <c:pt idx="1980">
                  <c:v>86.737099999999998</c:v>
                </c:pt>
                <c:pt idx="1981">
                  <c:v>86.765799999999999</c:v>
                </c:pt>
                <c:pt idx="1982">
                  <c:v>86.794399999999996</c:v>
                </c:pt>
                <c:pt idx="1983">
                  <c:v>86.823099999999997</c:v>
                </c:pt>
                <c:pt idx="1984">
                  <c:v>86.851699999999994</c:v>
                </c:pt>
                <c:pt idx="1985">
                  <c:v>86.880399999999995</c:v>
                </c:pt>
                <c:pt idx="1986">
                  <c:v>86.909000000000006</c:v>
                </c:pt>
                <c:pt idx="1987">
                  <c:v>86.937700000000007</c:v>
                </c:pt>
                <c:pt idx="1988">
                  <c:v>86.966300000000004</c:v>
                </c:pt>
                <c:pt idx="1989">
                  <c:v>86.995000000000005</c:v>
                </c:pt>
                <c:pt idx="1990">
                  <c:v>87.023600000000002</c:v>
                </c:pt>
                <c:pt idx="1991">
                  <c:v>87.052300000000002</c:v>
                </c:pt>
                <c:pt idx="1992">
                  <c:v>87.0809</c:v>
                </c:pt>
                <c:pt idx="1993">
                  <c:v>87.109499999999997</c:v>
                </c:pt>
                <c:pt idx="1994">
                  <c:v>87.138199999999998</c:v>
                </c:pt>
                <c:pt idx="1995">
                  <c:v>87.166799999999995</c:v>
                </c:pt>
                <c:pt idx="1996">
                  <c:v>87.195499999999996</c:v>
                </c:pt>
                <c:pt idx="1997">
                  <c:v>87.224100000000007</c:v>
                </c:pt>
                <c:pt idx="1998">
                  <c:v>87.252799999999993</c:v>
                </c:pt>
                <c:pt idx="1999">
                  <c:v>87.281400000000005</c:v>
                </c:pt>
                <c:pt idx="2000">
                  <c:v>87.310100000000006</c:v>
                </c:pt>
                <c:pt idx="2001">
                  <c:v>87.338700000000003</c:v>
                </c:pt>
                <c:pt idx="2002">
                  <c:v>87.367400000000004</c:v>
                </c:pt>
                <c:pt idx="2003">
                  <c:v>87.396000000000001</c:v>
                </c:pt>
                <c:pt idx="2004">
                  <c:v>87.424700000000001</c:v>
                </c:pt>
                <c:pt idx="2005">
                  <c:v>87.453299999999999</c:v>
                </c:pt>
                <c:pt idx="2006">
                  <c:v>87.481999999999999</c:v>
                </c:pt>
                <c:pt idx="2007">
                  <c:v>87.510599999999997</c:v>
                </c:pt>
                <c:pt idx="2008">
                  <c:v>87.539299999999997</c:v>
                </c:pt>
                <c:pt idx="2009">
                  <c:v>87.567899999999995</c:v>
                </c:pt>
                <c:pt idx="2010">
                  <c:v>87.596599999999995</c:v>
                </c:pt>
                <c:pt idx="2011">
                  <c:v>87.625200000000007</c:v>
                </c:pt>
                <c:pt idx="2012">
                  <c:v>87.653899999999993</c:v>
                </c:pt>
                <c:pt idx="2013">
                  <c:v>87.682500000000005</c:v>
                </c:pt>
                <c:pt idx="2014">
                  <c:v>87.711200000000005</c:v>
                </c:pt>
                <c:pt idx="2015">
                  <c:v>87.739800000000002</c:v>
                </c:pt>
                <c:pt idx="2016">
                  <c:v>87.768500000000003</c:v>
                </c:pt>
                <c:pt idx="2017">
                  <c:v>87.7971</c:v>
                </c:pt>
                <c:pt idx="2018">
                  <c:v>87.825699999999998</c:v>
                </c:pt>
                <c:pt idx="2019">
                  <c:v>87.854399999999998</c:v>
                </c:pt>
                <c:pt idx="2020">
                  <c:v>87.882999999999996</c:v>
                </c:pt>
                <c:pt idx="2021">
                  <c:v>87.911699999999996</c:v>
                </c:pt>
                <c:pt idx="2022">
                  <c:v>87.940299999999993</c:v>
                </c:pt>
                <c:pt idx="2023">
                  <c:v>87.968999999999994</c:v>
                </c:pt>
                <c:pt idx="2024">
                  <c:v>87.997600000000006</c:v>
                </c:pt>
                <c:pt idx="2025">
                  <c:v>88.026300000000006</c:v>
                </c:pt>
                <c:pt idx="2026">
                  <c:v>88.054900000000004</c:v>
                </c:pt>
                <c:pt idx="2027">
                  <c:v>88.083600000000004</c:v>
                </c:pt>
                <c:pt idx="2028">
                  <c:v>88.112200000000001</c:v>
                </c:pt>
                <c:pt idx="2029">
                  <c:v>88.140900000000002</c:v>
                </c:pt>
                <c:pt idx="2030">
                  <c:v>88.169499999999999</c:v>
                </c:pt>
                <c:pt idx="2031">
                  <c:v>88.1982</c:v>
                </c:pt>
                <c:pt idx="2032">
                  <c:v>88.226799999999997</c:v>
                </c:pt>
                <c:pt idx="2033">
                  <c:v>88.255499999999998</c:v>
                </c:pt>
                <c:pt idx="2034">
                  <c:v>88.284099999999995</c:v>
                </c:pt>
                <c:pt idx="2035">
                  <c:v>88.312799999999996</c:v>
                </c:pt>
                <c:pt idx="2036">
                  <c:v>88.341399999999993</c:v>
                </c:pt>
                <c:pt idx="2037">
                  <c:v>88.370099999999994</c:v>
                </c:pt>
                <c:pt idx="2038">
                  <c:v>88.398700000000005</c:v>
                </c:pt>
                <c:pt idx="2039">
                  <c:v>88.427400000000006</c:v>
                </c:pt>
                <c:pt idx="2040">
                  <c:v>88.456000000000003</c:v>
                </c:pt>
                <c:pt idx="2041">
                  <c:v>88.4846</c:v>
                </c:pt>
                <c:pt idx="2042">
                  <c:v>88.513300000000001</c:v>
                </c:pt>
                <c:pt idx="2043">
                  <c:v>88.541899999999998</c:v>
                </c:pt>
                <c:pt idx="2044">
                  <c:v>88.570599999999999</c:v>
                </c:pt>
                <c:pt idx="2045">
                  <c:v>88.599199999999996</c:v>
                </c:pt>
                <c:pt idx="2046">
                  <c:v>88.627899999999997</c:v>
                </c:pt>
                <c:pt idx="2047">
                  <c:v>88.656499999999994</c:v>
                </c:pt>
                <c:pt idx="2048">
                  <c:v>88.685199999999995</c:v>
                </c:pt>
                <c:pt idx="2049">
                  <c:v>88.713800000000006</c:v>
                </c:pt>
                <c:pt idx="2050">
                  <c:v>88.742500000000007</c:v>
                </c:pt>
                <c:pt idx="2051">
                  <c:v>88.771100000000004</c:v>
                </c:pt>
                <c:pt idx="2052">
                  <c:v>88.799800000000005</c:v>
                </c:pt>
                <c:pt idx="2053">
                  <c:v>88.828400000000002</c:v>
                </c:pt>
                <c:pt idx="2054">
                  <c:v>88.857100000000003</c:v>
                </c:pt>
                <c:pt idx="2055">
                  <c:v>88.8857</c:v>
                </c:pt>
                <c:pt idx="2056">
                  <c:v>88.914400000000001</c:v>
                </c:pt>
                <c:pt idx="2057">
                  <c:v>88.942999999999998</c:v>
                </c:pt>
                <c:pt idx="2058">
                  <c:v>88.971699999999998</c:v>
                </c:pt>
                <c:pt idx="2059">
                  <c:v>89.000299999999996</c:v>
                </c:pt>
                <c:pt idx="2060">
                  <c:v>89.028999999999996</c:v>
                </c:pt>
                <c:pt idx="2061">
                  <c:v>89.057599999999994</c:v>
                </c:pt>
                <c:pt idx="2062">
                  <c:v>89.086299999999994</c:v>
                </c:pt>
                <c:pt idx="2063">
                  <c:v>89.114900000000006</c:v>
                </c:pt>
                <c:pt idx="2064">
                  <c:v>89.143500000000003</c:v>
                </c:pt>
                <c:pt idx="2065">
                  <c:v>89.172200000000004</c:v>
                </c:pt>
                <c:pt idx="2066">
                  <c:v>89.200800000000001</c:v>
                </c:pt>
                <c:pt idx="2067">
                  <c:v>89.229500000000002</c:v>
                </c:pt>
                <c:pt idx="2068">
                  <c:v>89.258099999999999</c:v>
                </c:pt>
                <c:pt idx="2069">
                  <c:v>89.286799999999999</c:v>
                </c:pt>
                <c:pt idx="2070">
                  <c:v>89.315399999999997</c:v>
                </c:pt>
                <c:pt idx="2071">
                  <c:v>89.344099999999997</c:v>
                </c:pt>
                <c:pt idx="2072">
                  <c:v>89.372699999999995</c:v>
                </c:pt>
                <c:pt idx="2073">
                  <c:v>89.401399999999995</c:v>
                </c:pt>
                <c:pt idx="2074">
                  <c:v>89.43</c:v>
                </c:pt>
                <c:pt idx="2075">
                  <c:v>89.458699999999993</c:v>
                </c:pt>
                <c:pt idx="2076">
                  <c:v>89.487300000000005</c:v>
                </c:pt>
                <c:pt idx="2077">
                  <c:v>89.516000000000005</c:v>
                </c:pt>
                <c:pt idx="2078">
                  <c:v>89.544600000000003</c:v>
                </c:pt>
                <c:pt idx="2079">
                  <c:v>89.573300000000003</c:v>
                </c:pt>
                <c:pt idx="2080">
                  <c:v>89.601900000000001</c:v>
                </c:pt>
                <c:pt idx="2081">
                  <c:v>89.630600000000001</c:v>
                </c:pt>
                <c:pt idx="2082">
                  <c:v>89.659199999999998</c:v>
                </c:pt>
                <c:pt idx="2083">
                  <c:v>89.687899999999999</c:v>
                </c:pt>
                <c:pt idx="2084">
                  <c:v>89.716499999999996</c:v>
                </c:pt>
                <c:pt idx="2085">
                  <c:v>89.745199999999997</c:v>
                </c:pt>
                <c:pt idx="2086">
                  <c:v>89.773799999999994</c:v>
                </c:pt>
                <c:pt idx="2087">
                  <c:v>89.802400000000006</c:v>
                </c:pt>
                <c:pt idx="2088">
                  <c:v>89.831100000000006</c:v>
                </c:pt>
                <c:pt idx="2089">
                  <c:v>89.859700000000004</c:v>
                </c:pt>
                <c:pt idx="2090">
                  <c:v>89.888400000000004</c:v>
                </c:pt>
                <c:pt idx="2091">
                  <c:v>89.917000000000002</c:v>
                </c:pt>
                <c:pt idx="2092">
                  <c:v>89.945700000000002</c:v>
                </c:pt>
                <c:pt idx="2093">
                  <c:v>89.974299999999999</c:v>
                </c:pt>
                <c:pt idx="2094">
                  <c:v>90.003</c:v>
                </c:pt>
                <c:pt idx="2095">
                  <c:v>90.031599999999997</c:v>
                </c:pt>
                <c:pt idx="2096">
                  <c:v>90.060299999999998</c:v>
                </c:pt>
                <c:pt idx="2097">
                  <c:v>90.088899999999995</c:v>
                </c:pt>
                <c:pt idx="2098">
                  <c:v>90.117599999999996</c:v>
                </c:pt>
                <c:pt idx="2099">
                  <c:v>90.146199999999993</c:v>
                </c:pt>
                <c:pt idx="2100">
                  <c:v>90.174899999999994</c:v>
                </c:pt>
                <c:pt idx="2101">
                  <c:v>90.203500000000005</c:v>
                </c:pt>
                <c:pt idx="2102">
                  <c:v>90.232200000000006</c:v>
                </c:pt>
                <c:pt idx="2103">
                  <c:v>90.260800000000003</c:v>
                </c:pt>
                <c:pt idx="2104">
                  <c:v>90.289500000000004</c:v>
                </c:pt>
                <c:pt idx="2105">
                  <c:v>90.318100000000001</c:v>
                </c:pt>
                <c:pt idx="2106">
                  <c:v>90.346800000000002</c:v>
                </c:pt>
                <c:pt idx="2107">
                  <c:v>90.375399999999999</c:v>
                </c:pt>
                <c:pt idx="2108">
                  <c:v>90.4041</c:v>
                </c:pt>
                <c:pt idx="2109">
                  <c:v>90.432699999999997</c:v>
                </c:pt>
                <c:pt idx="2110">
                  <c:v>90.461399999999998</c:v>
                </c:pt>
                <c:pt idx="2111">
                  <c:v>90.49</c:v>
                </c:pt>
                <c:pt idx="2112">
                  <c:v>90.518600000000006</c:v>
                </c:pt>
                <c:pt idx="2113">
                  <c:v>90.547300000000007</c:v>
                </c:pt>
                <c:pt idx="2114">
                  <c:v>90.575900000000004</c:v>
                </c:pt>
                <c:pt idx="2115">
                  <c:v>90.604600000000005</c:v>
                </c:pt>
                <c:pt idx="2116">
                  <c:v>90.633200000000002</c:v>
                </c:pt>
                <c:pt idx="2117">
                  <c:v>90.661900000000003</c:v>
                </c:pt>
                <c:pt idx="2118">
                  <c:v>90.6905</c:v>
                </c:pt>
                <c:pt idx="2119">
                  <c:v>90.719200000000001</c:v>
                </c:pt>
                <c:pt idx="2120">
                  <c:v>90.747799999999998</c:v>
                </c:pt>
                <c:pt idx="2121">
                  <c:v>90.776499999999999</c:v>
                </c:pt>
                <c:pt idx="2122">
                  <c:v>90.805099999999996</c:v>
                </c:pt>
                <c:pt idx="2123">
                  <c:v>90.833799999999997</c:v>
                </c:pt>
                <c:pt idx="2124">
                  <c:v>90.862399999999994</c:v>
                </c:pt>
                <c:pt idx="2125">
                  <c:v>90.891099999999994</c:v>
                </c:pt>
                <c:pt idx="2126">
                  <c:v>90.919700000000006</c:v>
                </c:pt>
                <c:pt idx="2127">
                  <c:v>90.948400000000007</c:v>
                </c:pt>
                <c:pt idx="2128">
                  <c:v>90.977000000000004</c:v>
                </c:pt>
                <c:pt idx="2129">
                  <c:v>91.005700000000004</c:v>
                </c:pt>
                <c:pt idx="2130">
                  <c:v>91.034300000000002</c:v>
                </c:pt>
                <c:pt idx="2131">
                  <c:v>91.063000000000002</c:v>
                </c:pt>
                <c:pt idx="2132">
                  <c:v>91.0916</c:v>
                </c:pt>
                <c:pt idx="2133">
                  <c:v>91.1203</c:v>
                </c:pt>
                <c:pt idx="2134">
                  <c:v>91.148899999999998</c:v>
                </c:pt>
                <c:pt idx="2135">
                  <c:v>91.177499999999995</c:v>
                </c:pt>
                <c:pt idx="2136">
                  <c:v>91.206199999999995</c:v>
                </c:pt>
                <c:pt idx="2137">
                  <c:v>91.234800000000007</c:v>
                </c:pt>
                <c:pt idx="2138">
                  <c:v>91.263499999999993</c:v>
                </c:pt>
                <c:pt idx="2139">
                  <c:v>91.292100000000005</c:v>
                </c:pt>
                <c:pt idx="2140">
                  <c:v>91.320800000000006</c:v>
                </c:pt>
                <c:pt idx="2141">
                  <c:v>91.349400000000003</c:v>
                </c:pt>
                <c:pt idx="2142">
                  <c:v>91.378100000000003</c:v>
                </c:pt>
                <c:pt idx="2143">
                  <c:v>91.406700000000001</c:v>
                </c:pt>
                <c:pt idx="2144">
                  <c:v>91.435400000000001</c:v>
                </c:pt>
                <c:pt idx="2145">
                  <c:v>91.463999999999999</c:v>
                </c:pt>
                <c:pt idx="2146">
                  <c:v>91.492699999999999</c:v>
                </c:pt>
                <c:pt idx="2147">
                  <c:v>91.521299999999997</c:v>
                </c:pt>
                <c:pt idx="2148">
                  <c:v>91.55</c:v>
                </c:pt>
                <c:pt idx="2149">
                  <c:v>91.578599999999994</c:v>
                </c:pt>
                <c:pt idx="2150">
                  <c:v>91.607299999999995</c:v>
                </c:pt>
                <c:pt idx="2151">
                  <c:v>91.635900000000007</c:v>
                </c:pt>
                <c:pt idx="2152">
                  <c:v>91.664599999999993</c:v>
                </c:pt>
                <c:pt idx="2153">
                  <c:v>91.693200000000004</c:v>
                </c:pt>
                <c:pt idx="2154">
                  <c:v>91.721900000000005</c:v>
                </c:pt>
                <c:pt idx="2155">
                  <c:v>91.750500000000002</c:v>
                </c:pt>
                <c:pt idx="2156">
                  <c:v>91.779200000000003</c:v>
                </c:pt>
                <c:pt idx="2157">
                  <c:v>91.8078</c:v>
                </c:pt>
                <c:pt idx="2158">
                  <c:v>91.836399999999998</c:v>
                </c:pt>
                <c:pt idx="2159">
                  <c:v>91.865099999999998</c:v>
                </c:pt>
                <c:pt idx="2160">
                  <c:v>91.893699999999995</c:v>
                </c:pt>
                <c:pt idx="2161">
                  <c:v>91.922399999999996</c:v>
                </c:pt>
                <c:pt idx="2162">
                  <c:v>91.950999999999993</c:v>
                </c:pt>
                <c:pt idx="2163">
                  <c:v>91.979699999999994</c:v>
                </c:pt>
                <c:pt idx="2164">
                  <c:v>92.008300000000006</c:v>
                </c:pt>
                <c:pt idx="2165">
                  <c:v>92.037000000000006</c:v>
                </c:pt>
                <c:pt idx="2166">
                  <c:v>92.065600000000003</c:v>
                </c:pt>
                <c:pt idx="2167">
                  <c:v>92.094300000000004</c:v>
                </c:pt>
                <c:pt idx="2168">
                  <c:v>92.122900000000001</c:v>
                </c:pt>
                <c:pt idx="2169">
                  <c:v>92.151600000000002</c:v>
                </c:pt>
                <c:pt idx="2170">
                  <c:v>92.180199999999999</c:v>
                </c:pt>
                <c:pt idx="2171">
                  <c:v>92.2089</c:v>
                </c:pt>
                <c:pt idx="2172">
                  <c:v>92.237499999999997</c:v>
                </c:pt>
                <c:pt idx="2173">
                  <c:v>92.266199999999998</c:v>
                </c:pt>
                <c:pt idx="2174">
                  <c:v>92.294799999999995</c:v>
                </c:pt>
                <c:pt idx="2175">
                  <c:v>92.323499999999996</c:v>
                </c:pt>
                <c:pt idx="2176">
                  <c:v>92.352099999999993</c:v>
                </c:pt>
                <c:pt idx="2177">
                  <c:v>92.380799999999994</c:v>
                </c:pt>
                <c:pt idx="2178">
                  <c:v>92.409400000000005</c:v>
                </c:pt>
                <c:pt idx="2179">
                  <c:v>92.438100000000006</c:v>
                </c:pt>
                <c:pt idx="2180">
                  <c:v>92.466700000000003</c:v>
                </c:pt>
                <c:pt idx="2181">
                  <c:v>92.495400000000004</c:v>
                </c:pt>
                <c:pt idx="2182">
                  <c:v>92.524000000000001</c:v>
                </c:pt>
                <c:pt idx="2183">
                  <c:v>92.552599999999998</c:v>
                </c:pt>
                <c:pt idx="2184">
                  <c:v>92.581299999999999</c:v>
                </c:pt>
                <c:pt idx="2185">
                  <c:v>92.609899999999996</c:v>
                </c:pt>
                <c:pt idx="2186">
                  <c:v>92.638599999999997</c:v>
                </c:pt>
                <c:pt idx="2187">
                  <c:v>92.667199999999994</c:v>
                </c:pt>
                <c:pt idx="2188">
                  <c:v>92.695899999999995</c:v>
                </c:pt>
                <c:pt idx="2189">
                  <c:v>92.724500000000006</c:v>
                </c:pt>
                <c:pt idx="2190">
                  <c:v>92.753200000000007</c:v>
                </c:pt>
                <c:pt idx="2191">
                  <c:v>92.781800000000004</c:v>
                </c:pt>
                <c:pt idx="2192">
                  <c:v>92.810500000000005</c:v>
                </c:pt>
                <c:pt idx="2193">
                  <c:v>92.839100000000002</c:v>
                </c:pt>
                <c:pt idx="2194">
                  <c:v>92.867800000000003</c:v>
                </c:pt>
                <c:pt idx="2195">
                  <c:v>92.8964</c:v>
                </c:pt>
                <c:pt idx="2196">
                  <c:v>92.9251</c:v>
                </c:pt>
                <c:pt idx="2197">
                  <c:v>92.953699999999998</c:v>
                </c:pt>
                <c:pt idx="2198">
                  <c:v>92.982399999999998</c:v>
                </c:pt>
                <c:pt idx="2199">
                  <c:v>93.010999999999996</c:v>
                </c:pt>
                <c:pt idx="2200">
                  <c:v>93.039699999999996</c:v>
                </c:pt>
                <c:pt idx="2201">
                  <c:v>93.068299999999994</c:v>
                </c:pt>
                <c:pt idx="2202">
                  <c:v>93.096999999999994</c:v>
                </c:pt>
                <c:pt idx="2203">
                  <c:v>93.125600000000006</c:v>
                </c:pt>
                <c:pt idx="2204">
                  <c:v>93.154300000000006</c:v>
                </c:pt>
                <c:pt idx="2205">
                  <c:v>93.182900000000004</c:v>
                </c:pt>
                <c:pt idx="2206">
                  <c:v>93.211500000000001</c:v>
                </c:pt>
                <c:pt idx="2207">
                  <c:v>93.240200000000002</c:v>
                </c:pt>
                <c:pt idx="2208">
                  <c:v>93.268799999999999</c:v>
                </c:pt>
                <c:pt idx="2209">
                  <c:v>93.297499999999999</c:v>
                </c:pt>
                <c:pt idx="2210">
                  <c:v>93.326099999999997</c:v>
                </c:pt>
                <c:pt idx="2211">
                  <c:v>93.354799999999997</c:v>
                </c:pt>
                <c:pt idx="2212">
                  <c:v>93.383399999999995</c:v>
                </c:pt>
                <c:pt idx="2213">
                  <c:v>93.412099999999995</c:v>
                </c:pt>
                <c:pt idx="2214">
                  <c:v>93.440700000000007</c:v>
                </c:pt>
                <c:pt idx="2215">
                  <c:v>93.469399999999993</c:v>
                </c:pt>
                <c:pt idx="2216">
                  <c:v>93.498000000000005</c:v>
                </c:pt>
                <c:pt idx="2217">
                  <c:v>93.526700000000005</c:v>
                </c:pt>
                <c:pt idx="2218">
                  <c:v>93.555300000000003</c:v>
                </c:pt>
                <c:pt idx="2219">
                  <c:v>93.584000000000003</c:v>
                </c:pt>
                <c:pt idx="2220">
                  <c:v>93.6126</c:v>
                </c:pt>
                <c:pt idx="2221">
                  <c:v>93.641300000000001</c:v>
                </c:pt>
                <c:pt idx="2222">
                  <c:v>93.669899999999998</c:v>
                </c:pt>
                <c:pt idx="2223">
                  <c:v>93.698599999999999</c:v>
                </c:pt>
                <c:pt idx="2224">
                  <c:v>93.727199999999996</c:v>
                </c:pt>
                <c:pt idx="2225">
                  <c:v>93.755899999999997</c:v>
                </c:pt>
                <c:pt idx="2226">
                  <c:v>93.784499999999994</c:v>
                </c:pt>
                <c:pt idx="2227">
                  <c:v>93.813199999999995</c:v>
                </c:pt>
                <c:pt idx="2228">
                  <c:v>93.841800000000006</c:v>
                </c:pt>
                <c:pt idx="2229">
                  <c:v>93.870400000000004</c:v>
                </c:pt>
                <c:pt idx="2230">
                  <c:v>93.899100000000004</c:v>
                </c:pt>
                <c:pt idx="2231">
                  <c:v>93.927700000000002</c:v>
                </c:pt>
                <c:pt idx="2232">
                  <c:v>93.956400000000002</c:v>
                </c:pt>
                <c:pt idx="2233">
                  <c:v>93.984999999999999</c:v>
                </c:pt>
                <c:pt idx="2234">
                  <c:v>94.0137</c:v>
                </c:pt>
                <c:pt idx="2235">
                  <c:v>94.042299999999997</c:v>
                </c:pt>
                <c:pt idx="2236">
                  <c:v>94.070999999999998</c:v>
                </c:pt>
                <c:pt idx="2237">
                  <c:v>94.099599999999995</c:v>
                </c:pt>
                <c:pt idx="2238">
                  <c:v>94.128299999999996</c:v>
                </c:pt>
                <c:pt idx="2239">
                  <c:v>94.156899999999993</c:v>
                </c:pt>
                <c:pt idx="2240">
                  <c:v>94.185599999999994</c:v>
                </c:pt>
              </c:numCache>
            </c:numRef>
          </c:xVal>
          <c:yVal>
            <c:numRef>
              <c:f>Data!$F$3:$F$2243</c:f>
              <c:numCache>
                <c:formatCode>General</c:formatCode>
                <c:ptCount val="2241"/>
                <c:pt idx="0">
                  <c:v>1.0000000002037268E-3</c:v>
                </c:pt>
                <c:pt idx="1">
                  <c:v>1.0000000002037268E-3</c:v>
                </c:pt>
                <c:pt idx="2">
                  <c:v>1.0000000002037268E-3</c:v>
                </c:pt>
                <c:pt idx="3">
                  <c:v>1.0000000002037268E-3</c:v>
                </c:pt>
                <c:pt idx="4">
                  <c:v>1.0000000002037268E-3</c:v>
                </c:pt>
                <c:pt idx="5">
                  <c:v>1.0000000002037268E-3</c:v>
                </c:pt>
                <c:pt idx="6">
                  <c:v>1.0000000002037268E-3</c:v>
                </c:pt>
                <c:pt idx="7">
                  <c:v>1.0000000002037268E-3</c:v>
                </c:pt>
                <c:pt idx="8">
                  <c:v>1.0000000002037268E-3</c:v>
                </c:pt>
                <c:pt idx="9">
                  <c:v>1.0000000002037268E-3</c:v>
                </c:pt>
                <c:pt idx="10">
                  <c:v>1.0000000002037268E-3</c:v>
                </c:pt>
                <c:pt idx="11">
                  <c:v>1.0000000002037268E-3</c:v>
                </c:pt>
                <c:pt idx="12">
                  <c:v>1.0000000002037268E-3</c:v>
                </c:pt>
                <c:pt idx="13">
                  <c:v>2.0000000004074536E-3</c:v>
                </c:pt>
                <c:pt idx="14">
                  <c:v>1.0000000002037268E-3</c:v>
                </c:pt>
                <c:pt idx="15">
                  <c:v>1.0000000002037268E-3</c:v>
                </c:pt>
                <c:pt idx="16">
                  <c:v>2.0000000004074536E-3</c:v>
                </c:pt>
                <c:pt idx="17">
                  <c:v>1.0000000002037268E-3</c:v>
                </c:pt>
                <c:pt idx="18">
                  <c:v>1.9999999985884642E-3</c:v>
                </c:pt>
                <c:pt idx="19">
                  <c:v>1.0000000002037268E-3</c:v>
                </c:pt>
                <c:pt idx="20">
                  <c:v>1.0000000002037268E-3</c:v>
                </c:pt>
                <c:pt idx="21">
                  <c:v>1.0000000002037268E-3</c:v>
                </c:pt>
                <c:pt idx="22">
                  <c:v>1.0000000002037268E-3</c:v>
                </c:pt>
                <c:pt idx="23">
                  <c:v>9.9999999838473741E-4</c:v>
                </c:pt>
                <c:pt idx="24">
                  <c:v>1.0000000002037268E-3</c:v>
                </c:pt>
                <c:pt idx="25">
                  <c:v>1.0000000002037268E-3</c:v>
                </c:pt>
                <c:pt idx="26">
                  <c:v>1.0000000002037268E-3</c:v>
                </c:pt>
                <c:pt idx="27">
                  <c:v>9.9999999838473741E-4</c:v>
                </c:pt>
                <c:pt idx="28">
                  <c:v>1.0000000002037268E-3</c:v>
                </c:pt>
                <c:pt idx="29">
                  <c:v>1.0000000002037268E-3</c:v>
                </c:pt>
                <c:pt idx="30">
                  <c:v>1.0000000002037268E-3</c:v>
                </c:pt>
                <c:pt idx="31">
                  <c:v>1.0000000002037268E-3</c:v>
                </c:pt>
                <c:pt idx="32">
                  <c:v>1.0000000002037268E-3</c:v>
                </c:pt>
                <c:pt idx="33">
                  <c:v>9.9999999838473741E-4</c:v>
                </c:pt>
                <c:pt idx="34">
                  <c:v>2.0000000004074536E-3</c:v>
                </c:pt>
                <c:pt idx="35">
                  <c:v>1.0000000002037268E-3</c:v>
                </c:pt>
                <c:pt idx="36">
                  <c:v>1.0000000002037268E-3</c:v>
                </c:pt>
                <c:pt idx="37">
                  <c:v>2.0000000004074536E-3</c:v>
                </c:pt>
                <c:pt idx="38">
                  <c:v>1.0000000002037268E-3</c:v>
                </c:pt>
                <c:pt idx="39">
                  <c:v>1.0000000002037268E-3</c:v>
                </c:pt>
                <c:pt idx="40">
                  <c:v>1.0000000002037268E-3</c:v>
                </c:pt>
                <c:pt idx="41">
                  <c:v>1.0000000002037268E-3</c:v>
                </c:pt>
                <c:pt idx="42">
                  <c:v>1.0000000002037268E-3</c:v>
                </c:pt>
                <c:pt idx="43">
                  <c:v>1.0000000002037268E-3</c:v>
                </c:pt>
                <c:pt idx="44">
                  <c:v>1.0000000002037268E-3</c:v>
                </c:pt>
                <c:pt idx="45">
                  <c:v>1.0000000002037268E-3</c:v>
                </c:pt>
                <c:pt idx="46">
                  <c:v>1.0000000002037268E-3</c:v>
                </c:pt>
                <c:pt idx="47">
                  <c:v>1.0000000002037268E-3</c:v>
                </c:pt>
                <c:pt idx="48">
                  <c:v>1.0000000002037268E-3</c:v>
                </c:pt>
                <c:pt idx="49">
                  <c:v>1.0000000002037268E-3</c:v>
                </c:pt>
                <c:pt idx="50">
                  <c:v>2.0000000004074536E-3</c:v>
                </c:pt>
                <c:pt idx="51">
                  <c:v>2.0000000004074536E-3</c:v>
                </c:pt>
                <c:pt idx="52">
                  <c:v>1.0000000002037268E-3</c:v>
                </c:pt>
                <c:pt idx="53">
                  <c:v>1.0000000002037268E-3</c:v>
                </c:pt>
                <c:pt idx="54">
                  <c:v>1.0000000002037268E-3</c:v>
                </c:pt>
                <c:pt idx="55">
                  <c:v>9.9999999838473741E-4</c:v>
                </c:pt>
                <c:pt idx="56">
                  <c:v>9.9999999838473741E-4</c:v>
                </c:pt>
                <c:pt idx="57">
                  <c:v>1.9999999985884642E-3</c:v>
                </c:pt>
                <c:pt idx="58">
                  <c:v>1.0000000002037268E-3</c:v>
                </c:pt>
                <c:pt idx="59">
                  <c:v>1.0000000002037268E-3</c:v>
                </c:pt>
                <c:pt idx="60">
                  <c:v>2.0000000004074536E-3</c:v>
                </c:pt>
                <c:pt idx="61">
                  <c:v>2.0000000004074536E-3</c:v>
                </c:pt>
                <c:pt idx="62">
                  <c:v>1.0000000002037268E-3</c:v>
                </c:pt>
                <c:pt idx="63">
                  <c:v>2.0000000004074536E-3</c:v>
                </c:pt>
                <c:pt idx="64">
                  <c:v>1.0000000002037268E-3</c:v>
                </c:pt>
                <c:pt idx="65">
                  <c:v>1.0000000002037268E-3</c:v>
                </c:pt>
                <c:pt idx="66">
                  <c:v>1.0000000002037268E-3</c:v>
                </c:pt>
                <c:pt idx="67">
                  <c:v>1.0000000002037268E-3</c:v>
                </c:pt>
                <c:pt idx="68">
                  <c:v>1.0000000002037268E-3</c:v>
                </c:pt>
                <c:pt idx="69">
                  <c:v>1.0000000002037268E-3</c:v>
                </c:pt>
                <c:pt idx="70">
                  <c:v>2.0000000004074536E-3</c:v>
                </c:pt>
                <c:pt idx="71">
                  <c:v>1.0000000002037268E-3</c:v>
                </c:pt>
                <c:pt idx="72">
                  <c:v>2.0000000004074536E-3</c:v>
                </c:pt>
                <c:pt idx="73">
                  <c:v>1.0000000002037268E-3</c:v>
                </c:pt>
                <c:pt idx="74">
                  <c:v>1.0000000002037268E-3</c:v>
                </c:pt>
                <c:pt idx="75">
                  <c:v>1.0000000002037268E-3</c:v>
                </c:pt>
                <c:pt idx="76">
                  <c:v>2.0000000004074536E-3</c:v>
                </c:pt>
                <c:pt idx="77">
                  <c:v>9.9999999838473741E-4</c:v>
                </c:pt>
                <c:pt idx="78">
                  <c:v>1.9999999985884642E-3</c:v>
                </c:pt>
                <c:pt idx="79">
                  <c:v>1.0000000002037268E-3</c:v>
                </c:pt>
                <c:pt idx="80">
                  <c:v>1.0000000002037268E-3</c:v>
                </c:pt>
                <c:pt idx="81">
                  <c:v>2.0000000004074536E-3</c:v>
                </c:pt>
                <c:pt idx="82">
                  <c:v>1.0000000002037268E-3</c:v>
                </c:pt>
                <c:pt idx="83">
                  <c:v>2.0000000004074536E-3</c:v>
                </c:pt>
                <c:pt idx="84">
                  <c:v>1.0000000002037268E-3</c:v>
                </c:pt>
                <c:pt idx="85">
                  <c:v>1.0000000002037268E-3</c:v>
                </c:pt>
                <c:pt idx="86">
                  <c:v>2.0000000004074536E-3</c:v>
                </c:pt>
                <c:pt idx="87">
                  <c:v>2.0000000004074536E-3</c:v>
                </c:pt>
                <c:pt idx="88">
                  <c:v>2.0000000004074536E-3</c:v>
                </c:pt>
                <c:pt idx="89">
                  <c:v>2.0000000004074536E-3</c:v>
                </c:pt>
                <c:pt idx="90">
                  <c:v>2.0000000004074536E-3</c:v>
                </c:pt>
                <c:pt idx="91">
                  <c:v>1.0000000002037268E-3</c:v>
                </c:pt>
                <c:pt idx="92">
                  <c:v>2.0000000004074536E-3</c:v>
                </c:pt>
                <c:pt idx="93">
                  <c:v>9.9999999838473741E-4</c:v>
                </c:pt>
                <c:pt idx="94">
                  <c:v>1.0000000002037268E-3</c:v>
                </c:pt>
                <c:pt idx="95">
                  <c:v>1.9999999985884642E-3</c:v>
                </c:pt>
                <c:pt idx="96">
                  <c:v>2.0000000004074536E-3</c:v>
                </c:pt>
                <c:pt idx="97">
                  <c:v>1.0000000002037268E-3</c:v>
                </c:pt>
                <c:pt idx="98">
                  <c:v>2.0000000004074536E-3</c:v>
                </c:pt>
                <c:pt idx="99">
                  <c:v>1.0000000002037268E-3</c:v>
                </c:pt>
                <c:pt idx="100">
                  <c:v>2.0000000004074536E-3</c:v>
                </c:pt>
                <c:pt idx="101">
                  <c:v>1.0000000002037268E-3</c:v>
                </c:pt>
                <c:pt idx="102">
                  <c:v>2.0000000004074536E-3</c:v>
                </c:pt>
                <c:pt idx="103">
                  <c:v>1.0000000002037268E-3</c:v>
                </c:pt>
                <c:pt idx="104">
                  <c:v>2.0000000004074536E-3</c:v>
                </c:pt>
                <c:pt idx="105">
                  <c:v>9.9999999838473741E-4</c:v>
                </c:pt>
                <c:pt idx="106">
                  <c:v>1.0000000002037268E-3</c:v>
                </c:pt>
                <c:pt idx="107">
                  <c:v>2.0000000004074536E-3</c:v>
                </c:pt>
                <c:pt idx="108">
                  <c:v>1.0000000002037268E-3</c:v>
                </c:pt>
                <c:pt idx="109">
                  <c:v>2.0000000004074536E-3</c:v>
                </c:pt>
                <c:pt idx="110">
                  <c:v>2.0000000004074536E-3</c:v>
                </c:pt>
                <c:pt idx="111">
                  <c:v>1.0000000002037268E-3</c:v>
                </c:pt>
                <c:pt idx="112">
                  <c:v>2.0000000004074536E-3</c:v>
                </c:pt>
                <c:pt idx="113">
                  <c:v>2.0000000004074536E-3</c:v>
                </c:pt>
                <c:pt idx="114">
                  <c:v>1.0000000002037268E-3</c:v>
                </c:pt>
                <c:pt idx="115">
                  <c:v>2.0000000004074536E-3</c:v>
                </c:pt>
                <c:pt idx="116">
                  <c:v>1.9999999985884642E-3</c:v>
                </c:pt>
                <c:pt idx="117">
                  <c:v>2.0000000004074536E-3</c:v>
                </c:pt>
                <c:pt idx="118">
                  <c:v>1.0000000002037268E-3</c:v>
                </c:pt>
                <c:pt idx="119">
                  <c:v>2.0000000004074536E-3</c:v>
                </c:pt>
                <c:pt idx="120">
                  <c:v>1.9999999985884642E-3</c:v>
                </c:pt>
                <c:pt idx="121">
                  <c:v>1.0000000002037268E-3</c:v>
                </c:pt>
                <c:pt idx="122">
                  <c:v>2.0000000004074536E-3</c:v>
                </c:pt>
                <c:pt idx="123">
                  <c:v>2.0000000004074536E-3</c:v>
                </c:pt>
                <c:pt idx="124">
                  <c:v>2.0000000004074536E-3</c:v>
                </c:pt>
                <c:pt idx="125">
                  <c:v>1.9999999985884642E-3</c:v>
                </c:pt>
                <c:pt idx="126">
                  <c:v>2.0000000004074536E-3</c:v>
                </c:pt>
                <c:pt idx="127">
                  <c:v>2.0000000004074536E-3</c:v>
                </c:pt>
                <c:pt idx="128">
                  <c:v>1.9999999985884642E-3</c:v>
                </c:pt>
                <c:pt idx="129">
                  <c:v>2.0000000004074536E-3</c:v>
                </c:pt>
                <c:pt idx="130">
                  <c:v>1.9999999985884642E-3</c:v>
                </c:pt>
                <c:pt idx="131">
                  <c:v>2.0000000004074536E-3</c:v>
                </c:pt>
                <c:pt idx="132">
                  <c:v>2.0000000004074536E-3</c:v>
                </c:pt>
                <c:pt idx="133">
                  <c:v>1.0000000002037268E-3</c:v>
                </c:pt>
                <c:pt idx="134">
                  <c:v>1.9999999985884642E-3</c:v>
                </c:pt>
                <c:pt idx="135">
                  <c:v>2.0000000004074536E-3</c:v>
                </c:pt>
                <c:pt idx="136">
                  <c:v>2.0000000004074536E-3</c:v>
                </c:pt>
                <c:pt idx="137">
                  <c:v>2.0000000004074536E-3</c:v>
                </c:pt>
                <c:pt idx="138">
                  <c:v>2.0000000004074536E-3</c:v>
                </c:pt>
                <c:pt idx="139">
                  <c:v>2.0000000004074536E-3</c:v>
                </c:pt>
                <c:pt idx="140">
                  <c:v>2.0000000004074536E-3</c:v>
                </c:pt>
                <c:pt idx="141">
                  <c:v>2.0000000004074536E-3</c:v>
                </c:pt>
                <c:pt idx="142">
                  <c:v>1.9999999985884642E-3</c:v>
                </c:pt>
                <c:pt idx="143">
                  <c:v>2.0000000004074536E-3</c:v>
                </c:pt>
                <c:pt idx="144">
                  <c:v>2.0000000004074536E-3</c:v>
                </c:pt>
                <c:pt idx="145">
                  <c:v>2.0000000004074536E-3</c:v>
                </c:pt>
                <c:pt idx="146">
                  <c:v>2.0000000004074536E-3</c:v>
                </c:pt>
                <c:pt idx="147">
                  <c:v>1.9999999985884642E-3</c:v>
                </c:pt>
                <c:pt idx="148">
                  <c:v>2.0000000004074536E-3</c:v>
                </c:pt>
                <c:pt idx="149">
                  <c:v>1.9999999985884642E-3</c:v>
                </c:pt>
                <c:pt idx="150">
                  <c:v>1.0000000002037268E-3</c:v>
                </c:pt>
                <c:pt idx="151">
                  <c:v>1.9999999985884642E-3</c:v>
                </c:pt>
                <c:pt idx="152">
                  <c:v>2.0000000004074536E-3</c:v>
                </c:pt>
                <c:pt idx="153">
                  <c:v>2.0000000004074536E-3</c:v>
                </c:pt>
                <c:pt idx="154">
                  <c:v>2.0000000004074536E-3</c:v>
                </c:pt>
                <c:pt idx="155">
                  <c:v>2.0000000004074536E-3</c:v>
                </c:pt>
                <c:pt idx="156">
                  <c:v>2.0000000004074536E-3</c:v>
                </c:pt>
                <c:pt idx="157">
                  <c:v>1.9999999985884642E-3</c:v>
                </c:pt>
                <c:pt idx="158">
                  <c:v>2.0000000004074536E-3</c:v>
                </c:pt>
                <c:pt idx="159">
                  <c:v>2.0000000004074536E-3</c:v>
                </c:pt>
                <c:pt idx="160">
                  <c:v>1.9999999985884642E-3</c:v>
                </c:pt>
                <c:pt idx="161">
                  <c:v>2.0000000004074536E-3</c:v>
                </c:pt>
                <c:pt idx="162">
                  <c:v>1.9999999985884642E-3</c:v>
                </c:pt>
                <c:pt idx="163">
                  <c:v>2.0000000004074536E-3</c:v>
                </c:pt>
                <c:pt idx="164">
                  <c:v>2.0000000004074536E-3</c:v>
                </c:pt>
                <c:pt idx="165">
                  <c:v>2.0000000004074536E-3</c:v>
                </c:pt>
                <c:pt idx="166">
                  <c:v>2.0000000004074536E-3</c:v>
                </c:pt>
                <c:pt idx="167">
                  <c:v>2.0000000004074536E-3</c:v>
                </c:pt>
                <c:pt idx="168">
                  <c:v>2.0000000004074536E-3</c:v>
                </c:pt>
                <c:pt idx="169">
                  <c:v>2.0000000004074536E-3</c:v>
                </c:pt>
                <c:pt idx="170">
                  <c:v>2.0000000004074536E-3</c:v>
                </c:pt>
                <c:pt idx="171">
                  <c:v>2.0000000004074536E-3</c:v>
                </c:pt>
                <c:pt idx="172">
                  <c:v>2.0000000004074536E-3</c:v>
                </c:pt>
                <c:pt idx="173">
                  <c:v>2.0000000004074536E-3</c:v>
                </c:pt>
                <c:pt idx="174">
                  <c:v>2.0000000004074536E-3</c:v>
                </c:pt>
                <c:pt idx="175">
                  <c:v>2.999999998792191E-3</c:v>
                </c:pt>
                <c:pt idx="176">
                  <c:v>1.9999999985884642E-3</c:v>
                </c:pt>
                <c:pt idx="177">
                  <c:v>2.0000000004074536E-3</c:v>
                </c:pt>
                <c:pt idx="178">
                  <c:v>3.0000000006111804E-3</c:v>
                </c:pt>
                <c:pt idx="179">
                  <c:v>2.0000000004074536E-3</c:v>
                </c:pt>
                <c:pt idx="180">
                  <c:v>2.0000000004074536E-3</c:v>
                </c:pt>
                <c:pt idx="181">
                  <c:v>2.999999998792191E-3</c:v>
                </c:pt>
                <c:pt idx="182">
                  <c:v>2.0000000004074536E-3</c:v>
                </c:pt>
                <c:pt idx="183">
                  <c:v>2.999999998792191E-3</c:v>
                </c:pt>
                <c:pt idx="184">
                  <c:v>3.0000000006111804E-3</c:v>
                </c:pt>
                <c:pt idx="185">
                  <c:v>2.999999998792191E-3</c:v>
                </c:pt>
                <c:pt idx="186">
                  <c:v>2.0000000004074536E-3</c:v>
                </c:pt>
                <c:pt idx="187">
                  <c:v>2.0000000004074536E-3</c:v>
                </c:pt>
                <c:pt idx="188">
                  <c:v>3.0000000006111804E-3</c:v>
                </c:pt>
                <c:pt idx="189">
                  <c:v>2.0000000004074536E-3</c:v>
                </c:pt>
                <c:pt idx="190">
                  <c:v>2.0000000004074536E-3</c:v>
                </c:pt>
                <c:pt idx="191">
                  <c:v>2.0000000004074536E-3</c:v>
                </c:pt>
                <c:pt idx="192">
                  <c:v>2.0000000004074536E-3</c:v>
                </c:pt>
                <c:pt idx="193">
                  <c:v>1.9999999985884642E-3</c:v>
                </c:pt>
                <c:pt idx="194">
                  <c:v>1.9999999985884642E-3</c:v>
                </c:pt>
                <c:pt idx="195">
                  <c:v>3.0000000006111804E-3</c:v>
                </c:pt>
                <c:pt idx="196">
                  <c:v>3.0000000006111804E-3</c:v>
                </c:pt>
                <c:pt idx="197">
                  <c:v>2.0000000004074536E-3</c:v>
                </c:pt>
                <c:pt idx="198">
                  <c:v>2.999999998792191E-3</c:v>
                </c:pt>
                <c:pt idx="199">
                  <c:v>2.999999998792191E-3</c:v>
                </c:pt>
                <c:pt idx="200">
                  <c:v>2.999999998792191E-3</c:v>
                </c:pt>
                <c:pt idx="201">
                  <c:v>2.0000000004074536E-3</c:v>
                </c:pt>
                <c:pt idx="202">
                  <c:v>3.0000000006111804E-3</c:v>
                </c:pt>
                <c:pt idx="203">
                  <c:v>3.0000000006111804E-3</c:v>
                </c:pt>
                <c:pt idx="204">
                  <c:v>3.0000000006111804E-3</c:v>
                </c:pt>
                <c:pt idx="205">
                  <c:v>2.999999998792191E-3</c:v>
                </c:pt>
                <c:pt idx="206">
                  <c:v>3.0000000006111804E-3</c:v>
                </c:pt>
                <c:pt idx="207">
                  <c:v>2.0000000004074536E-3</c:v>
                </c:pt>
                <c:pt idx="208">
                  <c:v>3.0000000006111804E-3</c:v>
                </c:pt>
                <c:pt idx="209">
                  <c:v>3.0000000006111804E-3</c:v>
                </c:pt>
                <c:pt idx="210">
                  <c:v>1.9999999985884642E-3</c:v>
                </c:pt>
                <c:pt idx="211">
                  <c:v>2.999999998792191E-3</c:v>
                </c:pt>
                <c:pt idx="212">
                  <c:v>3.0000000006111804E-3</c:v>
                </c:pt>
                <c:pt idx="213">
                  <c:v>1.9999999985884642E-3</c:v>
                </c:pt>
                <c:pt idx="214">
                  <c:v>3.0000000006111804E-3</c:v>
                </c:pt>
                <c:pt idx="215">
                  <c:v>2.999999998792191E-3</c:v>
                </c:pt>
                <c:pt idx="216">
                  <c:v>2.999999998792191E-3</c:v>
                </c:pt>
                <c:pt idx="217">
                  <c:v>3.0000000006111804E-3</c:v>
                </c:pt>
                <c:pt idx="218">
                  <c:v>1.9999999985884642E-3</c:v>
                </c:pt>
                <c:pt idx="219">
                  <c:v>1.9999999985884642E-3</c:v>
                </c:pt>
                <c:pt idx="220">
                  <c:v>3.0000000006111804E-3</c:v>
                </c:pt>
                <c:pt idx="221">
                  <c:v>3.0000000006111804E-3</c:v>
                </c:pt>
                <c:pt idx="222">
                  <c:v>3.0000000006111804E-3</c:v>
                </c:pt>
                <c:pt idx="223">
                  <c:v>3.0000000006111804E-3</c:v>
                </c:pt>
                <c:pt idx="224">
                  <c:v>2.999999998792191E-3</c:v>
                </c:pt>
                <c:pt idx="225">
                  <c:v>2.999999998792191E-3</c:v>
                </c:pt>
                <c:pt idx="226">
                  <c:v>2.999999998792191E-3</c:v>
                </c:pt>
                <c:pt idx="227">
                  <c:v>2.999999998792191E-3</c:v>
                </c:pt>
                <c:pt idx="228">
                  <c:v>3.9999999989959178E-3</c:v>
                </c:pt>
                <c:pt idx="229">
                  <c:v>3.0000000006111804E-3</c:v>
                </c:pt>
                <c:pt idx="230">
                  <c:v>3.0000000006111804E-3</c:v>
                </c:pt>
                <c:pt idx="231">
                  <c:v>2.999999998792191E-3</c:v>
                </c:pt>
                <c:pt idx="232">
                  <c:v>3.0000000006111804E-3</c:v>
                </c:pt>
                <c:pt idx="233">
                  <c:v>3.0000000006111804E-3</c:v>
                </c:pt>
                <c:pt idx="234">
                  <c:v>3.0000000006111804E-3</c:v>
                </c:pt>
                <c:pt idx="235">
                  <c:v>2.999999998792191E-3</c:v>
                </c:pt>
                <c:pt idx="236">
                  <c:v>2.999999998792191E-3</c:v>
                </c:pt>
                <c:pt idx="237">
                  <c:v>2.999999998792191E-3</c:v>
                </c:pt>
                <c:pt idx="238">
                  <c:v>3.0000000006111804E-3</c:v>
                </c:pt>
                <c:pt idx="239">
                  <c:v>2.999999998792191E-3</c:v>
                </c:pt>
                <c:pt idx="240">
                  <c:v>3.0000000006111804E-3</c:v>
                </c:pt>
                <c:pt idx="241">
                  <c:v>3.0000000006111804E-3</c:v>
                </c:pt>
                <c:pt idx="242">
                  <c:v>4.0000000008149073E-3</c:v>
                </c:pt>
                <c:pt idx="243">
                  <c:v>2.999999998792191E-3</c:v>
                </c:pt>
                <c:pt idx="244">
                  <c:v>3.9999999989959178E-3</c:v>
                </c:pt>
                <c:pt idx="245">
                  <c:v>2.999999998792191E-3</c:v>
                </c:pt>
                <c:pt idx="246">
                  <c:v>3.0000000006111804E-3</c:v>
                </c:pt>
                <c:pt idx="247">
                  <c:v>3.9999999999054126E-3</c:v>
                </c:pt>
                <c:pt idx="248">
                  <c:v>3.9999999999054126E-3</c:v>
                </c:pt>
                <c:pt idx="249">
                  <c:v>2.9999999997016857E-3</c:v>
                </c:pt>
                <c:pt idx="250">
                  <c:v>3.9999999999054126E-3</c:v>
                </c:pt>
                <c:pt idx="251">
                  <c:v>3.9999999999054126E-3</c:v>
                </c:pt>
                <c:pt idx="252">
                  <c:v>3.9999999999054126E-3</c:v>
                </c:pt>
                <c:pt idx="253">
                  <c:v>3.9999999999054126E-3</c:v>
                </c:pt>
                <c:pt idx="254">
                  <c:v>3.9999999999054126E-3</c:v>
                </c:pt>
                <c:pt idx="255">
                  <c:v>3.9999999999054126E-3</c:v>
                </c:pt>
                <c:pt idx="256">
                  <c:v>3.9999999999054126E-3</c:v>
                </c:pt>
                <c:pt idx="257">
                  <c:v>4.0000000008149073E-3</c:v>
                </c:pt>
                <c:pt idx="258">
                  <c:v>3.9999999999054126E-3</c:v>
                </c:pt>
                <c:pt idx="259">
                  <c:v>3.9999999999054126E-3</c:v>
                </c:pt>
                <c:pt idx="260">
                  <c:v>3.9999999999054126E-3</c:v>
                </c:pt>
                <c:pt idx="261">
                  <c:v>3.9999999999054126E-3</c:v>
                </c:pt>
                <c:pt idx="262">
                  <c:v>3.9999999999054126E-3</c:v>
                </c:pt>
                <c:pt idx="263">
                  <c:v>3.9999999999054126E-3</c:v>
                </c:pt>
                <c:pt idx="264">
                  <c:v>3.9999999999054126E-3</c:v>
                </c:pt>
                <c:pt idx="265">
                  <c:v>3.9999999999054126E-3</c:v>
                </c:pt>
                <c:pt idx="266">
                  <c:v>5.0000000001091394E-3</c:v>
                </c:pt>
                <c:pt idx="267">
                  <c:v>3.9999999999054126E-3</c:v>
                </c:pt>
                <c:pt idx="268">
                  <c:v>5.0000000001091394E-3</c:v>
                </c:pt>
                <c:pt idx="269">
                  <c:v>3.9999999999054126E-3</c:v>
                </c:pt>
                <c:pt idx="270">
                  <c:v>3.9999999999054126E-3</c:v>
                </c:pt>
                <c:pt idx="271">
                  <c:v>5.0000000001091394E-3</c:v>
                </c:pt>
                <c:pt idx="272">
                  <c:v>5.0000000001091394E-3</c:v>
                </c:pt>
                <c:pt idx="273">
                  <c:v>5.0000000001091394E-3</c:v>
                </c:pt>
                <c:pt idx="274">
                  <c:v>5.0000000001091394E-3</c:v>
                </c:pt>
                <c:pt idx="275">
                  <c:v>3.9999999999054126E-3</c:v>
                </c:pt>
                <c:pt idx="276">
                  <c:v>5.0000000001091394E-3</c:v>
                </c:pt>
                <c:pt idx="277">
                  <c:v>5.0000000001091394E-3</c:v>
                </c:pt>
                <c:pt idx="278">
                  <c:v>4.9999999991996447E-3</c:v>
                </c:pt>
                <c:pt idx="279">
                  <c:v>5.0000000001091394E-3</c:v>
                </c:pt>
                <c:pt idx="280">
                  <c:v>5.9999999994033715E-3</c:v>
                </c:pt>
                <c:pt idx="281">
                  <c:v>6.0000000003128662E-3</c:v>
                </c:pt>
                <c:pt idx="282">
                  <c:v>5.9999999994033715E-3</c:v>
                </c:pt>
                <c:pt idx="283">
                  <c:v>5.9999999994033715E-3</c:v>
                </c:pt>
                <c:pt idx="284">
                  <c:v>6.9999999996070983E-3</c:v>
                </c:pt>
                <c:pt idx="285">
                  <c:v>6.9999999996070983E-3</c:v>
                </c:pt>
                <c:pt idx="286">
                  <c:v>8.0000000007203198E-3</c:v>
                </c:pt>
                <c:pt idx="287">
                  <c:v>9.0000000000145519E-3</c:v>
                </c:pt>
                <c:pt idx="288">
                  <c:v>9.0000000000145519E-3</c:v>
                </c:pt>
                <c:pt idx="289">
                  <c:v>9.0000000000145519E-3</c:v>
                </c:pt>
                <c:pt idx="290">
                  <c:v>1.0000000000218279E-2</c:v>
                </c:pt>
                <c:pt idx="291">
                  <c:v>1.0999999999512511E-2</c:v>
                </c:pt>
                <c:pt idx="292">
                  <c:v>1.2000000000625732E-2</c:v>
                </c:pt>
                <c:pt idx="293">
                  <c:v>1.4000000000123691E-2</c:v>
                </c:pt>
                <c:pt idx="294">
                  <c:v>1.599999999962165E-2</c:v>
                </c:pt>
                <c:pt idx="295">
                  <c:v>1.8000000000029104E-2</c:v>
                </c:pt>
                <c:pt idx="296">
                  <c:v>1.8999999999323336E-2</c:v>
                </c:pt>
                <c:pt idx="297">
                  <c:v>2.1999999999934516E-2</c:v>
                </c:pt>
                <c:pt idx="298">
                  <c:v>2.4999999999636202E-2</c:v>
                </c:pt>
                <c:pt idx="299">
                  <c:v>2.7999999999337888E-2</c:v>
                </c:pt>
                <c:pt idx="300">
                  <c:v>3.2000000000152795E-2</c:v>
                </c:pt>
                <c:pt idx="301">
                  <c:v>3.6000000000058208E-2</c:v>
                </c:pt>
                <c:pt idx="302">
                  <c:v>4.1000000000167347E-2</c:v>
                </c:pt>
                <c:pt idx="303">
                  <c:v>4.6999999999570719E-2</c:v>
                </c:pt>
                <c:pt idx="304">
                  <c:v>5.4000000000087311E-2</c:v>
                </c:pt>
                <c:pt idx="305">
                  <c:v>6.1000000000603904E-2</c:v>
                </c:pt>
                <c:pt idx="306">
                  <c:v>7.0999999999912689E-2</c:v>
                </c:pt>
                <c:pt idx="307">
                  <c:v>7.999999999992724E-2</c:v>
                </c:pt>
                <c:pt idx="308">
                  <c:v>9.2000000000552973E-2</c:v>
                </c:pt>
                <c:pt idx="309">
                  <c:v>0.10600000000067666</c:v>
                </c:pt>
                <c:pt idx="310">
                  <c:v>0.12100000000009459</c:v>
                </c:pt>
                <c:pt idx="311">
                  <c:v>0.13999999999941792</c:v>
                </c:pt>
                <c:pt idx="312">
                  <c:v>0.15999999999985448</c:v>
                </c:pt>
                <c:pt idx="313">
                  <c:v>0.18299999999999272</c:v>
                </c:pt>
                <c:pt idx="314">
                  <c:v>0.21000000000003638</c:v>
                </c:pt>
                <c:pt idx="315">
                  <c:v>0.24099999999998545</c:v>
                </c:pt>
                <c:pt idx="316">
                  <c:v>0.2750000000005457</c:v>
                </c:pt>
                <c:pt idx="317">
                  <c:v>0.31600000000071304</c:v>
                </c:pt>
                <c:pt idx="318">
                  <c:v>0.36099999999987631</c:v>
                </c:pt>
                <c:pt idx="319">
                  <c:v>0.41399999999975989</c:v>
                </c:pt>
                <c:pt idx="320">
                  <c:v>0.47299999999995634</c:v>
                </c:pt>
                <c:pt idx="321">
                  <c:v>0.54100000000016735</c:v>
                </c:pt>
                <c:pt idx="322">
                  <c:v>0.61799999999948341</c:v>
                </c:pt>
                <c:pt idx="323">
                  <c:v>0.70499999999992724</c:v>
                </c:pt>
                <c:pt idx="324">
                  <c:v>0.80400000000008731</c:v>
                </c:pt>
                <c:pt idx="325">
                  <c:v>0.91700000000037107</c:v>
                </c:pt>
                <c:pt idx="326">
                  <c:v>1.0450000000000728</c:v>
                </c:pt>
                <c:pt idx="327">
                  <c:v>1.1890000000003056</c:v>
                </c:pt>
                <c:pt idx="328">
                  <c:v>1.3519999999998618</c:v>
                </c:pt>
                <c:pt idx="329">
                  <c:v>1.5370000000002619</c:v>
                </c:pt>
                <c:pt idx="330">
                  <c:v>1.7449999999998909</c:v>
                </c:pt>
                <c:pt idx="331">
                  <c:v>1.9809999999997672</c:v>
                </c:pt>
                <c:pt idx="332">
                  <c:v>2.2460000000000946</c:v>
                </c:pt>
                <c:pt idx="333">
                  <c:v>2.5450000000000728</c:v>
                </c:pt>
                <c:pt idx="334">
                  <c:v>2.8810000000003129</c:v>
                </c:pt>
                <c:pt idx="335">
                  <c:v>3.2590000000000146</c:v>
                </c:pt>
                <c:pt idx="336">
                  <c:v>3.6829999999999927</c:v>
                </c:pt>
                <c:pt idx="337">
                  <c:v>4.1599999999998545</c:v>
                </c:pt>
                <c:pt idx="338">
                  <c:v>4.6940000000004147</c:v>
                </c:pt>
                <c:pt idx="339">
                  <c:v>5.2929999999996653</c:v>
                </c:pt>
                <c:pt idx="340">
                  <c:v>5.9629999999997381</c:v>
                </c:pt>
                <c:pt idx="341">
                  <c:v>6.7119999999995343</c:v>
                </c:pt>
                <c:pt idx="342">
                  <c:v>7.5500000000001819</c:v>
                </c:pt>
                <c:pt idx="343">
                  <c:v>8.4840000000003783</c:v>
                </c:pt>
                <c:pt idx="344">
                  <c:v>9.5270000000000437</c:v>
                </c:pt>
                <c:pt idx="345">
                  <c:v>10.689000000000306</c:v>
                </c:pt>
                <c:pt idx="346">
                  <c:v>11.981999999999971</c:v>
                </c:pt>
                <c:pt idx="347">
                  <c:v>13.42200000000048</c:v>
                </c:pt>
                <c:pt idx="348">
                  <c:v>15.02100000000064</c:v>
                </c:pt>
                <c:pt idx="349">
                  <c:v>16.798000000000684</c:v>
                </c:pt>
                <c:pt idx="350">
                  <c:v>18.769000000000233</c:v>
                </c:pt>
                <c:pt idx="351">
                  <c:v>20.953000000000429</c:v>
                </c:pt>
                <c:pt idx="352">
                  <c:v>23.372000000000298</c:v>
                </c:pt>
                <c:pt idx="353">
                  <c:v>26.047999999999774</c:v>
                </c:pt>
                <c:pt idx="354">
                  <c:v>29.006999999999607</c:v>
                </c:pt>
                <c:pt idx="355">
                  <c:v>32.276000000000749</c:v>
                </c:pt>
                <c:pt idx="356">
                  <c:v>35.882000000000517</c:v>
                </c:pt>
                <c:pt idx="357">
                  <c:v>39.858000000000175</c:v>
                </c:pt>
                <c:pt idx="358">
                  <c:v>44.238000000000284</c:v>
                </c:pt>
                <c:pt idx="359">
                  <c:v>49.056999999999789</c:v>
                </c:pt>
                <c:pt idx="360">
                  <c:v>54.356999999999971</c:v>
                </c:pt>
                <c:pt idx="361">
                  <c:v>60.179000000000087</c:v>
                </c:pt>
                <c:pt idx="362">
                  <c:v>66.567000000000007</c:v>
                </c:pt>
                <c:pt idx="363">
                  <c:v>73.57300000000032</c:v>
                </c:pt>
                <c:pt idx="364">
                  <c:v>81.247999999999593</c:v>
                </c:pt>
                <c:pt idx="365">
                  <c:v>89.648999999999432</c:v>
                </c:pt>
                <c:pt idx="366">
                  <c:v>98.835000000000036</c:v>
                </c:pt>
                <c:pt idx="367">
                  <c:v>108.8730000000005</c:v>
                </c:pt>
                <c:pt idx="368">
                  <c:v>119.82800000000043</c:v>
                </c:pt>
                <c:pt idx="369">
                  <c:v>131.77500000000055</c:v>
                </c:pt>
                <c:pt idx="370">
                  <c:v>144.79200000000037</c:v>
                </c:pt>
                <c:pt idx="371">
                  <c:v>158.96200000000044</c:v>
                </c:pt>
                <c:pt idx="372">
                  <c:v>174.37299999999959</c:v>
                </c:pt>
                <c:pt idx="373">
                  <c:v>191.11599999999999</c:v>
                </c:pt>
                <c:pt idx="374">
                  <c:v>209.29300000000057</c:v>
                </c:pt>
                <c:pt idx="375">
                  <c:v>229.0059999999994</c:v>
                </c:pt>
                <c:pt idx="376">
                  <c:v>250.36499999999978</c:v>
                </c:pt>
                <c:pt idx="377">
                  <c:v>273.48700000000008</c:v>
                </c:pt>
                <c:pt idx="378">
                  <c:v>298.49600000000009</c:v>
                </c:pt>
                <c:pt idx="379">
                  <c:v>325.51800000000003</c:v>
                </c:pt>
                <c:pt idx="380">
                  <c:v>354.6889999999994</c:v>
                </c:pt>
                <c:pt idx="381">
                  <c:v>386.14900000000034</c:v>
                </c:pt>
                <c:pt idx="382">
                  <c:v>420.04700000000048</c:v>
                </c:pt>
                <c:pt idx="383">
                  <c:v>456.53999999999996</c:v>
                </c:pt>
                <c:pt idx="384">
                  <c:v>495.78700000000026</c:v>
                </c:pt>
                <c:pt idx="385">
                  <c:v>537.95399999999972</c:v>
                </c:pt>
                <c:pt idx="386">
                  <c:v>583.22000000000025</c:v>
                </c:pt>
                <c:pt idx="387">
                  <c:v>631.76400000000012</c:v>
                </c:pt>
                <c:pt idx="388">
                  <c:v>683.77599999999893</c:v>
                </c:pt>
                <c:pt idx="389">
                  <c:v>739.45099999999911</c:v>
                </c:pt>
                <c:pt idx="390">
                  <c:v>798.98800000000028</c:v>
                </c:pt>
                <c:pt idx="391">
                  <c:v>862.59400000000005</c:v>
                </c:pt>
                <c:pt idx="392">
                  <c:v>930.49199999999928</c:v>
                </c:pt>
                <c:pt idx="393">
                  <c:v>1002.884</c:v>
                </c:pt>
                <c:pt idx="394">
                  <c:v>1080.0019999999995</c:v>
                </c:pt>
                <c:pt idx="395">
                  <c:v>1162.0750000000007</c:v>
                </c:pt>
                <c:pt idx="396">
                  <c:v>1249.3369999999995</c:v>
                </c:pt>
                <c:pt idx="397">
                  <c:v>1342.027</c:v>
                </c:pt>
                <c:pt idx="398">
                  <c:v>1440.3840000000009</c:v>
                </c:pt>
                <c:pt idx="399">
                  <c:v>1544.6550000000007</c:v>
                </c:pt>
                <c:pt idx="400">
                  <c:v>1655.0860000000002</c:v>
                </c:pt>
                <c:pt idx="401">
                  <c:v>1771.9319999999998</c:v>
                </c:pt>
                <c:pt idx="402">
                  <c:v>1895.4299999999994</c:v>
                </c:pt>
                <c:pt idx="403">
                  <c:v>2025.8360000000011</c:v>
                </c:pt>
                <c:pt idx="404">
                  <c:v>2163.4170000000004</c:v>
                </c:pt>
                <c:pt idx="405">
                  <c:v>2308.3870000000006</c:v>
                </c:pt>
                <c:pt idx="406">
                  <c:v>2461.0069999999996</c:v>
                </c:pt>
                <c:pt idx="407">
                  <c:v>2621.518</c:v>
                </c:pt>
                <c:pt idx="408">
                  <c:v>2790.1580000000004</c:v>
                </c:pt>
                <c:pt idx="409">
                  <c:v>2967.1579999999994</c:v>
                </c:pt>
                <c:pt idx="410">
                  <c:v>3152.7409999999991</c:v>
                </c:pt>
                <c:pt idx="411">
                  <c:v>3347.1240000000007</c:v>
                </c:pt>
                <c:pt idx="412">
                  <c:v>3550.5240000000003</c:v>
                </c:pt>
                <c:pt idx="413">
                  <c:v>3763.1170000000002</c:v>
                </c:pt>
                <c:pt idx="414">
                  <c:v>3985.0980000000009</c:v>
                </c:pt>
                <c:pt idx="415">
                  <c:v>4216.6360000000004</c:v>
                </c:pt>
                <c:pt idx="416">
                  <c:v>4457.9159999999993</c:v>
                </c:pt>
                <c:pt idx="417">
                  <c:v>4709.0199999999995</c:v>
                </c:pt>
                <c:pt idx="418">
                  <c:v>4970.1009999999997</c:v>
                </c:pt>
                <c:pt idx="419">
                  <c:v>5241.2610000000004</c:v>
                </c:pt>
                <c:pt idx="420">
                  <c:v>5522.5810000000001</c:v>
                </c:pt>
                <c:pt idx="421">
                  <c:v>5814.125</c:v>
                </c:pt>
                <c:pt idx="422">
                  <c:v>6115.93</c:v>
                </c:pt>
                <c:pt idx="423">
                  <c:v>6428.0249999999987</c:v>
                </c:pt>
                <c:pt idx="424">
                  <c:v>6750.3689999999997</c:v>
                </c:pt>
                <c:pt idx="425">
                  <c:v>7082.9359999999997</c:v>
                </c:pt>
                <c:pt idx="426">
                  <c:v>7425.6580000000004</c:v>
                </c:pt>
                <c:pt idx="427">
                  <c:v>7778.4829999999993</c:v>
                </c:pt>
                <c:pt idx="428">
                  <c:v>8141.2000000000007</c:v>
                </c:pt>
                <c:pt idx="429">
                  <c:v>8513.6869999999999</c:v>
                </c:pt>
                <c:pt idx="430">
                  <c:v>8895.7560000000012</c:v>
                </c:pt>
                <c:pt idx="431">
                  <c:v>9287.1829999999991</c:v>
                </c:pt>
                <c:pt idx="432">
                  <c:v>9687.7059999999983</c:v>
                </c:pt>
                <c:pt idx="433">
                  <c:v>10097.035</c:v>
                </c:pt>
                <c:pt idx="434">
                  <c:v>10514.839</c:v>
                </c:pt>
                <c:pt idx="435">
                  <c:v>10940.777999999998</c:v>
                </c:pt>
                <c:pt idx="436">
                  <c:v>11374.407999999999</c:v>
                </c:pt>
                <c:pt idx="437">
                  <c:v>11815.314999999999</c:v>
                </c:pt>
                <c:pt idx="438">
                  <c:v>12263.026000000002</c:v>
                </c:pt>
                <c:pt idx="439">
                  <c:v>12717.09</c:v>
                </c:pt>
                <c:pt idx="440">
                  <c:v>13176.86</c:v>
                </c:pt>
                <c:pt idx="441">
                  <c:v>13641.807000000001</c:v>
                </c:pt>
                <c:pt idx="442">
                  <c:v>14111.328</c:v>
                </c:pt>
                <c:pt idx="443">
                  <c:v>14584.777</c:v>
                </c:pt>
                <c:pt idx="444">
                  <c:v>15061.478000000001</c:v>
                </c:pt>
                <c:pt idx="445">
                  <c:v>15540.723000000002</c:v>
                </c:pt>
                <c:pt idx="446">
                  <c:v>16021.781999999999</c:v>
                </c:pt>
                <c:pt idx="447">
                  <c:v>16503.919000000002</c:v>
                </c:pt>
                <c:pt idx="448">
                  <c:v>16986.286</c:v>
                </c:pt>
                <c:pt idx="449">
                  <c:v>17468.105</c:v>
                </c:pt>
                <c:pt idx="450">
                  <c:v>17948.538</c:v>
                </c:pt>
                <c:pt idx="451">
                  <c:v>18426.778999999999</c:v>
                </c:pt>
                <c:pt idx="452">
                  <c:v>18901.86</c:v>
                </c:pt>
                <c:pt idx="453">
                  <c:v>19372.941999999999</c:v>
                </c:pt>
                <c:pt idx="454">
                  <c:v>19839.118000000002</c:v>
                </c:pt>
                <c:pt idx="455">
                  <c:v>20299.494999999999</c:v>
                </c:pt>
                <c:pt idx="456">
                  <c:v>20753.147000000001</c:v>
                </c:pt>
                <c:pt idx="457">
                  <c:v>21199.159</c:v>
                </c:pt>
                <c:pt idx="458">
                  <c:v>21636.610999999997</c:v>
                </c:pt>
                <c:pt idx="459">
                  <c:v>22064.611000000001</c:v>
                </c:pt>
                <c:pt idx="460">
                  <c:v>22482.194</c:v>
                </c:pt>
                <c:pt idx="461">
                  <c:v>22888.486999999997</c:v>
                </c:pt>
                <c:pt idx="462">
                  <c:v>23282.636000000002</c:v>
                </c:pt>
                <c:pt idx="463">
                  <c:v>23663.684000000001</c:v>
                </c:pt>
                <c:pt idx="464">
                  <c:v>24030.814999999999</c:v>
                </c:pt>
                <c:pt idx="465">
                  <c:v>24383.192999999999</c:v>
                </c:pt>
                <c:pt idx="466">
                  <c:v>24720.005000000001</c:v>
                </c:pt>
                <c:pt idx="467">
                  <c:v>25040.472999999998</c:v>
                </c:pt>
                <c:pt idx="468">
                  <c:v>25343.843000000001</c:v>
                </c:pt>
                <c:pt idx="469">
                  <c:v>25629.388999999999</c:v>
                </c:pt>
                <c:pt idx="470">
                  <c:v>25896.458999999999</c:v>
                </c:pt>
                <c:pt idx="471">
                  <c:v>26144.360999999997</c:v>
                </c:pt>
                <c:pt idx="472">
                  <c:v>26372.522000000001</c:v>
                </c:pt>
                <c:pt idx="473">
                  <c:v>26580.384999999998</c:v>
                </c:pt>
                <c:pt idx="474">
                  <c:v>26767.46</c:v>
                </c:pt>
                <c:pt idx="475">
                  <c:v>26933.236999999997</c:v>
                </c:pt>
                <c:pt idx="476">
                  <c:v>27077.339</c:v>
                </c:pt>
                <c:pt idx="477">
                  <c:v>27199.398000000001</c:v>
                </c:pt>
                <c:pt idx="478">
                  <c:v>27299.117999999999</c:v>
                </c:pt>
                <c:pt idx="479">
                  <c:v>27376.241999999998</c:v>
                </c:pt>
                <c:pt idx="480">
                  <c:v>27430.589</c:v>
                </c:pt>
                <c:pt idx="481">
                  <c:v>27462.004999999997</c:v>
                </c:pt>
                <c:pt idx="482">
                  <c:v>27470.43</c:v>
                </c:pt>
                <c:pt idx="483">
                  <c:v>27455.826000000001</c:v>
                </c:pt>
                <c:pt idx="484">
                  <c:v>27418.238000000001</c:v>
                </c:pt>
                <c:pt idx="485">
                  <c:v>27357.758000000002</c:v>
                </c:pt>
                <c:pt idx="486">
                  <c:v>27274.53</c:v>
                </c:pt>
                <c:pt idx="487">
                  <c:v>27168.779000000002</c:v>
                </c:pt>
                <c:pt idx="488">
                  <c:v>27040.764000000003</c:v>
                </c:pt>
                <c:pt idx="489">
                  <c:v>26890.804</c:v>
                </c:pt>
                <c:pt idx="490">
                  <c:v>26719.267</c:v>
                </c:pt>
                <c:pt idx="491">
                  <c:v>26526.583000000002</c:v>
                </c:pt>
                <c:pt idx="492">
                  <c:v>26313.22</c:v>
                </c:pt>
                <c:pt idx="493">
                  <c:v>26079.706000000002</c:v>
                </c:pt>
                <c:pt idx="494">
                  <c:v>25826.593000000001</c:v>
                </c:pt>
                <c:pt idx="495">
                  <c:v>25554.521999999997</c:v>
                </c:pt>
                <c:pt idx="496">
                  <c:v>25264.128000000001</c:v>
                </c:pt>
                <c:pt idx="497">
                  <c:v>24956.07</c:v>
                </c:pt>
                <c:pt idx="498">
                  <c:v>24631.152000000002</c:v>
                </c:pt>
                <c:pt idx="499">
                  <c:v>24290.091</c:v>
                </c:pt>
                <c:pt idx="500">
                  <c:v>23933.69</c:v>
                </c:pt>
                <c:pt idx="501">
                  <c:v>23562.753000000001</c:v>
                </c:pt>
                <c:pt idx="502">
                  <c:v>23178.135000000002</c:v>
                </c:pt>
                <c:pt idx="503">
                  <c:v>22780.690999999999</c:v>
                </c:pt>
                <c:pt idx="504">
                  <c:v>22371.304</c:v>
                </c:pt>
                <c:pt idx="505">
                  <c:v>21950.843000000001</c:v>
                </c:pt>
                <c:pt idx="506">
                  <c:v>21520.262000000002</c:v>
                </c:pt>
                <c:pt idx="507">
                  <c:v>21080.448</c:v>
                </c:pt>
                <c:pt idx="508">
                  <c:v>20632.325000000001</c:v>
                </c:pt>
                <c:pt idx="509">
                  <c:v>20176.754999999997</c:v>
                </c:pt>
                <c:pt idx="510">
                  <c:v>19714.764999999999</c:v>
                </c:pt>
                <c:pt idx="511">
                  <c:v>19247.212</c:v>
                </c:pt>
                <c:pt idx="512">
                  <c:v>18775.004000000001</c:v>
                </c:pt>
                <c:pt idx="513">
                  <c:v>18299.038</c:v>
                </c:pt>
                <c:pt idx="514">
                  <c:v>17820.199000000001</c:v>
                </c:pt>
                <c:pt idx="515">
                  <c:v>17339.347999999998</c:v>
                </c:pt>
                <c:pt idx="516">
                  <c:v>16857.341</c:v>
                </c:pt>
                <c:pt idx="517">
                  <c:v>16374.968000000001</c:v>
                </c:pt>
                <c:pt idx="518">
                  <c:v>15893.103000000001</c:v>
                </c:pt>
                <c:pt idx="519">
                  <c:v>15412.494000000001</c:v>
                </c:pt>
                <c:pt idx="520">
                  <c:v>14933.894999999999</c:v>
                </c:pt>
                <c:pt idx="521">
                  <c:v>14457.984</c:v>
                </c:pt>
                <c:pt idx="522">
                  <c:v>13985.561</c:v>
                </c:pt>
                <c:pt idx="523">
                  <c:v>13517.240999999998</c:v>
                </c:pt>
                <c:pt idx="524">
                  <c:v>13053.659</c:v>
                </c:pt>
                <c:pt idx="525">
                  <c:v>12595.414999999999</c:v>
                </c:pt>
                <c:pt idx="526">
                  <c:v>12143.074000000001</c:v>
                </c:pt>
                <c:pt idx="527">
                  <c:v>11697.173000000003</c:v>
                </c:pt>
                <c:pt idx="528">
                  <c:v>11258.207000000002</c:v>
                </c:pt>
                <c:pt idx="529">
                  <c:v>10826.608</c:v>
                </c:pt>
                <c:pt idx="530">
                  <c:v>10402.857000000002</c:v>
                </c:pt>
                <c:pt idx="531">
                  <c:v>9987.3189999999995</c:v>
                </c:pt>
                <c:pt idx="532">
                  <c:v>9580.3019999999997</c:v>
                </c:pt>
                <c:pt idx="533">
                  <c:v>9182.2150000000001</c:v>
                </c:pt>
                <c:pt idx="534">
                  <c:v>8793.2960000000021</c:v>
                </c:pt>
                <c:pt idx="535">
                  <c:v>8413.7969999999987</c:v>
                </c:pt>
                <c:pt idx="536">
                  <c:v>8043.9299999999994</c:v>
                </c:pt>
                <c:pt idx="537">
                  <c:v>7683.8809999999994</c:v>
                </c:pt>
                <c:pt idx="538">
                  <c:v>7333.7990000000009</c:v>
                </c:pt>
                <c:pt idx="539">
                  <c:v>6993.8040000000001</c:v>
                </c:pt>
                <c:pt idx="540">
                  <c:v>6663.9629999999997</c:v>
                </c:pt>
                <c:pt idx="541">
                  <c:v>6344.3769999999995</c:v>
                </c:pt>
                <c:pt idx="542">
                  <c:v>6035.0590000000002</c:v>
                </c:pt>
                <c:pt idx="543">
                  <c:v>5736.0110000000004</c:v>
                </c:pt>
                <c:pt idx="544">
                  <c:v>5447.1849999999995</c:v>
                </c:pt>
                <c:pt idx="545">
                  <c:v>5168.5970000000007</c:v>
                </c:pt>
                <c:pt idx="546">
                  <c:v>4900.1500000000005</c:v>
                </c:pt>
                <c:pt idx="547">
                  <c:v>4641.7540000000008</c:v>
                </c:pt>
                <c:pt idx="548">
                  <c:v>4393.3019999999997</c:v>
                </c:pt>
                <c:pt idx="549">
                  <c:v>4154.6629999999996</c:v>
                </c:pt>
                <c:pt idx="550">
                  <c:v>3925.6970000000001</c:v>
                </c:pt>
                <c:pt idx="551">
                  <c:v>3706.2429999999995</c:v>
                </c:pt>
                <c:pt idx="552">
                  <c:v>3496.1129999999994</c:v>
                </c:pt>
                <c:pt idx="553">
                  <c:v>3295.1480000000001</c:v>
                </c:pt>
                <c:pt idx="554">
                  <c:v>3103.1329999999998</c:v>
                </c:pt>
                <c:pt idx="555">
                  <c:v>2919.8610000000008</c:v>
                </c:pt>
                <c:pt idx="556">
                  <c:v>2745.0950000000003</c:v>
                </c:pt>
                <c:pt idx="557">
                  <c:v>2578.6459999999997</c:v>
                </c:pt>
                <c:pt idx="558">
                  <c:v>2420.262999999999</c:v>
                </c:pt>
                <c:pt idx="559">
                  <c:v>2269.7059999999992</c:v>
                </c:pt>
                <c:pt idx="560">
                  <c:v>2126.735999999999</c:v>
                </c:pt>
                <c:pt idx="561">
                  <c:v>1991.1040000000003</c:v>
                </c:pt>
                <c:pt idx="562">
                  <c:v>1862.5649999999996</c:v>
                </c:pt>
                <c:pt idx="563">
                  <c:v>1740.8600000000006</c:v>
                </c:pt>
                <c:pt idx="564">
                  <c:v>1625.7569999999996</c:v>
                </c:pt>
                <c:pt idx="565">
                  <c:v>1516.9970000000012</c:v>
                </c:pt>
                <c:pt idx="566">
                  <c:v>1414.3350000000009</c:v>
                </c:pt>
                <c:pt idx="567">
                  <c:v>1317.5120000000006</c:v>
                </c:pt>
                <c:pt idx="568">
                  <c:v>1226.3060000000005</c:v>
                </c:pt>
                <c:pt idx="569">
                  <c:v>1140.4680000000008</c:v>
                </c:pt>
                <c:pt idx="570">
                  <c:v>1059.7600000000002</c:v>
                </c:pt>
                <c:pt idx="571">
                  <c:v>983.95000000000073</c:v>
                </c:pt>
                <c:pt idx="572">
                  <c:v>912.8130000000001</c:v>
                </c:pt>
                <c:pt idx="573">
                  <c:v>846.1260000000002</c:v>
                </c:pt>
                <c:pt idx="574">
                  <c:v>783.67099999999937</c:v>
                </c:pt>
                <c:pt idx="575">
                  <c:v>725.23599999999988</c:v>
                </c:pt>
                <c:pt idx="576">
                  <c:v>670.6239999999998</c:v>
                </c:pt>
                <c:pt idx="577">
                  <c:v>619.63100000000031</c:v>
                </c:pt>
                <c:pt idx="578">
                  <c:v>572.0630000000001</c:v>
                </c:pt>
                <c:pt idx="579">
                  <c:v>527.74200000000019</c:v>
                </c:pt>
                <c:pt idx="580">
                  <c:v>486.48800000000028</c:v>
                </c:pt>
                <c:pt idx="581">
                  <c:v>448.13000000000011</c:v>
                </c:pt>
                <c:pt idx="582">
                  <c:v>412.5</c:v>
                </c:pt>
                <c:pt idx="583">
                  <c:v>379.44300000000021</c:v>
                </c:pt>
                <c:pt idx="584">
                  <c:v>348.8100000000004</c:v>
                </c:pt>
                <c:pt idx="585">
                  <c:v>320.45499999999993</c:v>
                </c:pt>
                <c:pt idx="586">
                  <c:v>294.24299999999948</c:v>
                </c:pt>
                <c:pt idx="587">
                  <c:v>270.04200000000037</c:v>
                </c:pt>
                <c:pt idx="588">
                  <c:v>247.73300000000017</c:v>
                </c:pt>
                <c:pt idx="589">
                  <c:v>227.19499999999971</c:v>
                </c:pt>
                <c:pt idx="590">
                  <c:v>208.32200000000012</c:v>
                </c:pt>
                <c:pt idx="591">
                  <c:v>191.00600000000031</c:v>
                </c:pt>
                <c:pt idx="592">
                  <c:v>175.15400000000045</c:v>
                </c:pt>
                <c:pt idx="593">
                  <c:v>160.67199999999957</c:v>
                </c:pt>
                <c:pt idx="594">
                  <c:v>147.47599999999966</c:v>
                </c:pt>
                <c:pt idx="595">
                  <c:v>135.48700000000008</c:v>
                </c:pt>
                <c:pt idx="596">
                  <c:v>124.62899999999991</c:v>
                </c:pt>
                <c:pt idx="597">
                  <c:v>114.83599999999933</c:v>
                </c:pt>
                <c:pt idx="598">
                  <c:v>106.04399999999987</c:v>
                </c:pt>
                <c:pt idx="599">
                  <c:v>98.195999999999913</c:v>
                </c:pt>
                <c:pt idx="600">
                  <c:v>91.239000000000487</c:v>
                </c:pt>
                <c:pt idx="601">
                  <c:v>85.127000000000407</c:v>
                </c:pt>
                <c:pt idx="602">
                  <c:v>79.8149999999996</c:v>
                </c:pt>
                <c:pt idx="603">
                  <c:v>75.264999999999418</c:v>
                </c:pt>
                <c:pt idx="604">
                  <c:v>71.446999999999207</c:v>
                </c:pt>
                <c:pt idx="605">
                  <c:v>68.328999999999724</c:v>
                </c:pt>
                <c:pt idx="606">
                  <c:v>65.886999999999716</c:v>
                </c:pt>
                <c:pt idx="607">
                  <c:v>64.103000000000065</c:v>
                </c:pt>
                <c:pt idx="608">
                  <c:v>62.956000000000131</c:v>
                </c:pt>
                <c:pt idx="609">
                  <c:v>62.436999999999898</c:v>
                </c:pt>
                <c:pt idx="610">
                  <c:v>62.536999999999352</c:v>
                </c:pt>
                <c:pt idx="611">
                  <c:v>63.251999999999498</c:v>
                </c:pt>
                <c:pt idx="612">
                  <c:v>64.582000000000335</c:v>
                </c:pt>
                <c:pt idx="613">
                  <c:v>66.528000000000247</c:v>
                </c:pt>
                <c:pt idx="614">
                  <c:v>69.097999999999956</c:v>
                </c:pt>
                <c:pt idx="615">
                  <c:v>72.302000000000589</c:v>
                </c:pt>
                <c:pt idx="616">
                  <c:v>76.154000000000451</c:v>
                </c:pt>
                <c:pt idx="617">
                  <c:v>80.670999999999367</c:v>
                </c:pt>
                <c:pt idx="618">
                  <c:v>85.873000000000502</c:v>
                </c:pt>
                <c:pt idx="619">
                  <c:v>91.786000000000058</c:v>
                </c:pt>
                <c:pt idx="620">
                  <c:v>98.434999999999491</c:v>
                </c:pt>
                <c:pt idx="621">
                  <c:v>105.85199999999986</c:v>
                </c:pt>
                <c:pt idx="622">
                  <c:v>114.07099999999991</c:v>
                </c:pt>
                <c:pt idx="623">
                  <c:v>123.12700000000041</c:v>
                </c:pt>
                <c:pt idx="624">
                  <c:v>133.0619999999999</c:v>
                </c:pt>
                <c:pt idx="625">
                  <c:v>143.92000000000007</c:v>
                </c:pt>
                <c:pt idx="626">
                  <c:v>155.74200000000019</c:v>
                </c:pt>
                <c:pt idx="627">
                  <c:v>168.57999999999993</c:v>
                </c:pt>
                <c:pt idx="628">
                  <c:v>182.48599999999988</c:v>
                </c:pt>
                <c:pt idx="629">
                  <c:v>197.51299999999992</c:v>
                </c:pt>
                <c:pt idx="630">
                  <c:v>213.71799999999985</c:v>
                </c:pt>
                <c:pt idx="631">
                  <c:v>231.15999999999985</c:v>
                </c:pt>
                <c:pt idx="632">
                  <c:v>249.90099999999984</c:v>
                </c:pt>
                <c:pt idx="633">
                  <c:v>270.00500000000011</c:v>
                </c:pt>
                <c:pt idx="634">
                  <c:v>291.53600000000006</c:v>
                </c:pt>
                <c:pt idx="635">
                  <c:v>314.56400000000031</c:v>
                </c:pt>
                <c:pt idx="636">
                  <c:v>339.15900000000056</c:v>
                </c:pt>
                <c:pt idx="637">
                  <c:v>365.38799999999992</c:v>
                </c:pt>
                <c:pt idx="638">
                  <c:v>393.32499999999982</c:v>
                </c:pt>
                <c:pt idx="639">
                  <c:v>423.04200000000037</c:v>
                </c:pt>
                <c:pt idx="640">
                  <c:v>454.61399999999958</c:v>
                </c:pt>
                <c:pt idx="641">
                  <c:v>488.11499999999978</c:v>
                </c:pt>
                <c:pt idx="642">
                  <c:v>523.6200000000008</c:v>
                </c:pt>
                <c:pt idx="643">
                  <c:v>561.20300000000043</c:v>
                </c:pt>
                <c:pt idx="644">
                  <c:v>600.93599999999969</c:v>
                </c:pt>
                <c:pt idx="645">
                  <c:v>642.89799999999923</c:v>
                </c:pt>
                <c:pt idx="646">
                  <c:v>687.15399999999954</c:v>
                </c:pt>
                <c:pt idx="647">
                  <c:v>733.77800000000025</c:v>
                </c:pt>
                <c:pt idx="648">
                  <c:v>782.84299999999985</c:v>
                </c:pt>
                <c:pt idx="649">
                  <c:v>834.40599999999995</c:v>
                </c:pt>
                <c:pt idx="650">
                  <c:v>888.53200000000015</c:v>
                </c:pt>
                <c:pt idx="651">
                  <c:v>945.28300000000036</c:v>
                </c:pt>
                <c:pt idx="652">
                  <c:v>1004.7159999999994</c:v>
                </c:pt>
                <c:pt idx="653">
                  <c:v>1066.8819999999996</c:v>
                </c:pt>
                <c:pt idx="654">
                  <c:v>1131.8280000000004</c:v>
                </c:pt>
                <c:pt idx="655">
                  <c:v>1199.5990000000002</c:v>
                </c:pt>
                <c:pt idx="656">
                  <c:v>1270.2289999999994</c:v>
                </c:pt>
                <c:pt idx="657">
                  <c:v>1343.7519999999995</c:v>
                </c:pt>
                <c:pt idx="658">
                  <c:v>1420.1850000000004</c:v>
                </c:pt>
                <c:pt idx="659">
                  <c:v>1499.5500000000002</c:v>
                </c:pt>
                <c:pt idx="660">
                  <c:v>1581.8650000000007</c:v>
                </c:pt>
                <c:pt idx="661">
                  <c:v>1667.1110000000008</c:v>
                </c:pt>
                <c:pt idx="662">
                  <c:v>1755.2929999999997</c:v>
                </c:pt>
                <c:pt idx="663">
                  <c:v>1846.3909999999996</c:v>
                </c:pt>
                <c:pt idx="664">
                  <c:v>1940.3820000000005</c:v>
                </c:pt>
                <c:pt idx="665">
                  <c:v>2037.2309999999998</c:v>
                </c:pt>
                <c:pt idx="666">
                  <c:v>2136.8920000000007</c:v>
                </c:pt>
                <c:pt idx="667">
                  <c:v>2239.3100000000004</c:v>
                </c:pt>
                <c:pt idx="668">
                  <c:v>2344.4180000000006</c:v>
                </c:pt>
                <c:pt idx="669">
                  <c:v>2452.1450000000004</c:v>
                </c:pt>
                <c:pt idx="670">
                  <c:v>2562.3909999999987</c:v>
                </c:pt>
                <c:pt idx="671">
                  <c:v>2675.0740000000005</c:v>
                </c:pt>
                <c:pt idx="672">
                  <c:v>2790.0590000000002</c:v>
                </c:pt>
                <c:pt idx="673">
                  <c:v>2907.2359999999999</c:v>
                </c:pt>
                <c:pt idx="674">
                  <c:v>3026.4689999999991</c:v>
                </c:pt>
                <c:pt idx="675">
                  <c:v>3147.6130000000012</c:v>
                </c:pt>
                <c:pt idx="676">
                  <c:v>3270.5110000000004</c:v>
                </c:pt>
                <c:pt idx="677">
                  <c:v>3394.9939999999997</c:v>
                </c:pt>
                <c:pt idx="678">
                  <c:v>3520.8839999999991</c:v>
                </c:pt>
                <c:pt idx="679">
                  <c:v>3647.9880000000003</c:v>
                </c:pt>
                <c:pt idx="680">
                  <c:v>3776.116</c:v>
                </c:pt>
                <c:pt idx="681">
                  <c:v>3905.0380000000005</c:v>
                </c:pt>
                <c:pt idx="682">
                  <c:v>4034.5470000000005</c:v>
                </c:pt>
                <c:pt idx="683">
                  <c:v>4164.4209999999994</c:v>
                </c:pt>
                <c:pt idx="684">
                  <c:v>4294.3980000000001</c:v>
                </c:pt>
                <c:pt idx="685">
                  <c:v>4424.2430000000004</c:v>
                </c:pt>
                <c:pt idx="686">
                  <c:v>4553.7049999999999</c:v>
                </c:pt>
                <c:pt idx="687">
                  <c:v>4682.5240000000003</c:v>
                </c:pt>
                <c:pt idx="688">
                  <c:v>4810.4350000000004</c:v>
                </c:pt>
                <c:pt idx="689">
                  <c:v>4937.1669999999995</c:v>
                </c:pt>
                <c:pt idx="690">
                  <c:v>5062.4470000000001</c:v>
                </c:pt>
                <c:pt idx="691">
                  <c:v>5185.9979999999996</c:v>
                </c:pt>
                <c:pt idx="692">
                  <c:v>5307.549</c:v>
                </c:pt>
                <c:pt idx="693">
                  <c:v>5426.8060000000005</c:v>
                </c:pt>
                <c:pt idx="694">
                  <c:v>5543.4949999999999</c:v>
                </c:pt>
                <c:pt idx="695">
                  <c:v>5657.3530000000001</c:v>
                </c:pt>
                <c:pt idx="696">
                  <c:v>5768.0770000000002</c:v>
                </c:pt>
                <c:pt idx="697">
                  <c:v>5875.4090000000006</c:v>
                </c:pt>
                <c:pt idx="698">
                  <c:v>5979.08</c:v>
                </c:pt>
                <c:pt idx="699">
                  <c:v>6078.8280000000004</c:v>
                </c:pt>
                <c:pt idx="700">
                  <c:v>6174.3950000000004</c:v>
                </c:pt>
                <c:pt idx="701">
                  <c:v>6265.5379999999996</c:v>
                </c:pt>
                <c:pt idx="702">
                  <c:v>6352.0140000000001</c:v>
                </c:pt>
                <c:pt idx="703">
                  <c:v>6433.5959999999995</c:v>
                </c:pt>
                <c:pt idx="704">
                  <c:v>6510.07</c:v>
                </c:pt>
                <c:pt idx="705">
                  <c:v>6581.2210000000005</c:v>
                </c:pt>
                <c:pt idx="706">
                  <c:v>6646.8649999999998</c:v>
                </c:pt>
                <c:pt idx="707">
                  <c:v>6706.813000000001</c:v>
                </c:pt>
                <c:pt idx="708">
                  <c:v>6760.9010000000007</c:v>
                </c:pt>
                <c:pt idx="709">
                  <c:v>6808.9820000000009</c:v>
                </c:pt>
                <c:pt idx="710">
                  <c:v>6850.924</c:v>
                </c:pt>
                <c:pt idx="711">
                  <c:v>6886.6090000000004</c:v>
                </c:pt>
                <c:pt idx="712">
                  <c:v>6915.9340000000002</c:v>
                </c:pt>
                <c:pt idx="713">
                  <c:v>6938.8189999999995</c:v>
                </c:pt>
                <c:pt idx="714">
                  <c:v>6955.1970000000001</c:v>
                </c:pt>
                <c:pt idx="715">
                  <c:v>6965.0259999999998</c:v>
                </c:pt>
                <c:pt idx="716">
                  <c:v>6968.2739999999994</c:v>
                </c:pt>
                <c:pt idx="717">
                  <c:v>6964.9330000000009</c:v>
                </c:pt>
                <c:pt idx="718">
                  <c:v>6955.0099999999993</c:v>
                </c:pt>
                <c:pt idx="719">
                  <c:v>6938.5370000000003</c:v>
                </c:pt>
                <c:pt idx="720">
                  <c:v>6915.5620000000008</c:v>
                </c:pt>
                <c:pt idx="721">
                  <c:v>6886.1459999999997</c:v>
                </c:pt>
                <c:pt idx="722">
                  <c:v>6850.3739999999989</c:v>
                </c:pt>
                <c:pt idx="723">
                  <c:v>6808.3450000000003</c:v>
                </c:pt>
                <c:pt idx="724">
                  <c:v>6760.1800000000012</c:v>
                </c:pt>
                <c:pt idx="725">
                  <c:v>6706.0079999999998</c:v>
                </c:pt>
                <c:pt idx="726">
                  <c:v>6645.9839999999995</c:v>
                </c:pt>
                <c:pt idx="727">
                  <c:v>6580.2679999999991</c:v>
                </c:pt>
                <c:pt idx="728">
                  <c:v>6509.0470000000005</c:v>
                </c:pt>
                <c:pt idx="729">
                  <c:v>6432.509</c:v>
                </c:pt>
                <c:pt idx="730">
                  <c:v>6350.8539999999994</c:v>
                </c:pt>
                <c:pt idx="731">
                  <c:v>6264.3180000000002</c:v>
                </c:pt>
                <c:pt idx="732">
                  <c:v>6173.119999999999</c:v>
                </c:pt>
                <c:pt idx="733">
                  <c:v>6077.4989999999998</c:v>
                </c:pt>
                <c:pt idx="734">
                  <c:v>5977.7049999999999</c:v>
                </c:pt>
                <c:pt idx="735">
                  <c:v>5873.9930000000013</c:v>
                </c:pt>
                <c:pt idx="736">
                  <c:v>5766.6230000000005</c:v>
                </c:pt>
                <c:pt idx="737">
                  <c:v>5655.8649999999998</c:v>
                </c:pt>
                <c:pt idx="738">
                  <c:v>5541.9920000000002</c:v>
                </c:pt>
                <c:pt idx="739">
                  <c:v>5425.2740000000003</c:v>
                </c:pt>
                <c:pt idx="740">
                  <c:v>5305.9979999999996</c:v>
                </c:pt>
                <c:pt idx="741">
                  <c:v>5184.4270000000006</c:v>
                </c:pt>
                <c:pt idx="742">
                  <c:v>5060.8659999999991</c:v>
                </c:pt>
                <c:pt idx="743">
                  <c:v>4935.5809999999992</c:v>
                </c:pt>
                <c:pt idx="744">
                  <c:v>4808.847999999999</c:v>
                </c:pt>
                <c:pt idx="745">
                  <c:v>4680.9409999999998</c:v>
                </c:pt>
                <c:pt idx="746">
                  <c:v>4552.1299999999992</c:v>
                </c:pt>
                <c:pt idx="747">
                  <c:v>4422.6799999999994</c:v>
                </c:pt>
                <c:pt idx="748">
                  <c:v>4292.8490000000002</c:v>
                </c:pt>
                <c:pt idx="749">
                  <c:v>4162.8919999999998</c:v>
                </c:pt>
                <c:pt idx="750">
                  <c:v>4033.0470000000005</c:v>
                </c:pt>
                <c:pt idx="751">
                  <c:v>3903.5650000000005</c:v>
                </c:pt>
                <c:pt idx="752">
                  <c:v>3774.67</c:v>
                </c:pt>
                <c:pt idx="753">
                  <c:v>3646.567</c:v>
                </c:pt>
                <c:pt idx="754">
                  <c:v>3519.4959999999992</c:v>
                </c:pt>
                <c:pt idx="755">
                  <c:v>3393.6420000000007</c:v>
                </c:pt>
                <c:pt idx="756">
                  <c:v>3269.1969999999992</c:v>
                </c:pt>
                <c:pt idx="757">
                  <c:v>3146.3379999999997</c:v>
                </c:pt>
                <c:pt idx="758">
                  <c:v>3025.2359999999999</c:v>
                </c:pt>
                <c:pt idx="759">
                  <c:v>2906.0449999999992</c:v>
                </c:pt>
                <c:pt idx="760">
                  <c:v>2788.9120000000003</c:v>
                </c:pt>
                <c:pt idx="761">
                  <c:v>2673.9710000000005</c:v>
                </c:pt>
                <c:pt idx="762">
                  <c:v>2561.3369999999995</c:v>
                </c:pt>
                <c:pt idx="763">
                  <c:v>2451.1359999999995</c:v>
                </c:pt>
                <c:pt idx="764">
                  <c:v>2343.4479999999994</c:v>
                </c:pt>
                <c:pt idx="765">
                  <c:v>2238.3840000000009</c:v>
                </c:pt>
                <c:pt idx="766">
                  <c:v>2136.0100000000011</c:v>
                </c:pt>
                <c:pt idx="767">
                  <c:v>2036.393</c:v>
                </c:pt>
                <c:pt idx="768">
                  <c:v>1939.5860000000002</c:v>
                </c:pt>
                <c:pt idx="769">
                  <c:v>1845.6360000000004</c:v>
                </c:pt>
                <c:pt idx="770">
                  <c:v>1754.5770000000002</c:v>
                </c:pt>
                <c:pt idx="771">
                  <c:v>1666.4339999999993</c:v>
                </c:pt>
                <c:pt idx="772">
                  <c:v>1581.223</c:v>
                </c:pt>
                <c:pt idx="773">
                  <c:v>1498.9520000000002</c:v>
                </c:pt>
                <c:pt idx="774">
                  <c:v>1419.6139999999996</c:v>
                </c:pt>
                <c:pt idx="775">
                  <c:v>1343.21</c:v>
                </c:pt>
                <c:pt idx="776">
                  <c:v>1269.7069999999994</c:v>
                </c:pt>
                <c:pt idx="777">
                  <c:v>1199.1020000000008</c:v>
                </c:pt>
                <c:pt idx="778">
                  <c:v>1131.3509999999997</c:v>
                </c:pt>
                <c:pt idx="779">
                  <c:v>1066.42</c:v>
                </c:pt>
                <c:pt idx="780">
                  <c:v>1004.2669999999998</c:v>
                </c:pt>
                <c:pt idx="781">
                  <c:v>944.84100000000035</c:v>
                </c:pt>
                <c:pt idx="782">
                  <c:v>888.09300000000076</c:v>
                </c:pt>
                <c:pt idx="783">
                  <c:v>833.96299999999974</c:v>
                </c:pt>
                <c:pt idx="784">
                  <c:v>782.39300000000003</c:v>
                </c:pt>
                <c:pt idx="785">
                  <c:v>733.3149999999996</c:v>
                </c:pt>
                <c:pt idx="786">
                  <c:v>686.67000000000007</c:v>
                </c:pt>
                <c:pt idx="787">
                  <c:v>642.37899999999991</c:v>
                </c:pt>
                <c:pt idx="788">
                  <c:v>600.38199999999961</c:v>
                </c:pt>
                <c:pt idx="789">
                  <c:v>560.59999999999945</c:v>
                </c:pt>
                <c:pt idx="790">
                  <c:v>522.95899999999983</c:v>
                </c:pt>
                <c:pt idx="791">
                  <c:v>487.38499999999931</c:v>
                </c:pt>
                <c:pt idx="792">
                  <c:v>453.80099999999948</c:v>
                </c:pt>
                <c:pt idx="793">
                  <c:v>422.13299999999981</c:v>
                </c:pt>
                <c:pt idx="794">
                  <c:v>392.30299999999988</c:v>
                </c:pt>
                <c:pt idx="795">
                  <c:v>364.23699999999917</c:v>
                </c:pt>
                <c:pt idx="796">
                  <c:v>337.85899999999947</c:v>
                </c:pt>
                <c:pt idx="797">
                  <c:v>313.09299999999985</c:v>
                </c:pt>
                <c:pt idx="798">
                  <c:v>289.87100000000009</c:v>
                </c:pt>
                <c:pt idx="799">
                  <c:v>268.11800000000039</c:v>
                </c:pt>
                <c:pt idx="800">
                  <c:v>247.76000000000022</c:v>
                </c:pt>
                <c:pt idx="801">
                  <c:v>228.73399999999947</c:v>
                </c:pt>
                <c:pt idx="802">
                  <c:v>210.96900000000005</c:v>
                </c:pt>
                <c:pt idx="803">
                  <c:v>194.39999999999964</c:v>
                </c:pt>
                <c:pt idx="804">
                  <c:v>178.96299999999974</c:v>
                </c:pt>
                <c:pt idx="805">
                  <c:v>164.59699999999975</c:v>
                </c:pt>
                <c:pt idx="806">
                  <c:v>151.24099999999999</c:v>
                </c:pt>
                <c:pt idx="807">
                  <c:v>138.83700000000044</c:v>
                </c:pt>
                <c:pt idx="808">
                  <c:v>127.32999999999993</c:v>
                </c:pt>
                <c:pt idx="809">
                  <c:v>116.66600000000017</c:v>
                </c:pt>
                <c:pt idx="810">
                  <c:v>106.79399999999987</c:v>
                </c:pt>
                <c:pt idx="811">
                  <c:v>97.664999999999964</c:v>
                </c:pt>
                <c:pt idx="812">
                  <c:v>89.232999999999265</c:v>
                </c:pt>
                <c:pt idx="813">
                  <c:v>81.452000000000226</c:v>
                </c:pt>
                <c:pt idx="814">
                  <c:v>74.278000000000247</c:v>
                </c:pt>
                <c:pt idx="815">
                  <c:v>67.672999999999774</c:v>
                </c:pt>
                <c:pt idx="816">
                  <c:v>61.597000000000662</c:v>
                </c:pt>
                <c:pt idx="817">
                  <c:v>56.01299999999992</c:v>
                </c:pt>
                <c:pt idx="818">
                  <c:v>50.88799999999992</c:v>
                </c:pt>
                <c:pt idx="819">
                  <c:v>46.187999999999192</c:v>
                </c:pt>
                <c:pt idx="820">
                  <c:v>41.881999999999607</c:v>
                </c:pt>
                <c:pt idx="821">
                  <c:v>37.942000000000007</c:v>
                </c:pt>
                <c:pt idx="822">
                  <c:v>34.340000000000146</c:v>
                </c:pt>
                <c:pt idx="823">
                  <c:v>31.051000000000386</c:v>
                </c:pt>
                <c:pt idx="824">
                  <c:v>28.050000000000182</c:v>
                </c:pt>
                <c:pt idx="825">
                  <c:v>25.315000000000509</c:v>
                </c:pt>
                <c:pt idx="826">
                  <c:v>22.826000000000022</c:v>
                </c:pt>
                <c:pt idx="827">
                  <c:v>20.561999999999898</c:v>
                </c:pt>
                <c:pt idx="828">
                  <c:v>18.505000000000109</c:v>
                </c:pt>
                <c:pt idx="829">
                  <c:v>16.63799999999992</c:v>
                </c:pt>
                <c:pt idx="830">
                  <c:v>14.944999999999709</c:v>
                </c:pt>
                <c:pt idx="831">
                  <c:v>13.411999999999352</c:v>
                </c:pt>
                <c:pt idx="832">
                  <c:v>12.024999999999636</c:v>
                </c:pt>
                <c:pt idx="833">
                  <c:v>10.770999999999731</c:v>
                </c:pt>
                <c:pt idx="834">
                  <c:v>9.6390000000001237</c:v>
                </c:pt>
                <c:pt idx="835">
                  <c:v>8.6180000000003929</c:v>
                </c:pt>
                <c:pt idx="836">
                  <c:v>7.6980000000003201</c:v>
                </c:pt>
                <c:pt idx="837">
                  <c:v>6.8690000000005966</c:v>
                </c:pt>
                <c:pt idx="838">
                  <c:v>6.1239999999997963</c:v>
                </c:pt>
                <c:pt idx="839">
                  <c:v>5.4539999999997235</c:v>
                </c:pt>
                <c:pt idx="840">
                  <c:v>4.8540000000002692</c:v>
                </c:pt>
                <c:pt idx="841">
                  <c:v>4.3149999999995998</c:v>
                </c:pt>
                <c:pt idx="842">
                  <c:v>3.8330000000005384</c:v>
                </c:pt>
                <c:pt idx="843">
                  <c:v>3.4009999999998399</c:v>
                </c:pt>
                <c:pt idx="844">
                  <c:v>3.0159999999996217</c:v>
                </c:pt>
                <c:pt idx="845">
                  <c:v>2.6700000000000728</c:v>
                </c:pt>
                <c:pt idx="846">
                  <c:v>2.3640000000004875</c:v>
                </c:pt>
                <c:pt idx="847">
                  <c:v>2.0889999999999418</c:v>
                </c:pt>
                <c:pt idx="848">
                  <c:v>1.8450000000002547</c:v>
                </c:pt>
                <c:pt idx="849">
                  <c:v>1.6289999999999054</c:v>
                </c:pt>
                <c:pt idx="850">
                  <c:v>1.4360000000006039</c:v>
                </c:pt>
                <c:pt idx="851">
                  <c:v>1.2649999999994179</c:v>
                </c:pt>
                <c:pt idx="852">
                  <c:v>1.1130000000002838</c:v>
                </c:pt>
                <c:pt idx="853">
                  <c:v>0.97900000000026921</c:v>
                </c:pt>
                <c:pt idx="854">
                  <c:v>0.86000000000058208</c:v>
                </c:pt>
                <c:pt idx="855">
                  <c:v>0.75500000000010914</c:v>
                </c:pt>
                <c:pt idx="856">
                  <c:v>0.66200000000026193</c:v>
                </c:pt>
                <c:pt idx="857">
                  <c:v>0.57999999999992724</c:v>
                </c:pt>
                <c:pt idx="858">
                  <c:v>0.50799999999981083</c:v>
                </c:pt>
                <c:pt idx="859">
                  <c:v>0.44400000000041473</c:v>
                </c:pt>
                <c:pt idx="860">
                  <c:v>0.38800000000082946</c:v>
                </c:pt>
                <c:pt idx="861">
                  <c:v>0.33899999999994179</c:v>
                </c:pt>
                <c:pt idx="862">
                  <c:v>0.29599999999936699</c:v>
                </c:pt>
                <c:pt idx="863">
                  <c:v>0.25800000000072032</c:v>
                </c:pt>
                <c:pt idx="864">
                  <c:v>0.2249999999994543</c:v>
                </c:pt>
                <c:pt idx="865">
                  <c:v>0.19599999999991269</c:v>
                </c:pt>
                <c:pt idx="866">
                  <c:v>0.17100000000027649</c:v>
                </c:pt>
                <c:pt idx="867">
                  <c:v>0.14800000000013824</c:v>
                </c:pt>
                <c:pt idx="868">
                  <c:v>0.12899999999990541</c:v>
                </c:pt>
                <c:pt idx="869">
                  <c:v>0.11200000000008004</c:v>
                </c:pt>
                <c:pt idx="870">
                  <c:v>9.6999999999752617E-2</c:v>
                </c:pt>
                <c:pt idx="871">
                  <c:v>8.500000000003638E-2</c:v>
                </c:pt>
                <c:pt idx="872">
                  <c:v>7.2999999999410647E-2</c:v>
                </c:pt>
                <c:pt idx="873">
                  <c:v>6.3000000000101863E-2</c:v>
                </c:pt>
                <c:pt idx="874">
                  <c:v>5.4999999999381544E-2</c:v>
                </c:pt>
                <c:pt idx="875">
                  <c:v>4.7999999999774445E-2</c:v>
                </c:pt>
                <c:pt idx="876">
                  <c:v>4.1000000000167347E-2</c:v>
                </c:pt>
                <c:pt idx="877">
                  <c:v>3.6000000000058208E-2</c:v>
                </c:pt>
                <c:pt idx="878">
                  <c:v>3.0999999999949068E-2</c:v>
                </c:pt>
                <c:pt idx="879">
                  <c:v>2.7000000000043656E-2</c:v>
                </c:pt>
                <c:pt idx="880">
                  <c:v>2.400000000034197E-2</c:v>
                </c:pt>
                <c:pt idx="881">
                  <c:v>2.099999999973079E-2</c:v>
                </c:pt>
                <c:pt idx="882">
                  <c:v>1.8000000000029104E-2</c:v>
                </c:pt>
                <c:pt idx="883">
                  <c:v>1.6000000000531145E-2</c:v>
                </c:pt>
                <c:pt idx="884">
                  <c:v>1.4000000000123691E-2</c:v>
                </c:pt>
                <c:pt idx="885">
                  <c:v>1.2999999999919964E-2</c:v>
                </c:pt>
                <c:pt idx="886">
                  <c:v>1.1000000000422006E-2</c:v>
                </c:pt>
                <c:pt idx="887">
                  <c:v>9.0000000000145519E-3</c:v>
                </c:pt>
                <c:pt idx="888">
                  <c:v>7.9999999998108251E-3</c:v>
                </c:pt>
                <c:pt idx="889">
                  <c:v>6.9999999996070983E-3</c:v>
                </c:pt>
                <c:pt idx="890">
                  <c:v>7.000000000516593E-3</c:v>
                </c:pt>
                <c:pt idx="891">
                  <c:v>7.000000000516593E-3</c:v>
                </c:pt>
                <c:pt idx="892">
                  <c:v>5.9999999994033715E-3</c:v>
                </c:pt>
                <c:pt idx="893">
                  <c:v>5.0000000001091394E-3</c:v>
                </c:pt>
                <c:pt idx="894">
                  <c:v>5.0000000001091394E-3</c:v>
                </c:pt>
                <c:pt idx="895">
                  <c:v>5.0000000001091394E-3</c:v>
                </c:pt>
                <c:pt idx="896">
                  <c:v>3.9999999999054126E-3</c:v>
                </c:pt>
                <c:pt idx="897">
                  <c:v>3.9999999999054126E-3</c:v>
                </c:pt>
                <c:pt idx="898">
                  <c:v>4.0000000008149073E-3</c:v>
                </c:pt>
                <c:pt idx="899">
                  <c:v>3.0000000006111804E-3</c:v>
                </c:pt>
                <c:pt idx="900">
                  <c:v>2.9999999997016857E-3</c:v>
                </c:pt>
                <c:pt idx="901">
                  <c:v>2.9999999997016857E-3</c:v>
                </c:pt>
                <c:pt idx="902">
                  <c:v>3.0000000006111804E-3</c:v>
                </c:pt>
                <c:pt idx="903">
                  <c:v>3.0000000006111804E-3</c:v>
                </c:pt>
                <c:pt idx="904">
                  <c:v>2.9999999997016857E-3</c:v>
                </c:pt>
                <c:pt idx="905">
                  <c:v>3.0000000006111804E-3</c:v>
                </c:pt>
                <c:pt idx="906">
                  <c:v>2.9999999997016857E-3</c:v>
                </c:pt>
                <c:pt idx="907">
                  <c:v>2.9999999997016857E-3</c:v>
                </c:pt>
                <c:pt idx="908">
                  <c:v>2.9999999997016857E-3</c:v>
                </c:pt>
                <c:pt idx="909">
                  <c:v>3.0000000006111804E-3</c:v>
                </c:pt>
                <c:pt idx="910">
                  <c:v>3.0000000006111804E-3</c:v>
                </c:pt>
                <c:pt idx="911">
                  <c:v>1.9999999994979589E-3</c:v>
                </c:pt>
                <c:pt idx="912">
                  <c:v>1.9999999994979589E-3</c:v>
                </c:pt>
                <c:pt idx="913">
                  <c:v>2.0000000004074536E-3</c:v>
                </c:pt>
                <c:pt idx="914">
                  <c:v>2.0000000004074536E-3</c:v>
                </c:pt>
                <c:pt idx="915">
                  <c:v>2.0000000004074536E-3</c:v>
                </c:pt>
                <c:pt idx="916">
                  <c:v>3.0000000006111804E-3</c:v>
                </c:pt>
                <c:pt idx="917">
                  <c:v>2.0000000004074536E-3</c:v>
                </c:pt>
                <c:pt idx="918">
                  <c:v>1.9999999994979589E-3</c:v>
                </c:pt>
                <c:pt idx="919">
                  <c:v>1.9999999994979589E-3</c:v>
                </c:pt>
                <c:pt idx="920">
                  <c:v>3.0000000006111804E-3</c:v>
                </c:pt>
                <c:pt idx="921">
                  <c:v>2.0000000004074536E-3</c:v>
                </c:pt>
                <c:pt idx="922">
                  <c:v>2.0000000004074536E-3</c:v>
                </c:pt>
                <c:pt idx="923">
                  <c:v>1.9999999994979589E-3</c:v>
                </c:pt>
                <c:pt idx="924">
                  <c:v>1.9999999994979589E-3</c:v>
                </c:pt>
                <c:pt idx="925">
                  <c:v>2.0000000004074536E-3</c:v>
                </c:pt>
                <c:pt idx="926">
                  <c:v>2.0000000004074536E-3</c:v>
                </c:pt>
                <c:pt idx="927">
                  <c:v>2.9999999997016857E-3</c:v>
                </c:pt>
                <c:pt idx="928">
                  <c:v>2.9999999997016857E-3</c:v>
                </c:pt>
                <c:pt idx="929">
                  <c:v>2.0000000004074536E-3</c:v>
                </c:pt>
                <c:pt idx="930">
                  <c:v>2.0000000004074536E-3</c:v>
                </c:pt>
                <c:pt idx="931">
                  <c:v>2.0000000004074536E-3</c:v>
                </c:pt>
                <c:pt idx="932">
                  <c:v>2.9999999997016857E-3</c:v>
                </c:pt>
                <c:pt idx="933">
                  <c:v>2.0000000004074536E-3</c:v>
                </c:pt>
                <c:pt idx="934">
                  <c:v>2.9999999997016857E-3</c:v>
                </c:pt>
                <c:pt idx="935">
                  <c:v>2.0000000004074536E-3</c:v>
                </c:pt>
                <c:pt idx="936">
                  <c:v>2.0000000004074536E-3</c:v>
                </c:pt>
                <c:pt idx="937">
                  <c:v>3.0000000006111804E-3</c:v>
                </c:pt>
                <c:pt idx="938">
                  <c:v>2.0000000004074536E-3</c:v>
                </c:pt>
                <c:pt idx="939">
                  <c:v>2.0000000004074536E-3</c:v>
                </c:pt>
                <c:pt idx="940">
                  <c:v>2.9999999997016857E-3</c:v>
                </c:pt>
                <c:pt idx="941">
                  <c:v>1.9999999994979589E-3</c:v>
                </c:pt>
                <c:pt idx="942">
                  <c:v>1.9999999994979589E-3</c:v>
                </c:pt>
                <c:pt idx="943">
                  <c:v>2.0000000004074536E-3</c:v>
                </c:pt>
                <c:pt idx="944">
                  <c:v>1.9999999994979589E-3</c:v>
                </c:pt>
                <c:pt idx="945">
                  <c:v>1.9999999994979589E-3</c:v>
                </c:pt>
                <c:pt idx="946">
                  <c:v>1.9999999994979589E-3</c:v>
                </c:pt>
                <c:pt idx="947">
                  <c:v>2.0000000004074536E-3</c:v>
                </c:pt>
                <c:pt idx="948">
                  <c:v>3.0000000006111804E-3</c:v>
                </c:pt>
                <c:pt idx="949">
                  <c:v>1.9999999994979589E-3</c:v>
                </c:pt>
                <c:pt idx="950">
                  <c:v>2.0000000004074536E-3</c:v>
                </c:pt>
                <c:pt idx="951">
                  <c:v>2.0000000004074536E-3</c:v>
                </c:pt>
                <c:pt idx="952">
                  <c:v>2.0000000004074536E-3</c:v>
                </c:pt>
                <c:pt idx="953">
                  <c:v>2.0000000004074536E-3</c:v>
                </c:pt>
                <c:pt idx="954">
                  <c:v>1.9999999994979589E-3</c:v>
                </c:pt>
                <c:pt idx="955">
                  <c:v>2.0000000004074536E-3</c:v>
                </c:pt>
                <c:pt idx="956">
                  <c:v>1.9999999994979589E-3</c:v>
                </c:pt>
                <c:pt idx="957">
                  <c:v>1.9999999994979589E-3</c:v>
                </c:pt>
                <c:pt idx="958">
                  <c:v>1.9999999994979589E-3</c:v>
                </c:pt>
                <c:pt idx="959">
                  <c:v>2.0000000004074536E-3</c:v>
                </c:pt>
                <c:pt idx="960">
                  <c:v>1.9999999994979589E-3</c:v>
                </c:pt>
                <c:pt idx="961">
                  <c:v>1.9999999994979589E-3</c:v>
                </c:pt>
                <c:pt idx="962">
                  <c:v>2.0000000004074536E-3</c:v>
                </c:pt>
                <c:pt idx="963">
                  <c:v>1.9999999994979589E-3</c:v>
                </c:pt>
                <c:pt idx="964">
                  <c:v>1.9999999994979589E-3</c:v>
                </c:pt>
                <c:pt idx="965">
                  <c:v>2.0000000004074536E-3</c:v>
                </c:pt>
                <c:pt idx="966">
                  <c:v>1.9999999994979589E-3</c:v>
                </c:pt>
                <c:pt idx="967">
                  <c:v>2.0000000004074536E-3</c:v>
                </c:pt>
                <c:pt idx="968">
                  <c:v>1.9999999994979589E-3</c:v>
                </c:pt>
                <c:pt idx="969">
                  <c:v>1.9999999994979589E-3</c:v>
                </c:pt>
                <c:pt idx="970">
                  <c:v>1.9999999994979589E-3</c:v>
                </c:pt>
                <c:pt idx="971">
                  <c:v>2.0000000004074536E-3</c:v>
                </c:pt>
                <c:pt idx="972">
                  <c:v>1.9999999994979589E-3</c:v>
                </c:pt>
                <c:pt idx="973">
                  <c:v>2.0000000004074536E-3</c:v>
                </c:pt>
                <c:pt idx="974">
                  <c:v>2.9999999997016857E-3</c:v>
                </c:pt>
                <c:pt idx="975">
                  <c:v>1.9999999994979589E-3</c:v>
                </c:pt>
                <c:pt idx="976">
                  <c:v>2.9999999997016857E-3</c:v>
                </c:pt>
                <c:pt idx="977">
                  <c:v>2.0000000004074536E-3</c:v>
                </c:pt>
                <c:pt idx="978">
                  <c:v>2.0000000004074536E-3</c:v>
                </c:pt>
                <c:pt idx="979">
                  <c:v>2.9999999997016857E-3</c:v>
                </c:pt>
                <c:pt idx="980">
                  <c:v>3.0000000006111804E-3</c:v>
                </c:pt>
                <c:pt idx="981">
                  <c:v>2.9999999997016857E-3</c:v>
                </c:pt>
                <c:pt idx="982">
                  <c:v>2.9999999997016857E-3</c:v>
                </c:pt>
                <c:pt idx="983">
                  <c:v>2.9999999997016857E-3</c:v>
                </c:pt>
                <c:pt idx="984">
                  <c:v>2.9999999997016857E-3</c:v>
                </c:pt>
                <c:pt idx="985">
                  <c:v>2.9999999997016857E-3</c:v>
                </c:pt>
                <c:pt idx="986">
                  <c:v>3.9999999999054126E-3</c:v>
                </c:pt>
                <c:pt idx="987">
                  <c:v>3.9999999999054126E-3</c:v>
                </c:pt>
                <c:pt idx="988">
                  <c:v>3.9999999999054126E-3</c:v>
                </c:pt>
                <c:pt idx="989">
                  <c:v>3.9999999999054126E-3</c:v>
                </c:pt>
                <c:pt idx="990">
                  <c:v>3.9999999999054126E-3</c:v>
                </c:pt>
                <c:pt idx="991">
                  <c:v>4.9999999991996447E-3</c:v>
                </c:pt>
                <c:pt idx="992">
                  <c:v>4.9999999991996447E-3</c:v>
                </c:pt>
                <c:pt idx="993">
                  <c:v>6.0000000003128662E-3</c:v>
                </c:pt>
                <c:pt idx="994">
                  <c:v>6.0000000003128662E-3</c:v>
                </c:pt>
                <c:pt idx="995">
                  <c:v>5.9999999994033715E-3</c:v>
                </c:pt>
                <c:pt idx="996">
                  <c:v>6.9999999996070983E-3</c:v>
                </c:pt>
                <c:pt idx="997">
                  <c:v>7.9999999998108251E-3</c:v>
                </c:pt>
                <c:pt idx="998">
                  <c:v>7.9999999998108251E-3</c:v>
                </c:pt>
                <c:pt idx="999">
                  <c:v>9.0000000000145519E-3</c:v>
                </c:pt>
                <c:pt idx="1000">
                  <c:v>1.0000000000218279E-2</c:v>
                </c:pt>
                <c:pt idx="1001">
                  <c:v>1.2000000000625732E-2</c:v>
                </c:pt>
                <c:pt idx="1002">
                  <c:v>1.2000000000625732E-2</c:v>
                </c:pt>
                <c:pt idx="1003">
                  <c:v>1.4000000000123691E-2</c:v>
                </c:pt>
                <c:pt idx="1004">
                  <c:v>1.5000000000327418E-2</c:v>
                </c:pt>
                <c:pt idx="1005">
                  <c:v>1.6999999999825377E-2</c:v>
                </c:pt>
                <c:pt idx="1006">
                  <c:v>1.9000000000232831E-2</c:v>
                </c:pt>
                <c:pt idx="1007">
                  <c:v>2.1000000000640284E-2</c:v>
                </c:pt>
                <c:pt idx="1008">
                  <c:v>2.3000000000138243E-2</c:v>
                </c:pt>
                <c:pt idx="1009">
                  <c:v>2.5000000000545697E-2</c:v>
                </c:pt>
                <c:pt idx="1010">
                  <c:v>2.8000000000247383E-2</c:v>
                </c:pt>
                <c:pt idx="1011">
                  <c:v>3.0999999999949068E-2</c:v>
                </c:pt>
                <c:pt idx="1012">
                  <c:v>3.4999999999854481E-2</c:v>
                </c:pt>
                <c:pt idx="1013">
                  <c:v>3.8000000000465661E-2</c:v>
                </c:pt>
                <c:pt idx="1014">
                  <c:v>4.2999999999665306E-2</c:v>
                </c:pt>
                <c:pt idx="1015">
                  <c:v>4.7000000000480213E-2</c:v>
                </c:pt>
                <c:pt idx="1016">
                  <c:v>5.2000000000589353E-2</c:v>
                </c:pt>
                <c:pt idx="1017">
                  <c:v>5.7999999999992724E-2</c:v>
                </c:pt>
                <c:pt idx="1018">
                  <c:v>6.3999999999396096E-2</c:v>
                </c:pt>
                <c:pt idx="1019">
                  <c:v>7.0999999999912689E-2</c:v>
                </c:pt>
                <c:pt idx="1020">
                  <c:v>7.9000000000633008E-2</c:v>
                </c:pt>
                <c:pt idx="1021">
                  <c:v>8.6999999999534339E-2</c:v>
                </c:pt>
                <c:pt idx="1022">
                  <c:v>9.5999999999548891E-2</c:v>
                </c:pt>
                <c:pt idx="1023">
                  <c:v>0.10600000000067666</c:v>
                </c:pt>
                <c:pt idx="1024">
                  <c:v>0.11700000000018917</c:v>
                </c:pt>
                <c:pt idx="1025">
                  <c:v>0.13000000000010914</c:v>
                </c:pt>
                <c:pt idx="1026">
                  <c:v>0.1430000000000291</c:v>
                </c:pt>
                <c:pt idx="1027">
                  <c:v>0.15800000000035652</c:v>
                </c:pt>
                <c:pt idx="1028">
                  <c:v>0.17399999999997817</c:v>
                </c:pt>
                <c:pt idx="1029">
                  <c:v>0.19200000000000728</c:v>
                </c:pt>
                <c:pt idx="1030">
                  <c:v>0.21199999999953434</c:v>
                </c:pt>
                <c:pt idx="1031">
                  <c:v>0.23299999999926513</c:v>
                </c:pt>
                <c:pt idx="1032">
                  <c:v>0.25700000000051659</c:v>
                </c:pt>
                <c:pt idx="1033">
                  <c:v>0.2820000000001528</c:v>
                </c:pt>
                <c:pt idx="1034">
                  <c:v>0.31099999999969441</c:v>
                </c:pt>
                <c:pt idx="1035">
                  <c:v>0.34199999999964348</c:v>
                </c:pt>
                <c:pt idx="1036">
                  <c:v>0.37600000000020373</c:v>
                </c:pt>
                <c:pt idx="1037">
                  <c:v>0.41199999999935244</c:v>
                </c:pt>
                <c:pt idx="1038">
                  <c:v>0.45299999999951979</c:v>
                </c:pt>
                <c:pt idx="1039">
                  <c:v>0.49700000000029831</c:v>
                </c:pt>
                <c:pt idx="1040">
                  <c:v>0.54500000000007276</c:v>
                </c:pt>
                <c:pt idx="1041">
                  <c:v>0.59799999999995634</c:v>
                </c:pt>
                <c:pt idx="1042">
                  <c:v>0.65499999999974534</c:v>
                </c:pt>
                <c:pt idx="1043">
                  <c:v>0.71699999999964348</c:v>
                </c:pt>
                <c:pt idx="1044">
                  <c:v>0.78500000000076398</c:v>
                </c:pt>
                <c:pt idx="1045">
                  <c:v>0.85800000000017462</c:v>
                </c:pt>
                <c:pt idx="1046">
                  <c:v>0.93900000000030559</c:v>
                </c:pt>
                <c:pt idx="1047">
                  <c:v>1.0270000000000437</c:v>
                </c:pt>
                <c:pt idx="1048">
                  <c:v>1.1209999999991851</c:v>
                </c:pt>
                <c:pt idx="1049">
                  <c:v>1.2240000000001601</c:v>
                </c:pt>
                <c:pt idx="1050">
                  <c:v>1.3340000000007421</c:v>
                </c:pt>
                <c:pt idx="1051">
                  <c:v>1.4549999999999272</c:v>
                </c:pt>
                <c:pt idx="1052">
                  <c:v>1.5860000000002401</c:v>
                </c:pt>
                <c:pt idx="1053">
                  <c:v>1.7280000000000655</c:v>
                </c:pt>
                <c:pt idx="1054">
                  <c:v>1.8820000000005166</c:v>
                </c:pt>
                <c:pt idx="1055">
                  <c:v>2.0470000000004802</c:v>
                </c:pt>
                <c:pt idx="1056">
                  <c:v>2.2269999999998618</c:v>
                </c:pt>
                <c:pt idx="1057">
                  <c:v>2.4200000000000728</c:v>
                </c:pt>
                <c:pt idx="1058">
                  <c:v>2.6300000000001091</c:v>
                </c:pt>
                <c:pt idx="1059">
                  <c:v>2.8550000000004729</c:v>
                </c:pt>
                <c:pt idx="1060">
                  <c:v>3.0990000000001601</c:v>
                </c:pt>
                <c:pt idx="1061">
                  <c:v>3.3610000000007858</c:v>
                </c:pt>
                <c:pt idx="1062">
                  <c:v>3.6440000000002328</c:v>
                </c:pt>
                <c:pt idx="1063">
                  <c:v>3.9480000000003201</c:v>
                </c:pt>
                <c:pt idx="1064">
                  <c:v>4.2759999999998399</c:v>
                </c:pt>
                <c:pt idx="1065">
                  <c:v>4.6280000000006112</c:v>
                </c:pt>
                <c:pt idx="1066">
                  <c:v>5.0060000000003129</c:v>
                </c:pt>
                <c:pt idx="1067">
                  <c:v>5.4130000000004657</c:v>
                </c:pt>
                <c:pt idx="1068">
                  <c:v>5.8490000000001601</c:v>
                </c:pt>
                <c:pt idx="1069">
                  <c:v>6.3170000000000073</c:v>
                </c:pt>
                <c:pt idx="1070">
                  <c:v>6.8200000000006185</c:v>
                </c:pt>
                <c:pt idx="1071">
                  <c:v>7.3569999999999709</c:v>
                </c:pt>
                <c:pt idx="1072">
                  <c:v>7.9340000000001965</c:v>
                </c:pt>
                <c:pt idx="1073">
                  <c:v>8.5500000000001819</c:v>
                </c:pt>
                <c:pt idx="1074">
                  <c:v>9.2089999999998327</c:v>
                </c:pt>
                <c:pt idx="1075">
                  <c:v>9.9139999999997599</c:v>
                </c:pt>
                <c:pt idx="1076">
                  <c:v>10.667000000000371</c:v>
                </c:pt>
                <c:pt idx="1077">
                  <c:v>11.471999999999753</c:v>
                </c:pt>
                <c:pt idx="1078">
                  <c:v>12.329999999999927</c:v>
                </c:pt>
                <c:pt idx="1079">
                  <c:v>13.244999999999891</c:v>
                </c:pt>
                <c:pt idx="1080">
                  <c:v>14.220999999999549</c:v>
                </c:pt>
                <c:pt idx="1081">
                  <c:v>15.260000000000218</c:v>
                </c:pt>
                <c:pt idx="1082">
                  <c:v>16.365999999999985</c:v>
                </c:pt>
                <c:pt idx="1083">
                  <c:v>17.543999999999869</c:v>
                </c:pt>
                <c:pt idx="1084">
                  <c:v>18.795000000000073</c:v>
                </c:pt>
                <c:pt idx="1085">
                  <c:v>20.126000000000204</c:v>
                </c:pt>
                <c:pt idx="1086">
                  <c:v>21.538000000000466</c:v>
                </c:pt>
                <c:pt idx="1087">
                  <c:v>23.036999999999352</c:v>
                </c:pt>
                <c:pt idx="1088">
                  <c:v>24.628999999999905</c:v>
                </c:pt>
                <c:pt idx="1089">
                  <c:v>26.314000000000306</c:v>
                </c:pt>
                <c:pt idx="1090">
                  <c:v>28.101000000000568</c:v>
                </c:pt>
                <c:pt idx="1091">
                  <c:v>29.992999999999483</c:v>
                </c:pt>
                <c:pt idx="1092">
                  <c:v>31.994000000000597</c:v>
                </c:pt>
                <c:pt idx="1093">
                  <c:v>34.109999999999673</c:v>
                </c:pt>
                <c:pt idx="1094">
                  <c:v>36.347999999999956</c:v>
                </c:pt>
                <c:pt idx="1095">
                  <c:v>38.710999999999331</c:v>
                </c:pt>
                <c:pt idx="1096">
                  <c:v>41.204999999999927</c:v>
                </c:pt>
                <c:pt idx="1097">
                  <c:v>43.835999999999331</c:v>
                </c:pt>
                <c:pt idx="1098">
                  <c:v>46.611000000000786</c:v>
                </c:pt>
                <c:pt idx="1099">
                  <c:v>49.534999999999854</c:v>
                </c:pt>
                <c:pt idx="1100">
                  <c:v>52.613000000000284</c:v>
                </c:pt>
                <c:pt idx="1101">
                  <c:v>55.851999999999862</c:v>
                </c:pt>
                <c:pt idx="1102">
                  <c:v>59.260000000000218</c:v>
                </c:pt>
                <c:pt idx="1103">
                  <c:v>62.841000000000349</c:v>
                </c:pt>
                <c:pt idx="1104">
                  <c:v>66.603000000000065</c:v>
                </c:pt>
                <c:pt idx="1105">
                  <c:v>70.551000000000386</c:v>
                </c:pt>
                <c:pt idx="1106">
                  <c:v>74.693000000000211</c:v>
                </c:pt>
                <c:pt idx="1107">
                  <c:v>79.036999999999352</c:v>
                </c:pt>
                <c:pt idx="1108">
                  <c:v>83.587000000000444</c:v>
                </c:pt>
                <c:pt idx="1109">
                  <c:v>88.351000000000568</c:v>
                </c:pt>
                <c:pt idx="1110">
                  <c:v>93.336999999999534</c:v>
                </c:pt>
                <c:pt idx="1111">
                  <c:v>98.55199999999968</c:v>
                </c:pt>
                <c:pt idx="1112">
                  <c:v>104.00200000000041</c:v>
                </c:pt>
                <c:pt idx="1113">
                  <c:v>109.69300000000021</c:v>
                </c:pt>
                <c:pt idx="1114">
                  <c:v>115.63299999999981</c:v>
                </c:pt>
                <c:pt idx="1115">
                  <c:v>121.82999999999993</c:v>
                </c:pt>
                <c:pt idx="1116">
                  <c:v>128.29100000000017</c:v>
                </c:pt>
                <c:pt idx="1117">
                  <c:v>135.02000000000044</c:v>
                </c:pt>
                <c:pt idx="1118">
                  <c:v>142.02500000000055</c:v>
                </c:pt>
                <c:pt idx="1119">
                  <c:v>149.3139999999994</c:v>
                </c:pt>
                <c:pt idx="1120">
                  <c:v>156.89300000000003</c:v>
                </c:pt>
                <c:pt idx="1121">
                  <c:v>164.76599999999962</c:v>
                </c:pt>
                <c:pt idx="1122">
                  <c:v>172.94200000000001</c:v>
                </c:pt>
                <c:pt idx="1123">
                  <c:v>181.42700000000059</c:v>
                </c:pt>
                <c:pt idx="1124">
                  <c:v>190.22299999999996</c:v>
                </c:pt>
                <c:pt idx="1125">
                  <c:v>199.34000000000015</c:v>
                </c:pt>
                <c:pt idx="1126">
                  <c:v>208.77999999999975</c:v>
                </c:pt>
                <c:pt idx="1127">
                  <c:v>218.55100000000039</c:v>
                </c:pt>
                <c:pt idx="1128">
                  <c:v>228.65299999999934</c:v>
                </c:pt>
                <c:pt idx="1129">
                  <c:v>239.09500000000025</c:v>
                </c:pt>
                <c:pt idx="1130">
                  <c:v>249.87899999999991</c:v>
                </c:pt>
                <c:pt idx="1131">
                  <c:v>261.00799999999981</c:v>
                </c:pt>
                <c:pt idx="1132">
                  <c:v>272.48700000000008</c:v>
                </c:pt>
                <c:pt idx="1133">
                  <c:v>284.31700000000001</c:v>
                </c:pt>
                <c:pt idx="1134">
                  <c:v>296.5</c:v>
                </c:pt>
                <c:pt idx="1135">
                  <c:v>309.03999999999996</c:v>
                </c:pt>
                <c:pt idx="1136">
                  <c:v>321.93499999999949</c:v>
                </c:pt>
                <c:pt idx="1137">
                  <c:v>335.1880000000001</c:v>
                </c:pt>
                <c:pt idx="1138">
                  <c:v>348.79799999999977</c:v>
                </c:pt>
                <c:pt idx="1139">
                  <c:v>362.76600000000053</c:v>
                </c:pt>
                <c:pt idx="1140">
                  <c:v>377.08899999999994</c:v>
                </c:pt>
                <c:pt idx="1141">
                  <c:v>391.76600000000053</c:v>
                </c:pt>
                <c:pt idx="1142">
                  <c:v>406.79499999999916</c:v>
                </c:pt>
                <c:pt idx="1143">
                  <c:v>422.17299999999977</c:v>
                </c:pt>
                <c:pt idx="1144">
                  <c:v>437.89599999999973</c:v>
                </c:pt>
                <c:pt idx="1145">
                  <c:v>453.96000000000004</c:v>
                </c:pt>
                <c:pt idx="1146">
                  <c:v>470.36000000000058</c:v>
                </c:pt>
                <c:pt idx="1147">
                  <c:v>487.09200000000055</c:v>
                </c:pt>
                <c:pt idx="1148">
                  <c:v>504.14400000000023</c:v>
                </c:pt>
                <c:pt idx="1149">
                  <c:v>521.51199999999972</c:v>
                </c:pt>
                <c:pt idx="1150">
                  <c:v>539.1880000000001</c:v>
                </c:pt>
                <c:pt idx="1151">
                  <c:v>557.16300000000047</c:v>
                </c:pt>
                <c:pt idx="1152">
                  <c:v>575.42699999999968</c:v>
                </c:pt>
                <c:pt idx="1153">
                  <c:v>593.97000000000025</c:v>
                </c:pt>
                <c:pt idx="1154">
                  <c:v>612.77899999999954</c:v>
                </c:pt>
                <c:pt idx="1155">
                  <c:v>631.84199999999964</c:v>
                </c:pt>
                <c:pt idx="1156">
                  <c:v>651.14800000000014</c:v>
                </c:pt>
                <c:pt idx="1157">
                  <c:v>670.68199999999979</c:v>
                </c:pt>
                <c:pt idx="1158">
                  <c:v>690.43299999999999</c:v>
                </c:pt>
                <c:pt idx="1159">
                  <c:v>710.37899999999991</c:v>
                </c:pt>
                <c:pt idx="1160">
                  <c:v>730.50700000000052</c:v>
                </c:pt>
                <c:pt idx="1161">
                  <c:v>750.80100000000039</c:v>
                </c:pt>
                <c:pt idx="1162">
                  <c:v>771.2440000000006</c:v>
                </c:pt>
                <c:pt idx="1163">
                  <c:v>791.8159999999998</c:v>
                </c:pt>
                <c:pt idx="1164">
                  <c:v>812.49799999999959</c:v>
                </c:pt>
                <c:pt idx="1165">
                  <c:v>833.27099999999973</c:v>
                </c:pt>
                <c:pt idx="1166">
                  <c:v>854.11499999999978</c:v>
                </c:pt>
                <c:pt idx="1167">
                  <c:v>875.00900000000001</c:v>
                </c:pt>
                <c:pt idx="1168">
                  <c:v>895.93000000000029</c:v>
                </c:pt>
                <c:pt idx="1169">
                  <c:v>916.85999999999967</c:v>
                </c:pt>
                <c:pt idx="1170">
                  <c:v>937.76999999999953</c:v>
                </c:pt>
                <c:pt idx="1171">
                  <c:v>958.64000000000033</c:v>
                </c:pt>
                <c:pt idx="1172">
                  <c:v>979.44699999999921</c:v>
                </c:pt>
                <c:pt idx="1173">
                  <c:v>1000.165</c:v>
                </c:pt>
                <c:pt idx="1174">
                  <c:v>1020.7740000000003</c:v>
                </c:pt>
                <c:pt idx="1175">
                  <c:v>1041.2439999999997</c:v>
                </c:pt>
                <c:pt idx="1176">
                  <c:v>1061.5519999999997</c:v>
                </c:pt>
                <c:pt idx="1177">
                  <c:v>1081.674</c:v>
                </c:pt>
                <c:pt idx="1178">
                  <c:v>1101.5829999999996</c:v>
                </c:pt>
                <c:pt idx="1179">
                  <c:v>1121.2529999999997</c:v>
                </c:pt>
                <c:pt idx="1180">
                  <c:v>1140.6589999999997</c:v>
                </c:pt>
                <c:pt idx="1181">
                  <c:v>1159.7789999999995</c:v>
                </c:pt>
                <c:pt idx="1182">
                  <c:v>1178.5819999999994</c:v>
                </c:pt>
                <c:pt idx="1183">
                  <c:v>1197.0429999999997</c:v>
                </c:pt>
                <c:pt idx="1184">
                  <c:v>1215.1390000000001</c:v>
                </c:pt>
                <c:pt idx="1185">
                  <c:v>1232.8440000000001</c:v>
                </c:pt>
                <c:pt idx="1186">
                  <c:v>1250.1329999999998</c:v>
                </c:pt>
                <c:pt idx="1187">
                  <c:v>1266.982</c:v>
                </c:pt>
                <c:pt idx="1188">
                  <c:v>1283.3649999999998</c:v>
                </c:pt>
                <c:pt idx="1189">
                  <c:v>1299.259</c:v>
                </c:pt>
                <c:pt idx="1190">
                  <c:v>1314.6419999999998</c:v>
                </c:pt>
                <c:pt idx="1191">
                  <c:v>1329.4899999999998</c:v>
                </c:pt>
                <c:pt idx="1192">
                  <c:v>1343.7820000000002</c:v>
                </c:pt>
                <c:pt idx="1193">
                  <c:v>1357.4960000000001</c:v>
                </c:pt>
                <c:pt idx="1194">
                  <c:v>1370.6100000000006</c:v>
                </c:pt>
                <c:pt idx="1195">
                  <c:v>1383.1050000000005</c:v>
                </c:pt>
                <c:pt idx="1196">
                  <c:v>1394.9620000000004</c:v>
                </c:pt>
                <c:pt idx="1197">
                  <c:v>1406.1629999999996</c:v>
                </c:pt>
                <c:pt idx="1198">
                  <c:v>1416.6890000000003</c:v>
                </c:pt>
                <c:pt idx="1199">
                  <c:v>1426.5259999999998</c:v>
                </c:pt>
                <c:pt idx="1200">
                  <c:v>1435.6570000000002</c:v>
                </c:pt>
                <c:pt idx="1201">
                  <c:v>1444.067</c:v>
                </c:pt>
                <c:pt idx="1202">
                  <c:v>1451.7439999999997</c:v>
                </c:pt>
                <c:pt idx="1203">
                  <c:v>1458.6760000000004</c:v>
                </c:pt>
                <c:pt idx="1204">
                  <c:v>1464.8510000000006</c:v>
                </c:pt>
                <c:pt idx="1205">
                  <c:v>1470.2600000000002</c:v>
                </c:pt>
                <c:pt idx="1206">
                  <c:v>1474.8950000000004</c:v>
                </c:pt>
                <c:pt idx="1207">
                  <c:v>1478.7460000000001</c:v>
                </c:pt>
                <c:pt idx="1208">
                  <c:v>1481.8070000000007</c:v>
                </c:pt>
                <c:pt idx="1209">
                  <c:v>1484.0769999999993</c:v>
                </c:pt>
                <c:pt idx="1210">
                  <c:v>1485.5469999999996</c:v>
                </c:pt>
                <c:pt idx="1211">
                  <c:v>1486.2190000000001</c:v>
                </c:pt>
                <c:pt idx="1212">
                  <c:v>1486.0900000000001</c:v>
                </c:pt>
                <c:pt idx="1213">
                  <c:v>1485.1600000000008</c:v>
                </c:pt>
                <c:pt idx="1214">
                  <c:v>1483.4309999999996</c:v>
                </c:pt>
                <c:pt idx="1215">
                  <c:v>1480.9059999999999</c:v>
                </c:pt>
                <c:pt idx="1216">
                  <c:v>1477.5879999999997</c:v>
                </c:pt>
                <c:pt idx="1217">
                  <c:v>1473.4840000000004</c:v>
                </c:pt>
                <c:pt idx="1218">
                  <c:v>1468.5990000000002</c:v>
                </c:pt>
                <c:pt idx="1219">
                  <c:v>1462.942</c:v>
                </c:pt>
                <c:pt idx="1220">
                  <c:v>1456.5219999999999</c:v>
                </c:pt>
                <c:pt idx="1221">
                  <c:v>1449.348</c:v>
                </c:pt>
                <c:pt idx="1222">
                  <c:v>1441.433</c:v>
                </c:pt>
                <c:pt idx="1223">
                  <c:v>1432.7889999999998</c:v>
                </c:pt>
                <c:pt idx="1224">
                  <c:v>1423.4290000000001</c:v>
                </c:pt>
                <c:pt idx="1225">
                  <c:v>1413.37</c:v>
                </c:pt>
                <c:pt idx="1226">
                  <c:v>1402.6239999999998</c:v>
                </c:pt>
                <c:pt idx="1227">
                  <c:v>1391.2110000000002</c:v>
                </c:pt>
                <c:pt idx="1228">
                  <c:v>1379.1450000000004</c:v>
                </c:pt>
                <c:pt idx="1229">
                  <c:v>1366.4490000000005</c:v>
                </c:pt>
                <c:pt idx="1230">
                  <c:v>1353.1409999999996</c:v>
                </c:pt>
                <c:pt idx="1231">
                  <c:v>1339.241</c:v>
                </c:pt>
                <c:pt idx="1232">
                  <c:v>1324.768</c:v>
                </c:pt>
                <c:pt idx="1233">
                  <c:v>1309.7459999999992</c:v>
                </c:pt>
                <c:pt idx="1234">
                  <c:v>1294.1970000000001</c:v>
                </c:pt>
                <c:pt idx="1235">
                  <c:v>1278.1449999999995</c:v>
                </c:pt>
                <c:pt idx="1236">
                  <c:v>1261.6109999999999</c:v>
                </c:pt>
                <c:pt idx="1237">
                  <c:v>1244.6199999999999</c:v>
                </c:pt>
                <c:pt idx="1238">
                  <c:v>1227.1960000000008</c:v>
                </c:pt>
                <c:pt idx="1239">
                  <c:v>1209.3620000000001</c:v>
                </c:pt>
                <c:pt idx="1240">
                  <c:v>1191.1480000000001</c:v>
                </c:pt>
                <c:pt idx="1241">
                  <c:v>1172.576</c:v>
                </c:pt>
                <c:pt idx="1242">
                  <c:v>1153.6720000000005</c:v>
                </c:pt>
                <c:pt idx="1243">
                  <c:v>1134.4610000000002</c:v>
                </c:pt>
                <c:pt idx="1244">
                  <c:v>1114.9679999999998</c:v>
                </c:pt>
                <c:pt idx="1245">
                  <c:v>1095.2209999999995</c:v>
                </c:pt>
                <c:pt idx="1246">
                  <c:v>1075.2440000000006</c:v>
                </c:pt>
                <c:pt idx="1247">
                  <c:v>1055.0619999999999</c:v>
                </c:pt>
                <c:pt idx="1248">
                  <c:v>1034.7019999999993</c:v>
                </c:pt>
                <c:pt idx="1249">
                  <c:v>1014.1880000000001</c:v>
                </c:pt>
                <c:pt idx="1250">
                  <c:v>993.54500000000007</c:v>
                </c:pt>
                <c:pt idx="1251">
                  <c:v>972.79600000000028</c:v>
                </c:pt>
                <c:pt idx="1252">
                  <c:v>951.96999999999935</c:v>
                </c:pt>
                <c:pt idx="1253">
                  <c:v>931.08700000000044</c:v>
                </c:pt>
                <c:pt idx="1254">
                  <c:v>910.17100000000028</c:v>
                </c:pt>
                <c:pt idx="1255">
                  <c:v>889.2470000000003</c:v>
                </c:pt>
                <c:pt idx="1256">
                  <c:v>868.33399999999983</c:v>
                </c:pt>
                <c:pt idx="1257">
                  <c:v>847.45799999999963</c:v>
                </c:pt>
                <c:pt idx="1258">
                  <c:v>826.63799999999992</c:v>
                </c:pt>
                <c:pt idx="1259">
                  <c:v>805.89500000000044</c:v>
                </c:pt>
                <c:pt idx="1260">
                  <c:v>785.25</c:v>
                </c:pt>
                <c:pt idx="1261">
                  <c:v>764.72099999999955</c:v>
                </c:pt>
                <c:pt idx="1262">
                  <c:v>744.32800000000043</c:v>
                </c:pt>
                <c:pt idx="1263">
                  <c:v>724.08600000000024</c:v>
                </c:pt>
                <c:pt idx="1264">
                  <c:v>704.01699999999983</c:v>
                </c:pt>
                <c:pt idx="1265">
                  <c:v>684.13599999999951</c:v>
                </c:pt>
                <c:pt idx="1266">
                  <c:v>664.45800000000054</c:v>
                </c:pt>
                <c:pt idx="1267">
                  <c:v>644.99799999999959</c:v>
                </c:pt>
                <c:pt idx="1268">
                  <c:v>625.77099999999973</c:v>
                </c:pt>
                <c:pt idx="1269">
                  <c:v>606.79100000000017</c:v>
                </c:pt>
                <c:pt idx="1270">
                  <c:v>588.06900000000041</c:v>
                </c:pt>
                <c:pt idx="1271">
                  <c:v>569.61700000000019</c:v>
                </c:pt>
                <c:pt idx="1272">
                  <c:v>551.44800000000032</c:v>
                </c:pt>
                <c:pt idx="1273">
                  <c:v>533.57099999999991</c:v>
                </c:pt>
                <c:pt idx="1274">
                  <c:v>515.99399999999969</c:v>
                </c:pt>
                <c:pt idx="1275">
                  <c:v>498.72800000000007</c:v>
                </c:pt>
                <c:pt idx="1276">
                  <c:v>481.78000000000065</c:v>
                </c:pt>
                <c:pt idx="1277">
                  <c:v>465.15800000000036</c:v>
                </c:pt>
                <c:pt idx="1278">
                  <c:v>448.86700000000019</c:v>
                </c:pt>
                <c:pt idx="1279">
                  <c:v>432.91299999999956</c:v>
                </c:pt>
                <c:pt idx="1280">
                  <c:v>417.30100000000039</c:v>
                </c:pt>
                <c:pt idx="1281">
                  <c:v>402.03700000000026</c:v>
                </c:pt>
                <c:pt idx="1282">
                  <c:v>387.12100000000009</c:v>
                </c:pt>
                <c:pt idx="1283">
                  <c:v>372.5590000000002</c:v>
                </c:pt>
                <c:pt idx="1284">
                  <c:v>358.35000000000036</c:v>
                </c:pt>
                <c:pt idx="1285">
                  <c:v>344.49900000000071</c:v>
                </c:pt>
                <c:pt idx="1286">
                  <c:v>331.0029999999997</c:v>
                </c:pt>
                <c:pt idx="1287">
                  <c:v>317.86599999999999</c:v>
                </c:pt>
                <c:pt idx="1288">
                  <c:v>305.08500000000004</c:v>
                </c:pt>
                <c:pt idx="1289">
                  <c:v>292.66100000000006</c:v>
                </c:pt>
                <c:pt idx="1290">
                  <c:v>280.59200000000055</c:v>
                </c:pt>
                <c:pt idx="1291">
                  <c:v>268.875</c:v>
                </c:pt>
                <c:pt idx="1292">
                  <c:v>257.50900000000001</c:v>
                </c:pt>
                <c:pt idx="1293">
                  <c:v>246.48999999999978</c:v>
                </c:pt>
                <c:pt idx="1294">
                  <c:v>235.81700000000001</c:v>
                </c:pt>
                <c:pt idx="1295">
                  <c:v>225.48300000000017</c:v>
                </c:pt>
                <c:pt idx="1296">
                  <c:v>215.48599999999988</c:v>
                </c:pt>
                <c:pt idx="1297">
                  <c:v>205.82200000000012</c:v>
                </c:pt>
                <c:pt idx="1298">
                  <c:v>196.48500000000058</c:v>
                </c:pt>
                <c:pt idx="1299">
                  <c:v>187.47000000000025</c:v>
                </c:pt>
                <c:pt idx="1300">
                  <c:v>178.77400000000034</c:v>
                </c:pt>
                <c:pt idx="1301">
                  <c:v>170.38799999999992</c:v>
                </c:pt>
                <c:pt idx="1302">
                  <c:v>162.30799999999999</c:v>
                </c:pt>
                <c:pt idx="1303">
                  <c:v>154.52900000000045</c:v>
                </c:pt>
                <c:pt idx="1304">
                  <c:v>147.04200000000037</c:v>
                </c:pt>
                <c:pt idx="1305">
                  <c:v>139.84400000000005</c:v>
                </c:pt>
                <c:pt idx="1306">
                  <c:v>132.92599999999948</c:v>
                </c:pt>
                <c:pt idx="1307">
                  <c:v>126.28300000000036</c:v>
                </c:pt>
                <c:pt idx="1308">
                  <c:v>119.90700000000015</c:v>
                </c:pt>
                <c:pt idx="1309">
                  <c:v>113.78999999999996</c:v>
                </c:pt>
                <c:pt idx="1310">
                  <c:v>107.92900000000009</c:v>
                </c:pt>
                <c:pt idx="1311">
                  <c:v>102.31299999999919</c:v>
                </c:pt>
                <c:pt idx="1312">
                  <c:v>96.937999999999192</c:v>
                </c:pt>
                <c:pt idx="1313">
                  <c:v>91.796999999999571</c:v>
                </c:pt>
                <c:pt idx="1314">
                  <c:v>86.880000000000109</c:v>
                </c:pt>
                <c:pt idx="1315">
                  <c:v>82.182999999999993</c:v>
                </c:pt>
                <c:pt idx="1316">
                  <c:v>77.697999999999411</c:v>
                </c:pt>
                <c:pt idx="1317">
                  <c:v>73.418000000000575</c:v>
                </c:pt>
                <c:pt idx="1318">
                  <c:v>69.337000000000444</c:v>
                </c:pt>
                <c:pt idx="1319">
                  <c:v>65.445999999999913</c:v>
                </c:pt>
                <c:pt idx="1320">
                  <c:v>61.740999999999985</c:v>
                </c:pt>
                <c:pt idx="1321">
                  <c:v>58.215000000000146</c:v>
                </c:pt>
                <c:pt idx="1322">
                  <c:v>54.860000000000582</c:v>
                </c:pt>
                <c:pt idx="1323">
                  <c:v>51.671000000000276</c:v>
                </c:pt>
                <c:pt idx="1324">
                  <c:v>48.642000000000735</c:v>
                </c:pt>
                <c:pt idx="1325">
                  <c:v>45.764999999999418</c:v>
                </c:pt>
                <c:pt idx="1326">
                  <c:v>43.03400000000056</c:v>
                </c:pt>
                <c:pt idx="1327">
                  <c:v>40.445000000000618</c:v>
                </c:pt>
                <c:pt idx="1328">
                  <c:v>37.99199999999928</c:v>
                </c:pt>
                <c:pt idx="1329">
                  <c:v>35.668000000000575</c:v>
                </c:pt>
                <c:pt idx="1330">
                  <c:v>33.468000000000757</c:v>
                </c:pt>
                <c:pt idx="1331">
                  <c:v>31.386999999999716</c:v>
                </c:pt>
                <c:pt idx="1332">
                  <c:v>29.419999999999163</c:v>
                </c:pt>
                <c:pt idx="1333">
                  <c:v>27.560999999999694</c:v>
                </c:pt>
                <c:pt idx="1334">
                  <c:v>25.805000000000291</c:v>
                </c:pt>
                <c:pt idx="1335">
                  <c:v>24.149000000000342</c:v>
                </c:pt>
                <c:pt idx="1336">
                  <c:v>22.58600000000024</c:v>
                </c:pt>
                <c:pt idx="1337">
                  <c:v>21.113999999999578</c:v>
                </c:pt>
                <c:pt idx="1338">
                  <c:v>19.726000000000568</c:v>
                </c:pt>
                <c:pt idx="1339">
                  <c:v>18.420999999999367</c:v>
                </c:pt>
                <c:pt idx="1340">
                  <c:v>17.190999999999804</c:v>
                </c:pt>
                <c:pt idx="1341">
                  <c:v>16.037000000000262</c:v>
                </c:pt>
                <c:pt idx="1342">
                  <c:v>14.949999999999818</c:v>
                </c:pt>
                <c:pt idx="1343">
                  <c:v>13.930999999999585</c:v>
                </c:pt>
                <c:pt idx="1344">
                  <c:v>12.97400000000016</c:v>
                </c:pt>
                <c:pt idx="1345">
                  <c:v>12.076000000000022</c:v>
                </c:pt>
                <c:pt idx="1346">
                  <c:v>11.233999999999469</c:v>
                </c:pt>
                <c:pt idx="1347">
                  <c:v>10.445999999999913</c:v>
                </c:pt>
                <c:pt idx="1348">
                  <c:v>9.7070000000003347</c:v>
                </c:pt>
                <c:pt idx="1349">
                  <c:v>9.0169999999998254</c:v>
                </c:pt>
                <c:pt idx="1350">
                  <c:v>8.3710000000000946</c:v>
                </c:pt>
                <c:pt idx="1351">
                  <c:v>7.7659999999996217</c:v>
                </c:pt>
                <c:pt idx="1352">
                  <c:v>7.2020000000002256</c:v>
                </c:pt>
                <c:pt idx="1353">
                  <c:v>6.6769999999996799</c:v>
                </c:pt>
                <c:pt idx="1354">
                  <c:v>6.1850000000004002</c:v>
                </c:pt>
                <c:pt idx="1355">
                  <c:v>5.7269999999998618</c:v>
                </c:pt>
                <c:pt idx="1356">
                  <c:v>5.3010000000003856</c:v>
                </c:pt>
                <c:pt idx="1357">
                  <c:v>4.9040000000004511</c:v>
                </c:pt>
                <c:pt idx="1358">
                  <c:v>4.5339999999996508</c:v>
                </c:pt>
                <c:pt idx="1359">
                  <c:v>4.191000000000713</c:v>
                </c:pt>
                <c:pt idx="1360">
                  <c:v>3.8710000000000946</c:v>
                </c:pt>
                <c:pt idx="1361">
                  <c:v>3.5760000000000218</c:v>
                </c:pt>
                <c:pt idx="1362">
                  <c:v>3.2999999999992724</c:v>
                </c:pt>
                <c:pt idx="1363">
                  <c:v>3.045999999999367</c:v>
                </c:pt>
                <c:pt idx="1364">
                  <c:v>2.8099999999994907</c:v>
                </c:pt>
                <c:pt idx="1365">
                  <c:v>2.592000000000553</c:v>
                </c:pt>
                <c:pt idx="1366">
                  <c:v>2.3900000000003274</c:v>
                </c:pt>
                <c:pt idx="1367">
                  <c:v>2.2049999999999272</c:v>
                </c:pt>
                <c:pt idx="1368">
                  <c:v>2.0330000000003565</c:v>
                </c:pt>
                <c:pt idx="1369">
                  <c:v>1.875</c:v>
                </c:pt>
                <c:pt idx="1370">
                  <c:v>1.7309999999997672</c:v>
                </c:pt>
                <c:pt idx="1371">
                  <c:v>1.5969999999997526</c:v>
                </c:pt>
                <c:pt idx="1372">
                  <c:v>1.475999999999658</c:v>
                </c:pt>
                <c:pt idx="1373">
                  <c:v>1.3659999999999854</c:v>
                </c:pt>
                <c:pt idx="1374">
                  <c:v>1.2649999999994179</c:v>
                </c:pt>
                <c:pt idx="1375">
                  <c:v>1.1729999999997744</c:v>
                </c:pt>
                <c:pt idx="1376">
                  <c:v>1.0900000000001455</c:v>
                </c:pt>
                <c:pt idx="1377">
                  <c:v>1.0169999999998254</c:v>
                </c:pt>
                <c:pt idx="1378">
                  <c:v>0.95100000000002183</c:v>
                </c:pt>
                <c:pt idx="1379">
                  <c:v>0.89400000000023283</c:v>
                </c:pt>
                <c:pt idx="1380">
                  <c:v>0.84400000000005093</c:v>
                </c:pt>
                <c:pt idx="1381">
                  <c:v>0.7999999999992724</c:v>
                </c:pt>
                <c:pt idx="1382">
                  <c:v>0.76499999999941792</c:v>
                </c:pt>
                <c:pt idx="1383">
                  <c:v>0.73700000000008004</c:v>
                </c:pt>
                <c:pt idx="1384">
                  <c:v>0.71399999999994179</c:v>
                </c:pt>
                <c:pt idx="1385">
                  <c:v>0.6999999999998181</c:v>
                </c:pt>
                <c:pt idx="1386">
                  <c:v>0.69099999999980355</c:v>
                </c:pt>
                <c:pt idx="1387">
                  <c:v>0.69000000000050932</c:v>
                </c:pt>
                <c:pt idx="1388">
                  <c:v>0.69499999999970896</c:v>
                </c:pt>
                <c:pt idx="1389">
                  <c:v>0.70800000000053842</c:v>
                </c:pt>
                <c:pt idx="1390">
                  <c:v>0.72799999999915599</c:v>
                </c:pt>
                <c:pt idx="1391">
                  <c:v>0.75500000000010914</c:v>
                </c:pt>
                <c:pt idx="1392">
                  <c:v>0.79100000000016735</c:v>
                </c:pt>
                <c:pt idx="1393">
                  <c:v>0.83500000000003638</c:v>
                </c:pt>
                <c:pt idx="1394">
                  <c:v>0.88799999999991996</c:v>
                </c:pt>
                <c:pt idx="1395">
                  <c:v>0.9499999999998181</c:v>
                </c:pt>
                <c:pt idx="1396">
                  <c:v>1.0219999999999345</c:v>
                </c:pt>
                <c:pt idx="1397">
                  <c:v>1.1050000000004729</c:v>
                </c:pt>
                <c:pt idx="1398">
                  <c:v>1.1999999999998181</c:v>
                </c:pt>
                <c:pt idx="1399">
                  <c:v>1.306999999999789</c:v>
                </c:pt>
                <c:pt idx="1400">
                  <c:v>1.4269999999996799</c:v>
                </c:pt>
                <c:pt idx="1401">
                  <c:v>1.5619999999998981</c:v>
                </c:pt>
                <c:pt idx="1402">
                  <c:v>1.7120000000004438</c:v>
                </c:pt>
                <c:pt idx="1403">
                  <c:v>1.8790000000008149</c:v>
                </c:pt>
                <c:pt idx="1404">
                  <c:v>2.0640000000003056</c:v>
                </c:pt>
                <c:pt idx="1405">
                  <c:v>2.2700000000004366</c:v>
                </c:pt>
                <c:pt idx="1406">
                  <c:v>2.4949999999998909</c:v>
                </c:pt>
                <c:pt idx="1407">
                  <c:v>2.7460000000000946</c:v>
                </c:pt>
                <c:pt idx="1408">
                  <c:v>3.0200000000004366</c:v>
                </c:pt>
                <c:pt idx="1409">
                  <c:v>3.3220000000001164</c:v>
                </c:pt>
                <c:pt idx="1410">
                  <c:v>3.6540000000004511</c:v>
                </c:pt>
                <c:pt idx="1411">
                  <c:v>4.0169999999998254</c:v>
                </c:pt>
                <c:pt idx="1412">
                  <c:v>4.4160000000001673</c:v>
                </c:pt>
                <c:pt idx="1413">
                  <c:v>4.850999999999658</c:v>
                </c:pt>
                <c:pt idx="1414">
                  <c:v>5.3270000000002256</c:v>
                </c:pt>
                <c:pt idx="1415">
                  <c:v>5.8459999999995489</c:v>
                </c:pt>
                <c:pt idx="1416">
                  <c:v>6.4129999999995562</c:v>
                </c:pt>
                <c:pt idx="1417">
                  <c:v>7.0309999999999491</c:v>
                </c:pt>
                <c:pt idx="1418">
                  <c:v>7.7030000000004293</c:v>
                </c:pt>
                <c:pt idx="1419">
                  <c:v>8.4359999999996944</c:v>
                </c:pt>
                <c:pt idx="1420">
                  <c:v>9.2319999999999709</c:v>
                </c:pt>
                <c:pt idx="1421">
                  <c:v>10.094999999999345</c:v>
                </c:pt>
                <c:pt idx="1422">
                  <c:v>11.033999999999651</c:v>
                </c:pt>
                <c:pt idx="1423">
                  <c:v>12.051000000000386</c:v>
                </c:pt>
                <c:pt idx="1424">
                  <c:v>13.152999999999338</c:v>
                </c:pt>
                <c:pt idx="1425">
                  <c:v>14.345999999999549</c:v>
                </c:pt>
                <c:pt idx="1426">
                  <c:v>15.636999999999716</c:v>
                </c:pt>
                <c:pt idx="1427">
                  <c:v>17.032999999999447</c:v>
                </c:pt>
                <c:pt idx="1428">
                  <c:v>18.541000000000167</c:v>
                </c:pt>
                <c:pt idx="1429">
                  <c:v>20.168999999999869</c:v>
                </c:pt>
                <c:pt idx="1430">
                  <c:v>21.923999999999978</c:v>
                </c:pt>
                <c:pt idx="1431">
                  <c:v>23.815999999999804</c:v>
                </c:pt>
                <c:pt idx="1432">
                  <c:v>25.853000000000065</c:v>
                </c:pt>
                <c:pt idx="1433">
                  <c:v>28.046000000000276</c:v>
                </c:pt>
                <c:pt idx="1434">
                  <c:v>30.403000000000247</c:v>
                </c:pt>
                <c:pt idx="1435">
                  <c:v>32.935999999999694</c:v>
                </c:pt>
                <c:pt idx="1436">
                  <c:v>35.655000000000655</c:v>
                </c:pt>
                <c:pt idx="1437">
                  <c:v>38.570999999999913</c:v>
                </c:pt>
                <c:pt idx="1438">
                  <c:v>41.697999999999411</c:v>
                </c:pt>
                <c:pt idx="1439">
                  <c:v>45.046999999999571</c:v>
                </c:pt>
                <c:pt idx="1440">
                  <c:v>48.631000000000313</c:v>
                </c:pt>
                <c:pt idx="1441">
                  <c:v>52.463999999999942</c:v>
                </c:pt>
                <c:pt idx="1442">
                  <c:v>56.559999999999491</c:v>
                </c:pt>
                <c:pt idx="1443">
                  <c:v>60.932999999999993</c:v>
                </c:pt>
                <c:pt idx="1444">
                  <c:v>65.597999999999956</c:v>
                </c:pt>
                <c:pt idx="1445">
                  <c:v>70.572000000000116</c:v>
                </c:pt>
                <c:pt idx="1446">
                  <c:v>75.871000000000095</c:v>
                </c:pt>
                <c:pt idx="1447">
                  <c:v>81.511999999999716</c:v>
                </c:pt>
                <c:pt idx="1448">
                  <c:v>87.509000000000015</c:v>
                </c:pt>
                <c:pt idx="1449">
                  <c:v>93.884000000000015</c:v>
                </c:pt>
                <c:pt idx="1450">
                  <c:v>100.65399999999954</c:v>
                </c:pt>
                <c:pt idx="1451">
                  <c:v>107.83700000000044</c:v>
                </c:pt>
                <c:pt idx="1452">
                  <c:v>115.45100000000002</c:v>
                </c:pt>
                <c:pt idx="1453">
                  <c:v>123.51800000000003</c:v>
                </c:pt>
                <c:pt idx="1454">
                  <c:v>132.0590000000002</c:v>
                </c:pt>
                <c:pt idx="1455">
                  <c:v>141.08999999999924</c:v>
                </c:pt>
                <c:pt idx="1456">
                  <c:v>150.63600000000042</c:v>
                </c:pt>
                <c:pt idx="1457">
                  <c:v>160.71399999999994</c:v>
                </c:pt>
                <c:pt idx="1458">
                  <c:v>171.34900000000016</c:v>
                </c:pt>
                <c:pt idx="1459">
                  <c:v>182.5610000000006</c:v>
                </c:pt>
                <c:pt idx="1460">
                  <c:v>194.37099999999919</c:v>
                </c:pt>
                <c:pt idx="1461">
                  <c:v>206.80299999999988</c:v>
                </c:pt>
                <c:pt idx="1462">
                  <c:v>219.8760000000002</c:v>
                </c:pt>
                <c:pt idx="1463">
                  <c:v>233.61400000000049</c:v>
                </c:pt>
                <c:pt idx="1464">
                  <c:v>248.03800000000047</c:v>
                </c:pt>
                <c:pt idx="1465">
                  <c:v>263.17200000000048</c:v>
                </c:pt>
                <c:pt idx="1466">
                  <c:v>279.03300000000036</c:v>
                </c:pt>
                <c:pt idx="1467">
                  <c:v>295.64699999999993</c:v>
                </c:pt>
                <c:pt idx="1468">
                  <c:v>313.03099999999995</c:v>
                </c:pt>
                <c:pt idx="1469">
                  <c:v>331.20899999999983</c:v>
                </c:pt>
                <c:pt idx="1470">
                  <c:v>350.19700000000012</c:v>
                </c:pt>
                <c:pt idx="1471">
                  <c:v>370.02099999999973</c:v>
                </c:pt>
                <c:pt idx="1472">
                  <c:v>390.69300000000021</c:v>
                </c:pt>
                <c:pt idx="1473">
                  <c:v>412.23500000000058</c:v>
                </c:pt>
                <c:pt idx="1474">
                  <c:v>434.66200000000026</c:v>
                </c:pt>
                <c:pt idx="1475">
                  <c:v>457.99399999999969</c:v>
                </c:pt>
                <c:pt idx="1476">
                  <c:v>482.24099999999999</c:v>
                </c:pt>
                <c:pt idx="1477">
                  <c:v>507.42500000000018</c:v>
                </c:pt>
                <c:pt idx="1478">
                  <c:v>533.55000000000018</c:v>
                </c:pt>
                <c:pt idx="1479">
                  <c:v>560.6309999999994</c:v>
                </c:pt>
                <c:pt idx="1480">
                  <c:v>588.67799999999988</c:v>
                </c:pt>
                <c:pt idx="1481">
                  <c:v>617.69999999999982</c:v>
                </c:pt>
                <c:pt idx="1482">
                  <c:v>647.70399999999972</c:v>
                </c:pt>
                <c:pt idx="1483">
                  <c:v>678.69599999999991</c:v>
                </c:pt>
                <c:pt idx="1484">
                  <c:v>710.67600000000039</c:v>
                </c:pt>
                <c:pt idx="1485">
                  <c:v>743.64800000000014</c:v>
                </c:pt>
                <c:pt idx="1486">
                  <c:v>777.60900000000038</c:v>
                </c:pt>
                <c:pt idx="1487">
                  <c:v>812.5590000000002</c:v>
                </c:pt>
                <c:pt idx="1488">
                  <c:v>848.49099999999999</c:v>
                </c:pt>
                <c:pt idx="1489">
                  <c:v>885.40099999999984</c:v>
                </c:pt>
                <c:pt idx="1490">
                  <c:v>923.27400000000034</c:v>
                </c:pt>
                <c:pt idx="1491">
                  <c:v>962.09799999999996</c:v>
                </c:pt>
                <c:pt idx="1492">
                  <c:v>1001.8609999999999</c:v>
                </c:pt>
                <c:pt idx="1493">
                  <c:v>1042.5439999999999</c:v>
                </c:pt>
                <c:pt idx="1494">
                  <c:v>1084.1260000000002</c:v>
                </c:pt>
                <c:pt idx="1495">
                  <c:v>1126.5900000000001</c:v>
                </c:pt>
                <c:pt idx="1496">
                  <c:v>1169.9030000000002</c:v>
                </c:pt>
                <c:pt idx="1497">
                  <c:v>1214.0390000000007</c:v>
                </c:pt>
                <c:pt idx="1498">
                  <c:v>1258.9660000000003</c:v>
                </c:pt>
                <c:pt idx="1499">
                  <c:v>1304.6530000000002</c:v>
                </c:pt>
                <c:pt idx="1500">
                  <c:v>1351.0659999999998</c:v>
                </c:pt>
                <c:pt idx="1501">
                  <c:v>1398.1550000000007</c:v>
                </c:pt>
                <c:pt idx="1502">
                  <c:v>1445.8820000000005</c:v>
                </c:pt>
                <c:pt idx="1503">
                  <c:v>1494.2030000000004</c:v>
                </c:pt>
                <c:pt idx="1504">
                  <c:v>1543.0690000000004</c:v>
                </c:pt>
                <c:pt idx="1505">
                  <c:v>1592.4290000000001</c:v>
                </c:pt>
                <c:pt idx="1506">
                  <c:v>1642.232</c:v>
                </c:pt>
                <c:pt idx="1507">
                  <c:v>1692.4169999999995</c:v>
                </c:pt>
                <c:pt idx="1508">
                  <c:v>1742.9280000000008</c:v>
                </c:pt>
                <c:pt idx="1509">
                  <c:v>1793.7020000000002</c:v>
                </c:pt>
                <c:pt idx="1510">
                  <c:v>1844.6759999999995</c:v>
                </c:pt>
                <c:pt idx="1511">
                  <c:v>1895.7850000000008</c:v>
                </c:pt>
                <c:pt idx="1512">
                  <c:v>1946.9670000000006</c:v>
                </c:pt>
                <c:pt idx="1513">
                  <c:v>1998.139000000001</c:v>
                </c:pt>
                <c:pt idx="1514">
                  <c:v>2049.2350000000006</c:v>
                </c:pt>
                <c:pt idx="1515">
                  <c:v>2100.1830000000009</c:v>
                </c:pt>
                <c:pt idx="1516">
                  <c:v>2150.9070000000002</c:v>
                </c:pt>
                <c:pt idx="1517">
                  <c:v>2201.3289999999997</c:v>
                </c:pt>
                <c:pt idx="1518">
                  <c:v>2251.3760000000002</c:v>
                </c:pt>
                <c:pt idx="1519">
                  <c:v>2300.9630000000006</c:v>
                </c:pt>
                <c:pt idx="1520">
                  <c:v>2350.0129999999999</c:v>
                </c:pt>
                <c:pt idx="1521">
                  <c:v>2398.447000000001</c:v>
                </c:pt>
                <c:pt idx="1522">
                  <c:v>2446.1829999999991</c:v>
                </c:pt>
                <c:pt idx="1523">
                  <c:v>2493.143</c:v>
                </c:pt>
                <c:pt idx="1524">
                  <c:v>2539.2480000000005</c:v>
                </c:pt>
                <c:pt idx="1525">
                  <c:v>2584.41</c:v>
                </c:pt>
                <c:pt idx="1526">
                  <c:v>2628.5529999999999</c:v>
                </c:pt>
                <c:pt idx="1527">
                  <c:v>2671.6000000000004</c:v>
                </c:pt>
                <c:pt idx="1528">
                  <c:v>2713.4709999999995</c:v>
                </c:pt>
                <c:pt idx="1529">
                  <c:v>2754.088999999999</c:v>
                </c:pt>
                <c:pt idx="1530">
                  <c:v>2793.3820000000005</c:v>
                </c:pt>
                <c:pt idx="1531">
                  <c:v>2831.271999999999</c:v>
                </c:pt>
                <c:pt idx="1532">
                  <c:v>2867.688000000001</c:v>
                </c:pt>
                <c:pt idx="1533">
                  <c:v>2902.5609999999988</c:v>
                </c:pt>
                <c:pt idx="1534">
                  <c:v>2935.8249999999989</c:v>
                </c:pt>
                <c:pt idx="1535">
                  <c:v>2967.4159999999993</c:v>
                </c:pt>
                <c:pt idx="1536">
                  <c:v>2997.2669999999998</c:v>
                </c:pt>
                <c:pt idx="1537">
                  <c:v>3025.3220000000001</c:v>
                </c:pt>
                <c:pt idx="1538">
                  <c:v>3051.5259999999989</c:v>
                </c:pt>
                <c:pt idx="1539">
                  <c:v>3075.8239999999996</c:v>
                </c:pt>
                <c:pt idx="1540">
                  <c:v>3098.1710000000003</c:v>
                </c:pt>
                <c:pt idx="1541">
                  <c:v>3118.5209999999988</c:v>
                </c:pt>
                <c:pt idx="1542">
                  <c:v>3136.8300000000008</c:v>
                </c:pt>
                <c:pt idx="1543">
                  <c:v>3153.0609999999997</c:v>
                </c:pt>
                <c:pt idx="1544">
                  <c:v>3167.1819999999998</c:v>
                </c:pt>
                <c:pt idx="1545">
                  <c:v>3179.1639999999998</c:v>
                </c:pt>
                <c:pt idx="1546">
                  <c:v>3188.9809999999998</c:v>
                </c:pt>
                <c:pt idx="1547">
                  <c:v>3196.616</c:v>
                </c:pt>
                <c:pt idx="1548">
                  <c:v>3202.05</c:v>
                </c:pt>
                <c:pt idx="1549">
                  <c:v>3205.2709999999997</c:v>
                </c:pt>
                <c:pt idx="1550">
                  <c:v>3206.2760000000007</c:v>
                </c:pt>
                <c:pt idx="1551">
                  <c:v>3205.0610000000006</c:v>
                </c:pt>
                <c:pt idx="1552">
                  <c:v>3201.6290000000008</c:v>
                </c:pt>
                <c:pt idx="1553">
                  <c:v>3195.9849999999997</c:v>
                </c:pt>
                <c:pt idx="1554">
                  <c:v>3188.1440000000011</c:v>
                </c:pt>
                <c:pt idx="1555">
                  <c:v>3178.1210000000001</c:v>
                </c:pt>
                <c:pt idx="1556">
                  <c:v>3165.9360000000006</c:v>
                </c:pt>
                <c:pt idx="1557">
                  <c:v>3151.6149999999998</c:v>
                </c:pt>
                <c:pt idx="1558">
                  <c:v>3135.1860000000006</c:v>
                </c:pt>
                <c:pt idx="1559">
                  <c:v>3116.6829999999991</c:v>
                </c:pt>
                <c:pt idx="1560">
                  <c:v>3096.1459999999988</c:v>
                </c:pt>
                <c:pt idx="1561">
                  <c:v>3073.6150000000007</c:v>
                </c:pt>
                <c:pt idx="1562">
                  <c:v>3049.1369999999997</c:v>
                </c:pt>
                <c:pt idx="1563">
                  <c:v>3022.7610000000004</c:v>
                </c:pt>
                <c:pt idx="1564">
                  <c:v>2994.5380000000005</c:v>
                </c:pt>
                <c:pt idx="1565">
                  <c:v>2964.5259999999998</c:v>
                </c:pt>
                <c:pt idx="1566">
                  <c:v>2932.7819999999992</c:v>
                </c:pt>
                <c:pt idx="1567">
                  <c:v>2899.3720000000003</c:v>
                </c:pt>
                <c:pt idx="1568">
                  <c:v>2864.3590000000004</c:v>
                </c:pt>
                <c:pt idx="1569">
                  <c:v>2827.8090000000002</c:v>
                </c:pt>
                <c:pt idx="1570">
                  <c:v>2789.7889999999998</c:v>
                </c:pt>
                <c:pt idx="1571">
                  <c:v>2750.3810000000003</c:v>
                </c:pt>
                <c:pt idx="1572">
                  <c:v>2709.6529999999993</c:v>
                </c:pt>
                <c:pt idx="1573">
                  <c:v>2667.6800000000003</c:v>
                </c:pt>
                <c:pt idx="1574">
                  <c:v>2624.5400000000009</c:v>
                </c:pt>
                <c:pt idx="1575">
                  <c:v>2580.3110000000006</c:v>
                </c:pt>
                <c:pt idx="1576">
                  <c:v>2535.0690000000004</c:v>
                </c:pt>
                <c:pt idx="1577">
                  <c:v>2488.9000000000005</c:v>
                </c:pt>
                <c:pt idx="1578">
                  <c:v>2441.8799999999992</c:v>
                </c:pt>
                <c:pt idx="1579">
                  <c:v>2394.0909999999994</c:v>
                </c:pt>
                <c:pt idx="1580">
                  <c:v>2345.6129999999994</c:v>
                </c:pt>
                <c:pt idx="1581">
                  <c:v>2296.527</c:v>
                </c:pt>
                <c:pt idx="1582">
                  <c:v>2246.9060000000009</c:v>
                </c:pt>
                <c:pt idx="1583">
                  <c:v>2196.8419999999987</c:v>
                </c:pt>
                <c:pt idx="1584">
                  <c:v>2146.4070000000002</c:v>
                </c:pt>
                <c:pt idx="1585">
                  <c:v>2095.6790000000001</c:v>
                </c:pt>
                <c:pt idx="1586">
                  <c:v>2044.7330000000002</c:v>
                </c:pt>
                <c:pt idx="1587">
                  <c:v>1993.6480000000001</c:v>
                </c:pt>
                <c:pt idx="1588">
                  <c:v>1942.4879999999994</c:v>
                </c:pt>
                <c:pt idx="1589">
                  <c:v>1891.3359999999993</c:v>
                </c:pt>
                <c:pt idx="1590">
                  <c:v>1840.2570000000005</c:v>
                </c:pt>
                <c:pt idx="1591">
                  <c:v>1789.3179999999993</c:v>
                </c:pt>
                <c:pt idx="1592">
                  <c:v>1738.5859999999993</c:v>
                </c:pt>
                <c:pt idx="1593">
                  <c:v>1688.1239999999998</c:v>
                </c:pt>
                <c:pt idx="1594">
                  <c:v>1637.9870000000001</c:v>
                </c:pt>
                <c:pt idx="1595">
                  <c:v>1588.2440000000006</c:v>
                </c:pt>
                <c:pt idx="1596">
                  <c:v>1538.9459999999999</c:v>
                </c:pt>
                <c:pt idx="1597">
                  <c:v>1490.1480000000001</c:v>
                </c:pt>
                <c:pt idx="1598">
                  <c:v>1441.8980000000001</c:v>
                </c:pt>
                <c:pt idx="1599">
                  <c:v>1394.2449999999999</c:v>
                </c:pt>
                <c:pt idx="1600">
                  <c:v>1347.232</c:v>
                </c:pt>
                <c:pt idx="1601">
                  <c:v>1300.9069999999992</c:v>
                </c:pt>
                <c:pt idx="1602">
                  <c:v>1255.3050000000003</c:v>
                </c:pt>
                <c:pt idx="1603">
                  <c:v>1210.4629999999997</c:v>
                </c:pt>
                <c:pt idx="1604">
                  <c:v>1166.4160000000002</c:v>
                </c:pt>
                <c:pt idx="1605">
                  <c:v>1123.1899999999996</c:v>
                </c:pt>
                <c:pt idx="1606">
                  <c:v>1080.8220000000001</c:v>
                </c:pt>
                <c:pt idx="1607">
                  <c:v>1039.3329999999996</c:v>
                </c:pt>
                <c:pt idx="1608">
                  <c:v>998.74499999999989</c:v>
                </c:pt>
                <c:pt idx="1609">
                  <c:v>959.07700000000023</c:v>
                </c:pt>
                <c:pt idx="1610">
                  <c:v>920.35000000000036</c:v>
                </c:pt>
                <c:pt idx="1611">
                  <c:v>882.57200000000012</c:v>
                </c:pt>
                <c:pt idx="1612">
                  <c:v>845.76100000000042</c:v>
                </c:pt>
                <c:pt idx="1613">
                  <c:v>809.92499999999927</c:v>
                </c:pt>
                <c:pt idx="1614">
                  <c:v>775.07200000000012</c:v>
                </c:pt>
                <c:pt idx="1615">
                  <c:v>741.20499999999993</c:v>
                </c:pt>
                <c:pt idx="1616">
                  <c:v>708.32700000000023</c:v>
                </c:pt>
                <c:pt idx="1617">
                  <c:v>676.4369999999999</c:v>
                </c:pt>
                <c:pt idx="1618">
                  <c:v>645.53799999999956</c:v>
                </c:pt>
                <c:pt idx="1619">
                  <c:v>615.62599999999929</c:v>
                </c:pt>
                <c:pt idx="1620">
                  <c:v>586.69200000000001</c:v>
                </c:pt>
                <c:pt idx="1621">
                  <c:v>558.73199999999997</c:v>
                </c:pt>
                <c:pt idx="1622">
                  <c:v>531.73700000000008</c:v>
                </c:pt>
                <c:pt idx="1623">
                  <c:v>505.69399999999951</c:v>
                </c:pt>
                <c:pt idx="1624">
                  <c:v>480.59600000000046</c:v>
                </c:pt>
                <c:pt idx="1625">
                  <c:v>456.42699999999968</c:v>
                </c:pt>
                <c:pt idx="1626">
                  <c:v>433.17399999999998</c:v>
                </c:pt>
                <c:pt idx="1627">
                  <c:v>410.82099999999991</c:v>
                </c:pt>
                <c:pt idx="1628">
                  <c:v>389.35300000000007</c:v>
                </c:pt>
                <c:pt idx="1629">
                  <c:v>368.7489999999998</c:v>
                </c:pt>
                <c:pt idx="1630">
                  <c:v>348.99499999999989</c:v>
                </c:pt>
                <c:pt idx="1631">
                  <c:v>330.07200000000012</c:v>
                </c:pt>
                <c:pt idx="1632">
                  <c:v>311.95900000000074</c:v>
                </c:pt>
                <c:pt idx="1633">
                  <c:v>294.63599999999951</c:v>
                </c:pt>
                <c:pt idx="1634">
                  <c:v>278.08199999999943</c:v>
                </c:pt>
                <c:pt idx="1635">
                  <c:v>262.27599999999984</c:v>
                </c:pt>
                <c:pt idx="1636">
                  <c:v>247.19799999999941</c:v>
                </c:pt>
                <c:pt idx="1637">
                  <c:v>232.82600000000002</c:v>
                </c:pt>
                <c:pt idx="1638">
                  <c:v>219.13800000000083</c:v>
                </c:pt>
                <c:pt idx="1639">
                  <c:v>206.11200000000008</c:v>
                </c:pt>
                <c:pt idx="1640">
                  <c:v>193.72600000000057</c:v>
                </c:pt>
                <c:pt idx="1641">
                  <c:v>181.95799999999963</c:v>
                </c:pt>
                <c:pt idx="1642">
                  <c:v>170.78799999999956</c:v>
                </c:pt>
                <c:pt idx="1643">
                  <c:v>160.19200000000001</c:v>
                </c:pt>
                <c:pt idx="1644">
                  <c:v>150.14999999999964</c:v>
                </c:pt>
                <c:pt idx="1645">
                  <c:v>140.63999999999942</c:v>
                </c:pt>
                <c:pt idx="1646">
                  <c:v>131.64100000000053</c:v>
                </c:pt>
                <c:pt idx="1647">
                  <c:v>123.13400000000001</c:v>
                </c:pt>
                <c:pt idx="1648">
                  <c:v>115.09699999999975</c:v>
                </c:pt>
                <c:pt idx="1649">
                  <c:v>107.50999999999931</c:v>
                </c:pt>
                <c:pt idx="1650">
                  <c:v>100.35400000000027</c:v>
                </c:pt>
                <c:pt idx="1651">
                  <c:v>93.609999999999673</c:v>
                </c:pt>
                <c:pt idx="1652">
                  <c:v>87.259000000000015</c:v>
                </c:pt>
                <c:pt idx="1653">
                  <c:v>81.282999999999447</c:v>
                </c:pt>
                <c:pt idx="1654">
                  <c:v>75.664999999999964</c:v>
                </c:pt>
                <c:pt idx="1655">
                  <c:v>70.386999999999716</c:v>
                </c:pt>
                <c:pt idx="1656">
                  <c:v>65.432000000000698</c:v>
                </c:pt>
                <c:pt idx="1657">
                  <c:v>60.784999999999854</c:v>
                </c:pt>
                <c:pt idx="1658">
                  <c:v>56.430000000000291</c:v>
                </c:pt>
                <c:pt idx="1659">
                  <c:v>52.351999999999862</c:v>
                </c:pt>
                <c:pt idx="1660">
                  <c:v>48.536000000000058</c:v>
                </c:pt>
                <c:pt idx="1661">
                  <c:v>44.967999999999847</c:v>
                </c:pt>
                <c:pt idx="1662">
                  <c:v>41.636000000000422</c:v>
                </c:pt>
                <c:pt idx="1663">
                  <c:v>38.52599999999984</c:v>
                </c:pt>
                <c:pt idx="1664">
                  <c:v>35.625999999999294</c:v>
                </c:pt>
                <c:pt idx="1665">
                  <c:v>32.923999999999978</c:v>
                </c:pt>
                <c:pt idx="1666">
                  <c:v>30.408000000000357</c:v>
                </c:pt>
                <c:pt idx="1667">
                  <c:v>28.070000000000618</c:v>
                </c:pt>
                <c:pt idx="1668">
                  <c:v>25.896999999999935</c:v>
                </c:pt>
                <c:pt idx="1669">
                  <c:v>23.881000000000313</c:v>
                </c:pt>
                <c:pt idx="1670">
                  <c:v>22.010999999999513</c:v>
                </c:pt>
                <c:pt idx="1671">
                  <c:v>20.279000000000451</c:v>
                </c:pt>
                <c:pt idx="1672">
                  <c:v>18.677999999999884</c:v>
                </c:pt>
                <c:pt idx="1673">
                  <c:v>17.199999999999818</c:v>
                </c:pt>
                <c:pt idx="1674">
                  <c:v>15.837000000000444</c:v>
                </c:pt>
                <c:pt idx="1675">
                  <c:v>14.581000000000131</c:v>
                </c:pt>
                <c:pt idx="1676">
                  <c:v>13.429000000000087</c:v>
                </c:pt>
                <c:pt idx="1677">
                  <c:v>12.373000000000502</c:v>
                </c:pt>
                <c:pt idx="1678">
                  <c:v>11.405999999999949</c:v>
                </c:pt>
                <c:pt idx="1679">
                  <c:v>10.52599999999984</c:v>
                </c:pt>
                <c:pt idx="1680">
                  <c:v>9.7260000000005675</c:v>
                </c:pt>
                <c:pt idx="1681">
                  <c:v>9.0029999999997017</c:v>
                </c:pt>
                <c:pt idx="1682">
                  <c:v>8.3550000000004729</c:v>
                </c:pt>
                <c:pt idx="1683">
                  <c:v>7.774000000000342</c:v>
                </c:pt>
                <c:pt idx="1684">
                  <c:v>7.2619999999997162</c:v>
                </c:pt>
                <c:pt idx="1685">
                  <c:v>6.8130000000001019</c:v>
                </c:pt>
                <c:pt idx="1686">
                  <c:v>6.4250000000001819</c:v>
                </c:pt>
                <c:pt idx="1687">
                  <c:v>6.0990000000001601</c:v>
                </c:pt>
                <c:pt idx="1688">
                  <c:v>5.831000000000131</c:v>
                </c:pt>
                <c:pt idx="1689">
                  <c:v>5.6219999999993888</c:v>
                </c:pt>
                <c:pt idx="1690">
                  <c:v>5.4700000000002547</c:v>
                </c:pt>
                <c:pt idx="1691">
                  <c:v>5.3760000000002037</c:v>
                </c:pt>
                <c:pt idx="1692">
                  <c:v>5.3409999999994398</c:v>
                </c:pt>
                <c:pt idx="1693">
                  <c:v>5.3630000000002838</c:v>
                </c:pt>
                <c:pt idx="1694">
                  <c:v>5.4479999999994106</c:v>
                </c:pt>
                <c:pt idx="1695">
                  <c:v>5.5940000000000509</c:v>
                </c:pt>
                <c:pt idx="1696">
                  <c:v>5.8039999999991778</c:v>
                </c:pt>
                <c:pt idx="1697">
                  <c:v>6.0829999999996289</c:v>
                </c:pt>
                <c:pt idx="1698">
                  <c:v>6.4329999999999927</c:v>
                </c:pt>
                <c:pt idx="1699">
                  <c:v>6.8569999999999709</c:v>
                </c:pt>
                <c:pt idx="1700">
                  <c:v>7.36200000000008</c:v>
                </c:pt>
                <c:pt idx="1701">
                  <c:v>7.9520000000002256</c:v>
                </c:pt>
                <c:pt idx="1702">
                  <c:v>8.6320000000005166</c:v>
                </c:pt>
                <c:pt idx="1703">
                  <c:v>9.4099999999998545</c:v>
                </c:pt>
                <c:pt idx="1704">
                  <c:v>10.292000000000371</c:v>
                </c:pt>
                <c:pt idx="1705">
                  <c:v>11.289000000000669</c:v>
                </c:pt>
                <c:pt idx="1706">
                  <c:v>12.406000000000859</c:v>
                </c:pt>
                <c:pt idx="1707">
                  <c:v>13.655000000000655</c:v>
                </c:pt>
                <c:pt idx="1708">
                  <c:v>15.04700000000048</c:v>
                </c:pt>
                <c:pt idx="1709">
                  <c:v>16.59099999999944</c:v>
                </c:pt>
                <c:pt idx="1710">
                  <c:v>18.30199999999968</c:v>
                </c:pt>
                <c:pt idx="1711">
                  <c:v>20.192999999999302</c:v>
                </c:pt>
                <c:pt idx="1712">
                  <c:v>22.276000000000749</c:v>
                </c:pt>
                <c:pt idx="1713">
                  <c:v>24.569000000000415</c:v>
                </c:pt>
                <c:pt idx="1714">
                  <c:v>27.088999999999942</c:v>
                </c:pt>
                <c:pt idx="1715">
                  <c:v>29.852000000000771</c:v>
                </c:pt>
                <c:pt idx="1716">
                  <c:v>32.878000000000611</c:v>
                </c:pt>
                <c:pt idx="1717">
                  <c:v>36.187000000000808</c:v>
                </c:pt>
                <c:pt idx="1718">
                  <c:v>39.800000000000182</c:v>
                </c:pt>
                <c:pt idx="1719">
                  <c:v>43.740999999999985</c:v>
                </c:pt>
                <c:pt idx="1720">
                  <c:v>48.032000000000153</c:v>
                </c:pt>
                <c:pt idx="1721">
                  <c:v>52.70299999999952</c:v>
                </c:pt>
                <c:pt idx="1722">
                  <c:v>57.774999999999636</c:v>
                </c:pt>
                <c:pt idx="1723">
                  <c:v>63.282000000000153</c:v>
                </c:pt>
                <c:pt idx="1724">
                  <c:v>69.248999999999796</c:v>
                </c:pt>
                <c:pt idx="1725">
                  <c:v>75.710000000000036</c:v>
                </c:pt>
                <c:pt idx="1726">
                  <c:v>82.697999999999411</c:v>
                </c:pt>
                <c:pt idx="1727">
                  <c:v>90.247000000000298</c:v>
                </c:pt>
                <c:pt idx="1728">
                  <c:v>98.390000000000327</c:v>
                </c:pt>
                <c:pt idx="1729">
                  <c:v>107.16799999999967</c:v>
                </c:pt>
                <c:pt idx="1730">
                  <c:v>116.61700000000019</c:v>
                </c:pt>
                <c:pt idx="1731">
                  <c:v>126.77799999999934</c:v>
                </c:pt>
                <c:pt idx="1732">
                  <c:v>137.69500000000062</c:v>
                </c:pt>
                <c:pt idx="1733">
                  <c:v>149.40499999999975</c:v>
                </c:pt>
                <c:pt idx="1734">
                  <c:v>161.95499999999993</c:v>
                </c:pt>
                <c:pt idx="1735">
                  <c:v>175.39000000000033</c:v>
                </c:pt>
                <c:pt idx="1736">
                  <c:v>189.75600000000031</c:v>
                </c:pt>
                <c:pt idx="1737">
                  <c:v>205.09999999999945</c:v>
                </c:pt>
                <c:pt idx="1738">
                  <c:v>221.47100000000046</c:v>
                </c:pt>
                <c:pt idx="1739">
                  <c:v>238.91700000000037</c:v>
                </c:pt>
                <c:pt idx="1740">
                  <c:v>257.48599999999988</c:v>
                </c:pt>
                <c:pt idx="1741">
                  <c:v>277.22800000000007</c:v>
                </c:pt>
                <c:pt idx="1742">
                  <c:v>298.19700000000012</c:v>
                </c:pt>
                <c:pt idx="1743">
                  <c:v>320.43900000000031</c:v>
                </c:pt>
                <c:pt idx="1744">
                  <c:v>344.00900000000001</c:v>
                </c:pt>
                <c:pt idx="1745">
                  <c:v>368.95100000000002</c:v>
                </c:pt>
                <c:pt idx="1746">
                  <c:v>395.31800000000021</c:v>
                </c:pt>
                <c:pt idx="1747">
                  <c:v>423.15700000000015</c:v>
                </c:pt>
                <c:pt idx="1748">
                  <c:v>452.51800000000003</c:v>
                </c:pt>
                <c:pt idx="1749">
                  <c:v>483.44200000000001</c:v>
                </c:pt>
                <c:pt idx="1750">
                  <c:v>515.98199999999997</c:v>
                </c:pt>
                <c:pt idx="1751">
                  <c:v>550.17799999999988</c:v>
                </c:pt>
                <c:pt idx="1752">
                  <c:v>586.06999999999971</c:v>
                </c:pt>
                <c:pt idx="1753">
                  <c:v>623.69500000000062</c:v>
                </c:pt>
                <c:pt idx="1754">
                  <c:v>663.09299999999985</c:v>
                </c:pt>
                <c:pt idx="1755">
                  <c:v>704.29199999999946</c:v>
                </c:pt>
                <c:pt idx="1756">
                  <c:v>747.33399999999983</c:v>
                </c:pt>
                <c:pt idx="1757">
                  <c:v>792.22899999999936</c:v>
                </c:pt>
                <c:pt idx="1758">
                  <c:v>839.00399999999991</c:v>
                </c:pt>
                <c:pt idx="1759">
                  <c:v>887.6840000000002</c:v>
                </c:pt>
                <c:pt idx="1760">
                  <c:v>938.27199999999993</c:v>
                </c:pt>
                <c:pt idx="1761">
                  <c:v>990.78000000000065</c:v>
                </c:pt>
                <c:pt idx="1762">
                  <c:v>1045.2139999999999</c:v>
                </c:pt>
                <c:pt idx="1763">
                  <c:v>1101.5609999999997</c:v>
                </c:pt>
                <c:pt idx="1764">
                  <c:v>1159.826</c:v>
                </c:pt>
                <c:pt idx="1765">
                  <c:v>1219.9860000000008</c:v>
                </c:pt>
                <c:pt idx="1766">
                  <c:v>1282.0190000000002</c:v>
                </c:pt>
                <c:pt idx="1767">
                  <c:v>1345.9110000000001</c:v>
                </c:pt>
                <c:pt idx="1768">
                  <c:v>1411.6030000000001</c:v>
                </c:pt>
                <c:pt idx="1769">
                  <c:v>1479.0740000000005</c:v>
                </c:pt>
                <c:pt idx="1770">
                  <c:v>1548.2510000000011</c:v>
                </c:pt>
                <c:pt idx="1771">
                  <c:v>1619.1089999999995</c:v>
                </c:pt>
                <c:pt idx="1772">
                  <c:v>1691.5550000000003</c:v>
                </c:pt>
                <c:pt idx="1773">
                  <c:v>1765.5220000000008</c:v>
                </c:pt>
                <c:pt idx="1774">
                  <c:v>1840.9519999999993</c:v>
                </c:pt>
                <c:pt idx="1775">
                  <c:v>1917.7350000000006</c:v>
                </c:pt>
                <c:pt idx="1776">
                  <c:v>1995.7829999999994</c:v>
                </c:pt>
                <c:pt idx="1777">
                  <c:v>2074.9870000000001</c:v>
                </c:pt>
                <c:pt idx="1778">
                  <c:v>2155.2549999999992</c:v>
                </c:pt>
                <c:pt idx="1779">
                  <c:v>2236.4560000000001</c:v>
                </c:pt>
                <c:pt idx="1780">
                  <c:v>2318.4650000000011</c:v>
                </c:pt>
                <c:pt idx="1781">
                  <c:v>2401.1469999999999</c:v>
                </c:pt>
                <c:pt idx="1782">
                  <c:v>2484.3549999999996</c:v>
                </c:pt>
                <c:pt idx="1783">
                  <c:v>2567.9699999999993</c:v>
                </c:pt>
                <c:pt idx="1784">
                  <c:v>2651.8220000000001</c:v>
                </c:pt>
                <c:pt idx="1785">
                  <c:v>2735.755000000001</c:v>
                </c:pt>
                <c:pt idx="1786">
                  <c:v>2819.6050000000005</c:v>
                </c:pt>
                <c:pt idx="1787">
                  <c:v>2903.2069999999994</c:v>
                </c:pt>
                <c:pt idx="1788">
                  <c:v>2986.4009999999998</c:v>
                </c:pt>
                <c:pt idx="1789">
                  <c:v>3068.994999999999</c:v>
                </c:pt>
                <c:pt idx="1790">
                  <c:v>3150.8380000000006</c:v>
                </c:pt>
                <c:pt idx="1791">
                  <c:v>3231.6809999999996</c:v>
                </c:pt>
                <c:pt idx="1792">
                  <c:v>3311.4330000000009</c:v>
                </c:pt>
                <c:pt idx="1793">
                  <c:v>3389.8569999999991</c:v>
                </c:pt>
                <c:pt idx="1794">
                  <c:v>3466.7599999999993</c:v>
                </c:pt>
                <c:pt idx="1795">
                  <c:v>3541.9799999999996</c:v>
                </c:pt>
                <c:pt idx="1796">
                  <c:v>3615.302999999999</c:v>
                </c:pt>
                <c:pt idx="1797">
                  <c:v>3686.5939999999991</c:v>
                </c:pt>
                <c:pt idx="1798">
                  <c:v>3755.6490000000003</c:v>
                </c:pt>
                <c:pt idx="1799">
                  <c:v>3822.2789999999995</c:v>
                </c:pt>
                <c:pt idx="1800">
                  <c:v>3886.3329999999996</c:v>
                </c:pt>
                <c:pt idx="1801">
                  <c:v>3947.6390000000001</c:v>
                </c:pt>
                <c:pt idx="1802">
                  <c:v>4006.0290000000005</c:v>
                </c:pt>
                <c:pt idx="1803">
                  <c:v>4061.3339999999998</c:v>
                </c:pt>
                <c:pt idx="1804">
                  <c:v>4113.4189999999999</c:v>
                </c:pt>
                <c:pt idx="1805">
                  <c:v>4162.1349999999993</c:v>
                </c:pt>
                <c:pt idx="1806">
                  <c:v>4207.3569999999991</c:v>
                </c:pt>
                <c:pt idx="1807">
                  <c:v>4248.9469999999992</c:v>
                </c:pt>
                <c:pt idx="1808">
                  <c:v>4286.7830000000004</c:v>
                </c:pt>
                <c:pt idx="1809">
                  <c:v>4320.7919999999995</c:v>
                </c:pt>
                <c:pt idx="1810">
                  <c:v>4350.8339999999998</c:v>
                </c:pt>
                <c:pt idx="1811">
                  <c:v>4376.8439999999991</c:v>
                </c:pt>
                <c:pt idx="1812">
                  <c:v>4398.7749999999996</c:v>
                </c:pt>
                <c:pt idx="1813">
                  <c:v>4416.5140000000001</c:v>
                </c:pt>
                <c:pt idx="1814">
                  <c:v>4430.0349999999999</c:v>
                </c:pt>
                <c:pt idx="1815">
                  <c:v>4439.2909999999993</c:v>
                </c:pt>
                <c:pt idx="1816">
                  <c:v>4444.2580000000007</c:v>
                </c:pt>
                <c:pt idx="1817">
                  <c:v>4444.9349999999995</c:v>
                </c:pt>
                <c:pt idx="1818">
                  <c:v>4441.3060000000005</c:v>
                </c:pt>
                <c:pt idx="1819">
                  <c:v>4433.3740000000007</c:v>
                </c:pt>
                <c:pt idx="1820">
                  <c:v>4421.1890000000003</c:v>
                </c:pt>
                <c:pt idx="1821">
                  <c:v>4404.7780000000002</c:v>
                </c:pt>
                <c:pt idx="1822">
                  <c:v>4384.1639999999998</c:v>
                </c:pt>
                <c:pt idx="1823">
                  <c:v>4359.4339999999993</c:v>
                </c:pt>
                <c:pt idx="1824">
                  <c:v>4330.6589999999997</c:v>
                </c:pt>
                <c:pt idx="1825">
                  <c:v>4297.8989999999994</c:v>
                </c:pt>
                <c:pt idx="1826">
                  <c:v>4261.2469999999994</c:v>
                </c:pt>
                <c:pt idx="1827">
                  <c:v>4220.8459999999995</c:v>
                </c:pt>
                <c:pt idx="1828">
                  <c:v>4176.7629999999999</c:v>
                </c:pt>
                <c:pt idx="1829">
                  <c:v>4129.1809999999996</c:v>
                </c:pt>
                <c:pt idx="1830">
                  <c:v>4078.1419999999998</c:v>
                </c:pt>
                <c:pt idx="1831">
                  <c:v>4023.8729999999996</c:v>
                </c:pt>
                <c:pt idx="1832">
                  <c:v>3966.4749999999995</c:v>
                </c:pt>
                <c:pt idx="1833">
                  <c:v>3906.0969999999998</c:v>
                </c:pt>
                <c:pt idx="1834">
                  <c:v>3842.95</c:v>
                </c:pt>
                <c:pt idx="1835">
                  <c:v>3777.1490000000003</c:v>
                </c:pt>
                <c:pt idx="1836">
                  <c:v>3708.8919999999989</c:v>
                </c:pt>
                <c:pt idx="1837">
                  <c:v>3638.338999999999</c:v>
                </c:pt>
                <c:pt idx="1838">
                  <c:v>3565.6810000000005</c:v>
                </c:pt>
                <c:pt idx="1839">
                  <c:v>3491.097999999999</c:v>
                </c:pt>
                <c:pt idx="1840">
                  <c:v>3414.777</c:v>
                </c:pt>
                <c:pt idx="1841">
                  <c:v>3336.8690000000006</c:v>
                </c:pt>
                <c:pt idx="1842">
                  <c:v>3257.6239999999998</c:v>
                </c:pt>
                <c:pt idx="1843">
                  <c:v>3177.152000000001</c:v>
                </c:pt>
                <c:pt idx="1844">
                  <c:v>3095.6809999999996</c:v>
                </c:pt>
                <c:pt idx="1845">
                  <c:v>3013.3899999999994</c:v>
                </c:pt>
                <c:pt idx="1846">
                  <c:v>2930.4390000000003</c:v>
                </c:pt>
                <c:pt idx="1847">
                  <c:v>2847.043999999999</c:v>
                </c:pt>
                <c:pt idx="1848">
                  <c:v>2763.3210000000008</c:v>
                </c:pt>
                <c:pt idx="1849">
                  <c:v>2679.4949999999999</c:v>
                </c:pt>
                <c:pt idx="1850">
                  <c:v>2595.67</c:v>
                </c:pt>
                <c:pt idx="1851">
                  <c:v>2512.0630000000001</c:v>
                </c:pt>
                <c:pt idx="1852">
                  <c:v>2428.7760000000007</c:v>
                </c:pt>
                <c:pt idx="1853">
                  <c:v>2346.0049999999992</c:v>
                </c:pt>
                <c:pt idx="1854">
                  <c:v>2263.835</c:v>
                </c:pt>
                <c:pt idx="1855">
                  <c:v>2182.447000000001</c:v>
                </c:pt>
                <c:pt idx="1856">
                  <c:v>2101.9669999999987</c:v>
                </c:pt>
                <c:pt idx="1857">
                  <c:v>2022.4770000000008</c:v>
                </c:pt>
                <c:pt idx="1858">
                  <c:v>1944.1260000000002</c:v>
                </c:pt>
                <c:pt idx="1859">
                  <c:v>1866.9890000000005</c:v>
                </c:pt>
                <c:pt idx="1860">
                  <c:v>1791.2040000000006</c:v>
                </c:pt>
                <c:pt idx="1861">
                  <c:v>1716.8140000000003</c:v>
                </c:pt>
                <c:pt idx="1862">
                  <c:v>1643.9430000000002</c:v>
                </c:pt>
                <c:pt idx="1863">
                  <c:v>1572.6200000000008</c:v>
                </c:pt>
                <c:pt idx="1864">
                  <c:v>1502.9649999999992</c:v>
                </c:pt>
                <c:pt idx="1865">
                  <c:v>1434.9849999999997</c:v>
                </c:pt>
                <c:pt idx="1866">
                  <c:v>1368.759</c:v>
                </c:pt>
                <c:pt idx="1867">
                  <c:v>1304.3360000000002</c:v>
                </c:pt>
                <c:pt idx="1868">
                  <c:v>1241.7420000000002</c:v>
                </c:pt>
                <c:pt idx="1869">
                  <c:v>1181.0070000000005</c:v>
                </c:pt>
                <c:pt idx="1870">
                  <c:v>1122.1559999999999</c:v>
                </c:pt>
                <c:pt idx="1871">
                  <c:v>1065.2239999999993</c:v>
                </c:pt>
                <c:pt idx="1872">
                  <c:v>1010.1799999999994</c:v>
                </c:pt>
                <c:pt idx="1873">
                  <c:v>957.07399999999961</c:v>
                </c:pt>
                <c:pt idx="1874">
                  <c:v>905.86899999999969</c:v>
                </c:pt>
                <c:pt idx="1875">
                  <c:v>856.59500000000025</c:v>
                </c:pt>
                <c:pt idx="1876">
                  <c:v>809.19799999999941</c:v>
                </c:pt>
                <c:pt idx="1877">
                  <c:v>763.70100000000002</c:v>
                </c:pt>
                <c:pt idx="1878">
                  <c:v>720.05400000000009</c:v>
                </c:pt>
                <c:pt idx="1879">
                  <c:v>678.24900000000071</c:v>
                </c:pt>
                <c:pt idx="1880">
                  <c:v>638.25600000000031</c:v>
                </c:pt>
                <c:pt idx="1881">
                  <c:v>600.03500000000076</c:v>
                </c:pt>
                <c:pt idx="1882">
                  <c:v>563.57000000000062</c:v>
                </c:pt>
                <c:pt idx="1883">
                  <c:v>528.79799999999977</c:v>
                </c:pt>
                <c:pt idx="1884">
                  <c:v>495.70399999999972</c:v>
                </c:pt>
                <c:pt idx="1885">
                  <c:v>464.22100000000046</c:v>
                </c:pt>
                <c:pt idx="1886">
                  <c:v>434.32800000000043</c:v>
                </c:pt>
                <c:pt idx="1887">
                  <c:v>405.95799999999963</c:v>
                </c:pt>
                <c:pt idx="1888">
                  <c:v>379.08399999999983</c:v>
                </c:pt>
                <c:pt idx="1889">
                  <c:v>353.63799999999992</c:v>
                </c:pt>
                <c:pt idx="1890">
                  <c:v>329.58600000000024</c:v>
                </c:pt>
                <c:pt idx="1891">
                  <c:v>306.87299999999959</c:v>
                </c:pt>
                <c:pt idx="1892">
                  <c:v>285.44900000000052</c:v>
                </c:pt>
                <c:pt idx="1893">
                  <c:v>265.26500000000033</c:v>
                </c:pt>
                <c:pt idx="1894">
                  <c:v>246.26600000000053</c:v>
                </c:pt>
                <c:pt idx="1895">
                  <c:v>228.41499999999996</c:v>
                </c:pt>
                <c:pt idx="1896">
                  <c:v>211.64599999999973</c:v>
                </c:pt>
                <c:pt idx="1897">
                  <c:v>195.92400000000089</c:v>
                </c:pt>
                <c:pt idx="1898">
                  <c:v>181.1909999999998</c:v>
                </c:pt>
                <c:pt idx="1899">
                  <c:v>167.40700000000015</c:v>
                </c:pt>
                <c:pt idx="1900">
                  <c:v>154.51899999999932</c:v>
                </c:pt>
                <c:pt idx="1901">
                  <c:v>142.48700000000008</c:v>
                </c:pt>
                <c:pt idx="1902">
                  <c:v>131.26599999999962</c:v>
                </c:pt>
                <c:pt idx="1903">
                  <c:v>120.81099999999969</c:v>
                </c:pt>
                <c:pt idx="1904">
                  <c:v>111.08200000000033</c:v>
                </c:pt>
                <c:pt idx="1905">
                  <c:v>102.03600000000006</c:v>
                </c:pt>
                <c:pt idx="1906">
                  <c:v>93.638999999999214</c:v>
                </c:pt>
                <c:pt idx="1907">
                  <c:v>85.846999999999753</c:v>
                </c:pt>
                <c:pt idx="1908">
                  <c:v>78.631000000000313</c:v>
                </c:pt>
                <c:pt idx="1909">
                  <c:v>71.949000000000524</c:v>
                </c:pt>
                <c:pt idx="1910">
                  <c:v>65.772999999999229</c:v>
                </c:pt>
                <c:pt idx="1911">
                  <c:v>60.067999999999302</c:v>
                </c:pt>
                <c:pt idx="1912">
                  <c:v>54.806000000000495</c:v>
                </c:pt>
                <c:pt idx="1913">
                  <c:v>49.956000000000131</c:v>
                </c:pt>
                <c:pt idx="1914">
                  <c:v>45.490999999999985</c:v>
                </c:pt>
                <c:pt idx="1915">
                  <c:v>41.384999999999309</c:v>
                </c:pt>
                <c:pt idx="1916">
                  <c:v>37.613999999999578</c:v>
                </c:pt>
                <c:pt idx="1917">
                  <c:v>34.154000000000451</c:v>
                </c:pt>
                <c:pt idx="1918">
                  <c:v>30.981000000000677</c:v>
                </c:pt>
                <c:pt idx="1919">
                  <c:v>28.077000000000226</c:v>
                </c:pt>
                <c:pt idx="1920">
                  <c:v>25.418999999999869</c:v>
                </c:pt>
                <c:pt idx="1921">
                  <c:v>22.99199999999928</c:v>
                </c:pt>
                <c:pt idx="1922">
                  <c:v>20.77599999999984</c:v>
                </c:pt>
                <c:pt idx="1923">
                  <c:v>18.755999999999403</c:v>
                </c:pt>
                <c:pt idx="1924">
                  <c:v>16.914999999999964</c:v>
                </c:pt>
                <c:pt idx="1925">
                  <c:v>15.240999999999985</c:v>
                </c:pt>
                <c:pt idx="1926">
                  <c:v>13.719000000000051</c:v>
                </c:pt>
                <c:pt idx="1927">
                  <c:v>12.336999999999534</c:v>
                </c:pt>
                <c:pt idx="1928">
                  <c:v>11.083999999999833</c:v>
                </c:pt>
                <c:pt idx="1929">
                  <c:v>9.9480000000003201</c:v>
                </c:pt>
                <c:pt idx="1930">
                  <c:v>8.9200000000000728</c:v>
                </c:pt>
                <c:pt idx="1931">
                  <c:v>7.9909999999999854</c:v>
                </c:pt>
                <c:pt idx="1932">
                  <c:v>7.1520000000000437</c:v>
                </c:pt>
                <c:pt idx="1933">
                  <c:v>6.3949999999995271</c:v>
                </c:pt>
                <c:pt idx="1934">
                  <c:v>5.7119999999995343</c:v>
                </c:pt>
                <c:pt idx="1935">
                  <c:v>5.0979999999999563</c:v>
                </c:pt>
                <c:pt idx="1936">
                  <c:v>4.5450000000000728</c:v>
                </c:pt>
                <c:pt idx="1937">
                  <c:v>4.0479999999997744</c:v>
                </c:pt>
                <c:pt idx="1938">
                  <c:v>3.6019999999998618</c:v>
                </c:pt>
                <c:pt idx="1939">
                  <c:v>3.2020000000002256</c:v>
                </c:pt>
                <c:pt idx="1940">
                  <c:v>2.8440000000000509</c:v>
                </c:pt>
                <c:pt idx="1941">
                  <c:v>2.524000000000342</c:v>
                </c:pt>
                <c:pt idx="1942">
                  <c:v>2.2380000000002838</c:v>
                </c:pt>
                <c:pt idx="1943">
                  <c:v>1.9829999999992651</c:v>
                </c:pt>
                <c:pt idx="1944">
                  <c:v>1.7539999999999054</c:v>
                </c:pt>
                <c:pt idx="1945">
                  <c:v>1.5519999999996799</c:v>
                </c:pt>
                <c:pt idx="1946">
                  <c:v>1.3719999999993888</c:v>
                </c:pt>
                <c:pt idx="1947">
                  <c:v>1.2110000000002401</c:v>
                </c:pt>
                <c:pt idx="1948">
                  <c:v>1.0689999999995052</c:v>
                </c:pt>
                <c:pt idx="1949">
                  <c:v>0.94200000000000728</c:v>
                </c:pt>
                <c:pt idx="1950">
                  <c:v>0.83100000000013097</c:v>
                </c:pt>
                <c:pt idx="1951">
                  <c:v>0.7319999999999709</c:v>
                </c:pt>
                <c:pt idx="1952">
                  <c:v>0.64599999999973079</c:v>
                </c:pt>
                <c:pt idx="1953">
                  <c:v>0.56900000000041473</c:v>
                </c:pt>
                <c:pt idx="1954">
                  <c:v>0.50299999999970169</c:v>
                </c:pt>
                <c:pt idx="1955">
                  <c:v>0.44399999999950523</c:v>
                </c:pt>
                <c:pt idx="1956">
                  <c:v>0.39399999999932334</c:v>
                </c:pt>
                <c:pt idx="1957">
                  <c:v>0.3500000000003638</c:v>
                </c:pt>
                <c:pt idx="1958">
                  <c:v>0.31199999999989814</c:v>
                </c:pt>
                <c:pt idx="1959">
                  <c:v>0.27999999999974534</c:v>
                </c:pt>
                <c:pt idx="1960">
                  <c:v>0.25299999999970169</c:v>
                </c:pt>
                <c:pt idx="1961">
                  <c:v>0.23099999999976717</c:v>
                </c:pt>
                <c:pt idx="1962">
                  <c:v>0.21299999999973807</c:v>
                </c:pt>
                <c:pt idx="1963">
                  <c:v>0.1999999999998181</c:v>
                </c:pt>
                <c:pt idx="1964">
                  <c:v>0.19000000000050932</c:v>
                </c:pt>
                <c:pt idx="1965">
                  <c:v>0.18500000000040018</c:v>
                </c:pt>
                <c:pt idx="1966">
                  <c:v>0.18299999999999272</c:v>
                </c:pt>
                <c:pt idx="1967">
                  <c:v>0.18499999999949068</c:v>
                </c:pt>
                <c:pt idx="1968">
                  <c:v>0.19000000000050932</c:v>
                </c:pt>
                <c:pt idx="1969">
                  <c:v>0.1999999999998181</c:v>
                </c:pt>
                <c:pt idx="1970">
                  <c:v>0.21399999999994179</c:v>
                </c:pt>
                <c:pt idx="1971">
                  <c:v>0.2319999999999709</c:v>
                </c:pt>
                <c:pt idx="1972">
                  <c:v>0.25500000000010914</c:v>
                </c:pt>
                <c:pt idx="1973">
                  <c:v>0.28400000000056025</c:v>
                </c:pt>
                <c:pt idx="1974">
                  <c:v>0.31700000000000728</c:v>
                </c:pt>
                <c:pt idx="1975">
                  <c:v>0.35799999999926513</c:v>
                </c:pt>
                <c:pt idx="1976">
                  <c:v>0.40500000000065484</c:v>
                </c:pt>
                <c:pt idx="1977">
                  <c:v>0.46000000000003638</c:v>
                </c:pt>
                <c:pt idx="1978">
                  <c:v>0.52400000000034197</c:v>
                </c:pt>
                <c:pt idx="1979">
                  <c:v>0.59599999999954889</c:v>
                </c:pt>
                <c:pt idx="1980">
                  <c:v>0.68100000000049477</c:v>
                </c:pt>
                <c:pt idx="1981">
                  <c:v>0.77700000000004366</c:v>
                </c:pt>
                <c:pt idx="1982">
                  <c:v>0.88599999999951251</c:v>
                </c:pt>
                <c:pt idx="1983">
                  <c:v>1.011000000000422</c:v>
                </c:pt>
                <c:pt idx="1984">
                  <c:v>1.1539999999995416</c:v>
                </c:pt>
                <c:pt idx="1985">
                  <c:v>1.3140000000003056</c:v>
                </c:pt>
                <c:pt idx="1986">
                  <c:v>1.4969999999993888</c:v>
                </c:pt>
                <c:pt idx="1987">
                  <c:v>1.7049999999999272</c:v>
                </c:pt>
                <c:pt idx="1988">
                  <c:v>1.9380000000001019</c:v>
                </c:pt>
                <c:pt idx="1989">
                  <c:v>2.2020000000002256</c:v>
                </c:pt>
                <c:pt idx="1990">
                  <c:v>2.4989999999997963</c:v>
                </c:pt>
                <c:pt idx="1991">
                  <c:v>2.8339999999998327</c:v>
                </c:pt>
                <c:pt idx="1992">
                  <c:v>3.2109999999993306</c:v>
                </c:pt>
                <c:pt idx="1993">
                  <c:v>3.6330000000007203</c:v>
                </c:pt>
                <c:pt idx="1994">
                  <c:v>4.1080000000001746</c:v>
                </c:pt>
                <c:pt idx="1995">
                  <c:v>4.6399999999994179</c:v>
                </c:pt>
                <c:pt idx="1996">
                  <c:v>5.2339999999994689</c:v>
                </c:pt>
                <c:pt idx="1997">
                  <c:v>5.8989999999994325</c:v>
                </c:pt>
                <c:pt idx="1998">
                  <c:v>6.6410000000005311</c:v>
                </c:pt>
                <c:pt idx="1999">
                  <c:v>7.4690000000000509</c:v>
                </c:pt>
                <c:pt idx="2000">
                  <c:v>8.3919999999998254</c:v>
                </c:pt>
                <c:pt idx="2001">
                  <c:v>9.4179999999996653</c:v>
                </c:pt>
                <c:pt idx="2002">
                  <c:v>10.557999999999993</c:v>
                </c:pt>
                <c:pt idx="2003">
                  <c:v>11.823999999999614</c:v>
                </c:pt>
                <c:pt idx="2004">
                  <c:v>13.226999999999862</c:v>
                </c:pt>
                <c:pt idx="2005">
                  <c:v>14.780999999999949</c:v>
                </c:pt>
                <c:pt idx="2006">
                  <c:v>16.500999999999294</c:v>
                </c:pt>
                <c:pt idx="2007">
                  <c:v>18.40099999999984</c:v>
                </c:pt>
                <c:pt idx="2008">
                  <c:v>20.497000000000298</c:v>
                </c:pt>
                <c:pt idx="2009">
                  <c:v>22.809000000000196</c:v>
                </c:pt>
                <c:pt idx="2010">
                  <c:v>25.351999999999862</c:v>
                </c:pt>
                <c:pt idx="2011">
                  <c:v>28.15099999999984</c:v>
                </c:pt>
                <c:pt idx="2012">
                  <c:v>31.223999999999251</c:v>
                </c:pt>
                <c:pt idx="2013">
                  <c:v>34.596999999999753</c:v>
                </c:pt>
                <c:pt idx="2014">
                  <c:v>38.293999999999869</c:v>
                </c:pt>
                <c:pt idx="2015">
                  <c:v>42.338999999999942</c:v>
                </c:pt>
                <c:pt idx="2016">
                  <c:v>46.762000000000626</c:v>
                </c:pt>
                <c:pt idx="2017">
                  <c:v>51.593000000000757</c:v>
                </c:pt>
                <c:pt idx="2018">
                  <c:v>56.860999999999876</c:v>
                </c:pt>
                <c:pt idx="2019">
                  <c:v>62.600000000000364</c:v>
                </c:pt>
                <c:pt idx="2020">
                  <c:v>68.847000000000662</c:v>
                </c:pt>
                <c:pt idx="2021">
                  <c:v>75.632999999999811</c:v>
                </c:pt>
                <c:pt idx="2022">
                  <c:v>83.002999999999702</c:v>
                </c:pt>
                <c:pt idx="2023">
                  <c:v>90.989999999999782</c:v>
                </c:pt>
                <c:pt idx="2024">
                  <c:v>99.643000000000029</c:v>
                </c:pt>
                <c:pt idx="2025">
                  <c:v>109.00200000000041</c:v>
                </c:pt>
                <c:pt idx="2026">
                  <c:v>119.11099999999988</c:v>
                </c:pt>
                <c:pt idx="2027">
                  <c:v>130.02099999999973</c:v>
                </c:pt>
                <c:pt idx="2028">
                  <c:v>141.77599999999984</c:v>
                </c:pt>
                <c:pt idx="2029">
                  <c:v>154.43299999999999</c:v>
                </c:pt>
                <c:pt idx="2030">
                  <c:v>168.03599999999915</c:v>
                </c:pt>
                <c:pt idx="2031">
                  <c:v>182.64699999999993</c:v>
                </c:pt>
                <c:pt idx="2032">
                  <c:v>198.3119999999999</c:v>
                </c:pt>
                <c:pt idx="2033">
                  <c:v>215.09699999999975</c:v>
                </c:pt>
                <c:pt idx="2034">
                  <c:v>233.04699999999957</c:v>
                </c:pt>
                <c:pt idx="2035">
                  <c:v>252.23300000000017</c:v>
                </c:pt>
                <c:pt idx="2036">
                  <c:v>272.70200000000023</c:v>
                </c:pt>
                <c:pt idx="2037">
                  <c:v>294.52500000000055</c:v>
                </c:pt>
                <c:pt idx="2038">
                  <c:v>317.7529999999997</c:v>
                </c:pt>
                <c:pt idx="2039">
                  <c:v>342.44400000000041</c:v>
                </c:pt>
                <c:pt idx="2040">
                  <c:v>368.66499999999996</c:v>
                </c:pt>
                <c:pt idx="2041">
                  <c:v>396.46699999999964</c:v>
                </c:pt>
                <c:pt idx="2042">
                  <c:v>425.91899999999987</c:v>
                </c:pt>
                <c:pt idx="2043">
                  <c:v>457.06099999999969</c:v>
                </c:pt>
                <c:pt idx="2044">
                  <c:v>489.97099999999955</c:v>
                </c:pt>
                <c:pt idx="2045">
                  <c:v>524.67900000000009</c:v>
                </c:pt>
                <c:pt idx="2046">
                  <c:v>561.25999999999931</c:v>
                </c:pt>
                <c:pt idx="2047">
                  <c:v>599.73900000000049</c:v>
                </c:pt>
                <c:pt idx="2048">
                  <c:v>640.1899999999996</c:v>
                </c:pt>
                <c:pt idx="2049">
                  <c:v>682.63800000000083</c:v>
                </c:pt>
                <c:pt idx="2050">
                  <c:v>727.11800000000039</c:v>
                </c:pt>
                <c:pt idx="2051">
                  <c:v>773.68199999999979</c:v>
                </c:pt>
                <c:pt idx="2052">
                  <c:v>822.34299999999985</c:v>
                </c:pt>
                <c:pt idx="2053">
                  <c:v>873.14999999999964</c:v>
                </c:pt>
                <c:pt idx="2054">
                  <c:v>926.09199999999964</c:v>
                </c:pt>
                <c:pt idx="2055">
                  <c:v>981.21800000000076</c:v>
                </c:pt>
                <c:pt idx="2056">
                  <c:v>1038.5019999999995</c:v>
                </c:pt>
                <c:pt idx="2057">
                  <c:v>1097.9840000000004</c:v>
                </c:pt>
                <c:pt idx="2058">
                  <c:v>1159.6170000000002</c:v>
                </c:pt>
                <c:pt idx="2059">
                  <c:v>1223.4300000000012</c:v>
                </c:pt>
                <c:pt idx="2060">
                  <c:v>1289.3779999999988</c:v>
                </c:pt>
                <c:pt idx="2061">
                  <c:v>1357.4270000000006</c:v>
                </c:pt>
                <c:pt idx="2062">
                  <c:v>1427.5600000000013</c:v>
                </c:pt>
                <c:pt idx="2063">
                  <c:v>1499.7120000000004</c:v>
                </c:pt>
                <c:pt idx="2064">
                  <c:v>1573.8569999999991</c:v>
                </c:pt>
                <c:pt idx="2065">
                  <c:v>1649.8869999999997</c:v>
                </c:pt>
                <c:pt idx="2066">
                  <c:v>1727.7819999999992</c:v>
                </c:pt>
                <c:pt idx="2067">
                  <c:v>1807.4049999999997</c:v>
                </c:pt>
                <c:pt idx="2068">
                  <c:v>1888.7209999999995</c:v>
                </c:pt>
                <c:pt idx="2069">
                  <c:v>1971.5719999999992</c:v>
                </c:pt>
                <c:pt idx="2070">
                  <c:v>2055.9029999999993</c:v>
                </c:pt>
                <c:pt idx="2071">
                  <c:v>2141.536000000001</c:v>
                </c:pt>
                <c:pt idx="2072">
                  <c:v>2228.4009999999989</c:v>
                </c:pt>
                <c:pt idx="2073">
                  <c:v>2316.3199999999988</c:v>
                </c:pt>
                <c:pt idx="2074">
                  <c:v>2405.143</c:v>
                </c:pt>
                <c:pt idx="2075">
                  <c:v>2494.7349999999997</c:v>
                </c:pt>
                <c:pt idx="2076">
                  <c:v>2584.9089999999997</c:v>
                </c:pt>
                <c:pt idx="2077">
                  <c:v>2675.5240000000003</c:v>
                </c:pt>
                <c:pt idx="2078">
                  <c:v>2766.348</c:v>
                </c:pt>
                <c:pt idx="2079">
                  <c:v>2857.2570000000005</c:v>
                </c:pt>
                <c:pt idx="2080">
                  <c:v>2947.9930000000004</c:v>
                </c:pt>
                <c:pt idx="2081">
                  <c:v>3038.4189999999999</c:v>
                </c:pt>
                <c:pt idx="2082">
                  <c:v>3128.2689999999993</c:v>
                </c:pt>
                <c:pt idx="2083">
                  <c:v>3217.3959999999997</c:v>
                </c:pt>
                <c:pt idx="2084">
                  <c:v>3305.545000000001</c:v>
                </c:pt>
                <c:pt idx="2085">
                  <c:v>3392.5030000000006</c:v>
                </c:pt>
                <c:pt idx="2086">
                  <c:v>3478.0679999999993</c:v>
                </c:pt>
                <c:pt idx="2087">
                  <c:v>3562.0079999999998</c:v>
                </c:pt>
                <c:pt idx="2088">
                  <c:v>3644.128999999999</c:v>
                </c:pt>
                <c:pt idx="2089">
                  <c:v>3724.1679999999997</c:v>
                </c:pt>
                <c:pt idx="2090">
                  <c:v>3801.9639999999999</c:v>
                </c:pt>
                <c:pt idx="2091">
                  <c:v>3877.2489999999998</c:v>
                </c:pt>
                <c:pt idx="2092">
                  <c:v>3949.8649999999998</c:v>
                </c:pt>
                <c:pt idx="2093">
                  <c:v>4019.558</c:v>
                </c:pt>
                <c:pt idx="2094">
                  <c:v>4086.1760000000004</c:v>
                </c:pt>
                <c:pt idx="2095">
                  <c:v>4149.4919999999993</c:v>
                </c:pt>
                <c:pt idx="2096">
                  <c:v>4209.3289999999997</c:v>
                </c:pt>
                <c:pt idx="2097">
                  <c:v>4265.5120000000006</c:v>
                </c:pt>
                <c:pt idx="2098">
                  <c:v>4317.8719999999994</c:v>
                </c:pt>
                <c:pt idx="2099">
                  <c:v>4366.2610000000004</c:v>
                </c:pt>
                <c:pt idx="2100">
                  <c:v>4410.5069999999996</c:v>
                </c:pt>
                <c:pt idx="2101">
                  <c:v>4450.5040000000008</c:v>
                </c:pt>
                <c:pt idx="2102">
                  <c:v>4486.101999999999</c:v>
                </c:pt>
                <c:pt idx="2103">
                  <c:v>4517.2160000000003</c:v>
                </c:pt>
                <c:pt idx="2104">
                  <c:v>4543.7259999999997</c:v>
                </c:pt>
                <c:pt idx="2105">
                  <c:v>4565.5709999999999</c:v>
                </c:pt>
                <c:pt idx="2106">
                  <c:v>4582.6639999999998</c:v>
                </c:pt>
                <c:pt idx="2107">
                  <c:v>4594.9639999999999</c:v>
                </c:pt>
                <c:pt idx="2108">
                  <c:v>4602.4219999999996</c:v>
                </c:pt>
                <c:pt idx="2109">
                  <c:v>4605.0300000000007</c:v>
                </c:pt>
                <c:pt idx="2110">
                  <c:v>4602.7619999999997</c:v>
                </c:pt>
                <c:pt idx="2111">
                  <c:v>4595.6429999999991</c:v>
                </c:pt>
                <c:pt idx="2112">
                  <c:v>4583.6819999999998</c:v>
                </c:pt>
                <c:pt idx="2113">
                  <c:v>4566.9269999999988</c:v>
                </c:pt>
                <c:pt idx="2114">
                  <c:v>4545.4189999999999</c:v>
                </c:pt>
                <c:pt idx="2115">
                  <c:v>4519.2460000000001</c:v>
                </c:pt>
                <c:pt idx="2116">
                  <c:v>4488.4670000000006</c:v>
                </c:pt>
                <c:pt idx="2117">
                  <c:v>4453.2020000000002</c:v>
                </c:pt>
                <c:pt idx="2118">
                  <c:v>4413.5370000000012</c:v>
                </c:pt>
                <c:pt idx="2119">
                  <c:v>4369.6069999999991</c:v>
                </c:pt>
                <c:pt idx="2120">
                  <c:v>4321.5590000000002</c:v>
                </c:pt>
                <c:pt idx="2121">
                  <c:v>4269.5149999999994</c:v>
                </c:pt>
                <c:pt idx="2122">
                  <c:v>4213.6580000000004</c:v>
                </c:pt>
                <c:pt idx="2123">
                  <c:v>4154.1269999999995</c:v>
                </c:pt>
                <c:pt idx="2124">
                  <c:v>4091.1360000000004</c:v>
                </c:pt>
                <c:pt idx="2125">
                  <c:v>4024.8250000000007</c:v>
                </c:pt>
                <c:pt idx="2126">
                  <c:v>3955.4330000000009</c:v>
                </c:pt>
                <c:pt idx="2127">
                  <c:v>3883.1140000000005</c:v>
                </c:pt>
                <c:pt idx="2128">
                  <c:v>3808.1189999999997</c:v>
                </c:pt>
                <c:pt idx="2129">
                  <c:v>3730.6069999999991</c:v>
                </c:pt>
                <c:pt idx="2130">
                  <c:v>3650.8240000000005</c:v>
                </c:pt>
                <c:pt idx="2131">
                  <c:v>3568.9910000000009</c:v>
                </c:pt>
                <c:pt idx="2132">
                  <c:v>3485.3009999999995</c:v>
                </c:pt>
                <c:pt idx="2133">
                  <c:v>3399.9939999999997</c:v>
                </c:pt>
                <c:pt idx="2134">
                  <c:v>3313.2569999999996</c:v>
                </c:pt>
                <c:pt idx="2135">
                  <c:v>3225.3559999999998</c:v>
                </c:pt>
                <c:pt idx="2136">
                  <c:v>3136.4489999999987</c:v>
                </c:pt>
                <c:pt idx="2137">
                  <c:v>3046.8049999999994</c:v>
                </c:pt>
                <c:pt idx="2138">
                  <c:v>2956.5729999999994</c:v>
                </c:pt>
                <c:pt idx="2139">
                  <c:v>2866.018</c:v>
                </c:pt>
                <c:pt idx="2140">
                  <c:v>2775.2780000000002</c:v>
                </c:pt>
                <c:pt idx="2141">
                  <c:v>2684.5879999999997</c:v>
                </c:pt>
                <c:pt idx="2142">
                  <c:v>2594.1339999999991</c:v>
                </c:pt>
                <c:pt idx="2143">
                  <c:v>2504.0740000000005</c:v>
                </c:pt>
                <c:pt idx="2144">
                  <c:v>2414.6049999999987</c:v>
                </c:pt>
                <c:pt idx="2145">
                  <c:v>2325.8679999999995</c:v>
                </c:pt>
                <c:pt idx="2146">
                  <c:v>2238.04</c:v>
                </c:pt>
                <c:pt idx="2147">
                  <c:v>2151.2409999999991</c:v>
                </c:pt>
                <c:pt idx="2148">
                  <c:v>2065.6570000000002</c:v>
                </c:pt>
                <c:pt idx="2149">
                  <c:v>1981.3609999999999</c:v>
                </c:pt>
                <c:pt idx="2150">
                  <c:v>1898.5289999999995</c:v>
                </c:pt>
                <c:pt idx="2151">
                  <c:v>1817.2169999999996</c:v>
                </c:pt>
                <c:pt idx="2152">
                  <c:v>1737.5810000000001</c:v>
                </c:pt>
                <c:pt idx="2153">
                  <c:v>1659.6610000000001</c:v>
                </c:pt>
                <c:pt idx="2154">
                  <c:v>1583.5739999999996</c:v>
                </c:pt>
                <c:pt idx="2155">
                  <c:v>1509.3889999999992</c:v>
                </c:pt>
                <c:pt idx="2156">
                  <c:v>1437.1600000000008</c:v>
                </c:pt>
                <c:pt idx="2157">
                  <c:v>1366.9519999999993</c:v>
                </c:pt>
                <c:pt idx="2158">
                  <c:v>1298.7910000000011</c:v>
                </c:pt>
                <c:pt idx="2159">
                  <c:v>1232.7530000000006</c:v>
                </c:pt>
                <c:pt idx="2160">
                  <c:v>1168.8199999999997</c:v>
                </c:pt>
                <c:pt idx="2161">
                  <c:v>1107.0569999999998</c:v>
                </c:pt>
                <c:pt idx="2162">
                  <c:v>1047.4359999999997</c:v>
                </c:pt>
                <c:pt idx="2163">
                  <c:v>990.00399999999991</c:v>
                </c:pt>
                <c:pt idx="2164">
                  <c:v>934.72100000000046</c:v>
                </c:pt>
                <c:pt idx="2165">
                  <c:v>881.60600000000068</c:v>
                </c:pt>
                <c:pt idx="2166">
                  <c:v>830.64000000000033</c:v>
                </c:pt>
                <c:pt idx="2167">
                  <c:v>781.79800000000068</c:v>
                </c:pt>
                <c:pt idx="2168">
                  <c:v>735.06099999999969</c:v>
                </c:pt>
                <c:pt idx="2169">
                  <c:v>690.38899999999921</c:v>
                </c:pt>
                <c:pt idx="2170">
                  <c:v>647.76899999999932</c:v>
                </c:pt>
                <c:pt idx="2171">
                  <c:v>607.13600000000042</c:v>
                </c:pt>
                <c:pt idx="2172">
                  <c:v>568.47500000000036</c:v>
                </c:pt>
                <c:pt idx="2173">
                  <c:v>531.71500000000015</c:v>
                </c:pt>
                <c:pt idx="2174">
                  <c:v>496.83200000000033</c:v>
                </c:pt>
                <c:pt idx="2175">
                  <c:v>463.7529999999997</c:v>
                </c:pt>
                <c:pt idx="2176">
                  <c:v>432.44300000000021</c:v>
                </c:pt>
                <c:pt idx="2177">
                  <c:v>402.84200000000055</c:v>
                </c:pt>
                <c:pt idx="2178">
                  <c:v>374.89399999999932</c:v>
                </c:pt>
                <c:pt idx="2179">
                  <c:v>348.54500000000007</c:v>
                </c:pt>
                <c:pt idx="2180">
                  <c:v>323.73500000000058</c:v>
                </c:pt>
                <c:pt idx="2181">
                  <c:v>300.40800000000036</c:v>
                </c:pt>
                <c:pt idx="2182">
                  <c:v>278.5029999999997</c:v>
                </c:pt>
                <c:pt idx="2183">
                  <c:v>257.97500000000036</c:v>
                </c:pt>
                <c:pt idx="2184">
                  <c:v>238.75</c:v>
                </c:pt>
                <c:pt idx="2185">
                  <c:v>220.78799999999956</c:v>
                </c:pt>
                <c:pt idx="2186">
                  <c:v>204.02099999999973</c:v>
                </c:pt>
                <c:pt idx="2187">
                  <c:v>188.40599999999995</c:v>
                </c:pt>
                <c:pt idx="2188">
                  <c:v>173.88000000000011</c:v>
                </c:pt>
                <c:pt idx="2189">
                  <c:v>160.39800000000014</c:v>
                </c:pt>
                <c:pt idx="2190">
                  <c:v>147.90999999999985</c:v>
                </c:pt>
                <c:pt idx="2191">
                  <c:v>136.36699999999928</c:v>
                </c:pt>
                <c:pt idx="2192">
                  <c:v>125.72200000000066</c:v>
                </c:pt>
                <c:pt idx="2193">
                  <c:v>115.93099999999959</c:v>
                </c:pt>
                <c:pt idx="2194">
                  <c:v>106.95699999999943</c:v>
                </c:pt>
                <c:pt idx="2195">
                  <c:v>98.751999999999498</c:v>
                </c:pt>
                <c:pt idx="2196">
                  <c:v>91.286000000000058</c:v>
                </c:pt>
                <c:pt idx="2197">
                  <c:v>84.516999999999825</c:v>
                </c:pt>
                <c:pt idx="2198">
                  <c:v>78.417999999999665</c:v>
                </c:pt>
                <c:pt idx="2199">
                  <c:v>72.952000000000226</c:v>
                </c:pt>
                <c:pt idx="2200">
                  <c:v>68.095999999999549</c:v>
                </c:pt>
                <c:pt idx="2201">
                  <c:v>63.820999999999913</c:v>
                </c:pt>
                <c:pt idx="2202">
                  <c:v>60.104000000000269</c:v>
                </c:pt>
                <c:pt idx="2203">
                  <c:v>56.923999999999978</c:v>
                </c:pt>
                <c:pt idx="2204">
                  <c:v>54.260000000000218</c:v>
                </c:pt>
                <c:pt idx="2205">
                  <c:v>52.100999999999658</c:v>
                </c:pt>
                <c:pt idx="2206">
                  <c:v>50.424999999999272</c:v>
                </c:pt>
                <c:pt idx="2207">
                  <c:v>49.224999999999454</c:v>
                </c:pt>
                <c:pt idx="2208">
                  <c:v>48.488999999999578</c:v>
                </c:pt>
                <c:pt idx="2209">
                  <c:v>48.212999999999738</c:v>
                </c:pt>
                <c:pt idx="2210">
                  <c:v>48.388000000000829</c:v>
                </c:pt>
                <c:pt idx="2211">
                  <c:v>49.011000000000422</c:v>
                </c:pt>
                <c:pt idx="2212">
                  <c:v>50.083000000000538</c:v>
                </c:pt>
                <c:pt idx="2213">
                  <c:v>51.604000000000269</c:v>
                </c:pt>
                <c:pt idx="2214">
                  <c:v>53.576000000000022</c:v>
                </c:pt>
                <c:pt idx="2215">
                  <c:v>56.005000000000109</c:v>
                </c:pt>
                <c:pt idx="2216">
                  <c:v>58.895999999999731</c:v>
                </c:pt>
                <c:pt idx="2217">
                  <c:v>62.257999999999811</c:v>
                </c:pt>
                <c:pt idx="2218">
                  <c:v>66.104000000000269</c:v>
                </c:pt>
                <c:pt idx="2219">
                  <c:v>70.440000000000509</c:v>
                </c:pt>
                <c:pt idx="2220">
                  <c:v>75.283999999999651</c:v>
                </c:pt>
                <c:pt idx="2221">
                  <c:v>80.648000000000138</c:v>
                </c:pt>
                <c:pt idx="2222">
                  <c:v>86.546000000000276</c:v>
                </c:pt>
                <c:pt idx="2223">
                  <c:v>92.997999999999593</c:v>
                </c:pt>
                <c:pt idx="2224">
                  <c:v>100.01900000000023</c:v>
                </c:pt>
                <c:pt idx="2225">
                  <c:v>107.6309999999994</c:v>
                </c:pt>
                <c:pt idx="2226">
                  <c:v>115.85099999999966</c:v>
                </c:pt>
                <c:pt idx="2227">
                  <c:v>124.69899999999961</c:v>
                </c:pt>
                <c:pt idx="2228">
                  <c:v>134.19499999999971</c:v>
                </c:pt>
                <c:pt idx="2229">
                  <c:v>144.36399999999958</c:v>
                </c:pt>
                <c:pt idx="2230">
                  <c:v>155.22000000000025</c:v>
                </c:pt>
                <c:pt idx="2231">
                  <c:v>166.79100000000017</c:v>
                </c:pt>
                <c:pt idx="2232">
                  <c:v>179.09000000000015</c:v>
                </c:pt>
                <c:pt idx="2233">
                  <c:v>192.14599999999973</c:v>
                </c:pt>
                <c:pt idx="2234">
                  <c:v>205.97199999999975</c:v>
                </c:pt>
                <c:pt idx="2235">
                  <c:v>220.58799999999974</c:v>
                </c:pt>
                <c:pt idx="2236">
                  <c:v>236.01400000000012</c:v>
                </c:pt>
                <c:pt idx="2237">
                  <c:v>252.26299999999992</c:v>
                </c:pt>
                <c:pt idx="2238">
                  <c:v>269.35399999999936</c:v>
                </c:pt>
                <c:pt idx="2239">
                  <c:v>287.29700000000048</c:v>
                </c:pt>
                <c:pt idx="2240">
                  <c:v>306.10900000000038</c:v>
                </c:pt>
              </c:numCache>
            </c:numRef>
          </c:yVal>
          <c:smooth val="0"/>
          <c:extLst>
            <c:ext xmlns:c16="http://schemas.microsoft.com/office/drawing/2014/chart" uri="{C3380CC4-5D6E-409C-BE32-E72D297353CC}">
              <c16:uniqueId val="{00000000-983A-4F87-8744-BA42F33DE9AE}"/>
            </c:ext>
          </c:extLst>
        </c:ser>
        <c:dLbls>
          <c:showLegendKey val="0"/>
          <c:showVal val="0"/>
          <c:showCatName val="0"/>
          <c:showSerName val="0"/>
          <c:showPercent val="0"/>
          <c:showBubbleSize val="0"/>
        </c:dLbls>
        <c:axId val="509327984"/>
        <c:axId val="509328640"/>
      </c:scatterChart>
      <c:valAx>
        <c:axId val="509327984"/>
        <c:scaling>
          <c:orientation val="minMax"/>
          <c:max val="92"/>
          <c:min val="88"/>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8640"/>
        <c:crosses val="autoZero"/>
        <c:crossBetween val="midCat"/>
      </c:valAx>
      <c:valAx>
        <c:axId val="509328640"/>
        <c:scaling>
          <c:orientation val="minMax"/>
          <c:max val="1000"/>
          <c:min val="-400"/>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9327984"/>
        <c:crosses val="autoZero"/>
        <c:crossBetween val="midCat"/>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Δf!$B$2</c:f>
              <c:strCache>
                <c:ptCount val="1"/>
                <c:pt idx="0">
                  <c:v>0.12</c:v>
                </c:pt>
              </c:strCache>
            </c:strRef>
          </c:tx>
          <c:spPr>
            <a:ln w="19050" cap="rnd">
              <a:solidFill>
                <a:schemeClr val="accent1"/>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Δf!$B$3:$B$52</c:f>
              <c:numCache>
                <c:formatCode>General</c:formatCode>
                <c:ptCount val="50"/>
                <c:pt idx="0">
                  <c:v>0.02</c:v>
                </c:pt>
                <c:pt idx="1">
                  <c:v>0.05</c:v>
                </c:pt>
                <c:pt idx="2">
                  <c:v>0.1</c:v>
                </c:pt>
                <c:pt idx="3">
                  <c:v>0.14000000000000001</c:v>
                </c:pt>
                <c:pt idx="4">
                  <c:v>0.18</c:v>
                </c:pt>
                <c:pt idx="5">
                  <c:v>0.22</c:v>
                </c:pt>
                <c:pt idx="6">
                  <c:v>0.25</c:v>
                </c:pt>
                <c:pt idx="7">
                  <c:v>0.26</c:v>
                </c:pt>
                <c:pt idx="8">
                  <c:v>0.25</c:v>
                </c:pt>
                <c:pt idx="9">
                  <c:v>0.23</c:v>
                </c:pt>
                <c:pt idx="10">
                  <c:v>0.19</c:v>
                </c:pt>
                <c:pt idx="11">
                  <c:v>0.12</c:v>
                </c:pt>
                <c:pt idx="12">
                  <c:v>0.02</c:v>
                </c:pt>
                <c:pt idx="13">
                  <c:v>-0.12</c:v>
                </c:pt>
                <c:pt idx="14">
                  <c:v>-0.3</c:v>
                </c:pt>
                <c:pt idx="15">
                  <c:v>-0.52</c:v>
                </c:pt>
                <c:pt idx="16">
                  <c:v>-0.89</c:v>
                </c:pt>
                <c:pt idx="17">
                  <c:v>-1.38</c:v>
                </c:pt>
                <c:pt idx="18">
                  <c:v>-2.2200000000000002</c:v>
                </c:pt>
                <c:pt idx="19">
                  <c:v>-2.93</c:v>
                </c:pt>
                <c:pt idx="20">
                  <c:v>-3.17</c:v>
                </c:pt>
                <c:pt idx="21">
                  <c:v>-3.46</c:v>
                </c:pt>
                <c:pt idx="22">
                  <c:v>-3.91</c:v>
                </c:pt>
                <c:pt idx="23">
                  <c:v>-4.72</c:v>
                </c:pt>
                <c:pt idx="24">
                  <c:v>-4.09</c:v>
                </c:pt>
                <c:pt idx="25">
                  <c:v>-3.73</c:v>
                </c:pt>
                <c:pt idx="26">
                  <c:v>-3.49</c:v>
                </c:pt>
                <c:pt idx="27">
                  <c:v>-3.28</c:v>
                </c:pt>
                <c:pt idx="28">
                  <c:v>-3.13</c:v>
                </c:pt>
                <c:pt idx="29">
                  <c:v>-3</c:v>
                </c:pt>
                <c:pt idx="30">
                  <c:v>-2.9</c:v>
                </c:pt>
                <c:pt idx="31">
                  <c:v>-2.81</c:v>
                </c:pt>
                <c:pt idx="32">
                  <c:v>-2.72</c:v>
                </c:pt>
                <c:pt idx="33">
                  <c:v>-2.65</c:v>
                </c:pt>
                <c:pt idx="34">
                  <c:v>-2.59</c:v>
                </c:pt>
                <c:pt idx="35">
                  <c:v>-2.5299999999999998</c:v>
                </c:pt>
                <c:pt idx="36">
                  <c:v>-2.4700000000000002</c:v>
                </c:pt>
                <c:pt idx="37">
                  <c:v>-2.38</c:v>
                </c:pt>
                <c:pt idx="38">
                  <c:v>-2.2999999999999998</c:v>
                </c:pt>
                <c:pt idx="39">
                  <c:v>-2.23</c:v>
                </c:pt>
                <c:pt idx="40">
                  <c:v>-1.98</c:v>
                </c:pt>
                <c:pt idx="41">
                  <c:v>-1.82</c:v>
                </c:pt>
                <c:pt idx="42">
                  <c:v>-1.7</c:v>
                </c:pt>
                <c:pt idx="43">
                  <c:v>-1.64</c:v>
                </c:pt>
                <c:pt idx="44">
                  <c:v>-1.5</c:v>
                </c:pt>
                <c:pt idx="45">
                  <c:v>-1.42</c:v>
                </c:pt>
                <c:pt idx="46">
                  <c:v>-1.37</c:v>
                </c:pt>
                <c:pt idx="47">
                  <c:v>-1.29</c:v>
                </c:pt>
                <c:pt idx="48">
                  <c:v>-1.25</c:v>
                </c:pt>
                <c:pt idx="49">
                  <c:v>-1.1499999999999999</c:v>
                </c:pt>
              </c:numCache>
            </c:numRef>
          </c:yVal>
          <c:smooth val="1"/>
          <c:extLst>
            <c:ext xmlns:c16="http://schemas.microsoft.com/office/drawing/2014/chart" uri="{C3380CC4-5D6E-409C-BE32-E72D297353CC}">
              <c16:uniqueId val="{00000000-2963-4E20-B9AA-81D7DA7D95DC}"/>
            </c:ext>
          </c:extLst>
        </c:ser>
        <c:ser>
          <c:idx val="1"/>
          <c:order val="1"/>
          <c:tx>
            <c:strRef>
              <c:f>Δf!$C$2</c:f>
              <c:strCache>
                <c:ptCount val="1"/>
                <c:pt idx="0">
                  <c:v>0.14</c:v>
                </c:pt>
              </c:strCache>
            </c:strRef>
          </c:tx>
          <c:spPr>
            <a:ln w="19050" cap="rnd">
              <a:solidFill>
                <a:schemeClr val="accent2"/>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Δf!$C$3:$C$52</c:f>
              <c:numCache>
                <c:formatCode>General</c:formatCode>
                <c:ptCount val="50"/>
                <c:pt idx="0">
                  <c:v>0.02</c:v>
                </c:pt>
                <c:pt idx="1">
                  <c:v>0.06</c:v>
                </c:pt>
                <c:pt idx="2">
                  <c:v>0.1</c:v>
                </c:pt>
                <c:pt idx="3">
                  <c:v>0.15</c:v>
                </c:pt>
                <c:pt idx="4">
                  <c:v>0.19</c:v>
                </c:pt>
                <c:pt idx="5">
                  <c:v>0.23</c:v>
                </c:pt>
                <c:pt idx="6">
                  <c:v>0.25</c:v>
                </c:pt>
                <c:pt idx="7">
                  <c:v>0.27</c:v>
                </c:pt>
                <c:pt idx="8">
                  <c:v>0.26</c:v>
                </c:pt>
                <c:pt idx="9">
                  <c:v>0.24</c:v>
                </c:pt>
                <c:pt idx="10">
                  <c:v>0.19</c:v>
                </c:pt>
                <c:pt idx="11">
                  <c:v>0.12</c:v>
                </c:pt>
                <c:pt idx="12">
                  <c:v>0.02</c:v>
                </c:pt>
                <c:pt idx="13">
                  <c:v>-0.13</c:v>
                </c:pt>
                <c:pt idx="14">
                  <c:v>-0.32</c:v>
                </c:pt>
                <c:pt idx="15">
                  <c:v>-0.54</c:v>
                </c:pt>
                <c:pt idx="16">
                  <c:v>-0.93</c:v>
                </c:pt>
                <c:pt idx="17">
                  <c:v>-1.44</c:v>
                </c:pt>
                <c:pt idx="18">
                  <c:v>-2.31</c:v>
                </c:pt>
                <c:pt idx="19">
                  <c:v>-3.04</c:v>
                </c:pt>
                <c:pt idx="20">
                  <c:v>-3.3</c:v>
                </c:pt>
                <c:pt idx="21">
                  <c:v>-3.6</c:v>
                </c:pt>
                <c:pt idx="22">
                  <c:v>-4.0599999999999996</c:v>
                </c:pt>
                <c:pt idx="23">
                  <c:v>-4.8899999999999997</c:v>
                </c:pt>
                <c:pt idx="24">
                  <c:v>-4.25</c:v>
                </c:pt>
                <c:pt idx="25">
                  <c:v>-3.88</c:v>
                </c:pt>
                <c:pt idx="26">
                  <c:v>-3.62</c:v>
                </c:pt>
                <c:pt idx="27">
                  <c:v>-3.41</c:v>
                </c:pt>
                <c:pt idx="28">
                  <c:v>-3.25</c:v>
                </c:pt>
                <c:pt idx="29">
                  <c:v>-3.12</c:v>
                </c:pt>
                <c:pt idx="30">
                  <c:v>-3.02</c:v>
                </c:pt>
                <c:pt idx="31">
                  <c:v>-2.92</c:v>
                </c:pt>
                <c:pt idx="32">
                  <c:v>-2.83</c:v>
                </c:pt>
                <c:pt idx="33">
                  <c:v>-2.76</c:v>
                </c:pt>
                <c:pt idx="34">
                  <c:v>-2.69</c:v>
                </c:pt>
                <c:pt idx="35">
                  <c:v>-2.63</c:v>
                </c:pt>
                <c:pt idx="36">
                  <c:v>-2.57</c:v>
                </c:pt>
                <c:pt idx="37">
                  <c:v>-2.4700000000000002</c:v>
                </c:pt>
                <c:pt idx="38">
                  <c:v>-2.39</c:v>
                </c:pt>
                <c:pt idx="39">
                  <c:v>-2.3199999999999998</c:v>
                </c:pt>
                <c:pt idx="40">
                  <c:v>-2.0499999999999998</c:v>
                </c:pt>
                <c:pt idx="41">
                  <c:v>-1.89</c:v>
                </c:pt>
                <c:pt idx="42">
                  <c:v>-1.77</c:v>
                </c:pt>
                <c:pt idx="43">
                  <c:v>-1.71</c:v>
                </c:pt>
                <c:pt idx="44">
                  <c:v>-1.56</c:v>
                </c:pt>
                <c:pt idx="45">
                  <c:v>-1.48</c:v>
                </c:pt>
                <c:pt idx="46">
                  <c:v>-1.43</c:v>
                </c:pt>
                <c:pt idx="47">
                  <c:v>-1.35</c:v>
                </c:pt>
                <c:pt idx="48">
                  <c:v>-1.3</c:v>
                </c:pt>
                <c:pt idx="49">
                  <c:v>-1.2</c:v>
                </c:pt>
              </c:numCache>
            </c:numRef>
          </c:yVal>
          <c:smooth val="1"/>
          <c:extLst>
            <c:ext xmlns:c16="http://schemas.microsoft.com/office/drawing/2014/chart" uri="{C3380CC4-5D6E-409C-BE32-E72D297353CC}">
              <c16:uniqueId val="{00000001-2963-4E20-B9AA-81D7DA7D95DC}"/>
            </c:ext>
          </c:extLst>
        </c:ser>
        <c:ser>
          <c:idx val="2"/>
          <c:order val="2"/>
          <c:tx>
            <c:strRef>
              <c:f>Δf!$D$2</c:f>
              <c:strCache>
                <c:ptCount val="1"/>
                <c:pt idx="0">
                  <c:v>0.16</c:v>
                </c:pt>
              </c:strCache>
            </c:strRef>
          </c:tx>
          <c:spPr>
            <a:ln w="19050" cap="rnd">
              <a:solidFill>
                <a:schemeClr val="accent3"/>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Δf!$D$3:$D$52</c:f>
              <c:numCache>
                <c:formatCode>General</c:formatCode>
                <c:ptCount val="50"/>
                <c:pt idx="0">
                  <c:v>0.02</c:v>
                </c:pt>
                <c:pt idx="1">
                  <c:v>0.06</c:v>
                </c:pt>
                <c:pt idx="2">
                  <c:v>0.11</c:v>
                </c:pt>
                <c:pt idx="3">
                  <c:v>0.15</c:v>
                </c:pt>
                <c:pt idx="4">
                  <c:v>0.2</c:v>
                </c:pt>
                <c:pt idx="5">
                  <c:v>0.24</c:v>
                </c:pt>
                <c:pt idx="6">
                  <c:v>0.26</c:v>
                </c:pt>
                <c:pt idx="7">
                  <c:v>0.28000000000000003</c:v>
                </c:pt>
                <c:pt idx="8">
                  <c:v>0.27</c:v>
                </c:pt>
                <c:pt idx="9">
                  <c:v>0.24</c:v>
                </c:pt>
                <c:pt idx="10">
                  <c:v>0.2</c:v>
                </c:pt>
                <c:pt idx="11">
                  <c:v>0.12</c:v>
                </c:pt>
                <c:pt idx="12">
                  <c:v>0.01</c:v>
                </c:pt>
                <c:pt idx="13">
                  <c:v>-0.14000000000000001</c:v>
                </c:pt>
                <c:pt idx="14">
                  <c:v>-0.34</c:v>
                </c:pt>
                <c:pt idx="15">
                  <c:v>-0.56999999999999995</c:v>
                </c:pt>
                <c:pt idx="16">
                  <c:v>-0.97</c:v>
                </c:pt>
                <c:pt idx="17">
                  <c:v>-1.5</c:v>
                </c:pt>
                <c:pt idx="18">
                  <c:v>-2.41</c:v>
                </c:pt>
                <c:pt idx="19">
                  <c:v>-3.17</c:v>
                </c:pt>
                <c:pt idx="20">
                  <c:v>-3.43</c:v>
                </c:pt>
                <c:pt idx="21">
                  <c:v>-3.75</c:v>
                </c:pt>
                <c:pt idx="22">
                  <c:v>-4.2300000000000004</c:v>
                </c:pt>
                <c:pt idx="23">
                  <c:v>-5.2</c:v>
                </c:pt>
                <c:pt idx="24">
                  <c:v>-4.42</c:v>
                </c:pt>
                <c:pt idx="25">
                  <c:v>-4.03</c:v>
                </c:pt>
                <c:pt idx="26">
                  <c:v>-3.77</c:v>
                </c:pt>
                <c:pt idx="27">
                  <c:v>-3.55</c:v>
                </c:pt>
                <c:pt idx="28">
                  <c:v>-3.39</c:v>
                </c:pt>
                <c:pt idx="29">
                  <c:v>-3.25</c:v>
                </c:pt>
                <c:pt idx="30">
                  <c:v>-3.14</c:v>
                </c:pt>
                <c:pt idx="31">
                  <c:v>-3.03</c:v>
                </c:pt>
                <c:pt idx="32">
                  <c:v>-2.95</c:v>
                </c:pt>
                <c:pt idx="33">
                  <c:v>-2.87</c:v>
                </c:pt>
                <c:pt idx="34">
                  <c:v>-2.8</c:v>
                </c:pt>
                <c:pt idx="35">
                  <c:v>-2.74</c:v>
                </c:pt>
                <c:pt idx="36">
                  <c:v>-2.68</c:v>
                </c:pt>
                <c:pt idx="37">
                  <c:v>-2.57</c:v>
                </c:pt>
                <c:pt idx="38">
                  <c:v>-2.5</c:v>
                </c:pt>
                <c:pt idx="39">
                  <c:v>-2.41</c:v>
                </c:pt>
                <c:pt idx="40">
                  <c:v>-2.14</c:v>
                </c:pt>
                <c:pt idx="41">
                  <c:v>-1.97</c:v>
                </c:pt>
                <c:pt idx="42">
                  <c:v>-1.85</c:v>
                </c:pt>
                <c:pt idx="43">
                  <c:v>-1.78</c:v>
                </c:pt>
                <c:pt idx="44">
                  <c:v>-1.63</c:v>
                </c:pt>
                <c:pt idx="45">
                  <c:v>-1.54</c:v>
                </c:pt>
                <c:pt idx="46">
                  <c:v>-1.49</c:v>
                </c:pt>
                <c:pt idx="47">
                  <c:v>-1.4</c:v>
                </c:pt>
                <c:pt idx="48">
                  <c:v>-1.35</c:v>
                </c:pt>
                <c:pt idx="49">
                  <c:v>-1.25</c:v>
                </c:pt>
              </c:numCache>
            </c:numRef>
          </c:yVal>
          <c:smooth val="1"/>
          <c:extLst>
            <c:ext xmlns:c16="http://schemas.microsoft.com/office/drawing/2014/chart" uri="{C3380CC4-5D6E-409C-BE32-E72D297353CC}">
              <c16:uniqueId val="{00000002-2963-4E20-B9AA-81D7DA7D95DC}"/>
            </c:ext>
          </c:extLst>
        </c:ser>
        <c:ser>
          <c:idx val="3"/>
          <c:order val="3"/>
          <c:tx>
            <c:strRef>
              <c:f>Δf!$F$2</c:f>
              <c:strCache>
                <c:ptCount val="1"/>
                <c:pt idx="0">
                  <c:v>0.18</c:v>
                </c:pt>
              </c:strCache>
            </c:strRef>
          </c:tx>
          <c:spPr>
            <a:ln w="19050" cap="rnd">
              <a:solidFill>
                <a:schemeClr val="accent4"/>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Δf!$F$3:$F$52</c:f>
              <c:numCache>
                <c:formatCode>General</c:formatCode>
                <c:ptCount val="50"/>
                <c:pt idx="0">
                  <c:v>0.02</c:v>
                </c:pt>
                <c:pt idx="1">
                  <c:v>0.06</c:v>
                </c:pt>
                <c:pt idx="2">
                  <c:v>0.11</c:v>
                </c:pt>
                <c:pt idx="3">
                  <c:v>0.16</c:v>
                </c:pt>
                <c:pt idx="4">
                  <c:v>0.21</c:v>
                </c:pt>
                <c:pt idx="5">
                  <c:v>0.25</c:v>
                </c:pt>
                <c:pt idx="6">
                  <c:v>0.28000000000000003</c:v>
                </c:pt>
                <c:pt idx="7">
                  <c:v>0.28999999999999998</c:v>
                </c:pt>
                <c:pt idx="8">
                  <c:v>0.28000000000000003</c:v>
                </c:pt>
                <c:pt idx="9">
                  <c:v>0.25</c:v>
                </c:pt>
                <c:pt idx="10">
                  <c:v>0.2</c:v>
                </c:pt>
                <c:pt idx="11">
                  <c:v>0.12</c:v>
                </c:pt>
                <c:pt idx="12">
                  <c:v>0.01</c:v>
                </c:pt>
                <c:pt idx="13">
                  <c:v>-0.15</c:v>
                </c:pt>
                <c:pt idx="14">
                  <c:v>-0.35</c:v>
                </c:pt>
                <c:pt idx="15">
                  <c:v>-0.6</c:v>
                </c:pt>
                <c:pt idx="16">
                  <c:v>-1.02</c:v>
                </c:pt>
                <c:pt idx="17">
                  <c:v>-1.57</c:v>
                </c:pt>
                <c:pt idx="18">
                  <c:v>-2.5099999999999998</c:v>
                </c:pt>
                <c:pt idx="19">
                  <c:v>-3.3</c:v>
                </c:pt>
                <c:pt idx="20">
                  <c:v>-3.57</c:v>
                </c:pt>
                <c:pt idx="21">
                  <c:v>-3.9</c:v>
                </c:pt>
                <c:pt idx="22">
                  <c:v>-4.4000000000000004</c:v>
                </c:pt>
                <c:pt idx="23">
                  <c:v>-5.3</c:v>
                </c:pt>
                <c:pt idx="24">
                  <c:v>-4.59</c:v>
                </c:pt>
                <c:pt idx="25">
                  <c:v>-4.1900000000000004</c:v>
                </c:pt>
                <c:pt idx="26">
                  <c:v>-3.92</c:v>
                </c:pt>
                <c:pt idx="27">
                  <c:v>-3.69</c:v>
                </c:pt>
                <c:pt idx="28">
                  <c:v>-3.52</c:v>
                </c:pt>
                <c:pt idx="29">
                  <c:v>-3.38</c:v>
                </c:pt>
                <c:pt idx="30">
                  <c:v>-3.27</c:v>
                </c:pt>
                <c:pt idx="31">
                  <c:v>-3.16</c:v>
                </c:pt>
                <c:pt idx="32">
                  <c:v>-3.07</c:v>
                </c:pt>
                <c:pt idx="33">
                  <c:v>-2.99</c:v>
                </c:pt>
                <c:pt idx="34">
                  <c:v>-2.92</c:v>
                </c:pt>
                <c:pt idx="35">
                  <c:v>-2.85</c:v>
                </c:pt>
                <c:pt idx="36">
                  <c:v>-2.79</c:v>
                </c:pt>
                <c:pt idx="37">
                  <c:v>-2.68</c:v>
                </c:pt>
                <c:pt idx="38">
                  <c:v>-2.59</c:v>
                </c:pt>
                <c:pt idx="39">
                  <c:v>-2.5099999999999998</c:v>
                </c:pt>
                <c:pt idx="40">
                  <c:v>-2.23</c:v>
                </c:pt>
                <c:pt idx="41">
                  <c:v>-2.0499999999999998</c:v>
                </c:pt>
                <c:pt idx="42">
                  <c:v>-1.92</c:v>
                </c:pt>
                <c:pt idx="43">
                  <c:v>-1.86</c:v>
                </c:pt>
                <c:pt idx="44">
                  <c:v>-1.69</c:v>
                </c:pt>
                <c:pt idx="45">
                  <c:v>-1.61</c:v>
                </c:pt>
                <c:pt idx="46">
                  <c:v>-1.55</c:v>
                </c:pt>
                <c:pt idx="47">
                  <c:v>-1.46</c:v>
                </c:pt>
                <c:pt idx="48">
                  <c:v>-1.41</c:v>
                </c:pt>
                <c:pt idx="49">
                  <c:v>-1.3</c:v>
                </c:pt>
              </c:numCache>
            </c:numRef>
          </c:yVal>
          <c:smooth val="1"/>
          <c:extLst>
            <c:ext xmlns:c16="http://schemas.microsoft.com/office/drawing/2014/chart" uri="{C3380CC4-5D6E-409C-BE32-E72D297353CC}">
              <c16:uniqueId val="{00000003-2963-4E20-B9AA-81D7DA7D95DC}"/>
            </c:ext>
          </c:extLst>
        </c:ser>
        <c:ser>
          <c:idx val="4"/>
          <c:order val="4"/>
          <c:tx>
            <c:strRef>
              <c:f>Δf!$G$2</c:f>
              <c:strCache>
                <c:ptCount val="1"/>
                <c:pt idx="0">
                  <c:v>0.2</c:v>
                </c:pt>
              </c:strCache>
            </c:strRef>
          </c:tx>
          <c:spPr>
            <a:ln w="19050" cap="rnd">
              <a:solidFill>
                <a:schemeClr val="accent5"/>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Δf!$G$3:$G$52</c:f>
              <c:numCache>
                <c:formatCode>General</c:formatCode>
                <c:ptCount val="50"/>
                <c:pt idx="0">
                  <c:v>0.02</c:v>
                </c:pt>
                <c:pt idx="1">
                  <c:v>7.0000000000000007E-2</c:v>
                </c:pt>
                <c:pt idx="2">
                  <c:v>0.12</c:v>
                </c:pt>
                <c:pt idx="3">
                  <c:v>0.17</c:v>
                </c:pt>
                <c:pt idx="4">
                  <c:v>0.22</c:v>
                </c:pt>
                <c:pt idx="5">
                  <c:v>0.24</c:v>
                </c:pt>
                <c:pt idx="6">
                  <c:v>0.28999999999999998</c:v>
                </c:pt>
                <c:pt idx="7">
                  <c:v>0.3</c:v>
                </c:pt>
                <c:pt idx="8">
                  <c:v>0.28999999999999998</c:v>
                </c:pt>
                <c:pt idx="9">
                  <c:v>0.26</c:v>
                </c:pt>
                <c:pt idx="10">
                  <c:v>0.21</c:v>
                </c:pt>
                <c:pt idx="11">
                  <c:v>0.12</c:v>
                </c:pt>
                <c:pt idx="12">
                  <c:v>0</c:v>
                </c:pt>
                <c:pt idx="13">
                  <c:v>-0.15</c:v>
                </c:pt>
                <c:pt idx="14">
                  <c:v>-0.35</c:v>
                </c:pt>
                <c:pt idx="15">
                  <c:v>-0.6</c:v>
                </c:pt>
                <c:pt idx="16">
                  <c:v>-1.02</c:v>
                </c:pt>
                <c:pt idx="17">
                  <c:v>-1.57</c:v>
                </c:pt>
                <c:pt idx="18">
                  <c:v>-2.5099999999999998</c:v>
                </c:pt>
                <c:pt idx="19">
                  <c:v>-3.3</c:v>
                </c:pt>
                <c:pt idx="20">
                  <c:v>-3.57</c:v>
                </c:pt>
                <c:pt idx="21">
                  <c:v>-3.9</c:v>
                </c:pt>
                <c:pt idx="22">
                  <c:v>-4.4000000000000004</c:v>
                </c:pt>
                <c:pt idx="23">
                  <c:v>-5.52</c:v>
                </c:pt>
                <c:pt idx="24">
                  <c:v>-4.79</c:v>
                </c:pt>
                <c:pt idx="25">
                  <c:v>-4.37</c:v>
                </c:pt>
                <c:pt idx="26">
                  <c:v>-4.08</c:v>
                </c:pt>
                <c:pt idx="27">
                  <c:v>-3.85</c:v>
                </c:pt>
                <c:pt idx="28">
                  <c:v>-3.67</c:v>
                </c:pt>
                <c:pt idx="29">
                  <c:v>-3.52</c:v>
                </c:pt>
                <c:pt idx="30">
                  <c:v>-3.4</c:v>
                </c:pt>
                <c:pt idx="31">
                  <c:v>-3.29</c:v>
                </c:pt>
                <c:pt idx="32">
                  <c:v>-3.2</c:v>
                </c:pt>
                <c:pt idx="33">
                  <c:v>-3.12</c:v>
                </c:pt>
                <c:pt idx="34">
                  <c:v>-3.04</c:v>
                </c:pt>
                <c:pt idx="35">
                  <c:v>-2.97</c:v>
                </c:pt>
                <c:pt idx="36">
                  <c:v>-2.91</c:v>
                </c:pt>
                <c:pt idx="37">
                  <c:v>-2.8</c:v>
                </c:pt>
                <c:pt idx="38">
                  <c:v>-2.7</c:v>
                </c:pt>
                <c:pt idx="39">
                  <c:v>-2.62</c:v>
                </c:pt>
                <c:pt idx="40">
                  <c:v>-2.3199999999999998</c:v>
                </c:pt>
                <c:pt idx="41">
                  <c:v>-2.14</c:v>
                </c:pt>
                <c:pt idx="42">
                  <c:v>-2.0099999999999998</c:v>
                </c:pt>
                <c:pt idx="43">
                  <c:v>-1.94</c:v>
                </c:pt>
                <c:pt idx="44">
                  <c:v>-1.77</c:v>
                </c:pt>
                <c:pt idx="45">
                  <c:v>-1.68</c:v>
                </c:pt>
                <c:pt idx="46">
                  <c:v>-1.62</c:v>
                </c:pt>
                <c:pt idx="47">
                  <c:v>-1.53</c:v>
                </c:pt>
                <c:pt idx="48">
                  <c:v>-1.47</c:v>
                </c:pt>
                <c:pt idx="49">
                  <c:v>-1.36</c:v>
                </c:pt>
              </c:numCache>
            </c:numRef>
          </c:yVal>
          <c:smooth val="1"/>
          <c:extLst>
            <c:ext xmlns:c16="http://schemas.microsoft.com/office/drawing/2014/chart" uri="{C3380CC4-5D6E-409C-BE32-E72D297353CC}">
              <c16:uniqueId val="{00000004-2963-4E20-B9AA-81D7DA7D95DC}"/>
            </c:ext>
          </c:extLst>
        </c:ser>
        <c:ser>
          <c:idx val="5"/>
          <c:order val="5"/>
          <c:tx>
            <c:strRef>
              <c:f>Δf!$H$2</c:f>
              <c:strCache>
                <c:ptCount val="1"/>
                <c:pt idx="0">
                  <c:v>0.22</c:v>
                </c:pt>
              </c:strCache>
            </c:strRef>
          </c:tx>
          <c:spPr>
            <a:ln w="19050" cap="rnd">
              <a:solidFill>
                <a:schemeClr val="accent6"/>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Δf!$H$3:$H$52</c:f>
              <c:numCache>
                <c:formatCode>General</c:formatCode>
                <c:ptCount val="50"/>
                <c:pt idx="0">
                  <c:v>0.02</c:v>
                </c:pt>
                <c:pt idx="1">
                  <c:v>7.0000000000000007E-2</c:v>
                </c:pt>
                <c:pt idx="2">
                  <c:v>0.12</c:v>
                </c:pt>
                <c:pt idx="3">
                  <c:v>0.18</c:v>
                </c:pt>
                <c:pt idx="4">
                  <c:v>0.23</c:v>
                </c:pt>
                <c:pt idx="5">
                  <c:v>0.27</c:v>
                </c:pt>
                <c:pt idx="6">
                  <c:v>0.3</c:v>
                </c:pt>
                <c:pt idx="7">
                  <c:v>0.31</c:v>
                </c:pt>
                <c:pt idx="8">
                  <c:v>0.3</c:v>
                </c:pt>
                <c:pt idx="9">
                  <c:v>0.27</c:v>
                </c:pt>
                <c:pt idx="10">
                  <c:v>0.22</c:v>
                </c:pt>
                <c:pt idx="11">
                  <c:v>0.12</c:v>
                </c:pt>
                <c:pt idx="12">
                  <c:v>0</c:v>
                </c:pt>
                <c:pt idx="13">
                  <c:v>-0.18</c:v>
                </c:pt>
                <c:pt idx="14">
                  <c:v>-0.4</c:v>
                </c:pt>
                <c:pt idx="15">
                  <c:v>-0.66</c:v>
                </c:pt>
                <c:pt idx="16">
                  <c:v>-1.1200000000000001</c:v>
                </c:pt>
                <c:pt idx="17">
                  <c:v>-1.72</c:v>
                </c:pt>
                <c:pt idx="18">
                  <c:v>-2.74</c:v>
                </c:pt>
                <c:pt idx="19">
                  <c:v>-3.59</c:v>
                </c:pt>
                <c:pt idx="20">
                  <c:v>-3.88</c:v>
                </c:pt>
                <c:pt idx="21">
                  <c:v>-4.2300000000000004</c:v>
                </c:pt>
                <c:pt idx="22">
                  <c:v>-4.76</c:v>
                </c:pt>
                <c:pt idx="23">
                  <c:v>-5.75</c:v>
                </c:pt>
                <c:pt idx="24">
                  <c:v>-4.99</c:v>
                </c:pt>
                <c:pt idx="25">
                  <c:v>-4.55</c:v>
                </c:pt>
                <c:pt idx="26">
                  <c:v>-4.26</c:v>
                </c:pt>
                <c:pt idx="27">
                  <c:v>-4.01</c:v>
                </c:pt>
                <c:pt idx="28">
                  <c:v>-3.83</c:v>
                </c:pt>
                <c:pt idx="29">
                  <c:v>-3.67</c:v>
                </c:pt>
                <c:pt idx="30">
                  <c:v>-3.55</c:v>
                </c:pt>
                <c:pt idx="31">
                  <c:v>-3.43</c:v>
                </c:pt>
                <c:pt idx="32">
                  <c:v>-3.33</c:v>
                </c:pt>
                <c:pt idx="33">
                  <c:v>-3.25</c:v>
                </c:pt>
                <c:pt idx="34">
                  <c:v>-3.17</c:v>
                </c:pt>
                <c:pt idx="35">
                  <c:v>-3.1</c:v>
                </c:pt>
                <c:pt idx="36">
                  <c:v>-3.03</c:v>
                </c:pt>
                <c:pt idx="37">
                  <c:v>-2.91</c:v>
                </c:pt>
                <c:pt idx="38">
                  <c:v>-2.82</c:v>
                </c:pt>
                <c:pt idx="39">
                  <c:v>-2.73</c:v>
                </c:pt>
                <c:pt idx="40">
                  <c:v>-2.42</c:v>
                </c:pt>
                <c:pt idx="41">
                  <c:v>-2.23</c:v>
                </c:pt>
                <c:pt idx="42">
                  <c:v>-2.09</c:v>
                </c:pt>
                <c:pt idx="43">
                  <c:v>-2.02</c:v>
                </c:pt>
                <c:pt idx="44">
                  <c:v>-1.85</c:v>
                </c:pt>
                <c:pt idx="45">
                  <c:v>-1.75</c:v>
                </c:pt>
                <c:pt idx="46">
                  <c:v>-1.69</c:v>
                </c:pt>
                <c:pt idx="47">
                  <c:v>-1.59</c:v>
                </c:pt>
                <c:pt idx="48">
                  <c:v>-1.54</c:v>
                </c:pt>
                <c:pt idx="49">
                  <c:v>-1.42</c:v>
                </c:pt>
              </c:numCache>
            </c:numRef>
          </c:yVal>
          <c:smooth val="1"/>
          <c:extLst>
            <c:ext xmlns:c16="http://schemas.microsoft.com/office/drawing/2014/chart" uri="{C3380CC4-5D6E-409C-BE32-E72D297353CC}">
              <c16:uniqueId val="{00000005-2963-4E20-B9AA-81D7DA7D95DC}"/>
            </c:ext>
          </c:extLst>
        </c:ser>
        <c:ser>
          <c:idx val="6"/>
          <c:order val="6"/>
          <c:tx>
            <c:strRef>
              <c:f>Δf!$I$2</c:f>
              <c:strCache>
                <c:ptCount val="1"/>
                <c:pt idx="0">
                  <c:v>0.24</c:v>
                </c:pt>
              </c:strCache>
            </c:strRef>
          </c:tx>
          <c:spPr>
            <a:ln w="19050" cap="rnd">
              <a:solidFill>
                <a:schemeClr val="accent1">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Δf!$I$3:$I$52</c:f>
              <c:numCache>
                <c:formatCode>General</c:formatCode>
                <c:ptCount val="50"/>
                <c:pt idx="0">
                  <c:v>0.03</c:v>
                </c:pt>
                <c:pt idx="1">
                  <c:v>7.0000000000000007E-2</c:v>
                </c:pt>
                <c:pt idx="2">
                  <c:v>0.13</c:v>
                </c:pt>
                <c:pt idx="3">
                  <c:v>0.18</c:v>
                </c:pt>
                <c:pt idx="4">
                  <c:v>0.24</c:v>
                </c:pt>
                <c:pt idx="5">
                  <c:v>0.28000000000000003</c:v>
                </c:pt>
                <c:pt idx="6">
                  <c:v>0.31</c:v>
                </c:pt>
                <c:pt idx="7">
                  <c:v>0.32</c:v>
                </c:pt>
                <c:pt idx="8">
                  <c:v>0.32</c:v>
                </c:pt>
                <c:pt idx="9">
                  <c:v>0.28000000000000003</c:v>
                </c:pt>
                <c:pt idx="10">
                  <c:v>0.22</c:v>
                </c:pt>
                <c:pt idx="11">
                  <c:v>0.12</c:v>
                </c:pt>
                <c:pt idx="12">
                  <c:v>-0.01</c:v>
                </c:pt>
                <c:pt idx="13">
                  <c:v>-0.19</c:v>
                </c:pt>
                <c:pt idx="14">
                  <c:v>-0.43</c:v>
                </c:pt>
                <c:pt idx="15">
                  <c:v>-0.7</c:v>
                </c:pt>
                <c:pt idx="16">
                  <c:v>-1.18</c:v>
                </c:pt>
                <c:pt idx="17">
                  <c:v>-1.81</c:v>
                </c:pt>
                <c:pt idx="18">
                  <c:v>-2.87</c:v>
                </c:pt>
                <c:pt idx="19">
                  <c:v>-3.75</c:v>
                </c:pt>
                <c:pt idx="20">
                  <c:v>-4.0599999999999996</c:v>
                </c:pt>
                <c:pt idx="21">
                  <c:v>-4.42</c:v>
                </c:pt>
                <c:pt idx="22">
                  <c:v>-4.99</c:v>
                </c:pt>
                <c:pt idx="23">
                  <c:v>-5.99</c:v>
                </c:pt>
                <c:pt idx="24">
                  <c:v>-5.2</c:v>
                </c:pt>
                <c:pt idx="25">
                  <c:v>-4.75</c:v>
                </c:pt>
                <c:pt idx="26">
                  <c:v>-4.54</c:v>
                </c:pt>
                <c:pt idx="27">
                  <c:v>-4.1900000000000004</c:v>
                </c:pt>
                <c:pt idx="28">
                  <c:v>-3.99</c:v>
                </c:pt>
                <c:pt idx="29">
                  <c:v>-3.83</c:v>
                </c:pt>
                <c:pt idx="30">
                  <c:v>-3.71</c:v>
                </c:pt>
                <c:pt idx="31">
                  <c:v>-3.58</c:v>
                </c:pt>
                <c:pt idx="32">
                  <c:v>-3.48</c:v>
                </c:pt>
                <c:pt idx="33">
                  <c:v>-3.39</c:v>
                </c:pt>
                <c:pt idx="34">
                  <c:v>-3.31</c:v>
                </c:pt>
                <c:pt idx="35">
                  <c:v>-3.23</c:v>
                </c:pt>
                <c:pt idx="36">
                  <c:v>-3.17</c:v>
                </c:pt>
                <c:pt idx="37">
                  <c:v>-3.04</c:v>
                </c:pt>
                <c:pt idx="38">
                  <c:v>-2.94</c:v>
                </c:pt>
                <c:pt idx="39">
                  <c:v>-2.86</c:v>
                </c:pt>
                <c:pt idx="40">
                  <c:v>-2.5299999999999998</c:v>
                </c:pt>
                <c:pt idx="41">
                  <c:v>-2.33</c:v>
                </c:pt>
                <c:pt idx="42">
                  <c:v>-2.19</c:v>
                </c:pt>
                <c:pt idx="43">
                  <c:v>-2.11</c:v>
                </c:pt>
                <c:pt idx="44">
                  <c:v>-1.93</c:v>
                </c:pt>
                <c:pt idx="45">
                  <c:v>-1.83</c:v>
                </c:pt>
                <c:pt idx="46">
                  <c:v>-1.76</c:v>
                </c:pt>
                <c:pt idx="47">
                  <c:v>-1.67</c:v>
                </c:pt>
                <c:pt idx="48">
                  <c:v>-1.61</c:v>
                </c:pt>
                <c:pt idx="49">
                  <c:v>-1.49</c:v>
                </c:pt>
              </c:numCache>
            </c:numRef>
          </c:yVal>
          <c:smooth val="1"/>
          <c:extLst>
            <c:ext xmlns:c16="http://schemas.microsoft.com/office/drawing/2014/chart" uri="{C3380CC4-5D6E-409C-BE32-E72D297353CC}">
              <c16:uniqueId val="{00000006-2963-4E20-B9AA-81D7DA7D95DC}"/>
            </c:ext>
          </c:extLst>
        </c:ser>
        <c:ser>
          <c:idx val="7"/>
          <c:order val="7"/>
          <c:tx>
            <c:strRef>
              <c:f>Δf!$J$2</c:f>
              <c:strCache>
                <c:ptCount val="1"/>
                <c:pt idx="0">
                  <c:v>0.26</c:v>
                </c:pt>
              </c:strCache>
            </c:strRef>
          </c:tx>
          <c:spPr>
            <a:ln w="19050" cap="rnd">
              <a:solidFill>
                <a:schemeClr val="accent2">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Δf!$J$3:$J$52</c:f>
              <c:numCache>
                <c:formatCode>General</c:formatCode>
                <c:ptCount val="50"/>
                <c:pt idx="0">
                  <c:v>0.03</c:v>
                </c:pt>
                <c:pt idx="1">
                  <c:v>0.08</c:v>
                </c:pt>
                <c:pt idx="2">
                  <c:v>0.13</c:v>
                </c:pt>
                <c:pt idx="3">
                  <c:v>0.19</c:v>
                </c:pt>
                <c:pt idx="4">
                  <c:v>0.25</c:v>
                </c:pt>
                <c:pt idx="5">
                  <c:v>0.28999999999999998</c:v>
                </c:pt>
                <c:pt idx="6">
                  <c:v>0.32</c:v>
                </c:pt>
                <c:pt idx="7">
                  <c:v>0.33</c:v>
                </c:pt>
                <c:pt idx="8">
                  <c:v>0.33</c:v>
                </c:pt>
                <c:pt idx="9">
                  <c:v>0.28999999999999998</c:v>
                </c:pt>
                <c:pt idx="10">
                  <c:v>0.23</c:v>
                </c:pt>
                <c:pt idx="11">
                  <c:v>0.12</c:v>
                </c:pt>
                <c:pt idx="12">
                  <c:v>-0.02</c:v>
                </c:pt>
                <c:pt idx="13">
                  <c:v>-0.21</c:v>
                </c:pt>
                <c:pt idx="14">
                  <c:v>-0.46</c:v>
                </c:pt>
                <c:pt idx="15">
                  <c:v>-0.74</c:v>
                </c:pt>
                <c:pt idx="16">
                  <c:v>-1.24</c:v>
                </c:pt>
                <c:pt idx="17">
                  <c:v>-1.9</c:v>
                </c:pt>
                <c:pt idx="18">
                  <c:v>-3</c:v>
                </c:pt>
                <c:pt idx="19">
                  <c:v>-3.92</c:v>
                </c:pt>
                <c:pt idx="20">
                  <c:v>-4.2300000000000004</c:v>
                </c:pt>
                <c:pt idx="21">
                  <c:v>-4.6100000000000003</c:v>
                </c:pt>
                <c:pt idx="22">
                  <c:v>-5.21</c:v>
                </c:pt>
                <c:pt idx="23">
                  <c:v>-6.26</c:v>
                </c:pt>
                <c:pt idx="24">
                  <c:v>-5.43</c:v>
                </c:pt>
                <c:pt idx="25">
                  <c:v>-4.96</c:v>
                </c:pt>
                <c:pt idx="26">
                  <c:v>-4.6399999999999997</c:v>
                </c:pt>
                <c:pt idx="27">
                  <c:v>-4.37</c:v>
                </c:pt>
                <c:pt idx="28">
                  <c:v>-4.17</c:v>
                </c:pt>
                <c:pt idx="29">
                  <c:v>-4</c:v>
                </c:pt>
                <c:pt idx="30">
                  <c:v>-3.87</c:v>
                </c:pt>
                <c:pt idx="31">
                  <c:v>-3.74</c:v>
                </c:pt>
                <c:pt idx="32">
                  <c:v>-3.63</c:v>
                </c:pt>
                <c:pt idx="33">
                  <c:v>-3.53</c:v>
                </c:pt>
                <c:pt idx="34">
                  <c:v>-3.46</c:v>
                </c:pt>
                <c:pt idx="35">
                  <c:v>-3.38</c:v>
                </c:pt>
                <c:pt idx="36">
                  <c:v>-3.31</c:v>
                </c:pt>
                <c:pt idx="37">
                  <c:v>-3.18</c:v>
                </c:pt>
                <c:pt idx="38">
                  <c:v>-3.08</c:v>
                </c:pt>
                <c:pt idx="39">
                  <c:v>-2.98</c:v>
                </c:pt>
                <c:pt idx="40">
                  <c:v>-2.65</c:v>
                </c:pt>
                <c:pt idx="41">
                  <c:v>-2.44</c:v>
                </c:pt>
                <c:pt idx="42">
                  <c:v>-2.29</c:v>
                </c:pt>
                <c:pt idx="43">
                  <c:v>-2.21</c:v>
                </c:pt>
                <c:pt idx="44">
                  <c:v>-2.02</c:v>
                </c:pt>
                <c:pt idx="45">
                  <c:v>-1.92</c:v>
                </c:pt>
                <c:pt idx="46">
                  <c:v>-1.85</c:v>
                </c:pt>
                <c:pt idx="47">
                  <c:v>-1.75</c:v>
                </c:pt>
                <c:pt idx="48">
                  <c:v>-1.68</c:v>
                </c:pt>
                <c:pt idx="49">
                  <c:v>-1.56</c:v>
                </c:pt>
              </c:numCache>
            </c:numRef>
          </c:yVal>
          <c:smooth val="1"/>
          <c:extLst>
            <c:ext xmlns:c16="http://schemas.microsoft.com/office/drawing/2014/chart" uri="{C3380CC4-5D6E-409C-BE32-E72D297353CC}">
              <c16:uniqueId val="{00000007-2963-4E20-B9AA-81D7DA7D95DC}"/>
            </c:ext>
          </c:extLst>
        </c:ser>
        <c:ser>
          <c:idx val="8"/>
          <c:order val="8"/>
          <c:tx>
            <c:strRef>
              <c:f>Δf!$K$2</c:f>
              <c:strCache>
                <c:ptCount val="1"/>
                <c:pt idx="0">
                  <c:v>0.28</c:v>
                </c:pt>
              </c:strCache>
            </c:strRef>
          </c:tx>
          <c:spPr>
            <a:ln w="19050" cap="rnd">
              <a:solidFill>
                <a:schemeClr val="accent3">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Δf!$K$3:$K$52</c:f>
              <c:numCache>
                <c:formatCode>General</c:formatCode>
                <c:ptCount val="50"/>
                <c:pt idx="0">
                  <c:v>0.03</c:v>
                </c:pt>
                <c:pt idx="1">
                  <c:v>0.08</c:v>
                </c:pt>
                <c:pt idx="2">
                  <c:v>0.14000000000000001</c:v>
                </c:pt>
                <c:pt idx="3">
                  <c:v>0.2</c:v>
                </c:pt>
                <c:pt idx="4">
                  <c:v>0.26</c:v>
                </c:pt>
                <c:pt idx="5">
                  <c:v>0.3</c:v>
                </c:pt>
                <c:pt idx="6">
                  <c:v>0.34</c:v>
                </c:pt>
                <c:pt idx="7">
                  <c:v>0.35</c:v>
                </c:pt>
                <c:pt idx="8">
                  <c:v>0.34</c:v>
                </c:pt>
                <c:pt idx="9">
                  <c:v>0.28999999999999998</c:v>
                </c:pt>
                <c:pt idx="10">
                  <c:v>0.23</c:v>
                </c:pt>
                <c:pt idx="11">
                  <c:v>0.12</c:v>
                </c:pt>
                <c:pt idx="12">
                  <c:v>-0.03</c:v>
                </c:pt>
                <c:pt idx="13">
                  <c:v>-0.23</c:v>
                </c:pt>
                <c:pt idx="14">
                  <c:v>-0.49</c:v>
                </c:pt>
                <c:pt idx="15">
                  <c:v>-0.78</c:v>
                </c:pt>
                <c:pt idx="16">
                  <c:v>-1.31</c:v>
                </c:pt>
                <c:pt idx="17">
                  <c:v>-2</c:v>
                </c:pt>
                <c:pt idx="18">
                  <c:v>-3.14</c:v>
                </c:pt>
                <c:pt idx="19">
                  <c:v>-4.0999999999999996</c:v>
                </c:pt>
                <c:pt idx="20">
                  <c:v>-4.43</c:v>
                </c:pt>
                <c:pt idx="21">
                  <c:v>-4.82</c:v>
                </c:pt>
                <c:pt idx="22">
                  <c:v>-5.44</c:v>
                </c:pt>
                <c:pt idx="23">
                  <c:v>-6.53</c:v>
                </c:pt>
                <c:pt idx="24">
                  <c:v>-5.67</c:v>
                </c:pt>
                <c:pt idx="25">
                  <c:v>-5.18</c:v>
                </c:pt>
                <c:pt idx="26">
                  <c:v>-4.8499999999999996</c:v>
                </c:pt>
                <c:pt idx="27">
                  <c:v>-4.57</c:v>
                </c:pt>
                <c:pt idx="28">
                  <c:v>-4.3600000000000003</c:v>
                </c:pt>
                <c:pt idx="29">
                  <c:v>-4.18</c:v>
                </c:pt>
                <c:pt idx="30">
                  <c:v>-4.04</c:v>
                </c:pt>
                <c:pt idx="31">
                  <c:v>-3.91</c:v>
                </c:pt>
                <c:pt idx="32">
                  <c:v>-3.8</c:v>
                </c:pt>
                <c:pt idx="33">
                  <c:v>-3.7</c:v>
                </c:pt>
                <c:pt idx="34">
                  <c:v>-3.62</c:v>
                </c:pt>
                <c:pt idx="35">
                  <c:v>-3.53</c:v>
                </c:pt>
                <c:pt idx="36">
                  <c:v>-3.46</c:v>
                </c:pt>
                <c:pt idx="37">
                  <c:v>-3.33</c:v>
                </c:pt>
                <c:pt idx="38">
                  <c:v>-3.22</c:v>
                </c:pt>
                <c:pt idx="39">
                  <c:v>-3.13</c:v>
                </c:pt>
                <c:pt idx="40">
                  <c:v>-2.77</c:v>
                </c:pt>
                <c:pt idx="41">
                  <c:v>-2.5499999999999998</c:v>
                </c:pt>
                <c:pt idx="42">
                  <c:v>-2.4</c:v>
                </c:pt>
                <c:pt idx="43">
                  <c:v>-2.3199999999999998</c:v>
                </c:pt>
                <c:pt idx="44">
                  <c:v>-2.11</c:v>
                </c:pt>
                <c:pt idx="45">
                  <c:v>-2.0099999999999998</c:v>
                </c:pt>
                <c:pt idx="46">
                  <c:v>-1.93</c:v>
                </c:pt>
                <c:pt idx="47">
                  <c:v>-1.83</c:v>
                </c:pt>
                <c:pt idx="48">
                  <c:v>-1.76</c:v>
                </c:pt>
                <c:pt idx="49">
                  <c:v>-1.63</c:v>
                </c:pt>
              </c:numCache>
            </c:numRef>
          </c:yVal>
          <c:smooth val="1"/>
          <c:extLst>
            <c:ext xmlns:c16="http://schemas.microsoft.com/office/drawing/2014/chart" uri="{C3380CC4-5D6E-409C-BE32-E72D297353CC}">
              <c16:uniqueId val="{00000008-2963-4E20-B9AA-81D7DA7D95DC}"/>
            </c:ext>
          </c:extLst>
        </c:ser>
        <c:ser>
          <c:idx val="9"/>
          <c:order val="9"/>
          <c:tx>
            <c:strRef>
              <c:f>Δf!$L$2</c:f>
              <c:strCache>
                <c:ptCount val="1"/>
                <c:pt idx="0">
                  <c:v>0.3</c:v>
                </c:pt>
              </c:strCache>
            </c:strRef>
          </c:tx>
          <c:spPr>
            <a:ln w="19050" cap="rnd">
              <a:solidFill>
                <a:schemeClr val="accent4">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Δf!$L$3:$L$52</c:f>
              <c:numCache>
                <c:formatCode>General</c:formatCode>
                <c:ptCount val="50"/>
                <c:pt idx="0">
                  <c:v>0.03</c:v>
                </c:pt>
                <c:pt idx="1">
                  <c:v>0.08</c:v>
                </c:pt>
                <c:pt idx="2">
                  <c:v>0.15</c:v>
                </c:pt>
                <c:pt idx="3">
                  <c:v>0.21</c:v>
                </c:pt>
                <c:pt idx="4">
                  <c:v>0.27</c:v>
                </c:pt>
                <c:pt idx="5">
                  <c:v>0.32</c:v>
                </c:pt>
                <c:pt idx="6">
                  <c:v>0.35</c:v>
                </c:pt>
                <c:pt idx="7">
                  <c:v>0.36</c:v>
                </c:pt>
                <c:pt idx="8">
                  <c:v>0.35</c:v>
                </c:pt>
                <c:pt idx="9">
                  <c:v>0.3</c:v>
                </c:pt>
                <c:pt idx="10">
                  <c:v>0.24</c:v>
                </c:pt>
                <c:pt idx="11">
                  <c:v>0.12</c:v>
                </c:pt>
                <c:pt idx="12">
                  <c:v>-0.04</c:v>
                </c:pt>
                <c:pt idx="13">
                  <c:v>-0.25</c:v>
                </c:pt>
                <c:pt idx="14">
                  <c:v>-0.53</c:v>
                </c:pt>
                <c:pt idx="15">
                  <c:v>-0.83</c:v>
                </c:pt>
                <c:pt idx="16">
                  <c:v>-1.39</c:v>
                </c:pt>
                <c:pt idx="17">
                  <c:v>-2.1</c:v>
                </c:pt>
                <c:pt idx="18">
                  <c:v>-3.3</c:v>
                </c:pt>
                <c:pt idx="19">
                  <c:v>-4.29</c:v>
                </c:pt>
                <c:pt idx="20">
                  <c:v>-4.54</c:v>
                </c:pt>
                <c:pt idx="21">
                  <c:v>-5.04</c:v>
                </c:pt>
                <c:pt idx="22">
                  <c:v>-5.69</c:v>
                </c:pt>
                <c:pt idx="23">
                  <c:v>-6.83</c:v>
                </c:pt>
                <c:pt idx="24">
                  <c:v>-5.93</c:v>
                </c:pt>
                <c:pt idx="25">
                  <c:v>-5.45</c:v>
                </c:pt>
                <c:pt idx="26">
                  <c:v>-5.07</c:v>
                </c:pt>
                <c:pt idx="27">
                  <c:v>-4.78</c:v>
                </c:pt>
                <c:pt idx="28">
                  <c:v>-4.5599999999999996</c:v>
                </c:pt>
                <c:pt idx="29">
                  <c:v>-4.38</c:v>
                </c:pt>
                <c:pt idx="30">
                  <c:v>-4.2300000000000004</c:v>
                </c:pt>
                <c:pt idx="31">
                  <c:v>-4.0999999999999996</c:v>
                </c:pt>
                <c:pt idx="32">
                  <c:v>-3.98</c:v>
                </c:pt>
                <c:pt idx="33">
                  <c:v>-3.88</c:v>
                </c:pt>
                <c:pt idx="34">
                  <c:v>-3.79</c:v>
                </c:pt>
                <c:pt idx="35">
                  <c:v>-3.7</c:v>
                </c:pt>
                <c:pt idx="36">
                  <c:v>-3.62</c:v>
                </c:pt>
                <c:pt idx="37">
                  <c:v>-3.48</c:v>
                </c:pt>
                <c:pt idx="38">
                  <c:v>-3.37</c:v>
                </c:pt>
                <c:pt idx="39">
                  <c:v>-3.27</c:v>
                </c:pt>
                <c:pt idx="40">
                  <c:v>-2.92</c:v>
                </c:pt>
                <c:pt idx="41">
                  <c:v>-2.69</c:v>
                </c:pt>
                <c:pt idx="42">
                  <c:v>-2.5099999999999998</c:v>
                </c:pt>
                <c:pt idx="43">
                  <c:v>-2.4300000000000002</c:v>
                </c:pt>
                <c:pt idx="44">
                  <c:v>-2.2200000000000002</c:v>
                </c:pt>
                <c:pt idx="45">
                  <c:v>-2.11</c:v>
                </c:pt>
                <c:pt idx="46">
                  <c:v>-2.0299999999999998</c:v>
                </c:pt>
                <c:pt idx="47">
                  <c:v>-1.92</c:v>
                </c:pt>
                <c:pt idx="48">
                  <c:v>-1.85</c:v>
                </c:pt>
                <c:pt idx="49">
                  <c:v>-1.71</c:v>
                </c:pt>
              </c:numCache>
            </c:numRef>
          </c:yVal>
          <c:smooth val="1"/>
          <c:extLst>
            <c:ext xmlns:c16="http://schemas.microsoft.com/office/drawing/2014/chart" uri="{C3380CC4-5D6E-409C-BE32-E72D297353CC}">
              <c16:uniqueId val="{00000009-2963-4E20-B9AA-81D7DA7D95DC}"/>
            </c:ext>
          </c:extLst>
        </c:ser>
        <c:ser>
          <c:idx val="10"/>
          <c:order val="10"/>
          <c:tx>
            <c:strRef>
              <c:f>Δf!$E$2</c:f>
              <c:strCache>
                <c:ptCount val="1"/>
                <c:pt idx="0">
                  <c:v>0.17</c:v>
                </c:pt>
              </c:strCache>
            </c:strRef>
          </c:tx>
          <c:spPr>
            <a:ln w="19050" cap="rnd">
              <a:solidFill>
                <a:schemeClr val="accent5">
                  <a:lumMod val="60000"/>
                </a:schemeClr>
              </a:solidFill>
              <a:round/>
            </a:ln>
            <a:effectLst/>
          </c:spPr>
          <c:marker>
            <c:symbol val="none"/>
          </c:marker>
          <c:xVal>
            <c:numRef>
              <c:f>Δf!$A$3:$A$52</c:f>
              <c:numCache>
                <c:formatCode>0.000</c:formatCode>
                <c:ptCount val="50"/>
                <c:pt idx="0">
                  <c:v>0.05</c:v>
                </c:pt>
                <c:pt idx="1">
                  <c:v>0.1</c:v>
                </c:pt>
                <c:pt idx="2">
                  <c:v>0.15</c:v>
                </c:pt>
                <c:pt idx="3">
                  <c:v>0.2</c:v>
                </c:pt>
                <c:pt idx="4">
                  <c:v>0.25</c:v>
                </c:pt>
                <c:pt idx="5">
                  <c:v>0.3</c:v>
                </c:pt>
                <c:pt idx="6">
                  <c:v>0.35</c:v>
                </c:pt>
                <c:pt idx="7">
                  <c:v>0.4</c:v>
                </c:pt>
                <c:pt idx="8">
                  <c:v>0.45</c:v>
                </c:pt>
                <c:pt idx="9">
                  <c:v>0.5</c:v>
                </c:pt>
                <c:pt idx="10">
                  <c:v>0.55000000000000004</c:v>
                </c:pt>
                <c:pt idx="11">
                  <c:v>0.6</c:v>
                </c:pt>
                <c:pt idx="12">
                  <c:v>0.65</c:v>
                </c:pt>
                <c:pt idx="13">
                  <c:v>0.7</c:v>
                </c:pt>
                <c:pt idx="14">
                  <c:v>0.75</c:v>
                </c:pt>
                <c:pt idx="15">
                  <c:v>0.8</c:v>
                </c:pt>
                <c:pt idx="16">
                  <c:v>0.85</c:v>
                </c:pt>
                <c:pt idx="17">
                  <c:v>0.9</c:v>
                </c:pt>
                <c:pt idx="18">
                  <c:v>0.95</c:v>
                </c:pt>
                <c:pt idx="19">
                  <c:v>0.97499999999999998</c:v>
                </c:pt>
                <c:pt idx="20">
                  <c:v>0.98</c:v>
                </c:pt>
                <c:pt idx="21">
                  <c:v>0.98499999999999999</c:v>
                </c:pt>
                <c:pt idx="22">
                  <c:v>0.99</c:v>
                </c:pt>
                <c:pt idx="23">
                  <c:v>1.0049999999999999</c:v>
                </c:pt>
                <c:pt idx="24">
                  <c:v>1.01</c:v>
                </c:pt>
                <c:pt idx="25">
                  <c:v>1.0149999999999999</c:v>
                </c:pt>
                <c:pt idx="26">
                  <c:v>1.02</c:v>
                </c:pt>
                <c:pt idx="27">
                  <c:v>1.0249999999999999</c:v>
                </c:pt>
                <c:pt idx="28">
                  <c:v>1.03</c:v>
                </c:pt>
                <c:pt idx="29">
                  <c:v>1.0349999999999999</c:v>
                </c:pt>
                <c:pt idx="30">
                  <c:v>1.04</c:v>
                </c:pt>
                <c:pt idx="31">
                  <c:v>1.0449999999999999</c:v>
                </c:pt>
                <c:pt idx="32">
                  <c:v>1.05</c:v>
                </c:pt>
                <c:pt idx="33">
                  <c:v>1.0549999999999999</c:v>
                </c:pt>
                <c:pt idx="34">
                  <c:v>1.06</c:v>
                </c:pt>
                <c:pt idx="35">
                  <c:v>1.0649999999999999</c:v>
                </c:pt>
                <c:pt idx="36">
                  <c:v>1.07</c:v>
                </c:pt>
                <c:pt idx="37">
                  <c:v>1.08</c:v>
                </c:pt>
                <c:pt idx="38">
                  <c:v>1.0900000000000001</c:v>
                </c:pt>
                <c:pt idx="39">
                  <c:v>1.1000000000000001</c:v>
                </c:pt>
                <c:pt idx="40">
                  <c:v>1.1499999999999999</c:v>
                </c:pt>
                <c:pt idx="41">
                  <c:v>1.2</c:v>
                </c:pt>
                <c:pt idx="42">
                  <c:v>1.25</c:v>
                </c:pt>
                <c:pt idx="43">
                  <c:v>1.3</c:v>
                </c:pt>
                <c:pt idx="44">
                  <c:v>1.4</c:v>
                </c:pt>
                <c:pt idx="45">
                  <c:v>1.5</c:v>
                </c:pt>
                <c:pt idx="46">
                  <c:v>1.6</c:v>
                </c:pt>
                <c:pt idx="47">
                  <c:v>1.8</c:v>
                </c:pt>
                <c:pt idx="48">
                  <c:v>2</c:v>
                </c:pt>
                <c:pt idx="49">
                  <c:v>3</c:v>
                </c:pt>
              </c:numCache>
            </c:numRef>
          </c:xVal>
          <c:yVal>
            <c:numRef>
              <c:f>Δf!$E$3:$E$52</c:f>
              <c:numCache>
                <c:formatCode>General</c:formatCode>
                <c:ptCount val="50"/>
                <c:pt idx="0">
                  <c:v>0.02</c:v>
                </c:pt>
                <c:pt idx="1">
                  <c:v>0.06</c:v>
                </c:pt>
                <c:pt idx="2">
                  <c:v>0.11</c:v>
                </c:pt>
                <c:pt idx="3">
                  <c:v>0.155</c:v>
                </c:pt>
                <c:pt idx="4">
                  <c:v>0.20500000000000002</c:v>
                </c:pt>
                <c:pt idx="5">
                  <c:v>0.245</c:v>
                </c:pt>
                <c:pt idx="6">
                  <c:v>0.27</c:v>
                </c:pt>
                <c:pt idx="7">
                  <c:v>0.28500000000000003</c:v>
                </c:pt>
                <c:pt idx="8">
                  <c:v>0.27500000000000002</c:v>
                </c:pt>
                <c:pt idx="9">
                  <c:v>0.245</c:v>
                </c:pt>
                <c:pt idx="10">
                  <c:v>0.2</c:v>
                </c:pt>
                <c:pt idx="11">
                  <c:v>0.12</c:v>
                </c:pt>
                <c:pt idx="12">
                  <c:v>0.01</c:v>
                </c:pt>
                <c:pt idx="13">
                  <c:v>-0.14500000000000002</c:v>
                </c:pt>
                <c:pt idx="14">
                  <c:v>-0.34499999999999997</c:v>
                </c:pt>
                <c:pt idx="15">
                  <c:v>-0.58499999999999996</c:v>
                </c:pt>
                <c:pt idx="16">
                  <c:v>-0.995</c:v>
                </c:pt>
                <c:pt idx="17">
                  <c:v>-1.5350000000000001</c:v>
                </c:pt>
                <c:pt idx="18">
                  <c:v>-2.46</c:v>
                </c:pt>
                <c:pt idx="19">
                  <c:v>-3.2349999999999999</c:v>
                </c:pt>
                <c:pt idx="20">
                  <c:v>-3.5</c:v>
                </c:pt>
                <c:pt idx="21">
                  <c:v>-3.8250000000000002</c:v>
                </c:pt>
                <c:pt idx="22">
                  <c:v>-4.3150000000000004</c:v>
                </c:pt>
                <c:pt idx="23">
                  <c:v>-5.25</c:v>
                </c:pt>
                <c:pt idx="24">
                  <c:v>-4.5049999999999999</c:v>
                </c:pt>
                <c:pt idx="25">
                  <c:v>-4.1100000000000003</c:v>
                </c:pt>
                <c:pt idx="26">
                  <c:v>-3.8449999999999998</c:v>
                </c:pt>
                <c:pt idx="27">
                  <c:v>-3.62</c:v>
                </c:pt>
                <c:pt idx="28">
                  <c:v>-3.4550000000000001</c:v>
                </c:pt>
                <c:pt idx="29">
                  <c:v>-3.3149999999999999</c:v>
                </c:pt>
                <c:pt idx="30">
                  <c:v>-3.2050000000000001</c:v>
                </c:pt>
                <c:pt idx="31">
                  <c:v>-3.0949999999999998</c:v>
                </c:pt>
                <c:pt idx="32">
                  <c:v>-3.01</c:v>
                </c:pt>
                <c:pt idx="33">
                  <c:v>-2.93</c:v>
                </c:pt>
                <c:pt idx="34">
                  <c:v>-2.86</c:v>
                </c:pt>
                <c:pt idx="35">
                  <c:v>-2.7949999999999999</c:v>
                </c:pt>
                <c:pt idx="36">
                  <c:v>-2.7350000000000003</c:v>
                </c:pt>
                <c:pt idx="37">
                  <c:v>-2.625</c:v>
                </c:pt>
                <c:pt idx="38">
                  <c:v>-2.5449999999999999</c:v>
                </c:pt>
                <c:pt idx="39">
                  <c:v>-2.46</c:v>
                </c:pt>
                <c:pt idx="40">
                  <c:v>-2.1850000000000001</c:v>
                </c:pt>
                <c:pt idx="41">
                  <c:v>-2.0099999999999998</c:v>
                </c:pt>
                <c:pt idx="42">
                  <c:v>-1.885</c:v>
                </c:pt>
                <c:pt idx="43">
                  <c:v>-1.82</c:v>
                </c:pt>
                <c:pt idx="44">
                  <c:v>-1.66</c:v>
                </c:pt>
                <c:pt idx="45">
                  <c:v>-1.5750000000000002</c:v>
                </c:pt>
                <c:pt idx="46">
                  <c:v>-1.52</c:v>
                </c:pt>
                <c:pt idx="47">
                  <c:v>-1.43</c:v>
                </c:pt>
                <c:pt idx="48">
                  <c:v>-1.38</c:v>
                </c:pt>
                <c:pt idx="49">
                  <c:v>-1.2749999999999999</c:v>
                </c:pt>
              </c:numCache>
            </c:numRef>
          </c:yVal>
          <c:smooth val="1"/>
          <c:extLst>
            <c:ext xmlns:c16="http://schemas.microsoft.com/office/drawing/2014/chart" uri="{C3380CC4-5D6E-409C-BE32-E72D297353CC}">
              <c16:uniqueId val="{0000000A-2963-4E20-B9AA-81D7DA7D95DC}"/>
            </c:ext>
          </c:extLst>
        </c:ser>
        <c:dLbls>
          <c:showLegendKey val="0"/>
          <c:showVal val="0"/>
          <c:showCatName val="0"/>
          <c:showSerName val="0"/>
          <c:showPercent val="0"/>
          <c:showBubbleSize val="0"/>
        </c:dLbls>
        <c:axId val="531428768"/>
        <c:axId val="531429096"/>
      </c:scatterChart>
      <c:valAx>
        <c:axId val="531428768"/>
        <c:scaling>
          <c:orientation val="minMax"/>
          <c:max val="3"/>
        </c:scaling>
        <c:delete val="0"/>
        <c:axPos val="b"/>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9096"/>
        <c:crosses val="autoZero"/>
        <c:crossBetween val="midCat"/>
      </c:valAx>
      <c:valAx>
        <c:axId val="531429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42876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oneCellAnchor>
    <xdr:from>
      <xdr:col>1</xdr:col>
      <xdr:colOff>380999</xdr:colOff>
      <xdr:row>5</xdr:row>
      <xdr:rowOff>47625</xdr:rowOff>
    </xdr:from>
    <xdr:ext cx="1819275" cy="266355"/>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0">
                        <a:latin typeface="Cambria Math" panose="02040503050406030204" pitchFamily="18" charset="0"/>
                      </a:rPr>
                      <m:t>1= </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𝛾</m:t>
                        </m:r>
                      </m:sub>
                    </m:sSub>
                    <m:r>
                      <a:rPr lang="en-US" sz="1600" b="0" i="1">
                        <a:latin typeface="Cambria Math" panose="02040503050406030204" pitchFamily="18" charset="0"/>
                      </a:rPr>
                      <m:t>+</m:t>
                    </m:r>
                    <m:sSub>
                      <m:sSubPr>
                        <m:ctrlPr>
                          <a:rPr lang="en-US" sz="1600" b="0" i="1">
                            <a:latin typeface="Cambria Math" panose="02040503050406030204" pitchFamily="18" charset="0"/>
                          </a:rPr>
                        </m:ctrlPr>
                      </m:sSubPr>
                      <m:e>
                        <m:r>
                          <a:rPr lang="en-US" sz="1600" b="0" i="1">
                            <a:latin typeface="Cambria Math" panose="02040503050406030204" pitchFamily="18" charset="0"/>
                          </a:rPr>
                          <m:t>𝑉</m:t>
                        </m:r>
                      </m:e>
                      <m:sub>
                        <m:r>
                          <a:rPr lang="en-US" sz="1600" b="0" i="1">
                            <a:latin typeface="Cambria Math" panose="02040503050406030204" pitchFamily="18" charset="0"/>
                          </a:rPr>
                          <m:t>𝑓</m:t>
                        </m:r>
                        <m:r>
                          <a:rPr lang="en-US" sz="1600" b="0" i="1">
                            <a:latin typeface="Cambria Math" panose="02040503050406030204" pitchFamily="18" charset="0"/>
                          </a:rPr>
                          <m:t>,</m:t>
                        </m:r>
                        <m:r>
                          <a:rPr lang="en-US" sz="1600" b="0" i="1">
                            <a:latin typeface="Cambria Math" panose="02040503050406030204" pitchFamily="18" charset="0"/>
                            <a:ea typeface="Cambria Math" panose="02040503050406030204" pitchFamily="18" charset="0"/>
                          </a:rPr>
                          <m:t>𝛼</m:t>
                        </m:r>
                      </m:sub>
                    </m:sSub>
                    <m:r>
                      <a:rPr lang="en-US" sz="1600" b="0" i="0">
                        <a:latin typeface="Cambria Math" panose="02040503050406030204" pitchFamily="18" charset="0"/>
                      </a:rPr>
                      <m:t> </m:t>
                    </m:r>
                  </m:oMath>
                </m:oMathPara>
              </a14:m>
              <a:endParaRPr lang="en-US" sz="1600"/>
            </a:p>
          </xdr:txBody>
        </xdr:sp>
      </mc:Choice>
      <mc:Fallback xmlns="">
        <xdr:sp macro="" textlink="">
          <xdr:nvSpPr>
            <xdr:cNvPr id="2" name="TextBox 1"/>
            <xdr:cNvSpPr txBox="1"/>
          </xdr:nvSpPr>
          <xdr:spPr>
            <a:xfrm>
              <a:off x="990599" y="1000125"/>
              <a:ext cx="1819275" cy="2663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1= 𝑉_(𝑓,</a:t>
              </a:r>
              <a:r>
                <a:rPr lang="en-US" sz="1600" b="0" i="0">
                  <a:latin typeface="Cambria Math" panose="02040503050406030204" pitchFamily="18" charset="0"/>
                  <a:ea typeface="Cambria Math" panose="02040503050406030204" pitchFamily="18" charset="0"/>
                </a:rPr>
                <a:t>𝛾)</a:t>
              </a:r>
              <a:r>
                <a:rPr lang="en-US" sz="1600" b="0" i="0">
                  <a:latin typeface="Cambria Math" panose="02040503050406030204" pitchFamily="18" charset="0"/>
                </a:rPr>
                <a:t>+𝑉_(𝑓,</a:t>
              </a:r>
              <a:r>
                <a:rPr lang="en-US" sz="1600" b="0" i="0">
                  <a:latin typeface="Cambria Math" panose="02040503050406030204" pitchFamily="18" charset="0"/>
                  <a:ea typeface="Cambria Math" panose="02040503050406030204" pitchFamily="18" charset="0"/>
                </a:rPr>
                <a:t>𝛼) </a:t>
              </a:r>
              <a:r>
                <a:rPr lang="en-US" sz="1600" b="0" i="0">
                  <a:latin typeface="Cambria Math" panose="02040503050406030204" pitchFamily="18" charset="0"/>
                </a:rPr>
                <a:t> </a:t>
              </a:r>
              <a:endParaRPr lang="en-US" sz="1600"/>
            </a:p>
          </xdr:txBody>
        </xdr:sp>
      </mc:Fallback>
    </mc:AlternateContent>
    <xdr:clientData/>
  </xdr:oneCellAnchor>
  <xdr:oneCellAnchor>
    <xdr:from>
      <xdr:col>0</xdr:col>
      <xdr:colOff>361951</xdr:colOff>
      <xdr:row>6</xdr:row>
      <xdr:rowOff>171450</xdr:rowOff>
    </xdr:from>
    <xdr:ext cx="3886200" cy="558230"/>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m:rPr>
                        <m:sty m:val="p"/>
                      </m:rPr>
                      <a:rPr lang="en-US" sz="1600" b="0" i="0">
                        <a:latin typeface="Cambria Math" panose="02040503050406030204" pitchFamily="18" charset="0"/>
                      </a:rPr>
                      <m:t>R</m:t>
                    </m:r>
                    <m:r>
                      <a:rPr lang="en-US" sz="1600" b="0" i="0">
                        <a:latin typeface="Cambria Math" panose="02040503050406030204" pitchFamily="18" charset="0"/>
                      </a:rPr>
                      <m:t>=</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r>
                              <a:rPr lang="en-US" sz="1600" b="0" i="0">
                                <a:latin typeface="Cambria Math" panose="02040503050406030204" pitchFamily="18" charset="0"/>
                              </a:rPr>
                              <m:t>1</m:t>
                            </m:r>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v</m:t>
                                </m:r>
                              </m:e>
                              <m:sup>
                                <m:r>
                                  <a:rPr lang="en-US" sz="1600" b="0" i="0">
                                    <a:latin typeface="Cambria Math" panose="02040503050406030204" pitchFamily="18" charset="0"/>
                                  </a:rPr>
                                  <m:t>2</m:t>
                                </m:r>
                              </m:sup>
                            </m:sSup>
                          </m:den>
                        </m:f>
                      </m:e>
                    </m:d>
                    <m:d>
                      <m:dPr>
                        <m:begChr m:val="["/>
                        <m:endChr m:val="]"/>
                        <m:ctrlPr>
                          <a:rPr lang="en-US" sz="1600" b="0" i="1">
                            <a:latin typeface="Cambria Math" panose="02040503050406030204" pitchFamily="18" charset="0"/>
                          </a:rPr>
                        </m:ctrlPr>
                      </m:dPr>
                      <m:e>
                        <m:sSup>
                          <m:sSupPr>
                            <m:ctrlPr>
                              <a:rPr lang="en-US" sz="1600" b="0" i="1">
                                <a:latin typeface="Cambria Math" panose="02040503050406030204" pitchFamily="18" charset="0"/>
                              </a:rPr>
                            </m:ctrlPr>
                          </m:sSupPr>
                          <m:e>
                            <m:d>
                              <m:dPr>
                                <m:begChr m:val="|"/>
                                <m:endChr m:val="|"/>
                                <m:ctrlPr>
                                  <a:rPr lang="en-US" sz="1600" b="0" i="1">
                                    <a:latin typeface="Cambria Math" panose="02040503050406030204" pitchFamily="18" charset="0"/>
                                  </a:rPr>
                                </m:ctrlPr>
                              </m:dPr>
                              <m:e>
                                <m:r>
                                  <m:rPr>
                                    <m:sty m:val="p"/>
                                  </m:rPr>
                                  <a:rPr lang="en-US" sz="1600" b="0" i="0">
                                    <a:latin typeface="Cambria Math" panose="02040503050406030204" pitchFamily="18" charset="0"/>
                                  </a:rPr>
                                  <m:t>F</m:t>
                                </m:r>
                              </m:e>
                            </m:d>
                          </m:e>
                          <m:sup>
                            <m:r>
                              <a:rPr lang="en-US" sz="1600" b="0" i="0">
                                <a:latin typeface="Cambria Math" panose="02040503050406030204" pitchFamily="18" charset="0"/>
                              </a:rPr>
                              <m:t>2</m:t>
                            </m:r>
                          </m:sup>
                        </m:sSup>
                        <m:r>
                          <m:rPr>
                            <m:sty m:val="p"/>
                          </m:rPr>
                          <a:rPr lang="en-US" sz="1600" b="0" i="0">
                            <a:latin typeface="Cambria Math" panose="02040503050406030204" pitchFamily="18" charset="0"/>
                          </a:rPr>
                          <m:t>p</m:t>
                        </m:r>
                        <m:d>
                          <m:dPr>
                            <m:ctrlPr>
                              <a:rPr lang="en-US" sz="1600" b="0" i="1">
                                <a:latin typeface="Cambria Math" panose="02040503050406030204" pitchFamily="18" charset="0"/>
                              </a:rPr>
                            </m:ctrlPr>
                          </m:dPr>
                          <m:e>
                            <m:f>
                              <m:fPr>
                                <m:ctrlPr>
                                  <a:rPr lang="en-US" sz="1600" b="0" i="1">
                                    <a:latin typeface="Cambria Math" panose="02040503050406030204" pitchFamily="18" charset="0"/>
                                  </a:rPr>
                                </m:ctrlPr>
                              </m:fPr>
                              <m:num>
                                <m:sSup>
                                  <m:sSupPr>
                                    <m:ctrlPr>
                                      <a:rPr lang="en-US" sz="1600" b="0" i="1">
                                        <a:latin typeface="Cambria Math" panose="02040503050406030204" pitchFamily="18" charset="0"/>
                                      </a:rPr>
                                    </m:ctrlPr>
                                  </m:sSupPr>
                                  <m:e>
                                    <m:r>
                                      <a:rPr lang="en-US" sz="1600" b="0" i="0">
                                        <a:latin typeface="Cambria Math" panose="02040503050406030204" pitchFamily="18" charset="0"/>
                                      </a:rPr>
                                      <m:t>1+</m:t>
                                    </m:r>
                                    <m:r>
                                      <m:rPr>
                                        <m:sty m:val="p"/>
                                      </m:rPr>
                                      <a:rPr lang="en-US" sz="1600" b="0" i="0">
                                        <a:latin typeface="Cambria Math" panose="02040503050406030204" pitchFamily="18" charset="0"/>
                                      </a:rPr>
                                      <m:t>cos</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0">
                                        <a:latin typeface="Cambria Math" panose="02040503050406030204" pitchFamily="18" charset="0"/>
                                      </a:rPr>
                                      <m:t>2</m:t>
                                    </m:r>
                                    <m:r>
                                      <m:rPr>
                                        <m:sty m:val="p"/>
                                      </m:rPr>
                                      <a:rPr lang="en-US" sz="1600" b="0" i="0">
                                        <a:latin typeface="Cambria Math" panose="02040503050406030204" pitchFamily="18" charset="0"/>
                                        <a:ea typeface="Cambria Math" panose="02040503050406030204" pitchFamily="18" charset="0"/>
                                      </a:rPr>
                                      <m:t>θ</m:t>
                                    </m:r>
                                  </m:e>
                                </m:d>
                              </m:num>
                              <m:den>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0">
                                        <a:latin typeface="Cambria Math" panose="02040503050406030204" pitchFamily="18" charset="0"/>
                                      </a:rPr>
                                      <m:t>2</m:t>
                                    </m:r>
                                  </m:sup>
                                </m:sSup>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r>
                                  <m:rPr>
                                    <m:sty m:val="p"/>
                                  </m:rPr>
                                  <a:rPr lang="en-US" sz="1600" b="0" i="0">
                                    <a:latin typeface="Cambria Math" panose="02040503050406030204" pitchFamily="18" charset="0"/>
                                  </a:rPr>
                                  <m:t>cos</m:t>
                                </m:r>
                                <m:d>
                                  <m:dPr>
                                    <m:ctrlPr>
                                      <a:rPr lang="en-US" sz="1600" b="0" i="1">
                                        <a:latin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den>
                            </m:f>
                          </m:e>
                        </m:d>
                      </m:e>
                    </m:d>
                    <m:r>
                      <a:rPr lang="en-US" sz="1600" b="0" i="0">
                        <a:latin typeface="Cambria Math" panose="02040503050406030204" pitchFamily="18" charset="0"/>
                      </a:rPr>
                      <m:t>(</m:t>
                    </m:r>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e</m:t>
                        </m:r>
                      </m:e>
                      <m:sup>
                        <m:r>
                          <a:rPr lang="en-US" sz="1600" b="0" i="0">
                            <a:latin typeface="Cambria Math" panose="02040503050406030204" pitchFamily="18" charset="0"/>
                          </a:rPr>
                          <m:t>−2</m:t>
                        </m:r>
                        <m:r>
                          <m:rPr>
                            <m:sty m:val="p"/>
                          </m:rPr>
                          <a:rPr lang="en-US" sz="1600" b="0" i="0">
                            <a:latin typeface="Cambria Math" panose="02040503050406030204" pitchFamily="18" charset="0"/>
                          </a:rPr>
                          <m:t>M</m:t>
                        </m:r>
                      </m:sup>
                    </m:sSup>
                    <m:r>
                      <a:rPr lang="en-US" sz="1600" b="0" i="0">
                        <a:latin typeface="Cambria Math" panose="02040503050406030204" pitchFamily="18" charset="0"/>
                      </a:rPr>
                      <m:t>)</m:t>
                    </m:r>
                  </m:oMath>
                </m:oMathPara>
              </a14:m>
              <a:endParaRPr lang="en-US" sz="1600"/>
            </a:p>
          </xdr:txBody>
        </xdr:sp>
      </mc:Choice>
      <mc:Fallback xmlns="">
        <xdr:sp macro="" textlink="">
          <xdr:nvSpPr>
            <xdr:cNvPr id="3" name="TextBox 2"/>
            <xdr:cNvSpPr txBox="1"/>
          </xdr:nvSpPr>
          <xdr:spPr>
            <a:xfrm>
              <a:off x="361951" y="1314450"/>
              <a:ext cx="3886200" cy="5582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R=(1/v^2 )[|F|^2 p((〖1+cos〗^2 (2</a:t>
              </a:r>
              <a:r>
                <a:rPr lang="en-US" sz="1600" b="0" i="0">
                  <a:latin typeface="Cambria Math" panose="02040503050406030204" pitchFamily="18" charset="0"/>
                  <a:ea typeface="Cambria Math" panose="02040503050406030204" pitchFamily="18" charset="0"/>
                </a:rPr>
                <a:t>θ))/(</a:t>
              </a:r>
              <a:r>
                <a:rPr lang="en-US" sz="1600" b="0" i="0">
                  <a:latin typeface="Cambria Math" panose="02040503050406030204" pitchFamily="18" charset="0"/>
                </a:rPr>
                <a:t>sin^2 (</a:t>
              </a:r>
              <a:r>
                <a:rPr lang="en-US" sz="1600" b="0" i="0">
                  <a:latin typeface="Cambria Math" panose="02040503050406030204" pitchFamily="18" charset="0"/>
                  <a:ea typeface="Cambria Math" panose="02040503050406030204" pitchFamily="18" charset="0"/>
                </a:rPr>
                <a:t>𝜃)</a:t>
              </a:r>
              <a:r>
                <a:rPr lang="en-US" sz="1600" b="0" i="0">
                  <a:latin typeface="Cambria Math" panose="02040503050406030204" pitchFamily="18" charset="0"/>
                </a:rPr>
                <a:t>cos(</a:t>
              </a:r>
              <a:r>
                <a:rPr lang="en-US" sz="1600" b="0" i="0">
                  <a:latin typeface="Cambria Math" panose="02040503050406030204" pitchFamily="18" charset="0"/>
                  <a:ea typeface="Cambria Math" panose="02040503050406030204" pitchFamily="18" charset="0"/>
                </a:rPr>
                <a:t>𝜃) ))]</a:t>
              </a:r>
              <a:r>
                <a:rPr lang="en-US" sz="1600" b="0" i="0">
                  <a:latin typeface="Cambria Math" panose="02040503050406030204" pitchFamily="18" charset="0"/>
                </a:rPr>
                <a:t>(e^(−2M))</a:t>
              </a:r>
              <a:endParaRPr lang="en-US" sz="1600"/>
            </a:p>
          </xdr:txBody>
        </xdr:sp>
      </mc:Fallback>
    </mc:AlternateContent>
    <xdr:clientData/>
  </xdr:oneCellAnchor>
  <xdr:oneCellAnchor>
    <xdr:from>
      <xdr:col>0</xdr:col>
      <xdr:colOff>57150</xdr:colOff>
      <xdr:row>10</xdr:row>
      <xdr:rowOff>142875</xdr:rowOff>
    </xdr:from>
    <xdr:ext cx="3886200" cy="492507"/>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𝑀</m:t>
                    </m:r>
                    <m:r>
                      <a:rPr lang="en-US" sz="1600" b="0" i="1">
                        <a:latin typeface="Cambria Math" panose="02040503050406030204" pitchFamily="18" charset="0"/>
                      </a:rPr>
                      <m:t>=</m:t>
                    </m:r>
                    <m:f>
                      <m:fPr>
                        <m:ctrlPr>
                          <a:rPr lang="en-US" sz="1600" b="0" i="1">
                            <a:latin typeface="Cambria Math" panose="02040503050406030204" pitchFamily="18" charset="0"/>
                          </a:rPr>
                        </m:ctrlPr>
                      </m:fPr>
                      <m:num>
                        <m:r>
                          <a:rPr lang="en-US" sz="1600" b="0" i="1">
                            <a:latin typeface="Cambria Math" panose="02040503050406030204" pitchFamily="18" charset="0"/>
                          </a:rPr>
                          <m:t>𝐵</m:t>
                        </m:r>
                        <m:func>
                          <m:funcPr>
                            <m:ctrlPr>
                              <a:rPr lang="en-US" sz="1600" b="0" i="1">
                                <a:latin typeface="Cambria Math" panose="02040503050406030204" pitchFamily="18" charset="0"/>
                              </a:rPr>
                            </m:ctrlPr>
                          </m:funcPr>
                          <m:fName>
                            <m:sSup>
                              <m:sSupPr>
                                <m:ctrlPr>
                                  <a:rPr lang="en-US" sz="1600" b="0" i="1">
                                    <a:latin typeface="Cambria Math" panose="02040503050406030204" pitchFamily="18" charset="0"/>
                                  </a:rPr>
                                </m:ctrlPr>
                              </m:sSupPr>
                              <m:e>
                                <m:r>
                                  <m:rPr>
                                    <m:sty m:val="p"/>
                                  </m:rPr>
                                  <a:rPr lang="en-US" sz="1600" b="0" i="0">
                                    <a:latin typeface="Cambria Math" panose="02040503050406030204" pitchFamily="18" charset="0"/>
                                  </a:rPr>
                                  <m:t>sin</m:t>
                                </m:r>
                              </m:e>
                              <m:sup>
                                <m:r>
                                  <a:rPr lang="en-US" sz="1600" b="0" i="1">
                                    <a:latin typeface="Cambria Math" panose="02040503050406030204" pitchFamily="18" charset="0"/>
                                  </a:rPr>
                                  <m:t>2</m:t>
                                </m:r>
                              </m:sup>
                            </m:sSup>
                          </m:fName>
                          <m:e>
                            <m:d>
                              <m:dPr>
                                <m:ctrlPr>
                                  <a:rPr lang="en-US" sz="1600" b="0" i="1">
                                    <a:latin typeface="Cambria Math" panose="02040503050406030204" pitchFamily="18" charset="0"/>
                                    <a:ea typeface="Cambria Math" panose="02040503050406030204" pitchFamily="18" charset="0"/>
                                  </a:rPr>
                                </m:ctrlPr>
                              </m:dPr>
                              <m:e>
                                <m:r>
                                  <a:rPr lang="en-US" sz="1600" b="0" i="1">
                                    <a:latin typeface="Cambria Math" panose="02040503050406030204" pitchFamily="18" charset="0"/>
                                    <a:ea typeface="Cambria Math" panose="02040503050406030204" pitchFamily="18" charset="0"/>
                                  </a:rPr>
                                  <m:t>𝜃</m:t>
                                </m:r>
                              </m:e>
                            </m:d>
                          </m:e>
                        </m:func>
                      </m:num>
                      <m:den>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𝜆</m:t>
                            </m:r>
                          </m:e>
                          <m:sup>
                            <m:r>
                              <a:rPr lang="en-US" sz="1600" b="0" i="1">
                                <a:latin typeface="Cambria Math" panose="02040503050406030204" pitchFamily="18" charset="0"/>
                                <a:ea typeface="Cambria Math" panose="02040503050406030204" pitchFamily="18" charset="0"/>
                              </a:rPr>
                              <m:t>2</m:t>
                            </m:r>
                          </m:sup>
                        </m:sSup>
                      </m:den>
                    </m:f>
                  </m:oMath>
                </m:oMathPara>
              </a14:m>
              <a:endParaRPr lang="en-US" sz="1600"/>
            </a:p>
          </xdr:txBody>
        </xdr:sp>
      </mc:Choice>
      <mc:Fallback xmlns="">
        <xdr:sp macro="" textlink="">
          <xdr:nvSpPr>
            <xdr:cNvPr id="4" name="TextBox 3"/>
            <xdr:cNvSpPr txBox="1"/>
          </xdr:nvSpPr>
          <xdr:spPr>
            <a:xfrm>
              <a:off x="57150" y="2047875"/>
              <a:ext cx="3886200" cy="4925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𝑀=(𝐵 sin^2⁡</a:t>
              </a:r>
              <a:r>
                <a:rPr lang="en-US" sz="1600" b="0" i="0">
                  <a:latin typeface="Cambria Math" panose="02040503050406030204" pitchFamily="18" charset="0"/>
                  <a:ea typeface="Cambria Math" panose="02040503050406030204" pitchFamily="18" charset="0"/>
                </a:rPr>
                <a:t>(𝜃))/𝜆^2 </a:t>
              </a:r>
              <a:endParaRPr lang="en-US" sz="1600"/>
            </a:p>
          </xdr:txBody>
        </xdr:sp>
      </mc:Fallback>
    </mc:AlternateContent>
    <xdr:clientData/>
  </xdr:oneCellAnchor>
  <xdr:oneCellAnchor>
    <xdr:from>
      <xdr:col>0</xdr:col>
      <xdr:colOff>0</xdr:colOff>
      <xdr:row>14</xdr:row>
      <xdr:rowOff>114300</xdr:rowOff>
    </xdr:from>
    <xdr:ext cx="3886200" cy="255006"/>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000-000005000000}"/>
                </a:ext>
              </a:extLst>
            </xdr:cNvPr>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600" b="0" i="1">
                        <a:latin typeface="Cambria Math" panose="02040503050406030204" pitchFamily="18" charset="0"/>
                      </a:rPr>
                      <m:t>𝐵</m:t>
                    </m:r>
                    <m:r>
                      <a:rPr lang="en-US" sz="1600" b="0" i="1">
                        <a:latin typeface="Cambria Math" panose="02040503050406030204" pitchFamily="18" charset="0"/>
                      </a:rPr>
                      <m:t>=8</m:t>
                    </m:r>
                    <m:sSup>
                      <m:sSupPr>
                        <m:ctrlPr>
                          <a:rPr lang="en-US" sz="1600" b="0" i="1">
                            <a:latin typeface="Cambria Math" panose="02040503050406030204" pitchFamily="18" charset="0"/>
                            <a:ea typeface="Cambria Math" panose="02040503050406030204" pitchFamily="18" charset="0"/>
                          </a:rPr>
                        </m:ctrlPr>
                      </m:sSupPr>
                      <m:e>
                        <m:r>
                          <a:rPr lang="en-US" sz="1600" b="0" i="1">
                            <a:latin typeface="Cambria Math" panose="02040503050406030204" pitchFamily="18" charset="0"/>
                            <a:ea typeface="Cambria Math" panose="02040503050406030204" pitchFamily="18" charset="0"/>
                          </a:rPr>
                          <m:t>𝜋</m:t>
                        </m:r>
                      </m:e>
                      <m:sup>
                        <m:r>
                          <a:rPr lang="en-US" sz="1600" b="0" i="1">
                            <a:latin typeface="Cambria Math" panose="02040503050406030204" pitchFamily="18" charset="0"/>
                            <a:ea typeface="Cambria Math" panose="02040503050406030204" pitchFamily="18" charset="0"/>
                          </a:rPr>
                          <m:t>2</m:t>
                        </m:r>
                      </m:sup>
                    </m:sSup>
                    <m:sSubSup>
                      <m:sSubSupPr>
                        <m:ctrlPr>
                          <a:rPr lang="en-US" sz="1600" b="0" i="1">
                            <a:latin typeface="Cambria Math" panose="02040503050406030204" pitchFamily="18" charset="0"/>
                            <a:ea typeface="Cambria Math" panose="02040503050406030204" pitchFamily="18" charset="0"/>
                          </a:rPr>
                        </m:ctrlPr>
                      </m:sSubSupPr>
                      <m:e>
                        <m:r>
                          <a:rPr lang="en-US" sz="1600" b="0" i="1">
                            <a:latin typeface="Cambria Math" panose="02040503050406030204" pitchFamily="18" charset="0"/>
                            <a:ea typeface="Cambria Math" panose="02040503050406030204" pitchFamily="18" charset="0"/>
                          </a:rPr>
                          <m:t>𝜇</m:t>
                        </m:r>
                      </m:e>
                      <m:sub>
                        <m:r>
                          <a:rPr lang="en-US" sz="1600" b="0" i="1">
                            <a:latin typeface="Cambria Math" panose="02040503050406030204" pitchFamily="18" charset="0"/>
                            <a:ea typeface="Cambria Math" panose="02040503050406030204" pitchFamily="18" charset="0"/>
                          </a:rPr>
                          <m:t>𝑠</m:t>
                        </m:r>
                      </m:sub>
                      <m:sup>
                        <m:r>
                          <a:rPr lang="en-US" sz="1600" b="0" i="1">
                            <a:latin typeface="Cambria Math" panose="02040503050406030204" pitchFamily="18" charset="0"/>
                            <a:ea typeface="Cambria Math" panose="02040503050406030204" pitchFamily="18" charset="0"/>
                          </a:rPr>
                          <m:t>2</m:t>
                        </m:r>
                      </m:sup>
                    </m:sSubSup>
                  </m:oMath>
                </m:oMathPara>
              </a14:m>
              <a:endParaRPr lang="en-US" sz="1600"/>
            </a:p>
          </xdr:txBody>
        </xdr:sp>
      </mc:Choice>
      <mc:Fallback xmlns="">
        <xdr:sp macro="" textlink="">
          <xdr:nvSpPr>
            <xdr:cNvPr id="5" name="TextBox 4"/>
            <xdr:cNvSpPr txBox="1"/>
          </xdr:nvSpPr>
          <xdr:spPr>
            <a:xfrm>
              <a:off x="0" y="2781300"/>
              <a:ext cx="3886200" cy="255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600" b="0" i="0">
                  <a:latin typeface="Cambria Math" panose="02040503050406030204" pitchFamily="18" charset="0"/>
                </a:rPr>
                <a:t>𝐵=8</a:t>
              </a:r>
              <a:r>
                <a:rPr lang="en-US" sz="1600" b="0" i="0">
                  <a:latin typeface="Cambria Math" panose="02040503050406030204" pitchFamily="18" charset="0"/>
                  <a:ea typeface="Cambria Math" panose="02040503050406030204" pitchFamily="18" charset="0"/>
                </a:rPr>
                <a:t>𝜋^2 𝜇_𝑠^2</a:t>
              </a:r>
              <a:endParaRPr lang="en-US" sz="1600"/>
            </a:p>
          </xdr:txBody>
        </xdr:sp>
      </mc:Fallback>
    </mc:AlternateContent>
    <xdr:clientData/>
  </xdr:oneCellAnchor>
  <xdr:oneCellAnchor>
    <xdr:from>
      <xdr:col>0</xdr:col>
      <xdr:colOff>85725</xdr:colOff>
      <xdr:row>2</xdr:row>
      <xdr:rowOff>0</xdr:rowOff>
    </xdr:from>
    <xdr:ext cx="4057651" cy="637290"/>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6" name="TextBox 5"/>
            <xdr:cNvSpPr txBox="1"/>
          </xdr:nvSpPr>
          <xdr:spPr>
            <a:xfrm>
              <a:off x="85725" y="38100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6</xdr:col>
      <xdr:colOff>134279</xdr:colOff>
      <xdr:row>159</xdr:row>
      <xdr:rowOff>1</xdr:rowOff>
    </xdr:from>
    <xdr:to>
      <xdr:col>12</xdr:col>
      <xdr:colOff>798241</xdr:colOff>
      <xdr:row>173</xdr:row>
      <xdr:rowOff>76200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343830</xdr:colOff>
      <xdr:row>159</xdr:row>
      <xdr:rowOff>4647</xdr:rowOff>
    </xdr:from>
    <xdr:to>
      <xdr:col>20</xdr:col>
      <xdr:colOff>315254</xdr:colOff>
      <xdr:row>173</xdr:row>
      <xdr:rowOff>76200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315255</xdr:colOff>
      <xdr:row>143</xdr:row>
      <xdr:rowOff>35777</xdr:rowOff>
    </xdr:from>
    <xdr:to>
      <xdr:col>20</xdr:col>
      <xdr:colOff>286679</xdr:colOff>
      <xdr:row>157</xdr:row>
      <xdr:rowOff>111977</xdr:rowOff>
    </xdr:to>
    <xdr:graphicFrame macro="">
      <xdr:nvGraphicFramePr>
        <xdr:cNvPr id="7" name="Chart 6">
          <a:extLst>
            <a:ext uri="{FF2B5EF4-FFF2-40B4-BE49-F238E27FC236}">
              <a16:creationId xmlns:a16="http://schemas.microsoft.com/office/drawing/2014/main" id="{00000000-0008-0000-01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143</xdr:row>
      <xdr:rowOff>35777</xdr:rowOff>
    </xdr:from>
    <xdr:to>
      <xdr:col>27</xdr:col>
      <xdr:colOff>590550</xdr:colOff>
      <xdr:row>157</xdr:row>
      <xdr:rowOff>111977</xdr:rowOff>
    </xdr:to>
    <xdr:graphicFrame macro="">
      <xdr:nvGraphicFramePr>
        <xdr:cNvPr id="8" name="Chart 7">
          <a:extLst>
            <a:ext uri="{FF2B5EF4-FFF2-40B4-BE49-F238E27FC236}">
              <a16:creationId xmlns:a16="http://schemas.microsoft.com/office/drawing/2014/main" id="{00000000-0008-0000-01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159</xdr:row>
      <xdr:rowOff>0</xdr:rowOff>
    </xdr:from>
    <xdr:to>
      <xdr:col>27</xdr:col>
      <xdr:colOff>590550</xdr:colOff>
      <xdr:row>173</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143</xdr:row>
      <xdr:rowOff>43408</xdr:rowOff>
    </xdr:from>
    <xdr:to>
      <xdr:col>35</xdr:col>
      <xdr:colOff>171450</xdr:colOff>
      <xdr:row>157</xdr:row>
      <xdr:rowOff>131443</xdr:rowOff>
    </xdr:to>
    <xdr:graphicFrame macro="">
      <xdr:nvGraphicFramePr>
        <xdr:cNvPr id="10" name="Chart 9">
          <a:extLst>
            <a:ext uri="{FF2B5EF4-FFF2-40B4-BE49-F238E27FC236}">
              <a16:creationId xmlns:a16="http://schemas.microsoft.com/office/drawing/2014/main" id="{00000000-0008-0000-01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134279</xdr:colOff>
      <xdr:row>143</xdr:row>
      <xdr:rowOff>40423</xdr:rowOff>
    </xdr:from>
    <xdr:to>
      <xdr:col>12</xdr:col>
      <xdr:colOff>798241</xdr:colOff>
      <xdr:row>157</xdr:row>
      <xdr:rowOff>111977</xdr:rowOff>
    </xdr:to>
    <xdr:graphicFrame macro="">
      <xdr:nvGraphicFramePr>
        <xdr:cNvPr id="11" name="Chart 10">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107831</xdr:colOff>
      <xdr:row>174</xdr:row>
      <xdr:rowOff>125802</xdr:rowOff>
    </xdr:from>
    <xdr:to>
      <xdr:col>12</xdr:col>
      <xdr:colOff>762456</xdr:colOff>
      <xdr:row>189</xdr:row>
      <xdr:rowOff>4313</xdr:rowOff>
    </xdr:to>
    <xdr:graphicFrame macro="">
      <xdr:nvGraphicFramePr>
        <xdr:cNvPr id="12" name="Chart 11">
          <a:extLst>
            <a:ext uri="{FF2B5EF4-FFF2-40B4-BE49-F238E27FC236}">
              <a16:creationId xmlns:a16="http://schemas.microsoft.com/office/drawing/2014/main" id="{00000000-0008-0000-01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17972</xdr:colOff>
      <xdr:row>174</xdr:row>
      <xdr:rowOff>89858</xdr:rowOff>
    </xdr:from>
    <xdr:to>
      <xdr:col>27</xdr:col>
      <xdr:colOff>608522</xdr:colOff>
      <xdr:row>188</xdr:row>
      <xdr:rowOff>166058</xdr:rowOff>
    </xdr:to>
    <xdr:graphicFrame macro="">
      <xdr:nvGraphicFramePr>
        <xdr:cNvPr id="13" name="Chart 12">
          <a:extLst>
            <a:ext uri="{FF2B5EF4-FFF2-40B4-BE49-F238E27FC236}">
              <a16:creationId xmlns:a16="http://schemas.microsoft.com/office/drawing/2014/main" id="{00000000-0008-0000-01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0</xdr:colOff>
      <xdr:row>160</xdr:row>
      <xdr:rowOff>0</xdr:rowOff>
    </xdr:from>
    <xdr:to>
      <xdr:col>35</xdr:col>
      <xdr:colOff>72755</xdr:colOff>
      <xdr:row>174</xdr:row>
      <xdr:rowOff>71553</xdr:rowOff>
    </xdr:to>
    <xdr:graphicFrame macro="">
      <xdr:nvGraphicFramePr>
        <xdr:cNvPr id="14" name="Chart 13">
          <a:extLst>
            <a:ext uri="{FF2B5EF4-FFF2-40B4-BE49-F238E27FC236}">
              <a16:creationId xmlns:a16="http://schemas.microsoft.com/office/drawing/2014/main" id="{00000000-0008-0000-01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7</xdr:row>
      <xdr:rowOff>0</xdr:rowOff>
    </xdr:from>
    <xdr:ext cx="4057651" cy="637290"/>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1100" b="0" i="1">
                            <a:latin typeface="Cambria Math" panose="02040503050406030204" pitchFamily="18" charset="0"/>
                          </a:rPr>
                        </m:ctrlPr>
                      </m:sSubPr>
                      <m:e>
                        <m:r>
                          <a:rPr lang="en-US" sz="1100" b="0" i="1">
                            <a:latin typeface="Cambria Math"/>
                          </a:rPr>
                          <m:t>𝑉</m:t>
                        </m:r>
                      </m:e>
                      <m:sub>
                        <m:r>
                          <a:rPr lang="en-US" sz="1100" b="0" i="1">
                            <a:latin typeface="Cambria Math"/>
                            <a:ea typeface="Cambria Math"/>
                          </a:rPr>
                          <m:t>𝛾</m:t>
                        </m:r>
                      </m:sub>
                    </m:sSub>
                    <m:r>
                      <a:rPr lang="en-US" sz="1100" b="0" i="0">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r>
                      <a:rPr lang="en-US" sz="1100" b="0" i="1">
                        <a:latin typeface="Cambria Math"/>
                      </a:rPr>
                      <m:t>/</m:t>
                    </m:r>
                    <m:d>
                      <m:dPr>
                        <m:begChr m:val="["/>
                        <m:endChr m:val="]"/>
                        <m:ctrlPr>
                          <a:rPr lang="en-US" sz="1100" b="0" i="1">
                            <a:latin typeface="Cambria Math" panose="02040503050406030204" pitchFamily="18" charset="0"/>
                          </a:rPr>
                        </m:ctrlPr>
                      </m:dPr>
                      <m:e>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𝑃</m:t>
                                </m:r>
                              </m:den>
                            </m:f>
                            <m:nary>
                              <m:naryPr>
                                <m:chr m:val="∑"/>
                                <m:ctrlPr>
                                  <a:rPr lang="en-US" sz="1100" b="0" i="1">
                                    <a:latin typeface="Cambria Math" panose="02040503050406030204" pitchFamily="18" charset="0"/>
                                  </a:rPr>
                                </m:ctrlPr>
                              </m:naryPr>
                              <m:sub>
                                <m:r>
                                  <m:rPr>
                                    <m:brk m:alnAt="23"/>
                                  </m:rPr>
                                  <a:rPr lang="en-US" sz="1100" b="0" i="1">
                                    <a:latin typeface="Cambria Math"/>
                                  </a:rPr>
                                  <m:t>𝑖</m:t>
                                </m:r>
                                <m:r>
                                  <a:rPr lang="en-US" sz="1100" b="0" i="1">
                                    <a:latin typeface="Cambria Math"/>
                                  </a:rPr>
                                  <m:t>=1</m:t>
                                </m:r>
                              </m:sub>
                              <m:sup>
                                <m:r>
                                  <a:rPr lang="en-US" sz="1100" b="0" i="1">
                                    <a:latin typeface="Cambria Math"/>
                                  </a:rPr>
                                  <m:t>𝑃</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𝛼</m:t>
                                        </m:r>
                                        <m:r>
                                          <a:rPr lang="en-US" sz="1100" b="0" i="1">
                                            <a:latin typeface="Cambria Math"/>
                                            <a:ea typeface="Cambria Math"/>
                                          </a:rPr>
                                          <m:t>𝑖</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𝛼</m:t>
                                        </m:r>
                                        <m:r>
                                          <a:rPr lang="en-US" sz="1100" b="0" i="1">
                                            <a:latin typeface="Cambria Math"/>
                                            <a:ea typeface="Cambria Math"/>
                                          </a:rPr>
                                          <m:t>𝑖</m:t>
                                        </m:r>
                                      </m:sub>
                                    </m:sSub>
                                  </m:den>
                                </m:f>
                              </m:e>
                            </m:nary>
                          </m:e>
                        </m:d>
                        <m:r>
                          <a:rPr lang="en-US" sz="1100" b="0" i="1">
                            <a:latin typeface="Cambria Math"/>
                          </a:rPr>
                          <m:t>+</m:t>
                        </m:r>
                        <m:d>
                          <m:dPr>
                            <m:ctrlPr>
                              <a:rPr lang="en-US" sz="1100" b="0" i="1">
                                <a:latin typeface="Cambria Math" panose="02040503050406030204" pitchFamily="18" charset="0"/>
                              </a:rPr>
                            </m:ctrlPr>
                          </m:dPr>
                          <m:e>
                            <m:f>
                              <m:fPr>
                                <m:ctrlPr>
                                  <a:rPr lang="en-US" sz="1100" b="0" i="1">
                                    <a:latin typeface="Cambria Math" panose="02040503050406030204" pitchFamily="18" charset="0"/>
                                  </a:rPr>
                                </m:ctrlPr>
                              </m:fPr>
                              <m:num>
                                <m:r>
                                  <a:rPr lang="en-US" sz="1100" b="0" i="1">
                                    <a:latin typeface="Cambria Math"/>
                                  </a:rPr>
                                  <m:t>1</m:t>
                                </m:r>
                              </m:num>
                              <m:den>
                                <m:r>
                                  <a:rPr lang="en-US" sz="1100" b="0" i="1">
                                    <a:latin typeface="Cambria Math"/>
                                  </a:rPr>
                                  <m:t>𝑞</m:t>
                                </m:r>
                              </m:den>
                            </m:f>
                            <m:nary>
                              <m:naryPr>
                                <m:chr m:val="∑"/>
                                <m:ctrlPr>
                                  <a:rPr lang="en-US" sz="1100" b="0" i="1">
                                    <a:latin typeface="Cambria Math" panose="02040503050406030204" pitchFamily="18" charset="0"/>
                                  </a:rPr>
                                </m:ctrlPr>
                              </m:naryPr>
                              <m:sub>
                                <m:r>
                                  <m:rPr>
                                    <m:brk m:alnAt="23"/>
                                  </m:rPr>
                                  <a:rPr lang="en-US" sz="1100" b="0" i="1">
                                    <a:latin typeface="Cambria Math"/>
                                  </a:rPr>
                                  <m:t>𝑗</m:t>
                                </m:r>
                                <m:r>
                                  <a:rPr lang="en-US" sz="1100" b="0" i="1">
                                    <a:latin typeface="Cambria Math"/>
                                  </a:rPr>
                                  <m:t>=1</m:t>
                                </m:r>
                              </m:sub>
                              <m:sup>
                                <m:r>
                                  <a:rPr lang="en-US" sz="1100" b="0" i="1">
                                    <a:latin typeface="Cambria Math"/>
                                  </a:rPr>
                                  <m:t>𝑞</m:t>
                                </m:r>
                              </m:sup>
                              <m:e>
                                <m:f>
                                  <m:fPr>
                                    <m:type m:val="lin"/>
                                    <m:ctrlPr>
                                      <a:rPr lang="en-US" sz="1100" b="0" i="1">
                                        <a:latin typeface="Cambria Math" panose="02040503050406030204" pitchFamily="18" charset="0"/>
                                      </a:rPr>
                                    </m:ctrlPr>
                                  </m:fPr>
                                  <m:num>
                                    <m:sSub>
                                      <m:sSubPr>
                                        <m:ctrlPr>
                                          <a:rPr lang="en-US" sz="1100" b="0" i="1">
                                            <a:latin typeface="Cambria Math" panose="02040503050406030204" pitchFamily="18" charset="0"/>
                                          </a:rPr>
                                        </m:ctrlPr>
                                      </m:sSubPr>
                                      <m:e>
                                        <m:r>
                                          <a:rPr lang="en-US" sz="1100" b="0" i="1">
                                            <a:latin typeface="Cambria Math"/>
                                          </a:rPr>
                                          <m:t>𝐼</m:t>
                                        </m:r>
                                      </m:e>
                                      <m:sub>
                                        <m:r>
                                          <a:rPr lang="en-US" sz="1100" b="0" i="1">
                                            <a:latin typeface="Cambria Math"/>
                                            <a:ea typeface="Cambria Math"/>
                                          </a:rPr>
                                          <m:t>𝛾</m:t>
                                        </m:r>
                                        <m:r>
                                          <a:rPr lang="en-US" sz="1100" b="0" i="1">
                                            <a:latin typeface="Cambria Math"/>
                                            <a:ea typeface="Cambria Math"/>
                                          </a:rPr>
                                          <m:t>𝑗</m:t>
                                        </m:r>
                                      </m:sub>
                                    </m:sSub>
                                  </m:num>
                                  <m:den>
                                    <m:sSub>
                                      <m:sSubPr>
                                        <m:ctrlPr>
                                          <a:rPr lang="en-US" sz="1100" b="0" i="1">
                                            <a:latin typeface="Cambria Math" panose="02040503050406030204" pitchFamily="18" charset="0"/>
                                          </a:rPr>
                                        </m:ctrlPr>
                                      </m:sSubPr>
                                      <m:e>
                                        <m:r>
                                          <a:rPr lang="en-US" sz="1100" b="0" i="1">
                                            <a:latin typeface="Cambria Math"/>
                                          </a:rPr>
                                          <m:t>𝑅</m:t>
                                        </m:r>
                                      </m:e>
                                      <m:sub>
                                        <m:r>
                                          <a:rPr lang="en-US" sz="1100" b="0" i="1">
                                            <a:latin typeface="Cambria Math"/>
                                            <a:ea typeface="Cambria Math"/>
                                          </a:rPr>
                                          <m:t>𝛾</m:t>
                                        </m:r>
                                        <m:r>
                                          <a:rPr lang="en-US" sz="1100" b="0" i="1">
                                            <a:latin typeface="Cambria Math"/>
                                            <a:ea typeface="Cambria Math"/>
                                          </a:rPr>
                                          <m:t>𝑗</m:t>
                                        </m:r>
                                      </m:sub>
                                    </m:sSub>
                                  </m:den>
                                </m:f>
                              </m:e>
                            </m:nary>
                          </m:e>
                        </m:d>
                      </m:e>
                    </m:d>
                  </m:oMath>
                </m:oMathPara>
              </a14:m>
              <a:endParaRPr lang="en-US" sz="1100"/>
            </a:p>
          </xdr:txBody>
        </xdr:sp>
      </mc:Choice>
      <mc:Fallback xmlns="">
        <xdr:sp macro="" textlink="">
          <xdr:nvSpPr>
            <xdr:cNvPr id="2" name="TextBox 1"/>
            <xdr:cNvSpPr txBox="1"/>
          </xdr:nvSpPr>
          <xdr:spPr>
            <a:xfrm>
              <a:off x="0" y="1009650"/>
              <a:ext cx="4057651" cy="637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1100" b="0" i="0">
                  <a:latin typeface="Cambria Math"/>
                </a:rPr>
                <a:t>𝑉</a:t>
              </a:r>
              <a:r>
                <a:rPr lang="en-US" sz="1100" b="0" i="0">
                  <a:latin typeface="Cambria Math" panose="02040503050406030204" pitchFamily="18" charset="0"/>
                </a:rPr>
                <a:t>_</a:t>
              </a:r>
              <a:r>
                <a:rPr lang="en-US" sz="1100" b="0" i="0">
                  <a:latin typeface="Cambria Math"/>
                  <a:ea typeface="Cambria Math"/>
                </a:rPr>
                <a:t>𝛾</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rPr>
                <a:t> ∑_(</a:t>
              </a:r>
              <a:r>
                <a:rPr lang="en-US" sz="1100" b="0" i="0">
                  <a:latin typeface="Cambria Math"/>
                </a:rPr>
                <a:t>𝑖=1</a:t>
              </a:r>
              <a:r>
                <a:rPr lang="en-US" sz="1100" b="0" i="0">
                  <a:latin typeface="Cambria Math" panose="02040503050406030204" pitchFamily="18" charset="0"/>
                </a:rPr>
                <a:t>)^</a:t>
              </a:r>
              <a:r>
                <a:rPr lang="en-US" sz="1100" b="0" i="0">
                  <a:latin typeface="Cambria Math"/>
                </a:rPr>
                <a:t>𝑃</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𝛼𝑖</a:t>
              </a:r>
              <a:r>
                <a:rPr lang="en-US" sz="1100" b="0" i="0">
                  <a:latin typeface="Cambria Math" panose="02040503050406030204" pitchFamily="18" charset="0"/>
                  <a:ea typeface="Cambria Math"/>
                </a:rPr>
                <a:t> )</a:t>
              </a:r>
              <a:r>
                <a:rPr lang="en-US" sz="1100" b="0" i="0">
                  <a:latin typeface="Cambria Math"/>
                </a:rPr>
                <a:t>+</a:t>
              </a:r>
              <a:r>
                <a:rPr lang="en-US" sz="1100" b="0" i="0">
                  <a:latin typeface="Cambria Math" panose="02040503050406030204" pitchFamily="18" charset="0"/>
                </a:rPr>
                <a:t>(</a:t>
              </a:r>
              <a:r>
                <a:rPr lang="en-US" sz="1100" b="0" i="0">
                  <a:latin typeface="Cambria Math"/>
                </a:rPr>
                <a:t>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rPr>
                <a:t> ∑_(</a:t>
              </a:r>
              <a:r>
                <a:rPr lang="en-US" sz="1100" b="0" i="0">
                  <a:latin typeface="Cambria Math"/>
                </a:rPr>
                <a:t>𝑗=1</a:t>
              </a:r>
              <a:r>
                <a:rPr lang="en-US" sz="1100" b="0" i="0">
                  <a:latin typeface="Cambria Math" panose="02040503050406030204" pitchFamily="18" charset="0"/>
                </a:rPr>
                <a:t>)^</a:t>
              </a:r>
              <a:r>
                <a:rPr lang="en-US" sz="1100" b="0" i="0">
                  <a:latin typeface="Cambria Math"/>
                </a:rPr>
                <a:t>𝑞</a:t>
              </a:r>
              <a:r>
                <a:rPr lang="en-US" sz="1100" b="0" i="0">
                  <a:latin typeface="Cambria Math" panose="02040503050406030204" pitchFamily="18" charset="0"/>
                  <a:ea typeface="Cambria Math"/>
                </a:rPr>
                <a:t>▒</a:t>
              </a:r>
              <a:r>
                <a:rPr lang="en-US" sz="1100" b="0" i="0">
                  <a:latin typeface="Cambria Math"/>
                </a:rPr>
                <a:t>𝐼</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a:t>
              </a:r>
              <a:r>
                <a:rPr lang="en-US" sz="1100" b="0" i="0">
                  <a:latin typeface="Cambria Math"/>
                </a:rPr>
                <a:t>𝑅</a:t>
              </a:r>
              <a:r>
                <a:rPr lang="en-US" sz="1100" b="0" i="0">
                  <a:latin typeface="Cambria Math" panose="02040503050406030204" pitchFamily="18" charset="0"/>
                </a:rPr>
                <a:t>_</a:t>
              </a:r>
              <a:r>
                <a:rPr lang="en-US" sz="1100" b="0" i="0">
                  <a:latin typeface="Cambria Math"/>
                  <a:ea typeface="Cambria Math"/>
                </a:rPr>
                <a:t>𝛾𝑗</a:t>
              </a:r>
              <a:r>
                <a:rPr lang="en-US" sz="1100" b="0" i="0">
                  <a:latin typeface="Cambria Math" panose="02040503050406030204" pitchFamily="18" charset="0"/>
                  <a:ea typeface="Cambria Math"/>
                </a:rPr>
                <a:t> )]</a:t>
              </a:r>
              <a:endParaRPr lang="en-US"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xdr:from>
      <xdr:col>6</xdr:col>
      <xdr:colOff>600075</xdr:colOff>
      <xdr:row>52</xdr:row>
      <xdr:rowOff>76200</xdr:rowOff>
    </xdr:from>
    <xdr:to>
      <xdr:col>23</xdr:col>
      <xdr:colOff>542925</xdr:colOff>
      <xdr:row>78</xdr:row>
      <xdr:rowOff>171450</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447675</xdr:colOff>
          <xdr:row>3</xdr:row>
          <xdr:rowOff>152400</xdr:rowOff>
        </xdr:from>
        <xdr:to>
          <xdr:col>8</xdr:col>
          <xdr:colOff>542925</xdr:colOff>
          <xdr:row>13</xdr:row>
          <xdr:rowOff>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8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3</xdr:row>
          <xdr:rowOff>161925</xdr:rowOff>
        </xdr:from>
        <xdr:to>
          <xdr:col>11</xdr:col>
          <xdr:colOff>180975</xdr:colOff>
          <xdr:row>13</xdr:row>
          <xdr:rowOff>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8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342900</xdr:colOff>
          <xdr:row>4</xdr:row>
          <xdr:rowOff>0</xdr:rowOff>
        </xdr:from>
        <xdr:to>
          <xdr:col>13</xdr:col>
          <xdr:colOff>447675</xdr:colOff>
          <xdr:row>13</xdr:row>
          <xdr:rowOff>19050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8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xdr:rowOff>
        </xdr:from>
        <xdr:to>
          <xdr:col>16</xdr:col>
          <xdr:colOff>38100</xdr:colOff>
          <xdr:row>13</xdr:row>
          <xdr:rowOff>66675</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8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381000</xdr:colOff>
          <xdr:row>13</xdr:row>
          <xdr:rowOff>47625</xdr:rowOff>
        </xdr:from>
        <xdr:to>
          <xdr:col>13</xdr:col>
          <xdr:colOff>447675</xdr:colOff>
          <xdr:row>22</xdr:row>
          <xdr:rowOff>152400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8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13</xdr:row>
          <xdr:rowOff>104775</xdr:rowOff>
        </xdr:from>
        <xdr:to>
          <xdr:col>8</xdr:col>
          <xdr:colOff>533400</xdr:colOff>
          <xdr:row>22</xdr:row>
          <xdr:rowOff>114300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8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95250</xdr:colOff>
          <xdr:row>13</xdr:row>
          <xdr:rowOff>85725</xdr:rowOff>
        </xdr:from>
        <xdr:to>
          <xdr:col>11</xdr:col>
          <xdr:colOff>219075</xdr:colOff>
          <xdr:row>22</xdr:row>
          <xdr:rowOff>104775</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8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5.xml"/><Relationship Id="rId16" Type="http://schemas.openxmlformats.org/officeDocument/2006/relationships/oleObject" Target="../embeddings/oleObject7.bin"/><Relationship Id="rId1" Type="http://schemas.openxmlformats.org/officeDocument/2006/relationships/printerSettings" Target="../printerSettings/printerSettings6.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4"/>
  <sheetViews>
    <sheetView workbookViewId="0">
      <selection activeCell="E8" sqref="E8"/>
    </sheetView>
  </sheetViews>
  <sheetFormatPr defaultRowHeight="15" x14ac:dyDescent="0.25"/>
  <cols>
    <col min="3" max="3" width="2.42578125" customWidth="1"/>
    <col min="4" max="4" width="54.42578125" customWidth="1"/>
  </cols>
  <sheetData>
    <row r="1" spans="1:1" x14ac:dyDescent="0.25">
      <c r="A1" t="s">
        <v>23</v>
      </c>
    </row>
    <row r="18" spans="2:4" x14ac:dyDescent="0.25">
      <c r="B18" t="s">
        <v>24</v>
      </c>
      <c r="C18" t="s">
        <v>25</v>
      </c>
      <c r="D18" t="s">
        <v>26</v>
      </c>
    </row>
    <row r="19" spans="2:4" x14ac:dyDescent="0.25">
      <c r="B19" t="s">
        <v>27</v>
      </c>
      <c r="C19" t="s">
        <v>25</v>
      </c>
      <c r="D19" t="s">
        <v>28</v>
      </c>
    </row>
    <row r="20" spans="2:4" x14ac:dyDescent="0.25">
      <c r="B20" t="s">
        <v>29</v>
      </c>
      <c r="C20" t="s">
        <v>25</v>
      </c>
      <c r="D20" t="s">
        <v>30</v>
      </c>
    </row>
    <row r="21" spans="2:4" x14ac:dyDescent="0.25">
      <c r="B21" t="s">
        <v>31</v>
      </c>
      <c r="C21" t="s">
        <v>25</v>
      </c>
      <c r="D21" t="s">
        <v>32</v>
      </c>
    </row>
    <row r="22" spans="2:4" ht="17.25" x14ac:dyDescent="0.25">
      <c r="B22" t="s">
        <v>33</v>
      </c>
      <c r="C22" t="s">
        <v>25</v>
      </c>
      <c r="D22" t="s">
        <v>34</v>
      </c>
    </row>
    <row r="23" spans="2:4" ht="33.75" customHeight="1" x14ac:dyDescent="0.35">
      <c r="B23" t="s">
        <v>35</v>
      </c>
      <c r="C23" t="s">
        <v>25</v>
      </c>
      <c r="D23" s="25" t="s">
        <v>36</v>
      </c>
    </row>
    <row r="24" spans="2:4" x14ac:dyDescent="0.25">
      <c r="B24" s="26" t="s">
        <v>37</v>
      </c>
      <c r="C24" t="s">
        <v>25</v>
      </c>
      <c r="D24" t="s">
        <v>38</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3142"/>
  <sheetViews>
    <sheetView topLeftCell="Z1" zoomScale="87" zoomScaleNormal="87" workbookViewId="0">
      <selection activeCell="AF1" sqref="AF1:AH2"/>
    </sheetView>
  </sheetViews>
  <sheetFormatPr defaultRowHeight="15" x14ac:dyDescent="0.25"/>
  <cols>
    <col min="2" max="2" width="12" bestFit="1" customWidth="1"/>
    <col min="3" max="3" width="12" customWidth="1"/>
    <col min="4" max="4" width="12" style="33" customWidth="1"/>
    <col min="5" max="5" width="12" style="129" customWidth="1"/>
    <col min="6" max="6" width="12" style="130" customWidth="1"/>
    <col min="10" max="10" width="13" style="9" customWidth="1"/>
    <col min="13" max="13" width="13.5703125" customWidth="1"/>
    <col min="16" max="16" width="12" customWidth="1"/>
    <col min="19" max="19" width="11.28515625" customWidth="1"/>
    <col min="22" max="22" width="12.28515625" bestFit="1" customWidth="1"/>
    <col min="25" max="25" width="12.28515625" bestFit="1" customWidth="1"/>
    <col min="28" max="28" width="12.7109375" bestFit="1" customWidth="1"/>
    <col min="31" max="31" width="12.7109375" bestFit="1" customWidth="1"/>
    <col min="32" max="32" width="14.28515625" customWidth="1"/>
    <col min="33" max="33" width="16.5703125" customWidth="1"/>
    <col min="34" max="34" width="15.5703125" customWidth="1"/>
  </cols>
  <sheetData>
    <row r="1" spans="1:34" ht="30.75" thickBot="1" x14ac:dyDescent="0.3">
      <c r="A1" s="17" t="s">
        <v>10</v>
      </c>
      <c r="B1" s="20" t="s">
        <v>11</v>
      </c>
      <c r="C1" s="20" t="s">
        <v>169</v>
      </c>
      <c r="D1" s="14"/>
      <c r="E1" s="146" t="s">
        <v>173</v>
      </c>
      <c r="F1" s="147"/>
      <c r="G1" s="6"/>
      <c r="H1" s="148" t="s">
        <v>12</v>
      </c>
      <c r="I1" s="149"/>
      <c r="J1" s="150"/>
      <c r="K1" s="151" t="s">
        <v>13</v>
      </c>
      <c r="L1" s="152"/>
      <c r="M1" s="153"/>
      <c r="N1" s="151" t="s">
        <v>14</v>
      </c>
      <c r="O1" s="152"/>
      <c r="P1" s="153"/>
      <c r="Q1" s="151" t="s">
        <v>15</v>
      </c>
      <c r="R1" s="152"/>
      <c r="S1" s="153"/>
      <c r="T1" s="154" t="s">
        <v>180</v>
      </c>
      <c r="U1" s="155"/>
      <c r="V1" s="155"/>
      <c r="W1" s="143" t="s">
        <v>17</v>
      </c>
      <c r="X1" s="144"/>
      <c r="Y1" s="145"/>
      <c r="Z1" s="144" t="s">
        <v>18</v>
      </c>
      <c r="AA1" s="144"/>
      <c r="AB1" s="145"/>
      <c r="AC1" s="143" t="s">
        <v>19</v>
      </c>
      <c r="AD1" s="144"/>
      <c r="AE1" s="145"/>
      <c r="AF1" s="143" t="s">
        <v>193</v>
      </c>
      <c r="AG1" s="144"/>
      <c r="AH1" s="145"/>
    </row>
    <row r="2" spans="1:34" ht="30" x14ac:dyDescent="0.35">
      <c r="A2" s="23" t="s">
        <v>2</v>
      </c>
      <c r="B2" s="24">
        <v>44.673273800140116</v>
      </c>
      <c r="C2" s="125"/>
      <c r="D2" s="32"/>
      <c r="E2" s="128" t="s">
        <v>0</v>
      </c>
      <c r="F2" s="28" t="s">
        <v>1</v>
      </c>
      <c r="H2" s="136" t="s">
        <v>0</v>
      </c>
      <c r="I2" s="131" t="s">
        <v>1</v>
      </c>
      <c r="J2" s="132" t="s">
        <v>20</v>
      </c>
      <c r="K2" s="137" t="s">
        <v>0</v>
      </c>
      <c r="L2" s="138" t="s">
        <v>1</v>
      </c>
      <c r="M2" s="139" t="s">
        <v>20</v>
      </c>
      <c r="N2" s="140" t="s">
        <v>0</v>
      </c>
      <c r="O2" s="140" t="s">
        <v>1</v>
      </c>
      <c r="P2" s="139" t="s">
        <v>20</v>
      </c>
      <c r="Q2" s="140" t="s">
        <v>0</v>
      </c>
      <c r="R2" s="140" t="s">
        <v>1</v>
      </c>
      <c r="S2" s="139" t="s">
        <v>20</v>
      </c>
      <c r="T2" s="131" t="s">
        <v>0</v>
      </c>
      <c r="U2" s="131" t="s">
        <v>1</v>
      </c>
      <c r="V2" s="132" t="s">
        <v>20</v>
      </c>
      <c r="W2" s="133" t="s">
        <v>0</v>
      </c>
      <c r="X2" s="131" t="s">
        <v>1</v>
      </c>
      <c r="Y2" s="134" t="s">
        <v>20</v>
      </c>
      <c r="Z2" s="131" t="s">
        <v>0</v>
      </c>
      <c r="AA2" s="131" t="s">
        <v>1</v>
      </c>
      <c r="AB2" s="135" t="s">
        <v>20</v>
      </c>
      <c r="AC2" s="131" t="s">
        <v>0</v>
      </c>
      <c r="AD2" s="131" t="s">
        <v>1</v>
      </c>
      <c r="AE2" s="135" t="s">
        <v>20</v>
      </c>
      <c r="AF2" s="131" t="s">
        <v>0</v>
      </c>
      <c r="AG2" s="131" t="s">
        <v>1</v>
      </c>
      <c r="AH2" s="135" t="s">
        <v>20</v>
      </c>
    </row>
    <row r="3" spans="1:34" ht="18" x14ac:dyDescent="0.35">
      <c r="A3" s="18" t="s">
        <v>3</v>
      </c>
      <c r="B3" s="21">
        <v>65.022962589526813</v>
      </c>
      <c r="C3" s="126" t="s">
        <v>178</v>
      </c>
      <c r="D3" s="32"/>
      <c r="E3">
        <v>30.014299999999999</v>
      </c>
      <c r="F3" s="141">
        <v>1.0000000002037268E-3</v>
      </c>
      <c r="H3" s="10">
        <f>E147</f>
        <v>34.139600000000002</v>
      </c>
      <c r="I3">
        <f>F147</f>
        <v>2.0000000004074536E-3</v>
      </c>
      <c r="J3" s="9">
        <f>SUM(I3:I141)</f>
        <v>7.999999999992724E-2</v>
      </c>
      <c r="K3" s="10">
        <f>E1129</f>
        <v>62.271799999999999</v>
      </c>
      <c r="L3" s="10">
        <f>F1129</f>
        <v>208.77999999999975</v>
      </c>
      <c r="M3" s="11">
        <f>SUM(L3:L141)</f>
        <v>139340.076</v>
      </c>
      <c r="N3">
        <f>E1728</f>
        <v>79.431899999999999</v>
      </c>
      <c r="O3">
        <f>F1728</f>
        <v>75.710000000000036</v>
      </c>
      <c r="P3" s="11">
        <f>SUM(O3:O141)</f>
        <v>331344.06800000009</v>
      </c>
      <c r="Q3">
        <f>E2346</f>
        <v>97.136300000000006</v>
      </c>
      <c r="R3">
        <f>F2346</f>
        <v>806.73199999999997</v>
      </c>
      <c r="S3" s="11">
        <f>SUM(R3:R141)</f>
        <v>144686.93900000007</v>
      </c>
      <c r="T3">
        <f>E89</f>
        <v>32.478000000000002</v>
      </c>
      <c r="U3">
        <f>F89</f>
        <v>2.0000000004074536E-3</v>
      </c>
      <c r="V3">
        <f>SUM(U3:U141)</f>
        <v>8.7000000001353328E-2</v>
      </c>
      <c r="W3" s="10">
        <f>E636</f>
        <v>48.148400000000002</v>
      </c>
      <c r="X3" s="10">
        <f>F636</f>
        <v>270.00500000000011</v>
      </c>
      <c r="Y3" s="11">
        <f>SUM(X3:X141)</f>
        <v>540131.19800000009</v>
      </c>
      <c r="Z3">
        <f>E1451</f>
        <v>71.496499999999997</v>
      </c>
      <c r="AA3">
        <f>F1451</f>
        <v>87.509000000000015</v>
      </c>
      <c r="AB3" s="11">
        <f>SUM(AA3:AA141)</f>
        <v>252984.3329999999</v>
      </c>
      <c r="AC3">
        <f>E2021</f>
        <v>87.825699999999998</v>
      </c>
      <c r="AD3">
        <f>F2021</f>
        <v>56.860999999999876</v>
      </c>
      <c r="AE3" s="11">
        <f>SUM(AD3:AD141)</f>
        <v>332616.40999999997</v>
      </c>
      <c r="AF3" cm="1">
        <f t="array" ref="AF3:AF137">E2211:E2345</f>
        <v>93.268799999999999</v>
      </c>
      <c r="AG3" cm="1">
        <f t="array" ref="AG3:AG137">F2211:F2345</f>
        <v>48.488999999999578</v>
      </c>
      <c r="AH3">
        <f>SUM(_xlfn.ANCHORARRAY(AG3))</f>
        <v>123991.70999999998</v>
      </c>
    </row>
    <row r="4" spans="1:34" ht="18" x14ac:dyDescent="0.35">
      <c r="A4" s="18" t="s">
        <v>4</v>
      </c>
      <c r="B4" s="21">
        <v>82.334901534401453</v>
      </c>
      <c r="C4" s="126" t="s">
        <v>177</v>
      </c>
      <c r="D4" s="32"/>
      <c r="E4">
        <v>30.042999999999999</v>
      </c>
      <c r="F4" s="142">
        <v>1.0000000002037268E-3</v>
      </c>
      <c r="H4" s="10">
        <f t="shared" ref="H4:H41" si="0">E148</f>
        <v>34.168300000000002</v>
      </c>
      <c r="I4">
        <f t="shared" ref="I4:I41" si="1">F148</f>
        <v>2.0000000004074536E-3</v>
      </c>
      <c r="K4" s="10">
        <f t="shared" ref="K4:K67" si="2">E1130</f>
        <v>62.3005</v>
      </c>
      <c r="L4" s="10">
        <f t="shared" ref="L4:L67" si="3">F1130</f>
        <v>218.55100000000039</v>
      </c>
      <c r="M4" s="11"/>
      <c r="N4">
        <f t="shared" ref="N4:N67" si="4">E1729</f>
        <v>79.460599999999999</v>
      </c>
      <c r="O4">
        <f t="shared" ref="O4:O67" si="5">F1729</f>
        <v>82.697999999999411</v>
      </c>
      <c r="P4" s="11"/>
      <c r="Q4">
        <f t="shared" ref="Q4:Q67" si="6">E2347</f>
        <v>97.165000000000006</v>
      </c>
      <c r="R4">
        <f t="shared" ref="R4:R67" si="7">F2347</f>
        <v>807.26100000000042</v>
      </c>
      <c r="S4" s="11"/>
      <c r="T4">
        <f t="shared" ref="T4:T53" si="8">E90</f>
        <v>32.506700000000002</v>
      </c>
      <c r="U4">
        <f t="shared" ref="U4:U53" si="9">F90</f>
        <v>2.0000000004074536E-3</v>
      </c>
      <c r="W4" s="10">
        <f t="shared" ref="W4:W67" si="10">E637</f>
        <v>48.177100000000003</v>
      </c>
      <c r="X4" s="10">
        <f t="shared" ref="X4:X67" si="11">F637</f>
        <v>291.53600000000006</v>
      </c>
      <c r="Y4" s="11"/>
      <c r="Z4">
        <f t="shared" ref="Z4:AA4" si="12">E1452</f>
        <v>71.525099999999995</v>
      </c>
      <c r="AA4">
        <f t="shared" si="12"/>
        <v>93.884000000000015</v>
      </c>
      <c r="AB4" s="11"/>
      <c r="AC4">
        <f t="shared" ref="AC4:AC67" si="13">E2022</f>
        <v>87.854399999999998</v>
      </c>
      <c r="AD4">
        <f t="shared" ref="AD4:AD67" si="14">F2022</f>
        <v>62.600000000000364</v>
      </c>
      <c r="AE4" s="11"/>
      <c r="AF4">
        <v>93.297499999999999</v>
      </c>
      <c r="AG4">
        <v>48.212999999999738</v>
      </c>
    </row>
    <row r="5" spans="1:34" ht="18" x14ac:dyDescent="0.35">
      <c r="A5" s="18" t="s">
        <v>5</v>
      </c>
      <c r="B5" s="21">
        <v>98.945215243447848</v>
      </c>
      <c r="C5" s="126" t="s">
        <v>179</v>
      </c>
      <c r="D5" s="32"/>
      <c r="E5">
        <v>30.0716</v>
      </c>
      <c r="F5" s="141">
        <v>1.0000000002037268E-3</v>
      </c>
      <c r="H5" s="10">
        <f t="shared" si="0"/>
        <v>34.196899999999999</v>
      </c>
      <c r="I5">
        <f t="shared" si="1"/>
        <v>2.0000000004074536E-3</v>
      </c>
      <c r="K5" s="10">
        <f t="shared" si="2"/>
        <v>62.329099999999997</v>
      </c>
      <c r="L5" s="10">
        <f t="shared" si="3"/>
        <v>228.65299999999934</v>
      </c>
      <c r="M5" s="11"/>
      <c r="N5">
        <f t="shared" si="4"/>
        <v>79.489199999999997</v>
      </c>
      <c r="O5">
        <f t="shared" si="5"/>
        <v>90.247000000000298</v>
      </c>
      <c r="P5" s="11"/>
      <c r="Q5">
        <f t="shared" si="6"/>
        <v>97.193600000000004</v>
      </c>
      <c r="R5">
        <f t="shared" si="7"/>
        <v>809.81700000000001</v>
      </c>
      <c r="S5" s="11"/>
      <c r="T5">
        <f t="shared" si="8"/>
        <v>32.535299999999999</v>
      </c>
      <c r="U5">
        <f t="shared" si="9"/>
        <v>2.0000000004074536E-3</v>
      </c>
      <c r="W5" s="10">
        <f t="shared" si="10"/>
        <v>48.2057</v>
      </c>
      <c r="X5" s="10">
        <f t="shared" si="11"/>
        <v>314.56400000000031</v>
      </c>
      <c r="Y5" s="11"/>
      <c r="Z5">
        <f t="shared" ref="Z5:AA5" si="15">E1453</f>
        <v>71.553700000000006</v>
      </c>
      <c r="AA5">
        <f t="shared" si="15"/>
        <v>100.65399999999954</v>
      </c>
      <c r="AB5" s="11"/>
      <c r="AC5">
        <f t="shared" si="13"/>
        <v>87.882999999999996</v>
      </c>
      <c r="AD5">
        <f t="shared" si="14"/>
        <v>68.847000000000662</v>
      </c>
      <c r="AE5" s="11"/>
      <c r="AF5">
        <v>93.326099999999997</v>
      </c>
      <c r="AG5">
        <v>48.388000000000829</v>
      </c>
    </row>
    <row r="6" spans="1:34" ht="18" x14ac:dyDescent="0.35">
      <c r="A6" s="23" t="s">
        <v>6</v>
      </c>
      <c r="B6" s="24">
        <v>43.878151533222791</v>
      </c>
      <c r="C6" s="125"/>
      <c r="D6" s="32"/>
      <c r="E6">
        <v>30.100300000000001</v>
      </c>
      <c r="F6" s="142">
        <v>1.0000000002037268E-3</v>
      </c>
      <c r="H6" s="10">
        <f t="shared" si="0"/>
        <v>34.2256</v>
      </c>
      <c r="I6">
        <f t="shared" si="1"/>
        <v>1.9999999985884642E-3</v>
      </c>
      <c r="K6" s="10">
        <f t="shared" si="2"/>
        <v>62.357799999999997</v>
      </c>
      <c r="L6" s="10">
        <f t="shared" si="3"/>
        <v>239.09500000000025</v>
      </c>
      <c r="M6" s="11"/>
      <c r="N6">
        <f t="shared" si="4"/>
        <v>79.517899999999997</v>
      </c>
      <c r="O6">
        <f t="shared" si="5"/>
        <v>98.390000000000327</v>
      </c>
      <c r="P6" s="11"/>
      <c r="Q6">
        <f t="shared" si="6"/>
        <v>97.222300000000004</v>
      </c>
      <c r="R6">
        <f t="shared" si="7"/>
        <v>814.40499999999975</v>
      </c>
      <c r="S6" s="11"/>
      <c r="T6">
        <f t="shared" si="8"/>
        <v>32.564</v>
      </c>
      <c r="U6">
        <f t="shared" si="9"/>
        <v>2.0000000004074536E-3</v>
      </c>
      <c r="W6" s="10">
        <f t="shared" si="10"/>
        <v>48.234400000000001</v>
      </c>
      <c r="X6" s="10">
        <f t="shared" si="11"/>
        <v>339.15900000000056</v>
      </c>
      <c r="Y6" s="11"/>
      <c r="Z6">
        <f t="shared" ref="Z6:AA6" si="16">E1454</f>
        <v>71.582400000000007</v>
      </c>
      <c r="AA6">
        <f t="shared" si="16"/>
        <v>107.83700000000044</v>
      </c>
      <c r="AB6" s="11"/>
      <c r="AC6">
        <f t="shared" si="13"/>
        <v>87.911699999999996</v>
      </c>
      <c r="AD6">
        <f t="shared" si="14"/>
        <v>75.632999999999811</v>
      </c>
      <c r="AE6" s="11"/>
      <c r="AF6">
        <v>93.354799999999997</v>
      </c>
      <c r="AG6">
        <v>49.011000000000422</v>
      </c>
    </row>
    <row r="7" spans="1:34" ht="18" x14ac:dyDescent="0.35">
      <c r="A7" s="18" t="s">
        <v>7</v>
      </c>
      <c r="B7" s="21">
        <v>51.115392253949601</v>
      </c>
      <c r="C7" s="126" t="s">
        <v>170</v>
      </c>
      <c r="D7" s="32"/>
      <c r="E7">
        <v>30.128900000000002</v>
      </c>
      <c r="F7" s="141">
        <v>1.0000000002037268E-3</v>
      </c>
      <c r="H7" s="10">
        <f t="shared" si="0"/>
        <v>34.254199999999997</v>
      </c>
      <c r="I7">
        <f t="shared" si="1"/>
        <v>2.0000000004074536E-3</v>
      </c>
      <c r="K7" s="10">
        <f t="shared" si="2"/>
        <v>62.386400000000002</v>
      </c>
      <c r="L7" s="10">
        <f t="shared" si="3"/>
        <v>249.87899999999991</v>
      </c>
      <c r="M7" s="11"/>
      <c r="N7">
        <f t="shared" si="4"/>
        <v>79.546499999999995</v>
      </c>
      <c r="O7">
        <f t="shared" si="5"/>
        <v>107.16799999999967</v>
      </c>
      <c r="P7" s="11"/>
      <c r="Q7">
        <f t="shared" si="6"/>
        <v>97.250900000000001</v>
      </c>
      <c r="R7">
        <f t="shared" si="7"/>
        <v>821.03399999999965</v>
      </c>
      <c r="S7" s="11"/>
      <c r="T7">
        <f t="shared" si="8"/>
        <v>32.592599999999997</v>
      </c>
      <c r="U7">
        <f t="shared" si="9"/>
        <v>2.0000000004074536E-3</v>
      </c>
      <c r="W7" s="10">
        <f t="shared" si="10"/>
        <v>48.262999999999998</v>
      </c>
      <c r="X7" s="10">
        <f t="shared" si="11"/>
        <v>365.38799999999992</v>
      </c>
      <c r="Y7" s="11"/>
      <c r="Z7">
        <f t="shared" ref="Z7:AA7" si="17">E1455</f>
        <v>71.611000000000004</v>
      </c>
      <c r="AA7">
        <f t="shared" si="17"/>
        <v>115.45100000000002</v>
      </c>
      <c r="AB7" s="11"/>
      <c r="AC7">
        <f t="shared" si="13"/>
        <v>87.940299999999993</v>
      </c>
      <c r="AD7">
        <f t="shared" si="14"/>
        <v>83.002999999999702</v>
      </c>
      <c r="AE7" s="11"/>
      <c r="AF7">
        <v>93.383399999999995</v>
      </c>
      <c r="AG7">
        <v>50.083000000000538</v>
      </c>
    </row>
    <row r="8" spans="1:34" ht="18" x14ac:dyDescent="0.35">
      <c r="A8" s="18" t="s">
        <v>8</v>
      </c>
      <c r="B8" s="21">
        <v>75.196315716888279</v>
      </c>
      <c r="C8" s="126" t="s">
        <v>171</v>
      </c>
      <c r="D8" s="32"/>
      <c r="E8">
        <v>30.157599999999999</v>
      </c>
      <c r="F8" s="142">
        <v>1.0000000002037268E-3</v>
      </c>
      <c r="H8" s="10">
        <f t="shared" si="0"/>
        <v>34.282899999999998</v>
      </c>
      <c r="I8">
        <f t="shared" si="1"/>
        <v>1.9999999985884642E-3</v>
      </c>
      <c r="K8" s="10">
        <f t="shared" si="2"/>
        <v>62.415100000000002</v>
      </c>
      <c r="L8" s="10">
        <f t="shared" si="3"/>
        <v>261.00799999999981</v>
      </c>
      <c r="M8" s="11"/>
      <c r="N8">
        <f t="shared" si="4"/>
        <v>79.575199999999995</v>
      </c>
      <c r="O8">
        <f t="shared" si="5"/>
        <v>116.61700000000019</v>
      </c>
      <c r="P8" s="11"/>
      <c r="Q8">
        <f t="shared" si="6"/>
        <v>97.279499999999999</v>
      </c>
      <c r="R8">
        <f t="shared" si="7"/>
        <v>829.70700000000033</v>
      </c>
      <c r="S8" s="11"/>
      <c r="T8">
        <f t="shared" si="8"/>
        <v>32.621299999999998</v>
      </c>
      <c r="U8">
        <f t="shared" si="9"/>
        <v>1.0000000002037268E-3</v>
      </c>
      <c r="W8" s="10">
        <f t="shared" si="10"/>
        <v>48.291699999999999</v>
      </c>
      <c r="X8" s="10">
        <f t="shared" si="11"/>
        <v>393.32499999999982</v>
      </c>
      <c r="Y8" s="11"/>
      <c r="Z8">
        <f t="shared" ref="Z8:AA8" si="18">E1456</f>
        <v>71.639700000000005</v>
      </c>
      <c r="AA8">
        <f t="shared" si="18"/>
        <v>123.51800000000003</v>
      </c>
      <c r="AB8" s="11"/>
      <c r="AC8">
        <f t="shared" si="13"/>
        <v>87.968999999999994</v>
      </c>
      <c r="AD8">
        <f t="shared" si="14"/>
        <v>90.989999999999782</v>
      </c>
      <c r="AE8" s="11"/>
      <c r="AF8">
        <v>93.412099999999995</v>
      </c>
      <c r="AG8">
        <v>51.604000000000269</v>
      </c>
    </row>
    <row r="9" spans="1:34" ht="18" x14ac:dyDescent="0.35">
      <c r="A9" s="19" t="s">
        <v>9</v>
      </c>
      <c r="B9" s="22">
        <v>91.356696057014886</v>
      </c>
      <c r="C9" s="127" t="s">
        <v>172</v>
      </c>
      <c r="D9" s="32"/>
      <c r="E9">
        <v>30.186199999999999</v>
      </c>
      <c r="F9" s="141">
        <v>1.0000000002037268E-3</v>
      </c>
      <c r="H9" s="10">
        <f t="shared" si="0"/>
        <v>34.311500000000002</v>
      </c>
      <c r="I9">
        <f t="shared" si="1"/>
        <v>1.0000000002037268E-3</v>
      </c>
      <c r="K9" s="10">
        <f t="shared" si="2"/>
        <v>62.4437</v>
      </c>
      <c r="L9" s="10">
        <f t="shared" si="3"/>
        <v>272.48700000000008</v>
      </c>
      <c r="M9" s="11"/>
      <c r="N9">
        <f t="shared" si="4"/>
        <v>79.603800000000007</v>
      </c>
      <c r="O9">
        <f t="shared" si="5"/>
        <v>126.77799999999934</v>
      </c>
      <c r="P9" s="11"/>
      <c r="Q9">
        <f t="shared" si="6"/>
        <v>97.308199999999999</v>
      </c>
      <c r="R9">
        <f t="shared" si="7"/>
        <v>840.38999999999942</v>
      </c>
      <c r="S9" s="11"/>
      <c r="T9">
        <f t="shared" si="8"/>
        <v>32.649900000000002</v>
      </c>
      <c r="U9">
        <f t="shared" si="9"/>
        <v>2.0000000004074536E-3</v>
      </c>
      <c r="W9" s="10">
        <f t="shared" si="10"/>
        <v>48.320300000000003</v>
      </c>
      <c r="X9" s="10">
        <f t="shared" si="11"/>
        <v>423.04200000000037</v>
      </c>
      <c r="Y9" s="11"/>
      <c r="Z9">
        <f t="shared" ref="Z9:AA9" si="19">E1457</f>
        <v>71.668300000000002</v>
      </c>
      <c r="AA9">
        <f t="shared" si="19"/>
        <v>132.0590000000002</v>
      </c>
      <c r="AB9" s="11"/>
      <c r="AC9">
        <f t="shared" si="13"/>
        <v>87.997600000000006</v>
      </c>
      <c r="AD9">
        <f t="shared" si="14"/>
        <v>99.643000000000029</v>
      </c>
      <c r="AE9" s="11"/>
      <c r="AF9">
        <v>93.440700000000007</v>
      </c>
      <c r="AG9">
        <v>53.576000000000022</v>
      </c>
    </row>
    <row r="10" spans="1:34" x14ac:dyDescent="0.25">
      <c r="E10">
        <v>30.2149</v>
      </c>
      <c r="F10" s="142">
        <v>1.0000000002037268E-3</v>
      </c>
      <c r="H10" s="10">
        <f t="shared" si="0"/>
        <v>34.340200000000003</v>
      </c>
      <c r="I10">
        <f t="shared" si="1"/>
        <v>1.9999999985884642E-3</v>
      </c>
      <c r="K10" s="10">
        <f t="shared" si="2"/>
        <v>62.4724</v>
      </c>
      <c r="L10" s="10">
        <f t="shared" si="3"/>
        <v>284.31700000000001</v>
      </c>
      <c r="M10" s="11"/>
      <c r="N10">
        <f t="shared" si="4"/>
        <v>79.632499999999993</v>
      </c>
      <c r="O10">
        <f t="shared" si="5"/>
        <v>137.69500000000062</v>
      </c>
      <c r="P10" s="11"/>
      <c r="Q10">
        <f t="shared" si="6"/>
        <v>97.336799999999997</v>
      </c>
      <c r="R10">
        <f t="shared" si="7"/>
        <v>853.09500000000025</v>
      </c>
      <c r="S10" s="11"/>
      <c r="T10">
        <f t="shared" si="8"/>
        <v>32.678600000000003</v>
      </c>
      <c r="U10">
        <f t="shared" si="9"/>
        <v>9.9999999838473741E-4</v>
      </c>
      <c r="W10" s="10">
        <f t="shared" si="10"/>
        <v>48.348999999999997</v>
      </c>
      <c r="X10" s="10">
        <f t="shared" si="11"/>
        <v>454.61399999999958</v>
      </c>
      <c r="Y10" s="11"/>
      <c r="Z10">
        <f t="shared" ref="Z10:AA10" si="20">E1458</f>
        <v>71.697000000000003</v>
      </c>
      <c r="AA10">
        <f t="shared" si="20"/>
        <v>141.08999999999924</v>
      </c>
      <c r="AB10" s="11"/>
      <c r="AC10">
        <f t="shared" si="13"/>
        <v>88.026300000000006</v>
      </c>
      <c r="AD10">
        <f t="shared" si="14"/>
        <v>109.00200000000041</v>
      </c>
      <c r="AE10" s="11"/>
      <c r="AF10">
        <v>93.469399999999993</v>
      </c>
      <c r="AG10">
        <v>56.005000000000109</v>
      </c>
    </row>
    <row r="11" spans="1:34" x14ac:dyDescent="0.25">
      <c r="E11">
        <v>30.243500000000001</v>
      </c>
      <c r="F11" s="141">
        <v>1.0000000002037268E-3</v>
      </c>
      <c r="H11" s="10">
        <f t="shared" si="0"/>
        <v>34.3688</v>
      </c>
      <c r="I11">
        <f t="shared" si="1"/>
        <v>2.0000000004074536E-3</v>
      </c>
      <c r="K11" s="10">
        <f t="shared" si="2"/>
        <v>62.500999999999998</v>
      </c>
      <c r="L11" s="10">
        <f t="shared" si="3"/>
        <v>296.5</v>
      </c>
      <c r="M11" s="11"/>
      <c r="N11">
        <f t="shared" si="4"/>
        <v>79.661100000000005</v>
      </c>
      <c r="O11">
        <f t="shared" si="5"/>
        <v>149.40499999999975</v>
      </c>
      <c r="P11" s="11"/>
      <c r="Q11">
        <f t="shared" si="6"/>
        <v>97.365499999999997</v>
      </c>
      <c r="R11">
        <f t="shared" si="7"/>
        <v>867.77099999999973</v>
      </c>
      <c r="S11" s="11"/>
      <c r="T11">
        <f t="shared" si="8"/>
        <v>32.7072</v>
      </c>
      <c r="U11">
        <f t="shared" si="9"/>
        <v>1.0000000002037268E-3</v>
      </c>
      <c r="W11" s="10">
        <f t="shared" si="10"/>
        <v>48.377600000000001</v>
      </c>
      <c r="X11" s="10">
        <f t="shared" si="11"/>
        <v>488.11499999999978</v>
      </c>
      <c r="Y11" s="11"/>
      <c r="Z11">
        <f t="shared" ref="Z11:AA11" si="21">E1459</f>
        <v>71.7256</v>
      </c>
      <c r="AA11">
        <f t="shared" si="21"/>
        <v>150.63600000000042</v>
      </c>
      <c r="AB11" s="11"/>
      <c r="AC11">
        <f t="shared" si="13"/>
        <v>88.054900000000004</v>
      </c>
      <c r="AD11">
        <f t="shared" si="14"/>
        <v>119.11099999999988</v>
      </c>
      <c r="AE11" s="11"/>
      <c r="AF11">
        <v>93.498000000000005</v>
      </c>
      <c r="AG11">
        <v>58.895999999999731</v>
      </c>
    </row>
    <row r="12" spans="1:34" x14ac:dyDescent="0.25">
      <c r="E12">
        <v>30.272200000000002</v>
      </c>
      <c r="F12" s="142">
        <v>1.0000000002037268E-3</v>
      </c>
      <c r="H12" s="10">
        <f t="shared" si="0"/>
        <v>34.397399999999998</v>
      </c>
      <c r="I12">
        <f t="shared" si="1"/>
        <v>2.0000000004074536E-3</v>
      </c>
      <c r="K12" s="10">
        <f t="shared" si="2"/>
        <v>62.529699999999998</v>
      </c>
      <c r="L12" s="10">
        <f t="shared" si="3"/>
        <v>309.03999999999996</v>
      </c>
      <c r="M12" s="11"/>
      <c r="N12">
        <f t="shared" si="4"/>
        <v>79.689700000000002</v>
      </c>
      <c r="O12">
        <f t="shared" si="5"/>
        <v>161.95499999999993</v>
      </c>
      <c r="P12" s="11"/>
      <c r="Q12">
        <f t="shared" si="6"/>
        <v>97.394099999999995</v>
      </c>
      <c r="R12">
        <f t="shared" si="7"/>
        <v>884.40700000000015</v>
      </c>
      <c r="S12" s="11"/>
      <c r="T12">
        <f t="shared" si="8"/>
        <v>32.735900000000001</v>
      </c>
      <c r="U12">
        <f t="shared" si="9"/>
        <v>1.9999999985884642E-3</v>
      </c>
      <c r="W12" s="10">
        <f t="shared" si="10"/>
        <v>48.406300000000002</v>
      </c>
      <c r="X12" s="10">
        <f t="shared" si="11"/>
        <v>523.6200000000008</v>
      </c>
      <c r="Y12" s="11"/>
      <c r="Z12">
        <f t="shared" ref="Z12:AA12" si="22">E1460</f>
        <v>71.754300000000001</v>
      </c>
      <c r="AA12">
        <f t="shared" si="22"/>
        <v>160.71399999999994</v>
      </c>
      <c r="AB12" s="11"/>
      <c r="AC12">
        <f t="shared" si="13"/>
        <v>88.083600000000004</v>
      </c>
      <c r="AD12">
        <f t="shared" si="14"/>
        <v>130.02099999999973</v>
      </c>
      <c r="AE12" s="11"/>
      <c r="AF12">
        <v>93.526700000000005</v>
      </c>
      <c r="AG12">
        <v>62.257999999999811</v>
      </c>
    </row>
    <row r="13" spans="1:34" x14ac:dyDescent="0.25">
      <c r="E13">
        <v>30.300799999999999</v>
      </c>
      <c r="F13" s="141">
        <v>1.0000000002037268E-3</v>
      </c>
      <c r="H13" s="10">
        <f t="shared" si="0"/>
        <v>34.426099999999998</v>
      </c>
      <c r="I13">
        <f t="shared" si="1"/>
        <v>2.0000000004074536E-3</v>
      </c>
      <c r="K13" s="10">
        <f t="shared" si="2"/>
        <v>62.558300000000003</v>
      </c>
      <c r="L13" s="10">
        <f t="shared" si="3"/>
        <v>321.93499999999949</v>
      </c>
      <c r="M13" s="11"/>
      <c r="N13">
        <f t="shared" si="4"/>
        <v>79.718400000000003</v>
      </c>
      <c r="O13">
        <f t="shared" si="5"/>
        <v>175.39000000000033</v>
      </c>
      <c r="P13" s="11"/>
      <c r="Q13">
        <f t="shared" si="6"/>
        <v>97.422799999999995</v>
      </c>
      <c r="R13">
        <f t="shared" si="7"/>
        <v>902.94000000000051</v>
      </c>
      <c r="S13" s="11"/>
      <c r="T13">
        <f t="shared" si="8"/>
        <v>32.764499999999998</v>
      </c>
      <c r="U13">
        <f t="shared" si="9"/>
        <v>2.0000000004074536E-3</v>
      </c>
      <c r="W13" s="10">
        <f t="shared" si="10"/>
        <v>48.434899999999999</v>
      </c>
      <c r="X13" s="10">
        <f t="shared" si="11"/>
        <v>561.20300000000043</v>
      </c>
      <c r="Y13" s="11"/>
      <c r="Z13">
        <f t="shared" ref="Z13:AA13" si="23">E1461</f>
        <v>71.782899999999998</v>
      </c>
      <c r="AA13">
        <f t="shared" si="23"/>
        <v>171.34900000000016</v>
      </c>
      <c r="AB13" s="11"/>
      <c r="AC13">
        <f t="shared" si="13"/>
        <v>88.112200000000001</v>
      </c>
      <c r="AD13">
        <f t="shared" si="14"/>
        <v>141.77599999999984</v>
      </c>
      <c r="AE13" s="11"/>
      <c r="AF13">
        <v>93.555300000000003</v>
      </c>
      <c r="AG13">
        <v>66.104000000000269</v>
      </c>
    </row>
    <row r="14" spans="1:34" x14ac:dyDescent="0.25">
      <c r="E14">
        <v>30.329499999999999</v>
      </c>
      <c r="F14" s="142">
        <v>1.0000000002037268E-3</v>
      </c>
      <c r="H14" s="10">
        <f t="shared" si="0"/>
        <v>34.454700000000003</v>
      </c>
      <c r="I14">
        <f t="shared" si="1"/>
        <v>2.0000000004074536E-3</v>
      </c>
      <c r="K14" s="10">
        <f t="shared" si="2"/>
        <v>62.587000000000003</v>
      </c>
      <c r="L14" s="10">
        <f t="shared" si="3"/>
        <v>335.1880000000001</v>
      </c>
      <c r="M14" s="11"/>
      <c r="N14">
        <f t="shared" si="4"/>
        <v>79.747</v>
      </c>
      <c r="O14">
        <f t="shared" si="5"/>
        <v>189.75600000000031</v>
      </c>
      <c r="P14" s="11"/>
      <c r="Q14">
        <f t="shared" si="6"/>
        <v>97.451400000000007</v>
      </c>
      <c r="R14">
        <f t="shared" si="7"/>
        <v>923.34600000000046</v>
      </c>
      <c r="S14" s="11"/>
      <c r="T14">
        <f t="shared" si="8"/>
        <v>32.793199999999999</v>
      </c>
      <c r="U14">
        <f t="shared" si="9"/>
        <v>1.0000000002037268E-3</v>
      </c>
      <c r="W14" s="10">
        <f t="shared" si="10"/>
        <v>48.4636</v>
      </c>
      <c r="X14" s="10">
        <f t="shared" si="11"/>
        <v>600.93599999999969</v>
      </c>
      <c r="Y14" s="11"/>
      <c r="Z14">
        <f t="shared" ref="Z14:AA14" si="24">E1462</f>
        <v>71.811599999999999</v>
      </c>
      <c r="AA14">
        <f t="shared" si="24"/>
        <v>182.5610000000006</v>
      </c>
      <c r="AB14" s="11"/>
      <c r="AC14">
        <f t="shared" si="13"/>
        <v>88.140900000000002</v>
      </c>
      <c r="AD14">
        <f t="shared" si="14"/>
        <v>154.43299999999999</v>
      </c>
      <c r="AE14" s="11"/>
      <c r="AF14">
        <v>93.584000000000003</v>
      </c>
      <c r="AG14">
        <v>70.440000000000509</v>
      </c>
    </row>
    <row r="15" spans="1:34" x14ac:dyDescent="0.25">
      <c r="E15">
        <v>30.3581</v>
      </c>
      <c r="F15" s="141">
        <v>1.0000000002037268E-3</v>
      </c>
      <c r="H15" s="10">
        <f t="shared" si="0"/>
        <v>34.483400000000003</v>
      </c>
      <c r="I15">
        <f t="shared" si="1"/>
        <v>2.0000000004074536E-3</v>
      </c>
      <c r="K15" s="10">
        <f t="shared" si="2"/>
        <v>62.615600000000001</v>
      </c>
      <c r="L15" s="10">
        <f t="shared" si="3"/>
        <v>348.79799999999977</v>
      </c>
      <c r="M15" s="11"/>
      <c r="N15">
        <f t="shared" si="4"/>
        <v>79.775700000000001</v>
      </c>
      <c r="O15">
        <f t="shared" si="5"/>
        <v>205.09999999999945</v>
      </c>
      <c r="P15" s="11"/>
      <c r="Q15">
        <f t="shared" si="6"/>
        <v>97.480099999999993</v>
      </c>
      <c r="R15">
        <f t="shared" si="7"/>
        <v>945.54500000000007</v>
      </c>
      <c r="S15" s="11"/>
      <c r="T15">
        <f t="shared" si="8"/>
        <v>32.821800000000003</v>
      </c>
      <c r="U15">
        <f t="shared" si="9"/>
        <v>2.0000000004074536E-3</v>
      </c>
      <c r="W15" s="10">
        <f t="shared" si="10"/>
        <v>48.492199999999997</v>
      </c>
      <c r="X15" s="10">
        <f t="shared" si="11"/>
        <v>642.89799999999923</v>
      </c>
      <c r="Y15" s="11"/>
      <c r="Z15">
        <f t="shared" ref="Z15:AA15" si="25">E1463</f>
        <v>71.840199999999996</v>
      </c>
      <c r="AA15">
        <f t="shared" si="25"/>
        <v>194.37099999999919</v>
      </c>
      <c r="AB15" s="11"/>
      <c r="AC15">
        <f t="shared" si="13"/>
        <v>88.169499999999999</v>
      </c>
      <c r="AD15">
        <f t="shared" si="14"/>
        <v>168.03599999999915</v>
      </c>
      <c r="AE15" s="11"/>
      <c r="AF15">
        <v>93.6126</v>
      </c>
      <c r="AG15">
        <v>75.283999999999651</v>
      </c>
    </row>
    <row r="16" spans="1:34" x14ac:dyDescent="0.25">
      <c r="E16">
        <v>30.386700000000001</v>
      </c>
      <c r="F16" s="142">
        <v>2.0000000004074536E-3</v>
      </c>
      <c r="H16" s="10">
        <f t="shared" si="0"/>
        <v>34.512</v>
      </c>
      <c r="I16">
        <f t="shared" si="1"/>
        <v>1.9999999985884642E-3</v>
      </c>
      <c r="K16" s="10">
        <f t="shared" si="2"/>
        <v>62.644300000000001</v>
      </c>
      <c r="L16" s="10">
        <f t="shared" si="3"/>
        <v>362.76600000000053</v>
      </c>
      <c r="M16" s="11"/>
      <c r="N16">
        <f t="shared" si="4"/>
        <v>79.804299999999998</v>
      </c>
      <c r="O16">
        <f t="shared" si="5"/>
        <v>221.47100000000046</v>
      </c>
      <c r="P16" s="11"/>
      <c r="Q16">
        <f t="shared" si="6"/>
        <v>97.508700000000005</v>
      </c>
      <c r="R16">
        <f t="shared" si="7"/>
        <v>969.49900000000071</v>
      </c>
      <c r="S16" s="11"/>
      <c r="T16">
        <f t="shared" si="8"/>
        <v>32.850499999999997</v>
      </c>
      <c r="U16">
        <f t="shared" si="9"/>
        <v>1.0000000002037268E-3</v>
      </c>
      <c r="W16" s="10">
        <f t="shared" si="10"/>
        <v>48.520899999999997</v>
      </c>
      <c r="X16" s="10">
        <f t="shared" si="11"/>
        <v>687.15399999999954</v>
      </c>
      <c r="Y16" s="11"/>
      <c r="Z16">
        <f t="shared" ref="Z16:AA16" si="26">E1464</f>
        <v>71.868899999999996</v>
      </c>
      <c r="AA16">
        <f t="shared" si="26"/>
        <v>206.80299999999988</v>
      </c>
      <c r="AB16" s="11"/>
      <c r="AC16">
        <f t="shared" si="13"/>
        <v>88.1982</v>
      </c>
      <c r="AD16">
        <f t="shared" si="14"/>
        <v>182.64699999999993</v>
      </c>
      <c r="AE16" s="11"/>
      <c r="AF16">
        <v>93.641300000000001</v>
      </c>
      <c r="AG16">
        <v>80.648000000000138</v>
      </c>
    </row>
    <row r="17" spans="5:33" x14ac:dyDescent="0.25">
      <c r="E17">
        <v>30.415400000000002</v>
      </c>
      <c r="F17" s="141">
        <v>1.0000000002037268E-3</v>
      </c>
      <c r="H17" s="10">
        <f t="shared" si="0"/>
        <v>34.540700000000001</v>
      </c>
      <c r="I17">
        <f t="shared" si="1"/>
        <v>2.0000000004074536E-3</v>
      </c>
      <c r="K17" s="10">
        <f t="shared" si="2"/>
        <v>62.672899999999998</v>
      </c>
      <c r="L17" s="10">
        <f t="shared" si="3"/>
        <v>377.08899999999994</v>
      </c>
      <c r="M17" s="11"/>
      <c r="N17">
        <f t="shared" si="4"/>
        <v>79.832999999999998</v>
      </c>
      <c r="O17">
        <f t="shared" si="5"/>
        <v>238.91700000000037</v>
      </c>
      <c r="P17" s="11"/>
      <c r="Q17">
        <f t="shared" si="6"/>
        <v>97.537400000000005</v>
      </c>
      <c r="R17">
        <f t="shared" si="7"/>
        <v>995.11399999999958</v>
      </c>
      <c r="S17" s="11"/>
      <c r="T17">
        <f t="shared" si="8"/>
        <v>32.879100000000001</v>
      </c>
      <c r="U17">
        <f t="shared" si="9"/>
        <v>2.0000000004074536E-3</v>
      </c>
      <c r="W17" s="10">
        <f t="shared" si="10"/>
        <v>48.549500000000002</v>
      </c>
      <c r="X17" s="10">
        <f t="shared" si="11"/>
        <v>733.77800000000025</v>
      </c>
      <c r="Y17" s="11"/>
      <c r="Z17">
        <f t="shared" ref="Z17:AA17" si="27">E1465</f>
        <v>71.897499999999994</v>
      </c>
      <c r="AA17">
        <f t="shared" si="27"/>
        <v>219.8760000000002</v>
      </c>
      <c r="AB17" s="11"/>
      <c r="AC17">
        <f t="shared" si="13"/>
        <v>88.226799999999997</v>
      </c>
      <c r="AD17">
        <f t="shared" si="14"/>
        <v>198.3119999999999</v>
      </c>
      <c r="AE17" s="11"/>
      <c r="AF17">
        <v>93.669899999999998</v>
      </c>
      <c r="AG17">
        <v>86.546000000000276</v>
      </c>
    </row>
    <row r="18" spans="5:33" x14ac:dyDescent="0.25">
      <c r="E18">
        <v>30.443999999999999</v>
      </c>
      <c r="F18" s="142">
        <v>1.0000000002037268E-3</v>
      </c>
      <c r="H18" s="10">
        <f t="shared" si="0"/>
        <v>34.569299999999998</v>
      </c>
      <c r="I18">
        <f t="shared" si="1"/>
        <v>2.0000000004074536E-3</v>
      </c>
      <c r="K18" s="10">
        <f t="shared" si="2"/>
        <v>62.701599999999999</v>
      </c>
      <c r="L18" s="10">
        <f t="shared" si="3"/>
        <v>391.76600000000053</v>
      </c>
      <c r="M18" s="11"/>
      <c r="N18">
        <f t="shared" si="4"/>
        <v>79.861599999999996</v>
      </c>
      <c r="O18">
        <f t="shared" si="5"/>
        <v>257.48599999999988</v>
      </c>
      <c r="P18" s="11"/>
      <c r="Q18">
        <f t="shared" si="6"/>
        <v>97.566000000000003</v>
      </c>
      <c r="R18">
        <f t="shared" si="7"/>
        <v>1022.3290000000006</v>
      </c>
      <c r="S18" s="11"/>
      <c r="T18">
        <f t="shared" si="8"/>
        <v>32.907800000000002</v>
      </c>
      <c r="U18">
        <f t="shared" si="9"/>
        <v>1.0000000002037268E-3</v>
      </c>
      <c r="W18" s="10">
        <f t="shared" si="10"/>
        <v>48.578200000000002</v>
      </c>
      <c r="X18" s="10">
        <f t="shared" si="11"/>
        <v>782.84299999999985</v>
      </c>
      <c r="Y18" s="11"/>
      <c r="Z18">
        <f t="shared" ref="Z18:AA18" si="28">E1466</f>
        <v>71.926199999999994</v>
      </c>
      <c r="AA18">
        <f t="shared" si="28"/>
        <v>233.61400000000049</v>
      </c>
      <c r="AB18" s="11"/>
      <c r="AC18">
        <f t="shared" si="13"/>
        <v>88.255499999999998</v>
      </c>
      <c r="AD18">
        <f t="shared" si="14"/>
        <v>215.09699999999975</v>
      </c>
      <c r="AE18" s="11"/>
      <c r="AF18">
        <v>93.698599999999999</v>
      </c>
      <c r="AG18">
        <v>92.997999999999593</v>
      </c>
    </row>
    <row r="19" spans="5:33" x14ac:dyDescent="0.25">
      <c r="E19">
        <v>30.4727</v>
      </c>
      <c r="F19" s="141">
        <v>2.0000000004074536E-3</v>
      </c>
      <c r="H19" s="10">
        <f t="shared" si="0"/>
        <v>34.597999999999999</v>
      </c>
      <c r="I19">
        <f t="shared" si="1"/>
        <v>1.9999999985884642E-3</v>
      </c>
      <c r="K19" s="10">
        <f t="shared" si="2"/>
        <v>62.730200000000004</v>
      </c>
      <c r="L19" s="10">
        <f t="shared" si="3"/>
        <v>406.79499999999916</v>
      </c>
      <c r="M19" s="11"/>
      <c r="N19">
        <f t="shared" si="4"/>
        <v>79.890299999999996</v>
      </c>
      <c r="O19">
        <f t="shared" si="5"/>
        <v>277.22800000000007</v>
      </c>
      <c r="P19" s="11"/>
      <c r="Q19">
        <f t="shared" si="6"/>
        <v>97.594700000000003</v>
      </c>
      <c r="R19">
        <f t="shared" si="7"/>
        <v>1051.0510000000013</v>
      </c>
      <c r="S19" s="11"/>
      <c r="T19">
        <f t="shared" si="8"/>
        <v>32.936399999999999</v>
      </c>
      <c r="U19">
        <f t="shared" si="9"/>
        <v>2.0000000004074536E-3</v>
      </c>
      <c r="W19" s="10">
        <f t="shared" si="10"/>
        <v>48.6068</v>
      </c>
      <c r="X19" s="10">
        <f t="shared" si="11"/>
        <v>834.40599999999995</v>
      </c>
      <c r="Y19" s="11"/>
      <c r="Z19">
        <f t="shared" ref="Z19:AA19" si="29">E1467</f>
        <v>71.954800000000006</v>
      </c>
      <c r="AA19">
        <f t="shared" si="29"/>
        <v>248.03800000000047</v>
      </c>
      <c r="AB19" s="11"/>
      <c r="AC19">
        <f t="shared" si="13"/>
        <v>88.284099999999995</v>
      </c>
      <c r="AD19">
        <f t="shared" si="14"/>
        <v>233.04699999999957</v>
      </c>
      <c r="AE19" s="11"/>
      <c r="AF19">
        <v>93.727199999999996</v>
      </c>
      <c r="AG19">
        <v>100.01900000000023</v>
      </c>
    </row>
    <row r="20" spans="5:33" x14ac:dyDescent="0.25">
      <c r="E20">
        <v>30.501300000000001</v>
      </c>
      <c r="F20" s="142">
        <v>1.0000000002037268E-3</v>
      </c>
      <c r="H20" s="10">
        <f t="shared" si="0"/>
        <v>34.626600000000003</v>
      </c>
      <c r="I20">
        <f t="shared" si="1"/>
        <v>2.0000000004074536E-3</v>
      </c>
      <c r="K20" s="10">
        <f t="shared" si="2"/>
        <v>62.758899999999997</v>
      </c>
      <c r="L20" s="10">
        <f t="shared" si="3"/>
        <v>422.17299999999977</v>
      </c>
      <c r="M20" s="11"/>
      <c r="N20">
        <f t="shared" si="4"/>
        <v>79.918899999999994</v>
      </c>
      <c r="O20">
        <f t="shared" si="5"/>
        <v>298.19700000000012</v>
      </c>
      <c r="P20" s="11"/>
      <c r="Q20">
        <f t="shared" si="6"/>
        <v>97.6233</v>
      </c>
      <c r="R20">
        <f t="shared" si="7"/>
        <v>1081.1940000000004</v>
      </c>
      <c r="S20" s="11"/>
      <c r="T20">
        <f t="shared" si="8"/>
        <v>32.9651</v>
      </c>
      <c r="U20">
        <f t="shared" si="9"/>
        <v>1.0000000002037268E-3</v>
      </c>
      <c r="W20" s="10">
        <f t="shared" si="10"/>
        <v>48.635399999999997</v>
      </c>
      <c r="X20" s="10">
        <f t="shared" si="11"/>
        <v>888.53200000000015</v>
      </c>
      <c r="Y20" s="11"/>
      <c r="Z20">
        <f t="shared" ref="Z20:AA20" si="30">E1468</f>
        <v>71.983500000000006</v>
      </c>
      <c r="AA20">
        <f t="shared" si="30"/>
        <v>263.17200000000048</v>
      </c>
      <c r="AB20" s="11"/>
      <c r="AC20">
        <f t="shared" si="13"/>
        <v>88.312799999999996</v>
      </c>
      <c r="AD20">
        <f t="shared" si="14"/>
        <v>252.23300000000017</v>
      </c>
      <c r="AE20" s="11"/>
      <c r="AF20">
        <v>93.755899999999997</v>
      </c>
      <c r="AG20">
        <v>107.6309999999994</v>
      </c>
    </row>
    <row r="21" spans="5:33" x14ac:dyDescent="0.25">
      <c r="E21">
        <v>30.53</v>
      </c>
      <c r="F21" s="141">
        <v>1.9999999985884642E-3</v>
      </c>
      <c r="H21" s="10">
        <f t="shared" si="0"/>
        <v>34.655299999999997</v>
      </c>
      <c r="I21">
        <f t="shared" si="1"/>
        <v>1.9999999985884642E-3</v>
      </c>
      <c r="K21" s="10">
        <f t="shared" si="2"/>
        <v>62.787500000000001</v>
      </c>
      <c r="L21" s="10">
        <f t="shared" si="3"/>
        <v>437.89599999999973</v>
      </c>
      <c r="M21" s="11"/>
      <c r="N21">
        <f t="shared" si="4"/>
        <v>79.947599999999994</v>
      </c>
      <c r="O21">
        <f t="shared" si="5"/>
        <v>320.43900000000031</v>
      </c>
      <c r="P21" s="11"/>
      <c r="Q21">
        <f t="shared" si="6"/>
        <v>97.652000000000001</v>
      </c>
      <c r="R21">
        <f t="shared" si="7"/>
        <v>1112.6630000000005</v>
      </c>
      <c r="S21" s="11"/>
      <c r="T21">
        <f t="shared" si="8"/>
        <v>32.993699999999997</v>
      </c>
      <c r="U21">
        <f t="shared" si="9"/>
        <v>2.0000000004074536E-3</v>
      </c>
      <c r="W21" s="10">
        <f t="shared" si="10"/>
        <v>48.664099999999998</v>
      </c>
      <c r="X21" s="10">
        <f t="shared" si="11"/>
        <v>945.28300000000036</v>
      </c>
      <c r="Y21" s="11"/>
      <c r="Z21">
        <f t="shared" ref="Z21:AA21" si="31">E1469</f>
        <v>72.012100000000004</v>
      </c>
      <c r="AA21">
        <f t="shared" si="31"/>
        <v>279.03300000000036</v>
      </c>
      <c r="AB21" s="11"/>
      <c r="AC21">
        <f t="shared" si="13"/>
        <v>88.341399999999993</v>
      </c>
      <c r="AD21">
        <f t="shared" si="14"/>
        <v>272.70200000000023</v>
      </c>
      <c r="AE21" s="11"/>
      <c r="AF21">
        <v>93.784499999999994</v>
      </c>
      <c r="AG21">
        <v>115.85099999999966</v>
      </c>
    </row>
    <row r="22" spans="5:33" x14ac:dyDescent="0.25">
      <c r="E22">
        <v>30.558599999999998</v>
      </c>
      <c r="F22" s="142">
        <v>1.0000000002037268E-3</v>
      </c>
      <c r="H22" s="10">
        <f t="shared" si="0"/>
        <v>34.683900000000001</v>
      </c>
      <c r="I22">
        <f t="shared" si="1"/>
        <v>2.0000000004074536E-3</v>
      </c>
      <c r="K22" s="10">
        <f t="shared" si="2"/>
        <v>62.816099999999999</v>
      </c>
      <c r="L22" s="10">
        <f t="shared" si="3"/>
        <v>453.96000000000004</v>
      </c>
      <c r="M22" s="11"/>
      <c r="N22">
        <f t="shared" si="4"/>
        <v>79.976200000000006</v>
      </c>
      <c r="O22">
        <f t="shared" si="5"/>
        <v>344.00900000000001</v>
      </c>
      <c r="P22" s="11"/>
      <c r="Q22">
        <f t="shared" si="6"/>
        <v>97.680599999999998</v>
      </c>
      <c r="R22">
        <f t="shared" si="7"/>
        <v>1145.3350000000009</v>
      </c>
      <c r="S22" s="11"/>
      <c r="T22">
        <f t="shared" si="8"/>
        <v>33.022399999999998</v>
      </c>
      <c r="U22">
        <f t="shared" si="9"/>
        <v>9.9999999838473741E-4</v>
      </c>
      <c r="W22" s="10">
        <f t="shared" si="10"/>
        <v>48.692700000000002</v>
      </c>
      <c r="X22" s="10">
        <f t="shared" si="11"/>
        <v>1004.7159999999994</v>
      </c>
      <c r="Y22" s="11"/>
      <c r="Z22">
        <f t="shared" ref="Z22:AA22" si="32">E1470</f>
        <v>72.040800000000004</v>
      </c>
      <c r="AA22">
        <f t="shared" si="32"/>
        <v>295.64699999999993</v>
      </c>
      <c r="AB22" s="11"/>
      <c r="AC22">
        <f t="shared" si="13"/>
        <v>88.370099999999994</v>
      </c>
      <c r="AD22">
        <f t="shared" si="14"/>
        <v>294.52500000000055</v>
      </c>
      <c r="AE22" s="11"/>
      <c r="AF22">
        <v>93.813199999999995</v>
      </c>
      <c r="AG22">
        <v>124.69899999999961</v>
      </c>
    </row>
    <row r="23" spans="5:33" x14ac:dyDescent="0.25">
      <c r="E23">
        <v>30.587299999999999</v>
      </c>
      <c r="F23" s="141">
        <v>1.0000000002037268E-3</v>
      </c>
      <c r="H23" s="10">
        <f t="shared" si="0"/>
        <v>34.712600000000002</v>
      </c>
      <c r="I23">
        <f t="shared" si="1"/>
        <v>2.0000000004074536E-3</v>
      </c>
      <c r="K23" s="10">
        <f t="shared" si="2"/>
        <v>62.844799999999999</v>
      </c>
      <c r="L23" s="10">
        <f t="shared" si="3"/>
        <v>470.36000000000058</v>
      </c>
      <c r="M23" s="11"/>
      <c r="N23">
        <f t="shared" si="4"/>
        <v>80.004900000000006</v>
      </c>
      <c r="O23">
        <f t="shared" si="5"/>
        <v>368.95100000000002</v>
      </c>
      <c r="P23" s="11"/>
      <c r="Q23">
        <f t="shared" si="6"/>
        <v>97.709299999999999</v>
      </c>
      <c r="R23">
        <f t="shared" si="7"/>
        <v>1179.1260000000002</v>
      </c>
      <c r="S23" s="11"/>
      <c r="T23">
        <f t="shared" si="8"/>
        <v>33.051000000000002</v>
      </c>
      <c r="U23">
        <f t="shared" si="9"/>
        <v>1.0000000002037268E-3</v>
      </c>
      <c r="W23" s="10">
        <f t="shared" si="10"/>
        <v>48.721400000000003</v>
      </c>
      <c r="X23" s="10">
        <f t="shared" si="11"/>
        <v>1066.8819999999996</v>
      </c>
      <c r="Y23" s="11"/>
      <c r="Z23">
        <f t="shared" ref="Z23:AA23" si="33">E1471</f>
        <v>72.069400000000002</v>
      </c>
      <c r="AA23">
        <f t="shared" si="33"/>
        <v>313.03099999999995</v>
      </c>
      <c r="AB23" s="11"/>
      <c r="AC23">
        <f t="shared" si="13"/>
        <v>88.398700000000005</v>
      </c>
      <c r="AD23">
        <f t="shared" si="14"/>
        <v>317.7529999999997</v>
      </c>
      <c r="AE23" s="11"/>
      <c r="AF23">
        <v>93.841800000000006</v>
      </c>
      <c r="AG23">
        <v>134.19499999999971</v>
      </c>
    </row>
    <row r="24" spans="5:33" x14ac:dyDescent="0.25">
      <c r="E24">
        <v>30.6159</v>
      </c>
      <c r="F24" s="142">
        <v>1.0000000002037268E-3</v>
      </c>
      <c r="H24" s="10">
        <f t="shared" si="0"/>
        <v>34.741199999999999</v>
      </c>
      <c r="I24">
        <f t="shared" si="1"/>
        <v>2.0000000004074536E-3</v>
      </c>
      <c r="K24" s="10">
        <f t="shared" si="2"/>
        <v>62.873399999999997</v>
      </c>
      <c r="L24" s="10">
        <f t="shared" si="3"/>
        <v>487.09200000000055</v>
      </c>
      <c r="M24" s="11"/>
      <c r="N24">
        <f t="shared" si="4"/>
        <v>80.033500000000004</v>
      </c>
      <c r="O24">
        <f t="shared" si="5"/>
        <v>395.31800000000021</v>
      </c>
      <c r="P24" s="11"/>
      <c r="Q24">
        <f t="shared" si="6"/>
        <v>97.737899999999996</v>
      </c>
      <c r="R24">
        <f t="shared" si="7"/>
        <v>1213.8919999999998</v>
      </c>
      <c r="S24" s="11"/>
      <c r="T24">
        <f t="shared" si="8"/>
        <v>33.079599999999999</v>
      </c>
      <c r="U24">
        <f t="shared" si="9"/>
        <v>2.0000000004074536E-3</v>
      </c>
      <c r="W24" s="10">
        <f t="shared" si="10"/>
        <v>48.75</v>
      </c>
      <c r="X24" s="10">
        <f t="shared" si="11"/>
        <v>1131.8280000000004</v>
      </c>
      <c r="Y24" s="11"/>
      <c r="Z24">
        <f t="shared" ref="Z24:AA24" si="34">E1472</f>
        <v>72.098100000000002</v>
      </c>
      <c r="AA24">
        <f t="shared" si="34"/>
        <v>331.20899999999983</v>
      </c>
      <c r="AB24" s="11"/>
      <c r="AC24">
        <f t="shared" si="13"/>
        <v>88.427400000000006</v>
      </c>
      <c r="AD24">
        <f t="shared" si="14"/>
        <v>342.44400000000041</v>
      </c>
      <c r="AE24" s="11"/>
      <c r="AF24">
        <v>93.870400000000004</v>
      </c>
      <c r="AG24">
        <v>144.36399999999958</v>
      </c>
    </row>
    <row r="25" spans="5:33" x14ac:dyDescent="0.25">
      <c r="E25">
        <v>30.644600000000001</v>
      </c>
      <c r="F25" s="141">
        <v>1.0000000002037268E-3</v>
      </c>
      <c r="H25" s="10">
        <f t="shared" si="0"/>
        <v>34.7699</v>
      </c>
      <c r="I25">
        <f t="shared" si="1"/>
        <v>2.0000000004074536E-3</v>
      </c>
      <c r="K25" s="10">
        <f t="shared" si="2"/>
        <v>62.902099999999997</v>
      </c>
      <c r="L25" s="10">
        <f t="shared" si="3"/>
        <v>504.14400000000023</v>
      </c>
      <c r="M25" s="11"/>
      <c r="N25">
        <f t="shared" si="4"/>
        <v>80.062200000000004</v>
      </c>
      <c r="O25">
        <f t="shared" si="5"/>
        <v>423.15700000000015</v>
      </c>
      <c r="P25" s="11"/>
      <c r="Q25">
        <f t="shared" si="6"/>
        <v>97.766599999999997</v>
      </c>
      <c r="R25">
        <f t="shared" si="7"/>
        <v>1249.5409999999993</v>
      </c>
      <c r="S25" s="11"/>
      <c r="T25">
        <f t="shared" si="8"/>
        <v>33.1083</v>
      </c>
      <c r="U25">
        <f t="shared" si="9"/>
        <v>1.0000000002037268E-3</v>
      </c>
      <c r="W25" s="10">
        <f t="shared" si="10"/>
        <v>48.778700000000001</v>
      </c>
      <c r="X25" s="10">
        <f t="shared" si="11"/>
        <v>1199.5990000000002</v>
      </c>
      <c r="Y25" s="11"/>
      <c r="Z25">
        <f t="shared" ref="Z25:AA25" si="35">E1473</f>
        <v>72.1267</v>
      </c>
      <c r="AA25">
        <f t="shared" si="35"/>
        <v>350.19700000000012</v>
      </c>
      <c r="AB25" s="11"/>
      <c r="AC25">
        <f t="shared" si="13"/>
        <v>88.456000000000003</v>
      </c>
      <c r="AD25">
        <f t="shared" si="14"/>
        <v>368.66499999999996</v>
      </c>
      <c r="AE25" s="11"/>
      <c r="AF25">
        <v>93.899100000000004</v>
      </c>
      <c r="AG25">
        <v>155.22000000000025</v>
      </c>
    </row>
    <row r="26" spans="5:33" x14ac:dyDescent="0.25">
      <c r="E26">
        <v>30.673200000000001</v>
      </c>
      <c r="F26" s="142">
        <v>9.9999999838473741E-4</v>
      </c>
      <c r="H26" s="10">
        <f t="shared" si="0"/>
        <v>34.798499999999997</v>
      </c>
      <c r="I26">
        <f t="shared" si="1"/>
        <v>2.0000000004074536E-3</v>
      </c>
      <c r="K26" s="10">
        <f t="shared" si="2"/>
        <v>62.930700000000002</v>
      </c>
      <c r="L26" s="10">
        <f t="shared" si="3"/>
        <v>521.51199999999972</v>
      </c>
      <c r="M26" s="11"/>
      <c r="N26">
        <f t="shared" si="4"/>
        <v>80.090800000000002</v>
      </c>
      <c r="O26">
        <f t="shared" si="5"/>
        <v>452.51800000000003</v>
      </c>
      <c r="P26" s="11"/>
      <c r="Q26">
        <f t="shared" si="6"/>
        <v>97.795199999999994</v>
      </c>
      <c r="R26">
        <f t="shared" si="7"/>
        <v>1285.9160000000002</v>
      </c>
      <c r="S26" s="11"/>
      <c r="T26">
        <f t="shared" si="8"/>
        <v>33.136899999999997</v>
      </c>
      <c r="U26">
        <f t="shared" si="9"/>
        <v>2.0000000004074536E-3</v>
      </c>
      <c r="W26" s="10">
        <f t="shared" si="10"/>
        <v>48.807299999999998</v>
      </c>
      <c r="X26" s="10">
        <f t="shared" si="11"/>
        <v>1270.2289999999994</v>
      </c>
      <c r="Y26" s="11"/>
      <c r="Z26">
        <f t="shared" ref="Z26:AA26" si="36">E1474</f>
        <v>72.1554</v>
      </c>
      <c r="AA26">
        <f t="shared" si="36"/>
        <v>370.02099999999973</v>
      </c>
      <c r="AB26" s="11"/>
      <c r="AC26">
        <f t="shared" si="13"/>
        <v>88.4846</v>
      </c>
      <c r="AD26">
        <f t="shared" si="14"/>
        <v>396.46699999999964</v>
      </c>
      <c r="AE26" s="11"/>
      <c r="AF26">
        <v>93.927700000000002</v>
      </c>
      <c r="AG26">
        <v>166.79100000000017</v>
      </c>
    </row>
    <row r="27" spans="5:33" x14ac:dyDescent="0.25">
      <c r="E27">
        <v>30.701899999999998</v>
      </c>
      <c r="F27" s="141">
        <v>1.0000000002037268E-3</v>
      </c>
      <c r="H27" s="10">
        <f t="shared" si="0"/>
        <v>34.827199999999998</v>
      </c>
      <c r="I27">
        <f t="shared" si="1"/>
        <v>2.0000000004074536E-3</v>
      </c>
      <c r="K27" s="10">
        <f t="shared" si="2"/>
        <v>62.959400000000002</v>
      </c>
      <c r="L27" s="10">
        <f t="shared" si="3"/>
        <v>539.1880000000001</v>
      </c>
      <c r="M27" s="11"/>
      <c r="N27">
        <f t="shared" si="4"/>
        <v>80.119500000000002</v>
      </c>
      <c r="O27">
        <f t="shared" si="5"/>
        <v>483.44200000000001</v>
      </c>
      <c r="P27" s="11"/>
      <c r="Q27">
        <f t="shared" si="6"/>
        <v>97.823899999999995</v>
      </c>
      <c r="R27">
        <f t="shared" si="7"/>
        <v>1322.9159999999993</v>
      </c>
      <c r="S27" s="11"/>
      <c r="T27">
        <f t="shared" si="8"/>
        <v>33.165599999999998</v>
      </c>
      <c r="U27">
        <f t="shared" si="9"/>
        <v>2.0000000004074536E-3</v>
      </c>
      <c r="W27" s="10">
        <f t="shared" si="10"/>
        <v>48.835999999999999</v>
      </c>
      <c r="X27" s="10">
        <f t="shared" si="11"/>
        <v>1343.7519999999995</v>
      </c>
      <c r="Y27" s="11"/>
      <c r="Z27">
        <f t="shared" ref="Z27:AA27" si="37">E1475</f>
        <v>72.183999999999997</v>
      </c>
      <c r="AA27">
        <f t="shared" si="37"/>
        <v>390.69300000000021</v>
      </c>
      <c r="AB27" s="11"/>
      <c r="AC27">
        <f t="shared" si="13"/>
        <v>88.513300000000001</v>
      </c>
      <c r="AD27">
        <f t="shared" si="14"/>
        <v>425.91899999999987</v>
      </c>
      <c r="AE27" s="11"/>
      <c r="AF27">
        <v>93.956400000000002</v>
      </c>
      <c r="AG27">
        <v>179.09000000000015</v>
      </c>
    </row>
    <row r="28" spans="5:33" x14ac:dyDescent="0.25">
      <c r="E28">
        <v>30.730499999999999</v>
      </c>
      <c r="F28" s="142">
        <v>1.0000000002037268E-3</v>
      </c>
      <c r="H28" s="10">
        <f t="shared" si="0"/>
        <v>34.855800000000002</v>
      </c>
      <c r="I28">
        <f t="shared" si="1"/>
        <v>2.0000000004074536E-3</v>
      </c>
      <c r="K28" s="10">
        <f t="shared" si="2"/>
        <v>62.988</v>
      </c>
      <c r="L28" s="10">
        <f t="shared" si="3"/>
        <v>557.16300000000047</v>
      </c>
      <c r="M28" s="11"/>
      <c r="N28">
        <f t="shared" si="4"/>
        <v>80.148099999999999</v>
      </c>
      <c r="O28">
        <f t="shared" si="5"/>
        <v>515.98199999999997</v>
      </c>
      <c r="P28" s="11"/>
      <c r="Q28">
        <f t="shared" si="6"/>
        <v>97.852500000000006</v>
      </c>
      <c r="R28">
        <f t="shared" si="7"/>
        <v>1360.3810000000012</v>
      </c>
      <c r="S28" s="11"/>
      <c r="T28">
        <f t="shared" si="8"/>
        <v>33.194200000000002</v>
      </c>
      <c r="U28">
        <f t="shared" si="9"/>
        <v>1.0000000002037268E-3</v>
      </c>
      <c r="W28" s="10">
        <f t="shared" si="10"/>
        <v>48.864600000000003</v>
      </c>
      <c r="X28" s="10">
        <f t="shared" si="11"/>
        <v>1420.1850000000004</v>
      </c>
      <c r="Y28" s="11"/>
      <c r="Z28">
        <f t="shared" ref="Z28:AA28" si="38">E1476</f>
        <v>72.212699999999998</v>
      </c>
      <c r="AA28">
        <f t="shared" si="38"/>
        <v>412.23500000000058</v>
      </c>
      <c r="AB28" s="11"/>
      <c r="AC28">
        <f t="shared" si="13"/>
        <v>88.541899999999998</v>
      </c>
      <c r="AD28">
        <f t="shared" si="14"/>
        <v>457.06099999999969</v>
      </c>
      <c r="AE28" s="11"/>
      <c r="AF28">
        <v>93.984999999999999</v>
      </c>
      <c r="AG28">
        <v>192.14599999999973</v>
      </c>
    </row>
    <row r="29" spans="5:33" x14ac:dyDescent="0.25">
      <c r="E29">
        <v>30.7592</v>
      </c>
      <c r="F29" s="141">
        <v>1.0000000002037268E-3</v>
      </c>
      <c r="H29" s="10">
        <f t="shared" si="0"/>
        <v>34.884500000000003</v>
      </c>
      <c r="I29">
        <f t="shared" si="1"/>
        <v>2.0000000004074536E-3</v>
      </c>
      <c r="K29" s="10">
        <f t="shared" si="2"/>
        <v>63.0167</v>
      </c>
      <c r="L29" s="10">
        <f t="shared" si="3"/>
        <v>575.42699999999968</v>
      </c>
      <c r="M29" s="11"/>
      <c r="N29">
        <f t="shared" si="4"/>
        <v>80.1768</v>
      </c>
      <c r="O29">
        <f t="shared" si="5"/>
        <v>550.17799999999988</v>
      </c>
      <c r="P29" s="11"/>
      <c r="Q29">
        <f t="shared" si="6"/>
        <v>97.881200000000007</v>
      </c>
      <c r="R29">
        <f t="shared" si="7"/>
        <v>1398.1859999999988</v>
      </c>
      <c r="S29" s="11"/>
      <c r="T29">
        <f t="shared" si="8"/>
        <v>33.222900000000003</v>
      </c>
      <c r="U29">
        <f t="shared" si="9"/>
        <v>2.0000000004074536E-3</v>
      </c>
      <c r="W29" s="10">
        <f t="shared" si="10"/>
        <v>48.893300000000004</v>
      </c>
      <c r="X29" s="10">
        <f t="shared" si="11"/>
        <v>1499.5500000000002</v>
      </c>
      <c r="Y29" s="11"/>
      <c r="Z29">
        <f t="shared" ref="Z29:AA29" si="39">E1477</f>
        <v>72.241299999999995</v>
      </c>
      <c r="AA29">
        <f t="shared" si="39"/>
        <v>434.66200000000026</v>
      </c>
      <c r="AB29" s="11"/>
      <c r="AC29">
        <f t="shared" si="13"/>
        <v>88.570599999999999</v>
      </c>
      <c r="AD29">
        <f t="shared" si="14"/>
        <v>489.97099999999955</v>
      </c>
      <c r="AE29" s="11"/>
      <c r="AF29">
        <v>94.0137</v>
      </c>
      <c r="AG29">
        <v>205.97199999999975</v>
      </c>
    </row>
    <row r="30" spans="5:33" x14ac:dyDescent="0.25">
      <c r="E30">
        <v>30.787800000000001</v>
      </c>
      <c r="F30" s="142">
        <v>9.9999999838473741E-4</v>
      </c>
      <c r="H30" s="10">
        <f t="shared" si="0"/>
        <v>34.9131</v>
      </c>
      <c r="I30">
        <f t="shared" si="1"/>
        <v>2.0000000004074536E-3</v>
      </c>
      <c r="K30" s="10">
        <f t="shared" si="2"/>
        <v>63.045299999999997</v>
      </c>
      <c r="L30" s="10">
        <f t="shared" si="3"/>
        <v>593.97000000000025</v>
      </c>
      <c r="M30" s="11"/>
      <c r="N30">
        <f t="shared" si="4"/>
        <v>80.205399999999997</v>
      </c>
      <c r="O30">
        <f t="shared" si="5"/>
        <v>586.06999999999971</v>
      </c>
      <c r="P30" s="11"/>
      <c r="Q30">
        <f t="shared" si="6"/>
        <v>97.909800000000004</v>
      </c>
      <c r="R30">
        <f t="shared" si="7"/>
        <v>1436.1840000000002</v>
      </c>
      <c r="S30" s="11"/>
      <c r="T30">
        <f t="shared" si="8"/>
        <v>33.2515</v>
      </c>
      <c r="U30">
        <f t="shared" si="9"/>
        <v>2.0000000004074536E-3</v>
      </c>
      <c r="W30" s="10">
        <f t="shared" si="10"/>
        <v>48.921900000000001</v>
      </c>
      <c r="X30" s="10">
        <f t="shared" si="11"/>
        <v>1581.8650000000007</v>
      </c>
      <c r="Y30" s="11"/>
      <c r="Z30">
        <f t="shared" ref="Z30:AA30" si="40">E1478</f>
        <v>72.269900000000007</v>
      </c>
      <c r="AA30">
        <f t="shared" si="40"/>
        <v>457.99399999999969</v>
      </c>
      <c r="AB30" s="11"/>
      <c r="AC30">
        <f t="shared" si="13"/>
        <v>88.599199999999996</v>
      </c>
      <c r="AD30">
        <f t="shared" si="14"/>
        <v>524.67900000000009</v>
      </c>
      <c r="AE30" s="11"/>
      <c r="AF30">
        <v>94.042299999999997</v>
      </c>
      <c r="AG30">
        <v>220.58799999999974</v>
      </c>
    </row>
    <row r="31" spans="5:33" x14ac:dyDescent="0.25">
      <c r="E31">
        <v>30.816500000000001</v>
      </c>
      <c r="F31" s="141">
        <v>1.0000000002037268E-3</v>
      </c>
      <c r="H31" s="10">
        <f t="shared" si="0"/>
        <v>34.941800000000001</v>
      </c>
      <c r="I31">
        <f t="shared" si="1"/>
        <v>2.0000000004074536E-3</v>
      </c>
      <c r="K31" s="10">
        <f t="shared" si="2"/>
        <v>63.073999999999998</v>
      </c>
      <c r="L31" s="10">
        <f t="shared" si="3"/>
        <v>612.77899999999954</v>
      </c>
      <c r="M31" s="11"/>
      <c r="N31">
        <f t="shared" si="4"/>
        <v>80.234099999999998</v>
      </c>
      <c r="O31">
        <f t="shared" si="5"/>
        <v>623.69500000000062</v>
      </c>
      <c r="P31" s="11"/>
      <c r="Q31">
        <f t="shared" si="6"/>
        <v>97.938400000000001</v>
      </c>
      <c r="R31">
        <f t="shared" si="7"/>
        <v>1474.2329999999993</v>
      </c>
      <c r="S31" s="11"/>
      <c r="T31">
        <f t="shared" si="8"/>
        <v>33.280200000000001</v>
      </c>
      <c r="U31">
        <f t="shared" si="9"/>
        <v>1.0000000002037268E-3</v>
      </c>
      <c r="W31" s="10">
        <f t="shared" si="10"/>
        <v>48.950600000000001</v>
      </c>
      <c r="X31" s="10">
        <f t="shared" si="11"/>
        <v>1667.1110000000008</v>
      </c>
      <c r="Y31" s="11"/>
      <c r="Z31">
        <f t="shared" ref="Z31:AA31" si="41">E1479</f>
        <v>72.298599999999993</v>
      </c>
      <c r="AA31">
        <f t="shared" si="41"/>
        <v>482.24099999999999</v>
      </c>
      <c r="AB31" s="11"/>
      <c r="AC31">
        <f t="shared" si="13"/>
        <v>88.627899999999997</v>
      </c>
      <c r="AD31">
        <f t="shared" si="14"/>
        <v>561.25999999999931</v>
      </c>
      <c r="AE31" s="11"/>
      <c r="AF31">
        <v>94.070999999999998</v>
      </c>
      <c r="AG31">
        <v>236.01400000000012</v>
      </c>
    </row>
    <row r="32" spans="5:33" x14ac:dyDescent="0.25">
      <c r="E32">
        <v>30.845099999999999</v>
      </c>
      <c r="F32" s="142">
        <v>1.0000000002037268E-3</v>
      </c>
      <c r="H32" s="10">
        <f t="shared" si="0"/>
        <v>34.970399999999998</v>
      </c>
      <c r="I32">
        <f t="shared" si="1"/>
        <v>2.0000000004074536E-3</v>
      </c>
      <c r="K32" s="10">
        <f t="shared" si="2"/>
        <v>63.102600000000002</v>
      </c>
      <c r="L32" s="10">
        <f t="shared" si="3"/>
        <v>631.84199999999964</v>
      </c>
      <c r="M32" s="11"/>
      <c r="N32">
        <f t="shared" si="4"/>
        <v>80.262699999999995</v>
      </c>
      <c r="O32">
        <f t="shared" si="5"/>
        <v>663.09299999999985</v>
      </c>
      <c r="P32" s="11"/>
      <c r="Q32">
        <f t="shared" si="6"/>
        <v>97.967100000000002</v>
      </c>
      <c r="R32">
        <f t="shared" si="7"/>
        <v>1512.1929999999993</v>
      </c>
      <c r="S32" s="11"/>
      <c r="T32">
        <f t="shared" si="8"/>
        <v>33.308799999999998</v>
      </c>
      <c r="U32">
        <f t="shared" si="9"/>
        <v>2.0000000004074536E-3</v>
      </c>
      <c r="W32" s="10">
        <f t="shared" si="10"/>
        <v>48.979199999999999</v>
      </c>
      <c r="X32" s="10">
        <f t="shared" si="11"/>
        <v>1755.2929999999997</v>
      </c>
      <c r="Y32" s="11"/>
      <c r="Z32">
        <f t="shared" ref="Z32:AA32" si="42">E1480</f>
        <v>72.327200000000005</v>
      </c>
      <c r="AA32">
        <f t="shared" si="42"/>
        <v>507.42500000000018</v>
      </c>
      <c r="AB32" s="11"/>
      <c r="AC32">
        <f t="shared" si="13"/>
        <v>88.656499999999994</v>
      </c>
      <c r="AD32">
        <f t="shared" si="14"/>
        <v>599.73900000000049</v>
      </c>
      <c r="AE32" s="11"/>
      <c r="AF32">
        <v>94.099599999999995</v>
      </c>
      <c r="AG32">
        <v>252.26299999999992</v>
      </c>
    </row>
    <row r="33" spans="5:33" x14ac:dyDescent="0.25">
      <c r="E33">
        <v>30.873799999999999</v>
      </c>
      <c r="F33" s="141">
        <v>1.0000000002037268E-3</v>
      </c>
      <c r="H33" s="10">
        <f t="shared" si="0"/>
        <v>34.999099999999999</v>
      </c>
      <c r="I33">
        <f t="shared" si="1"/>
        <v>2.0000000004074536E-3</v>
      </c>
      <c r="K33" s="10">
        <f t="shared" si="2"/>
        <v>63.131300000000003</v>
      </c>
      <c r="L33" s="10">
        <f t="shared" si="3"/>
        <v>651.14800000000014</v>
      </c>
      <c r="M33" s="11"/>
      <c r="N33">
        <f t="shared" si="4"/>
        <v>80.291399999999996</v>
      </c>
      <c r="O33">
        <f t="shared" si="5"/>
        <v>704.29199999999946</v>
      </c>
      <c r="P33" s="11"/>
      <c r="Q33">
        <f t="shared" si="6"/>
        <v>97.995699999999999</v>
      </c>
      <c r="R33">
        <f t="shared" si="7"/>
        <v>1549.8920000000007</v>
      </c>
      <c r="S33" s="11"/>
      <c r="T33">
        <f t="shared" si="8"/>
        <v>33.337499999999999</v>
      </c>
      <c r="U33">
        <f t="shared" si="9"/>
        <v>1.9999999985884642E-3</v>
      </c>
      <c r="W33" s="10">
        <f t="shared" si="10"/>
        <v>49.007899999999999</v>
      </c>
      <c r="X33" s="10">
        <f t="shared" si="11"/>
        <v>1846.3909999999996</v>
      </c>
      <c r="Y33" s="11"/>
      <c r="Z33">
        <f t="shared" ref="Z33:AA33" si="43">E1481</f>
        <v>72.355900000000005</v>
      </c>
      <c r="AA33">
        <f t="shared" si="43"/>
        <v>533.55000000000018</v>
      </c>
      <c r="AB33" s="11"/>
      <c r="AC33">
        <f t="shared" si="13"/>
        <v>88.685199999999995</v>
      </c>
      <c r="AD33">
        <f t="shared" si="14"/>
        <v>640.1899999999996</v>
      </c>
      <c r="AE33" s="11"/>
      <c r="AF33">
        <v>94.128299999999996</v>
      </c>
      <c r="AG33">
        <v>269.35399999999936</v>
      </c>
    </row>
    <row r="34" spans="5:33" x14ac:dyDescent="0.25">
      <c r="E34">
        <v>30.9024</v>
      </c>
      <c r="F34" s="142">
        <v>1.0000000002037268E-3</v>
      </c>
      <c r="H34" s="10">
        <f t="shared" si="0"/>
        <v>35.027700000000003</v>
      </c>
      <c r="I34">
        <f t="shared" si="1"/>
        <v>2.999999998792191E-3</v>
      </c>
      <c r="K34" s="10">
        <f t="shared" si="2"/>
        <v>63.1599</v>
      </c>
      <c r="L34" s="10">
        <f t="shared" si="3"/>
        <v>670.68199999999979</v>
      </c>
      <c r="M34" s="11"/>
      <c r="N34">
        <f t="shared" si="4"/>
        <v>80.319999999999993</v>
      </c>
      <c r="O34">
        <f t="shared" si="5"/>
        <v>747.33399999999983</v>
      </c>
      <c r="P34" s="11"/>
      <c r="Q34">
        <f t="shared" si="6"/>
        <v>98.0244</v>
      </c>
      <c r="R34">
        <f t="shared" si="7"/>
        <v>1587.2150000000001</v>
      </c>
      <c r="S34" s="11"/>
      <c r="T34">
        <f t="shared" si="8"/>
        <v>33.366100000000003</v>
      </c>
      <c r="U34">
        <f t="shared" si="9"/>
        <v>2.0000000004074536E-3</v>
      </c>
      <c r="W34" s="10">
        <f t="shared" si="10"/>
        <v>49.036499999999997</v>
      </c>
      <c r="X34" s="10">
        <f t="shared" si="11"/>
        <v>1940.3820000000005</v>
      </c>
      <c r="Y34" s="11"/>
      <c r="Z34">
        <f t="shared" ref="Z34:AA34" si="44">E1482</f>
        <v>72.384500000000003</v>
      </c>
      <c r="AA34">
        <f t="shared" si="44"/>
        <v>560.6309999999994</v>
      </c>
      <c r="AB34" s="11"/>
      <c r="AC34">
        <f t="shared" si="13"/>
        <v>88.713800000000006</v>
      </c>
      <c r="AD34">
        <f t="shared" si="14"/>
        <v>682.63800000000083</v>
      </c>
      <c r="AE34" s="11"/>
      <c r="AF34">
        <v>94.156899999999993</v>
      </c>
      <c r="AG34">
        <v>287.29700000000048</v>
      </c>
    </row>
    <row r="35" spans="5:33" x14ac:dyDescent="0.25">
      <c r="E35">
        <v>30.931100000000001</v>
      </c>
      <c r="F35" s="141">
        <v>1.0000000002037268E-3</v>
      </c>
      <c r="H35" s="10">
        <f t="shared" si="0"/>
        <v>35.056399999999996</v>
      </c>
      <c r="I35">
        <f t="shared" si="1"/>
        <v>1.9999999985884642E-3</v>
      </c>
      <c r="K35" s="10">
        <f t="shared" si="2"/>
        <v>63.188600000000001</v>
      </c>
      <c r="L35" s="10">
        <f t="shared" si="3"/>
        <v>690.43299999999999</v>
      </c>
      <c r="M35" s="11"/>
      <c r="N35">
        <f t="shared" si="4"/>
        <v>80.348600000000005</v>
      </c>
      <c r="O35">
        <f t="shared" si="5"/>
        <v>792.22899999999936</v>
      </c>
      <c r="P35" s="11"/>
      <c r="Q35">
        <f t="shared" si="6"/>
        <v>98.052999999999997</v>
      </c>
      <c r="R35">
        <f t="shared" si="7"/>
        <v>1623.9840000000004</v>
      </c>
      <c r="S35" s="11"/>
      <c r="T35">
        <f t="shared" si="8"/>
        <v>33.394799999999996</v>
      </c>
      <c r="U35">
        <f t="shared" si="9"/>
        <v>1.0000000002037268E-3</v>
      </c>
      <c r="W35" s="10">
        <f t="shared" si="10"/>
        <v>49.065199999999997</v>
      </c>
      <c r="X35" s="10">
        <f t="shared" si="11"/>
        <v>2037.2309999999998</v>
      </c>
      <c r="Y35" s="11"/>
      <c r="Z35">
        <f t="shared" ref="Z35:AA35" si="45">E1483</f>
        <v>72.413200000000003</v>
      </c>
      <c r="AA35">
        <f t="shared" si="45"/>
        <v>588.67799999999988</v>
      </c>
      <c r="AB35" s="11"/>
      <c r="AC35">
        <f t="shared" si="13"/>
        <v>88.742500000000007</v>
      </c>
      <c r="AD35">
        <f t="shared" si="14"/>
        <v>727.11800000000039</v>
      </c>
      <c r="AE35" s="11"/>
      <c r="AF35">
        <v>94.185599999999994</v>
      </c>
      <c r="AG35">
        <v>306.10900000000038</v>
      </c>
    </row>
    <row r="36" spans="5:33" x14ac:dyDescent="0.25">
      <c r="E36">
        <v>30.959700000000002</v>
      </c>
      <c r="F36" s="142">
        <v>9.9999999838473741E-4</v>
      </c>
      <c r="H36" s="10">
        <f t="shared" si="0"/>
        <v>35.085000000000001</v>
      </c>
      <c r="I36">
        <f t="shared" si="1"/>
        <v>2.0000000004074536E-3</v>
      </c>
      <c r="K36" s="10">
        <f t="shared" si="2"/>
        <v>63.217199999999998</v>
      </c>
      <c r="L36" s="10">
        <f t="shared" si="3"/>
        <v>710.37899999999991</v>
      </c>
      <c r="M36" s="11"/>
      <c r="N36">
        <f t="shared" si="4"/>
        <v>80.377300000000005</v>
      </c>
      <c r="O36">
        <f t="shared" si="5"/>
        <v>839.00399999999991</v>
      </c>
      <c r="P36" s="11"/>
      <c r="Q36">
        <f t="shared" si="6"/>
        <v>98.081699999999998</v>
      </c>
      <c r="R36">
        <f t="shared" si="7"/>
        <v>1660.0780000000013</v>
      </c>
      <c r="S36" s="11"/>
      <c r="T36">
        <f t="shared" si="8"/>
        <v>33.423400000000001</v>
      </c>
      <c r="U36">
        <f t="shared" si="9"/>
        <v>2.0000000004074536E-3</v>
      </c>
      <c r="W36" s="10">
        <f t="shared" si="10"/>
        <v>49.093800000000002</v>
      </c>
      <c r="X36" s="10">
        <f t="shared" si="11"/>
        <v>2136.8920000000007</v>
      </c>
      <c r="Y36" s="11"/>
      <c r="Z36">
        <f t="shared" ref="Z36:AA36" si="46">E1484</f>
        <v>72.441800000000001</v>
      </c>
      <c r="AA36">
        <f t="shared" si="46"/>
        <v>617.69999999999982</v>
      </c>
      <c r="AB36" s="11"/>
      <c r="AC36">
        <f t="shared" si="13"/>
        <v>88.771100000000004</v>
      </c>
      <c r="AD36">
        <f t="shared" si="14"/>
        <v>773.68199999999979</v>
      </c>
      <c r="AE36" s="11"/>
      <c r="AF36">
        <v>94.214200000000005</v>
      </c>
      <c r="AG36">
        <v>325.79300000000057</v>
      </c>
    </row>
    <row r="37" spans="5:33" x14ac:dyDescent="0.25">
      <c r="E37">
        <v>30.988399999999999</v>
      </c>
      <c r="F37" s="141">
        <v>2.0000000004074536E-3</v>
      </c>
      <c r="H37" s="10">
        <f t="shared" si="0"/>
        <v>35.113599999999998</v>
      </c>
      <c r="I37">
        <f t="shared" si="1"/>
        <v>3.0000000006111804E-3</v>
      </c>
      <c r="K37" s="10">
        <f t="shared" si="2"/>
        <v>63.245899999999999</v>
      </c>
      <c r="L37" s="10">
        <f t="shared" si="3"/>
        <v>730.50700000000052</v>
      </c>
      <c r="M37" s="11"/>
      <c r="N37">
        <f t="shared" si="4"/>
        <v>80.405900000000003</v>
      </c>
      <c r="O37">
        <f t="shared" si="5"/>
        <v>887.6840000000002</v>
      </c>
      <c r="P37" s="11"/>
      <c r="Q37">
        <f t="shared" si="6"/>
        <v>98.110299999999995</v>
      </c>
      <c r="R37">
        <f t="shared" si="7"/>
        <v>1695.3250000000007</v>
      </c>
      <c r="S37" s="11"/>
      <c r="T37">
        <f t="shared" si="8"/>
        <v>33.452100000000002</v>
      </c>
      <c r="U37">
        <f t="shared" si="9"/>
        <v>1.9999999985884642E-3</v>
      </c>
      <c r="W37" s="10">
        <f t="shared" si="10"/>
        <v>49.122500000000002</v>
      </c>
      <c r="X37" s="10">
        <f t="shared" si="11"/>
        <v>2239.3100000000004</v>
      </c>
      <c r="Y37" s="11"/>
      <c r="Z37">
        <f t="shared" ref="Z37:AA37" si="47">E1485</f>
        <v>72.470500000000001</v>
      </c>
      <c r="AA37">
        <f t="shared" si="47"/>
        <v>647.70399999999972</v>
      </c>
      <c r="AB37" s="11"/>
      <c r="AC37">
        <f t="shared" si="13"/>
        <v>88.799800000000005</v>
      </c>
      <c r="AD37">
        <f t="shared" si="14"/>
        <v>822.34299999999985</v>
      </c>
      <c r="AE37" s="11"/>
      <c r="AF37">
        <v>94.242900000000006</v>
      </c>
      <c r="AG37">
        <v>346.36599999999999</v>
      </c>
    </row>
    <row r="38" spans="5:33" x14ac:dyDescent="0.25">
      <c r="E38">
        <v>31.016999999999999</v>
      </c>
      <c r="F38" s="142">
        <v>1.0000000002037268E-3</v>
      </c>
      <c r="H38" s="10">
        <f t="shared" si="0"/>
        <v>35.142299999999999</v>
      </c>
      <c r="I38">
        <f t="shared" si="1"/>
        <v>2.0000000004074536E-3</v>
      </c>
      <c r="K38" s="10">
        <f t="shared" si="2"/>
        <v>63.274500000000003</v>
      </c>
      <c r="L38" s="10">
        <f t="shared" si="3"/>
        <v>750.80100000000039</v>
      </c>
      <c r="M38" s="11"/>
      <c r="N38">
        <f t="shared" si="4"/>
        <v>80.434600000000003</v>
      </c>
      <c r="O38">
        <f t="shared" si="5"/>
        <v>938.27199999999993</v>
      </c>
      <c r="P38" s="11"/>
      <c r="Q38">
        <f t="shared" si="6"/>
        <v>98.138999999999996</v>
      </c>
      <c r="R38">
        <f t="shared" si="7"/>
        <v>1729.6059999999998</v>
      </c>
      <c r="S38" s="11"/>
      <c r="T38">
        <f t="shared" si="8"/>
        <v>33.480699999999999</v>
      </c>
      <c r="U38">
        <f t="shared" si="9"/>
        <v>1.0000000002037268E-3</v>
      </c>
      <c r="W38" s="10">
        <f t="shared" si="10"/>
        <v>49.1511</v>
      </c>
      <c r="X38" s="10">
        <f t="shared" si="11"/>
        <v>2344.4180000000006</v>
      </c>
      <c r="Y38" s="11"/>
      <c r="Z38">
        <f t="shared" ref="Z38:AA38" si="48">E1486</f>
        <v>72.499099999999999</v>
      </c>
      <c r="AA38">
        <f t="shared" si="48"/>
        <v>678.69599999999991</v>
      </c>
      <c r="AB38" s="11"/>
      <c r="AC38">
        <f t="shared" si="13"/>
        <v>88.828400000000002</v>
      </c>
      <c r="AD38">
        <f t="shared" si="14"/>
        <v>873.14999999999964</v>
      </c>
      <c r="AE38" s="11"/>
      <c r="AF38">
        <v>94.271500000000003</v>
      </c>
      <c r="AG38">
        <v>367.8179999999993</v>
      </c>
    </row>
    <row r="39" spans="5:33" x14ac:dyDescent="0.25">
      <c r="E39">
        <v>31.0456</v>
      </c>
      <c r="F39" s="141">
        <v>1.0000000002037268E-3</v>
      </c>
      <c r="H39" s="10">
        <f t="shared" si="0"/>
        <v>35.170900000000003</v>
      </c>
      <c r="I39">
        <f t="shared" si="1"/>
        <v>2.0000000004074536E-3</v>
      </c>
      <c r="K39" s="10">
        <f t="shared" si="2"/>
        <v>63.303199999999997</v>
      </c>
      <c r="L39" s="10">
        <f t="shared" si="3"/>
        <v>771.2440000000006</v>
      </c>
      <c r="M39" s="11"/>
      <c r="N39">
        <f t="shared" si="4"/>
        <v>80.463200000000001</v>
      </c>
      <c r="O39">
        <f t="shared" si="5"/>
        <v>990.78000000000065</v>
      </c>
      <c r="P39" s="11"/>
      <c r="Q39">
        <f t="shared" si="6"/>
        <v>98.167599999999993</v>
      </c>
      <c r="R39">
        <f t="shared" si="7"/>
        <v>1762.7619999999997</v>
      </c>
      <c r="S39" s="11"/>
      <c r="T39">
        <f t="shared" si="8"/>
        <v>33.509399999999999</v>
      </c>
      <c r="U39">
        <f t="shared" si="9"/>
        <v>2.0000000004074536E-3</v>
      </c>
      <c r="W39" s="10">
        <f t="shared" si="10"/>
        <v>49.1798</v>
      </c>
      <c r="X39" s="10">
        <f t="shared" si="11"/>
        <v>2452.1450000000004</v>
      </c>
      <c r="Y39" s="11"/>
      <c r="Z39">
        <f t="shared" ref="Z39:AA39" si="49">E1487</f>
        <v>72.527799999999999</v>
      </c>
      <c r="AA39">
        <f t="shared" si="49"/>
        <v>710.67600000000039</v>
      </c>
      <c r="AB39" s="11"/>
      <c r="AC39">
        <f t="shared" si="13"/>
        <v>88.857100000000003</v>
      </c>
      <c r="AD39">
        <f t="shared" si="14"/>
        <v>926.09199999999964</v>
      </c>
      <c r="AE39" s="11"/>
      <c r="AF39">
        <v>94.300200000000004</v>
      </c>
      <c r="AG39">
        <v>390.16899999999987</v>
      </c>
    </row>
    <row r="40" spans="5:33" x14ac:dyDescent="0.25">
      <c r="E40">
        <v>31.074300000000001</v>
      </c>
      <c r="F40" s="142">
        <v>2.0000000004074536E-3</v>
      </c>
      <c r="H40" s="10">
        <f t="shared" si="0"/>
        <v>35.199599999999997</v>
      </c>
      <c r="I40">
        <f t="shared" si="1"/>
        <v>2.999999998792191E-3</v>
      </c>
      <c r="K40" s="10">
        <f t="shared" si="2"/>
        <v>63.331800000000001</v>
      </c>
      <c r="L40" s="10">
        <f t="shared" si="3"/>
        <v>791.8159999999998</v>
      </c>
      <c r="M40" s="11"/>
      <c r="N40">
        <f t="shared" si="4"/>
        <v>80.491900000000001</v>
      </c>
      <c r="O40">
        <f t="shared" si="5"/>
        <v>1045.2139999999999</v>
      </c>
      <c r="P40" s="11"/>
      <c r="Q40">
        <f t="shared" si="6"/>
        <v>98.196299999999994</v>
      </c>
      <c r="R40">
        <f t="shared" si="7"/>
        <v>1794.661000000001</v>
      </c>
      <c r="S40" s="11"/>
      <c r="T40">
        <f t="shared" si="8"/>
        <v>33.537999999999997</v>
      </c>
      <c r="U40">
        <f t="shared" si="9"/>
        <v>2.0000000004074536E-3</v>
      </c>
      <c r="W40" s="10">
        <f t="shared" si="10"/>
        <v>49.208399999999997</v>
      </c>
      <c r="X40" s="10">
        <f t="shared" si="11"/>
        <v>2562.3909999999987</v>
      </c>
      <c r="Y40" s="11"/>
      <c r="Z40">
        <f t="shared" ref="Z40:AA40" si="50">E1488</f>
        <v>72.556399999999996</v>
      </c>
      <c r="AA40">
        <f t="shared" si="50"/>
        <v>743.64800000000014</v>
      </c>
      <c r="AB40" s="11"/>
      <c r="AC40">
        <f t="shared" si="13"/>
        <v>88.8857</v>
      </c>
      <c r="AD40">
        <f t="shared" si="14"/>
        <v>981.21800000000076</v>
      </c>
      <c r="AE40" s="11"/>
      <c r="AF40">
        <v>94.328800000000001</v>
      </c>
      <c r="AG40">
        <v>413.40599999999995</v>
      </c>
    </row>
    <row r="41" spans="5:33" x14ac:dyDescent="0.25">
      <c r="E41">
        <v>31.102900000000002</v>
      </c>
      <c r="F41" s="141">
        <v>1.0000000002037268E-3</v>
      </c>
      <c r="H41" s="10">
        <f t="shared" si="0"/>
        <v>35.228200000000001</v>
      </c>
      <c r="I41">
        <f t="shared" si="1"/>
        <v>2.0000000004074536E-3</v>
      </c>
      <c r="K41" s="10">
        <f t="shared" si="2"/>
        <v>63.360500000000002</v>
      </c>
      <c r="L41" s="10">
        <f t="shared" si="3"/>
        <v>812.49799999999959</v>
      </c>
      <c r="M41" s="11"/>
      <c r="N41">
        <f t="shared" si="4"/>
        <v>80.520499999999998</v>
      </c>
      <c r="O41">
        <f t="shared" si="5"/>
        <v>1101.5609999999997</v>
      </c>
      <c r="P41" s="11"/>
      <c r="Q41">
        <f t="shared" si="6"/>
        <v>98.224900000000005</v>
      </c>
      <c r="R41">
        <f t="shared" si="7"/>
        <v>1825.1669999999995</v>
      </c>
      <c r="S41" s="11"/>
      <c r="T41">
        <f t="shared" si="8"/>
        <v>33.566699999999997</v>
      </c>
      <c r="U41">
        <f t="shared" si="9"/>
        <v>2.0000000004074536E-3</v>
      </c>
      <c r="W41" s="10">
        <f t="shared" si="10"/>
        <v>49.237099999999998</v>
      </c>
      <c r="X41" s="10">
        <f t="shared" si="11"/>
        <v>2675.0740000000005</v>
      </c>
      <c r="Y41" s="11"/>
      <c r="Z41">
        <f t="shared" ref="Z41:AA41" si="51">E1489</f>
        <v>72.585099999999997</v>
      </c>
      <c r="AA41">
        <f t="shared" si="51"/>
        <v>777.60900000000038</v>
      </c>
      <c r="AB41" s="11"/>
      <c r="AC41">
        <f t="shared" si="13"/>
        <v>88.914400000000001</v>
      </c>
      <c r="AD41">
        <f t="shared" si="14"/>
        <v>1038.5019999999995</v>
      </c>
      <c r="AE41" s="11"/>
      <c r="AF41">
        <v>94.357500000000002</v>
      </c>
      <c r="AG41">
        <v>437.52599999999984</v>
      </c>
    </row>
    <row r="42" spans="5:33" x14ac:dyDescent="0.25">
      <c r="E42">
        <v>31.131599999999999</v>
      </c>
      <c r="F42" s="142">
        <v>1.0000000002037268E-3</v>
      </c>
      <c r="H42" s="10"/>
      <c r="K42" s="10">
        <f t="shared" si="2"/>
        <v>63.389099999999999</v>
      </c>
      <c r="L42" s="10">
        <f t="shared" si="3"/>
        <v>833.27099999999973</v>
      </c>
      <c r="M42" s="11"/>
      <c r="N42">
        <f t="shared" si="4"/>
        <v>80.549199999999999</v>
      </c>
      <c r="O42">
        <f t="shared" si="5"/>
        <v>1159.826</v>
      </c>
      <c r="P42" s="11"/>
      <c r="Q42">
        <f t="shared" si="6"/>
        <v>98.253600000000006</v>
      </c>
      <c r="R42">
        <f t="shared" si="7"/>
        <v>1854.1530000000002</v>
      </c>
      <c r="S42" s="11"/>
      <c r="T42">
        <f t="shared" si="8"/>
        <v>33.595300000000002</v>
      </c>
      <c r="U42">
        <f t="shared" si="9"/>
        <v>1.9999999985884642E-3</v>
      </c>
      <c r="W42" s="10">
        <f t="shared" si="10"/>
        <v>49.265700000000002</v>
      </c>
      <c r="X42" s="10">
        <f t="shared" si="11"/>
        <v>2790.0590000000002</v>
      </c>
      <c r="Y42" s="11"/>
      <c r="Z42">
        <f t="shared" ref="Z42:AA42" si="52">E1490</f>
        <v>72.613699999999994</v>
      </c>
      <c r="AA42">
        <f t="shared" si="52"/>
        <v>812.5590000000002</v>
      </c>
      <c r="AB42" s="11"/>
      <c r="AC42">
        <f t="shared" si="13"/>
        <v>88.942999999999998</v>
      </c>
      <c r="AD42">
        <f t="shared" si="14"/>
        <v>1097.9840000000004</v>
      </c>
      <c r="AE42" s="11"/>
      <c r="AF42">
        <v>94.386099999999999</v>
      </c>
      <c r="AG42">
        <v>462.52899999999954</v>
      </c>
    </row>
    <row r="43" spans="5:33" x14ac:dyDescent="0.25">
      <c r="E43">
        <v>31.1602</v>
      </c>
      <c r="F43" s="141">
        <v>1.0000000002037268E-3</v>
      </c>
      <c r="H43" s="10"/>
      <c r="K43" s="10">
        <f t="shared" si="2"/>
        <v>63.4178</v>
      </c>
      <c r="L43" s="10">
        <f t="shared" si="3"/>
        <v>854.11499999999978</v>
      </c>
      <c r="M43" s="11"/>
      <c r="N43">
        <f t="shared" si="4"/>
        <v>80.577799999999996</v>
      </c>
      <c r="O43">
        <f t="shared" si="5"/>
        <v>1219.9860000000008</v>
      </c>
      <c r="P43" s="11"/>
      <c r="Q43">
        <f t="shared" si="6"/>
        <v>98.282200000000003</v>
      </c>
      <c r="R43">
        <f t="shared" si="7"/>
        <v>1881.5</v>
      </c>
      <c r="S43" s="11"/>
      <c r="T43">
        <f t="shared" si="8"/>
        <v>33.624000000000002</v>
      </c>
      <c r="U43">
        <f t="shared" si="9"/>
        <v>2.0000000004074536E-3</v>
      </c>
      <c r="W43" s="10">
        <f t="shared" si="10"/>
        <v>49.2943</v>
      </c>
      <c r="X43" s="10">
        <f t="shared" si="11"/>
        <v>2907.2359999999999</v>
      </c>
      <c r="Y43" s="11"/>
      <c r="Z43">
        <f t="shared" ref="Z43:AA43" si="53">E1491</f>
        <v>72.642399999999995</v>
      </c>
      <c r="AA43">
        <f t="shared" si="53"/>
        <v>848.49099999999999</v>
      </c>
      <c r="AB43" s="11"/>
      <c r="AC43">
        <f t="shared" si="13"/>
        <v>88.971699999999998</v>
      </c>
      <c r="AD43">
        <f t="shared" si="14"/>
        <v>1159.6170000000002</v>
      </c>
      <c r="AE43" s="11"/>
      <c r="AF43">
        <v>94.4148</v>
      </c>
      <c r="AG43">
        <v>488.39699999999993</v>
      </c>
    </row>
    <row r="44" spans="5:33" x14ac:dyDescent="0.25">
      <c r="E44">
        <v>31.1889</v>
      </c>
      <c r="F44" s="142">
        <v>1.0000000002037268E-3</v>
      </c>
      <c r="H44" s="10"/>
      <c r="K44" s="10">
        <f t="shared" si="2"/>
        <v>63.446399999999997</v>
      </c>
      <c r="L44" s="10">
        <f t="shared" si="3"/>
        <v>875.00900000000001</v>
      </c>
      <c r="M44" s="11"/>
      <c r="N44">
        <f t="shared" si="4"/>
        <v>80.606499999999997</v>
      </c>
      <c r="O44">
        <f t="shared" si="5"/>
        <v>1282.0190000000002</v>
      </c>
      <c r="P44" s="11"/>
      <c r="Q44">
        <f t="shared" si="6"/>
        <v>98.310900000000004</v>
      </c>
      <c r="R44">
        <f t="shared" si="7"/>
        <v>1907.0739999999996</v>
      </c>
      <c r="S44" s="11"/>
      <c r="T44">
        <f t="shared" si="8"/>
        <v>33.6526</v>
      </c>
      <c r="U44">
        <f t="shared" si="9"/>
        <v>2.0000000004074536E-3</v>
      </c>
      <c r="W44" s="10">
        <f t="shared" si="10"/>
        <v>49.323</v>
      </c>
      <c r="X44" s="10">
        <f t="shared" si="11"/>
        <v>3026.4689999999991</v>
      </c>
      <c r="Y44" s="11"/>
      <c r="Z44">
        <f t="shared" ref="Z44:AA44" si="54">E1492</f>
        <v>72.671000000000006</v>
      </c>
      <c r="AA44">
        <f t="shared" si="54"/>
        <v>885.40099999999984</v>
      </c>
      <c r="AB44" s="11"/>
      <c r="AC44">
        <f t="shared" si="13"/>
        <v>89.000299999999996</v>
      </c>
      <c r="AD44">
        <f t="shared" si="14"/>
        <v>1223.4300000000012</v>
      </c>
      <c r="AE44" s="11"/>
      <c r="AF44">
        <v>94.443399999999997</v>
      </c>
      <c r="AG44">
        <v>515.1239999999998</v>
      </c>
    </row>
    <row r="45" spans="5:33" x14ac:dyDescent="0.25">
      <c r="E45">
        <v>31.217500000000001</v>
      </c>
      <c r="F45" s="141">
        <v>1.0000000002037268E-3</v>
      </c>
      <c r="H45" s="10"/>
      <c r="K45" s="10">
        <f t="shared" si="2"/>
        <v>63.475000000000001</v>
      </c>
      <c r="L45" s="10">
        <f t="shared" si="3"/>
        <v>895.93000000000029</v>
      </c>
      <c r="M45" s="11"/>
      <c r="N45">
        <f t="shared" si="4"/>
        <v>80.635099999999994</v>
      </c>
      <c r="O45">
        <f t="shared" si="5"/>
        <v>1345.9110000000001</v>
      </c>
      <c r="P45" s="11"/>
      <c r="Q45">
        <f t="shared" si="6"/>
        <v>98.339500000000001</v>
      </c>
      <c r="R45">
        <f t="shared" si="7"/>
        <v>1930.7839999999997</v>
      </c>
      <c r="S45" s="11"/>
      <c r="T45">
        <f t="shared" si="8"/>
        <v>33.6813</v>
      </c>
      <c r="U45">
        <f t="shared" si="9"/>
        <v>1.9999999985884642E-3</v>
      </c>
      <c r="W45" s="10">
        <f t="shared" si="10"/>
        <v>49.351599999999998</v>
      </c>
      <c r="X45" s="10">
        <f t="shared" si="11"/>
        <v>3147.6130000000012</v>
      </c>
      <c r="Y45" s="11"/>
      <c r="Z45">
        <f t="shared" ref="Z45:AA45" si="55">E1493</f>
        <v>72.699700000000007</v>
      </c>
      <c r="AA45">
        <f t="shared" si="55"/>
        <v>923.27400000000034</v>
      </c>
      <c r="AB45" s="11"/>
      <c r="AC45">
        <f t="shared" si="13"/>
        <v>89.028999999999996</v>
      </c>
      <c r="AD45">
        <f t="shared" si="14"/>
        <v>1289.3779999999988</v>
      </c>
      <c r="AE45" s="11"/>
      <c r="AF45">
        <v>94.472099999999998</v>
      </c>
      <c r="AG45">
        <v>542.6840000000002</v>
      </c>
    </row>
    <row r="46" spans="5:33" x14ac:dyDescent="0.25">
      <c r="E46">
        <v>31.246200000000002</v>
      </c>
      <c r="F46" s="142">
        <v>1.0000000002037268E-3</v>
      </c>
      <c r="H46" s="10"/>
      <c r="K46" s="10">
        <f t="shared" si="2"/>
        <v>63.503700000000002</v>
      </c>
      <c r="L46" s="10">
        <f t="shared" si="3"/>
        <v>916.85999999999967</v>
      </c>
      <c r="M46" s="11"/>
      <c r="N46">
        <f t="shared" si="4"/>
        <v>80.663799999999995</v>
      </c>
      <c r="O46">
        <f t="shared" si="5"/>
        <v>1411.6030000000001</v>
      </c>
      <c r="P46" s="11"/>
      <c r="Q46">
        <f t="shared" si="6"/>
        <v>98.368200000000002</v>
      </c>
      <c r="R46">
        <f t="shared" si="7"/>
        <v>1952.5079999999998</v>
      </c>
      <c r="S46" s="11"/>
      <c r="T46">
        <f t="shared" si="8"/>
        <v>33.709899999999998</v>
      </c>
      <c r="U46">
        <f t="shared" si="9"/>
        <v>2.0000000004074536E-3</v>
      </c>
      <c r="W46" s="10">
        <f t="shared" si="10"/>
        <v>49.380299999999998</v>
      </c>
      <c r="X46" s="10">
        <f t="shared" si="11"/>
        <v>3270.5110000000004</v>
      </c>
      <c r="Y46" s="11"/>
      <c r="Z46">
        <f t="shared" ref="Z46:AA46" si="56">E1494</f>
        <v>72.728300000000004</v>
      </c>
      <c r="AA46">
        <f t="shared" si="56"/>
        <v>962.09799999999996</v>
      </c>
      <c r="AB46" s="11"/>
      <c r="AC46">
        <f t="shared" si="13"/>
        <v>89.057599999999994</v>
      </c>
      <c r="AD46">
        <f t="shared" si="14"/>
        <v>1357.4270000000006</v>
      </c>
      <c r="AE46" s="11"/>
      <c r="AF46">
        <v>94.500699999999995</v>
      </c>
      <c r="AG46">
        <v>571.06400000000031</v>
      </c>
    </row>
    <row r="47" spans="5:33" x14ac:dyDescent="0.25">
      <c r="E47">
        <v>31.274799999999999</v>
      </c>
      <c r="F47" s="141">
        <v>1.0000000002037268E-3</v>
      </c>
      <c r="H47" s="10"/>
      <c r="K47" s="10">
        <f t="shared" si="2"/>
        <v>63.532299999999999</v>
      </c>
      <c r="L47" s="10">
        <f t="shared" si="3"/>
        <v>937.76999999999953</v>
      </c>
      <c r="M47" s="11"/>
      <c r="N47">
        <f t="shared" si="4"/>
        <v>80.692400000000006</v>
      </c>
      <c r="O47">
        <f t="shared" si="5"/>
        <v>1479.0740000000005</v>
      </c>
      <c r="P47" s="11"/>
      <c r="Q47">
        <f t="shared" si="6"/>
        <v>98.396799999999999</v>
      </c>
      <c r="R47">
        <f t="shared" si="7"/>
        <v>1972.1660000000011</v>
      </c>
      <c r="S47" s="11"/>
      <c r="T47">
        <f t="shared" si="8"/>
        <v>33.738500000000002</v>
      </c>
      <c r="U47">
        <f t="shared" si="9"/>
        <v>1.9999999985884642E-3</v>
      </c>
      <c r="W47" s="10">
        <f t="shared" si="10"/>
        <v>49.408900000000003</v>
      </c>
      <c r="X47" s="10">
        <f t="shared" si="11"/>
        <v>3394.9939999999997</v>
      </c>
      <c r="Y47" s="11"/>
      <c r="Z47">
        <f t="shared" ref="Z47:AA47" si="57">E1495</f>
        <v>72.757000000000005</v>
      </c>
      <c r="AA47">
        <f t="shared" si="57"/>
        <v>1001.8609999999999</v>
      </c>
      <c r="AB47" s="11"/>
      <c r="AC47">
        <f t="shared" si="13"/>
        <v>89.086299999999994</v>
      </c>
      <c r="AD47">
        <f t="shared" si="14"/>
        <v>1427.5600000000013</v>
      </c>
      <c r="AE47" s="11"/>
      <c r="AF47">
        <v>94.529300000000006</v>
      </c>
      <c r="AG47">
        <v>600.22900000000027</v>
      </c>
    </row>
    <row r="48" spans="5:33" x14ac:dyDescent="0.25">
      <c r="E48">
        <v>31.3035</v>
      </c>
      <c r="F48" s="142">
        <v>1.0000000002037268E-3</v>
      </c>
      <c r="H48" s="10"/>
      <c r="K48" s="10">
        <f t="shared" si="2"/>
        <v>63.561</v>
      </c>
      <c r="L48" s="10">
        <f t="shared" si="3"/>
        <v>958.64000000000033</v>
      </c>
      <c r="M48" s="11"/>
      <c r="N48">
        <f t="shared" si="4"/>
        <v>80.721100000000007</v>
      </c>
      <c r="O48">
        <f t="shared" si="5"/>
        <v>1548.2510000000011</v>
      </c>
      <c r="P48" s="11"/>
      <c r="Q48">
        <f t="shared" si="6"/>
        <v>98.4255</v>
      </c>
      <c r="R48">
        <f t="shared" si="7"/>
        <v>1989.6560000000009</v>
      </c>
      <c r="S48" s="11"/>
      <c r="T48">
        <f t="shared" si="8"/>
        <v>33.767200000000003</v>
      </c>
      <c r="U48">
        <f t="shared" si="9"/>
        <v>2.0000000004074536E-3</v>
      </c>
      <c r="W48" s="10">
        <f t="shared" si="10"/>
        <v>49.437600000000003</v>
      </c>
      <c r="X48" s="10">
        <f t="shared" si="11"/>
        <v>3520.8839999999991</v>
      </c>
      <c r="Y48" s="11"/>
      <c r="Z48">
        <f t="shared" ref="Z48:AA48" si="58">E1496</f>
        <v>72.785600000000002</v>
      </c>
      <c r="AA48">
        <f t="shared" si="58"/>
        <v>1042.5439999999999</v>
      </c>
      <c r="AB48" s="11"/>
      <c r="AC48">
        <f t="shared" si="13"/>
        <v>89.114900000000006</v>
      </c>
      <c r="AD48">
        <f t="shared" si="14"/>
        <v>1499.7120000000004</v>
      </c>
      <c r="AE48" s="11"/>
      <c r="AF48">
        <v>94.558000000000007</v>
      </c>
      <c r="AG48">
        <v>630.16399999999976</v>
      </c>
    </row>
    <row r="49" spans="5:33" x14ac:dyDescent="0.25">
      <c r="E49">
        <v>31.332100000000001</v>
      </c>
      <c r="F49" s="141">
        <v>1.0000000002037268E-3</v>
      </c>
      <c r="H49" s="10"/>
      <c r="K49" s="10">
        <f t="shared" si="2"/>
        <v>63.589599999999997</v>
      </c>
      <c r="L49" s="10">
        <f t="shared" si="3"/>
        <v>979.44699999999921</v>
      </c>
      <c r="M49" s="11"/>
      <c r="N49">
        <f t="shared" si="4"/>
        <v>80.749700000000004</v>
      </c>
      <c r="O49">
        <f t="shared" si="5"/>
        <v>1619.1089999999995</v>
      </c>
      <c r="P49" s="11"/>
      <c r="Q49">
        <f t="shared" si="6"/>
        <v>98.454099999999997</v>
      </c>
      <c r="R49">
        <f t="shared" si="7"/>
        <v>2004.9100000000008</v>
      </c>
      <c r="S49" s="11"/>
      <c r="T49">
        <f t="shared" si="8"/>
        <v>33.7958</v>
      </c>
      <c r="U49">
        <f t="shared" si="9"/>
        <v>2.0000000004074536E-3</v>
      </c>
      <c r="W49" s="10">
        <f t="shared" si="10"/>
        <v>49.466200000000001</v>
      </c>
      <c r="X49" s="10">
        <f t="shared" si="11"/>
        <v>3647.9880000000003</v>
      </c>
      <c r="Y49" s="11"/>
      <c r="Z49">
        <f t="shared" ref="Z49:AA49" si="59">E1497</f>
        <v>72.814300000000003</v>
      </c>
      <c r="AA49">
        <f t="shared" si="59"/>
        <v>1084.1260000000002</v>
      </c>
      <c r="AB49" s="11"/>
      <c r="AC49">
        <f t="shared" si="13"/>
        <v>89.143500000000003</v>
      </c>
      <c r="AD49">
        <f t="shared" si="14"/>
        <v>1573.8569999999991</v>
      </c>
      <c r="AE49" s="11"/>
      <c r="AF49">
        <v>94.586600000000004</v>
      </c>
      <c r="AG49">
        <v>660.8159999999998</v>
      </c>
    </row>
    <row r="50" spans="5:33" x14ac:dyDescent="0.25">
      <c r="E50">
        <v>31.360800000000001</v>
      </c>
      <c r="F50" s="142">
        <v>1.0000000002037268E-3</v>
      </c>
      <c r="H50" s="10"/>
      <c r="K50" s="10">
        <f t="shared" si="2"/>
        <v>63.618299999999998</v>
      </c>
      <c r="L50" s="10">
        <f t="shared" si="3"/>
        <v>1000.165</v>
      </c>
      <c r="M50" s="11"/>
      <c r="N50">
        <f t="shared" si="4"/>
        <v>80.778400000000005</v>
      </c>
      <c r="O50">
        <f t="shared" si="5"/>
        <v>1691.5550000000003</v>
      </c>
      <c r="P50" s="11"/>
      <c r="Q50">
        <f t="shared" si="6"/>
        <v>98.482799999999997</v>
      </c>
      <c r="R50">
        <f t="shared" si="7"/>
        <v>2017.848</v>
      </c>
      <c r="S50" s="11"/>
      <c r="T50">
        <f t="shared" si="8"/>
        <v>33.8245</v>
      </c>
      <c r="U50">
        <f t="shared" si="9"/>
        <v>1.0000000002037268E-3</v>
      </c>
      <c r="W50" s="10">
        <f t="shared" si="10"/>
        <v>49.494900000000001</v>
      </c>
      <c r="X50" s="10">
        <f t="shared" si="11"/>
        <v>3776.116</v>
      </c>
      <c r="Y50" s="11"/>
      <c r="Z50">
        <f t="shared" ref="Z50:AA50" si="60">E1498</f>
        <v>72.8429</v>
      </c>
      <c r="AA50">
        <f t="shared" si="60"/>
        <v>1126.5900000000001</v>
      </c>
      <c r="AB50" s="11"/>
      <c r="AC50">
        <f t="shared" si="13"/>
        <v>89.172200000000004</v>
      </c>
      <c r="AD50">
        <f t="shared" si="14"/>
        <v>1649.8869999999997</v>
      </c>
      <c r="AE50" s="11"/>
      <c r="AF50">
        <v>94.615300000000005</v>
      </c>
      <c r="AG50">
        <v>692.16899999999987</v>
      </c>
    </row>
    <row r="51" spans="5:33" x14ac:dyDescent="0.25">
      <c r="E51">
        <v>31.389399999999998</v>
      </c>
      <c r="F51" s="141">
        <v>1.0000000002037268E-3</v>
      </c>
      <c r="H51" s="10"/>
      <c r="K51" s="10">
        <f t="shared" si="2"/>
        <v>63.646900000000002</v>
      </c>
      <c r="L51" s="10">
        <f t="shared" si="3"/>
        <v>1020.7740000000003</v>
      </c>
      <c r="M51" s="11"/>
      <c r="N51">
        <f t="shared" si="4"/>
        <v>80.807000000000002</v>
      </c>
      <c r="O51">
        <f t="shared" si="5"/>
        <v>1765.5220000000008</v>
      </c>
      <c r="P51" s="11"/>
      <c r="Q51">
        <f t="shared" si="6"/>
        <v>98.511399999999995</v>
      </c>
      <c r="R51">
        <f t="shared" si="7"/>
        <v>2028.4180000000006</v>
      </c>
      <c r="S51" s="11"/>
      <c r="T51">
        <f t="shared" si="8"/>
        <v>33.853099999999998</v>
      </c>
      <c r="U51">
        <f t="shared" si="9"/>
        <v>1.9999999985884642E-3</v>
      </c>
      <c r="W51" s="10">
        <f t="shared" si="10"/>
        <v>49.523499999999999</v>
      </c>
      <c r="X51" s="10">
        <f t="shared" si="11"/>
        <v>3905.0380000000005</v>
      </c>
      <c r="Y51" s="11"/>
      <c r="Z51">
        <f t="shared" ref="Z51:AA51" si="61">E1499</f>
        <v>72.871600000000001</v>
      </c>
      <c r="AA51">
        <f t="shared" si="61"/>
        <v>1169.9030000000002</v>
      </c>
      <c r="AB51" s="11"/>
      <c r="AC51">
        <f t="shared" si="13"/>
        <v>89.200800000000001</v>
      </c>
      <c r="AD51">
        <f t="shared" si="14"/>
        <v>1727.7819999999992</v>
      </c>
      <c r="AE51" s="11"/>
      <c r="AF51">
        <v>94.643900000000002</v>
      </c>
      <c r="AG51">
        <v>724.16600000000017</v>
      </c>
    </row>
    <row r="52" spans="5:33" x14ac:dyDescent="0.25">
      <c r="E52">
        <v>31.418099999999999</v>
      </c>
      <c r="F52" s="142">
        <v>1.0000000002037268E-3</v>
      </c>
      <c r="H52" s="10"/>
      <c r="K52" s="10">
        <f t="shared" si="2"/>
        <v>63.675600000000003</v>
      </c>
      <c r="L52" s="10">
        <f t="shared" si="3"/>
        <v>1041.2439999999997</v>
      </c>
      <c r="M52" s="11"/>
      <c r="N52">
        <f t="shared" si="4"/>
        <v>80.835700000000003</v>
      </c>
      <c r="O52">
        <f t="shared" si="5"/>
        <v>1840.9519999999993</v>
      </c>
      <c r="P52" s="11"/>
      <c r="Q52">
        <f t="shared" si="6"/>
        <v>98.540099999999995</v>
      </c>
      <c r="R52">
        <f t="shared" si="7"/>
        <v>2036.5639999999994</v>
      </c>
      <c r="S52" s="11"/>
      <c r="T52">
        <f t="shared" si="8"/>
        <v>33.881799999999998</v>
      </c>
      <c r="U52">
        <f t="shared" si="9"/>
        <v>2.0000000004074536E-3</v>
      </c>
      <c r="W52" s="10">
        <f t="shared" si="10"/>
        <v>49.552199999999999</v>
      </c>
      <c r="X52" s="10">
        <f t="shared" si="11"/>
        <v>4034.5470000000005</v>
      </c>
      <c r="Y52" s="11"/>
      <c r="Z52">
        <f t="shared" ref="Z52:AA52" si="62">E1500</f>
        <v>72.900199999999998</v>
      </c>
      <c r="AA52">
        <f t="shared" si="62"/>
        <v>1214.0390000000007</v>
      </c>
      <c r="AB52" s="11"/>
      <c r="AC52">
        <f t="shared" si="13"/>
        <v>89.229500000000002</v>
      </c>
      <c r="AD52">
        <f t="shared" si="14"/>
        <v>1807.4049999999997</v>
      </c>
      <c r="AE52" s="11"/>
      <c r="AF52">
        <v>94.672600000000003</v>
      </c>
      <c r="AG52">
        <v>756.76199999999972</v>
      </c>
    </row>
    <row r="53" spans="5:33" x14ac:dyDescent="0.25">
      <c r="E53">
        <v>31.4467</v>
      </c>
      <c r="F53" s="141">
        <v>2.0000000004074536E-3</v>
      </c>
      <c r="H53" s="10"/>
      <c r="K53" s="10">
        <f t="shared" si="2"/>
        <v>63.7042</v>
      </c>
      <c r="L53" s="10">
        <f t="shared" si="3"/>
        <v>1061.5519999999997</v>
      </c>
      <c r="M53" s="11"/>
      <c r="N53">
        <f t="shared" si="4"/>
        <v>80.8643</v>
      </c>
      <c r="O53">
        <f t="shared" si="5"/>
        <v>1917.7350000000006</v>
      </c>
      <c r="P53" s="11"/>
      <c r="Q53">
        <f t="shared" si="6"/>
        <v>98.568700000000007</v>
      </c>
      <c r="R53">
        <f t="shared" si="7"/>
        <v>2042.2419999999993</v>
      </c>
      <c r="S53" s="11"/>
      <c r="T53">
        <f t="shared" si="8"/>
        <v>33.910400000000003</v>
      </c>
      <c r="U53">
        <f t="shared" si="9"/>
        <v>2.0000000004074536E-3</v>
      </c>
      <c r="W53" s="10">
        <f t="shared" si="10"/>
        <v>49.580800000000004</v>
      </c>
      <c r="X53" s="10">
        <f t="shared" si="11"/>
        <v>4164.4209999999994</v>
      </c>
      <c r="Y53" s="11"/>
      <c r="Z53">
        <f t="shared" ref="Z53:AA53" si="63">E1501</f>
        <v>72.928799999999995</v>
      </c>
      <c r="AA53">
        <f t="shared" si="63"/>
        <v>1258.9660000000003</v>
      </c>
      <c r="AB53" s="11"/>
      <c r="AC53">
        <f t="shared" si="13"/>
        <v>89.258099999999999</v>
      </c>
      <c r="AD53">
        <f t="shared" si="14"/>
        <v>1888.7209999999995</v>
      </c>
      <c r="AE53" s="11"/>
      <c r="AF53">
        <v>94.7012</v>
      </c>
      <c r="AG53">
        <v>789.91299999999956</v>
      </c>
    </row>
    <row r="54" spans="5:33" x14ac:dyDescent="0.25">
      <c r="E54">
        <v>31.4754</v>
      </c>
      <c r="F54" s="142">
        <v>2.0000000004074536E-3</v>
      </c>
      <c r="H54" s="10"/>
      <c r="K54" s="10">
        <f t="shared" si="2"/>
        <v>63.732900000000001</v>
      </c>
      <c r="L54" s="10">
        <f t="shared" si="3"/>
        <v>1081.674</v>
      </c>
      <c r="M54" s="11"/>
      <c r="N54">
        <f t="shared" si="4"/>
        <v>80.893000000000001</v>
      </c>
      <c r="O54">
        <f t="shared" si="5"/>
        <v>1995.7829999999994</v>
      </c>
      <c r="P54" s="11"/>
      <c r="Q54">
        <f t="shared" si="6"/>
        <v>98.597300000000004</v>
      </c>
      <c r="R54">
        <f t="shared" si="7"/>
        <v>2045.4279999999999</v>
      </c>
      <c r="S54" s="11"/>
      <c r="W54" s="10">
        <f t="shared" si="10"/>
        <v>49.609499999999997</v>
      </c>
      <c r="X54" s="10">
        <f t="shared" si="11"/>
        <v>4294.3980000000001</v>
      </c>
      <c r="Y54" s="11"/>
      <c r="Z54">
        <f t="shared" ref="Z54:AA54" si="64">E1502</f>
        <v>72.957499999999996</v>
      </c>
      <c r="AA54">
        <f t="shared" si="64"/>
        <v>1304.6530000000002</v>
      </c>
      <c r="AB54" s="11"/>
      <c r="AC54">
        <f t="shared" si="13"/>
        <v>89.286799999999999</v>
      </c>
      <c r="AD54">
        <f t="shared" si="14"/>
        <v>1971.5719999999992</v>
      </c>
      <c r="AE54" s="11"/>
      <c r="AF54">
        <v>94.729900000000001</v>
      </c>
      <c r="AG54">
        <v>823.55699999999979</v>
      </c>
    </row>
    <row r="55" spans="5:33" x14ac:dyDescent="0.25">
      <c r="E55">
        <v>31.504000000000001</v>
      </c>
      <c r="F55" s="141">
        <v>1.0000000002037268E-3</v>
      </c>
      <c r="H55" s="10"/>
      <c r="K55" s="10">
        <f t="shared" si="2"/>
        <v>63.761499999999998</v>
      </c>
      <c r="L55" s="10">
        <f t="shared" si="3"/>
        <v>1101.5829999999996</v>
      </c>
      <c r="M55" s="11"/>
      <c r="N55">
        <f t="shared" si="4"/>
        <v>80.921599999999998</v>
      </c>
      <c r="O55">
        <f t="shared" si="5"/>
        <v>2074.9870000000001</v>
      </c>
      <c r="P55" s="11"/>
      <c r="Q55">
        <f t="shared" si="6"/>
        <v>98.626000000000005</v>
      </c>
      <c r="R55">
        <f t="shared" si="7"/>
        <v>2046.0929999999998</v>
      </c>
      <c r="S55" s="11"/>
      <c r="W55" s="10">
        <f t="shared" si="10"/>
        <v>49.638100000000001</v>
      </c>
      <c r="X55" s="10">
        <f t="shared" si="11"/>
        <v>4424.2430000000004</v>
      </c>
      <c r="Y55" s="11"/>
      <c r="Z55">
        <f t="shared" ref="Z55:AA55" si="65">E1503</f>
        <v>72.986099999999993</v>
      </c>
      <c r="AA55">
        <f t="shared" si="65"/>
        <v>1351.0659999999998</v>
      </c>
      <c r="AB55" s="11"/>
      <c r="AC55">
        <f t="shared" si="13"/>
        <v>89.315399999999997</v>
      </c>
      <c r="AD55">
        <f t="shared" si="14"/>
        <v>2055.9029999999993</v>
      </c>
      <c r="AE55" s="11"/>
      <c r="AF55">
        <v>94.758499999999998</v>
      </c>
      <c r="AG55">
        <v>857.64300000000003</v>
      </c>
    </row>
    <row r="56" spans="5:33" x14ac:dyDescent="0.25">
      <c r="E56">
        <v>31.532699999999998</v>
      </c>
      <c r="F56" s="142">
        <v>1.0000000002037268E-3</v>
      </c>
      <c r="H56" s="10"/>
      <c r="K56" s="10">
        <f t="shared" si="2"/>
        <v>63.790199999999999</v>
      </c>
      <c r="L56" s="10">
        <f t="shared" si="3"/>
        <v>1121.2529999999997</v>
      </c>
      <c r="M56" s="11"/>
      <c r="N56">
        <f t="shared" si="4"/>
        <v>80.950299999999999</v>
      </c>
      <c r="O56">
        <f t="shared" si="5"/>
        <v>2155.2549999999992</v>
      </c>
      <c r="P56" s="11"/>
      <c r="Q56">
        <f t="shared" si="6"/>
        <v>98.654600000000002</v>
      </c>
      <c r="R56">
        <f t="shared" si="7"/>
        <v>2044.2340000000013</v>
      </c>
      <c r="S56" s="11"/>
      <c r="W56" s="10">
        <f t="shared" si="10"/>
        <v>49.666800000000002</v>
      </c>
      <c r="X56" s="10">
        <f t="shared" si="11"/>
        <v>4553.7049999999999</v>
      </c>
      <c r="Y56" s="11"/>
      <c r="Z56">
        <f t="shared" ref="Z56:AA56" si="66">E1504</f>
        <v>73.014799999999994</v>
      </c>
      <c r="AA56">
        <f t="shared" si="66"/>
        <v>1398.1550000000007</v>
      </c>
      <c r="AB56" s="11"/>
      <c r="AC56">
        <f t="shared" si="13"/>
        <v>89.344099999999997</v>
      </c>
      <c r="AD56">
        <f t="shared" si="14"/>
        <v>2141.536000000001</v>
      </c>
      <c r="AE56" s="11"/>
      <c r="AF56">
        <v>94.787199999999999</v>
      </c>
      <c r="AG56">
        <v>892.10199999999986</v>
      </c>
    </row>
    <row r="57" spans="5:33" x14ac:dyDescent="0.25">
      <c r="E57">
        <v>31.561299999999999</v>
      </c>
      <c r="F57" s="141">
        <v>1.0000000002037268E-3</v>
      </c>
      <c r="H57" s="10"/>
      <c r="K57" s="10">
        <f t="shared" si="2"/>
        <v>63.818800000000003</v>
      </c>
      <c r="L57" s="10">
        <f t="shared" si="3"/>
        <v>1140.6589999999997</v>
      </c>
      <c r="M57" s="11"/>
      <c r="N57">
        <f t="shared" si="4"/>
        <v>80.978899999999996</v>
      </c>
      <c r="O57">
        <f t="shared" si="5"/>
        <v>2236.4560000000001</v>
      </c>
      <c r="P57" s="11"/>
      <c r="Q57">
        <f t="shared" si="6"/>
        <v>98.683300000000003</v>
      </c>
      <c r="R57">
        <f t="shared" si="7"/>
        <v>2039.8470000000007</v>
      </c>
      <c r="S57" s="11"/>
      <c r="W57" s="10">
        <f t="shared" si="10"/>
        <v>49.695399999999999</v>
      </c>
      <c r="X57" s="10">
        <f t="shared" si="11"/>
        <v>4682.5240000000003</v>
      </c>
      <c r="Y57" s="11"/>
      <c r="Z57">
        <f t="shared" ref="Z57:AA57" si="67">E1505</f>
        <v>73.043400000000005</v>
      </c>
      <c r="AA57">
        <f t="shared" si="67"/>
        <v>1445.8820000000005</v>
      </c>
      <c r="AB57" s="11"/>
      <c r="AC57">
        <f t="shared" si="13"/>
        <v>89.372699999999995</v>
      </c>
      <c r="AD57">
        <f t="shared" si="14"/>
        <v>2228.4009999999989</v>
      </c>
      <c r="AE57" s="11"/>
      <c r="AF57">
        <v>94.815799999999996</v>
      </c>
      <c r="AG57">
        <v>926.8739999999998</v>
      </c>
    </row>
    <row r="58" spans="5:33" x14ac:dyDescent="0.25">
      <c r="E58">
        <v>31.59</v>
      </c>
      <c r="F58" s="142">
        <v>9.9999999838473741E-4</v>
      </c>
      <c r="H58" s="10"/>
      <c r="K58" s="10">
        <f t="shared" si="2"/>
        <v>63.847499999999997</v>
      </c>
      <c r="L58" s="10">
        <f t="shared" si="3"/>
        <v>1159.7789999999995</v>
      </c>
      <c r="M58" s="11"/>
      <c r="N58">
        <f t="shared" si="4"/>
        <v>81.007599999999996</v>
      </c>
      <c r="O58">
        <f t="shared" si="5"/>
        <v>2318.4650000000011</v>
      </c>
      <c r="P58" s="11"/>
      <c r="Q58">
        <f t="shared" si="6"/>
        <v>98.7119</v>
      </c>
      <c r="R58">
        <f t="shared" si="7"/>
        <v>2032.9430000000002</v>
      </c>
      <c r="S58" s="11"/>
      <c r="W58" s="10">
        <f t="shared" si="10"/>
        <v>49.7241</v>
      </c>
      <c r="X58" s="10">
        <f t="shared" si="11"/>
        <v>4810.4350000000004</v>
      </c>
      <c r="Y58" s="11"/>
      <c r="Z58">
        <f t="shared" ref="Z58:AA58" si="68">E1506</f>
        <v>73.072100000000006</v>
      </c>
      <c r="AA58">
        <f t="shared" si="68"/>
        <v>1494.2030000000004</v>
      </c>
      <c r="AB58" s="11"/>
      <c r="AC58">
        <f t="shared" si="13"/>
        <v>89.401399999999995</v>
      </c>
      <c r="AD58">
        <f t="shared" si="14"/>
        <v>2316.3199999999988</v>
      </c>
      <c r="AE58" s="11"/>
      <c r="AF58">
        <v>94.844499999999996</v>
      </c>
      <c r="AG58">
        <v>961.88299999999981</v>
      </c>
    </row>
    <row r="59" spans="5:33" x14ac:dyDescent="0.25">
      <c r="E59">
        <v>31.618600000000001</v>
      </c>
      <c r="F59" s="141">
        <v>9.9999999838473741E-4</v>
      </c>
      <c r="H59" s="10"/>
      <c r="K59" s="10">
        <f t="shared" si="2"/>
        <v>63.876100000000001</v>
      </c>
      <c r="L59" s="10">
        <f t="shared" si="3"/>
        <v>1178.5819999999994</v>
      </c>
      <c r="M59" s="11"/>
      <c r="N59">
        <f t="shared" si="4"/>
        <v>81.036199999999994</v>
      </c>
      <c r="O59">
        <f t="shared" si="5"/>
        <v>2401.1469999999999</v>
      </c>
      <c r="P59" s="11"/>
      <c r="Q59">
        <f t="shared" si="6"/>
        <v>98.740600000000001</v>
      </c>
      <c r="R59">
        <f t="shared" si="7"/>
        <v>2023.5419999999995</v>
      </c>
      <c r="S59" s="11"/>
      <c r="W59" s="10">
        <f t="shared" si="10"/>
        <v>49.752699999999997</v>
      </c>
      <c r="X59" s="10">
        <f t="shared" si="11"/>
        <v>4937.1669999999995</v>
      </c>
      <c r="Y59" s="11"/>
      <c r="Z59">
        <f t="shared" ref="Z59:AA59" si="69">E1507</f>
        <v>73.100700000000003</v>
      </c>
      <c r="AA59">
        <f t="shared" si="69"/>
        <v>1543.0690000000004</v>
      </c>
      <c r="AB59" s="11"/>
      <c r="AC59">
        <f t="shared" si="13"/>
        <v>89.43</v>
      </c>
      <c r="AD59">
        <f t="shared" si="14"/>
        <v>2405.143</v>
      </c>
      <c r="AE59" s="11"/>
      <c r="AF59">
        <v>94.873099999999994</v>
      </c>
      <c r="AG59">
        <v>997.0619999999999</v>
      </c>
    </row>
    <row r="60" spans="5:33" x14ac:dyDescent="0.25">
      <c r="E60">
        <v>31.647300000000001</v>
      </c>
      <c r="F60" s="142">
        <v>1.9999999985884642E-3</v>
      </c>
      <c r="H60" s="10"/>
      <c r="K60" s="10">
        <f t="shared" si="2"/>
        <v>63.904800000000002</v>
      </c>
      <c r="L60" s="10">
        <f t="shared" si="3"/>
        <v>1197.0429999999997</v>
      </c>
      <c r="M60" s="11"/>
      <c r="N60">
        <f t="shared" si="4"/>
        <v>81.064800000000005</v>
      </c>
      <c r="O60">
        <f t="shared" si="5"/>
        <v>2484.3549999999996</v>
      </c>
      <c r="P60" s="11"/>
      <c r="Q60">
        <f t="shared" si="6"/>
        <v>98.769199999999998</v>
      </c>
      <c r="R60">
        <f t="shared" si="7"/>
        <v>2011.6729999999998</v>
      </c>
      <c r="S60" s="11"/>
      <c r="W60" s="10">
        <f t="shared" si="10"/>
        <v>49.781399999999998</v>
      </c>
      <c r="X60" s="10">
        <f t="shared" si="11"/>
        <v>5062.4470000000001</v>
      </c>
      <c r="Y60" s="11"/>
      <c r="Z60">
        <f t="shared" ref="Z60:AA60" si="70">E1508</f>
        <v>73.129400000000004</v>
      </c>
      <c r="AA60">
        <f t="shared" si="70"/>
        <v>1592.4290000000001</v>
      </c>
      <c r="AB60" s="11"/>
      <c r="AC60">
        <f t="shared" si="13"/>
        <v>89.458699999999993</v>
      </c>
      <c r="AD60">
        <f t="shared" si="14"/>
        <v>2494.7349999999997</v>
      </c>
      <c r="AE60" s="11"/>
      <c r="AF60">
        <v>94.901799999999994</v>
      </c>
      <c r="AG60">
        <v>1032.3270000000002</v>
      </c>
    </row>
    <row r="61" spans="5:33" x14ac:dyDescent="0.25">
      <c r="E61">
        <v>31.675899999999999</v>
      </c>
      <c r="F61" s="141">
        <v>1.0000000002037268E-3</v>
      </c>
      <c r="H61" s="10"/>
      <c r="K61" s="10">
        <f t="shared" si="2"/>
        <v>63.933399999999999</v>
      </c>
      <c r="L61" s="10">
        <f t="shared" si="3"/>
        <v>1215.1390000000001</v>
      </c>
      <c r="M61" s="11"/>
      <c r="N61">
        <f t="shared" si="4"/>
        <v>81.093500000000006</v>
      </c>
      <c r="O61">
        <f t="shared" si="5"/>
        <v>2567.9699999999993</v>
      </c>
      <c r="P61" s="11"/>
      <c r="Q61">
        <f t="shared" si="6"/>
        <v>98.797899999999998</v>
      </c>
      <c r="R61">
        <f t="shared" si="7"/>
        <v>1997.38</v>
      </c>
      <c r="S61" s="11"/>
      <c r="W61" s="10">
        <f t="shared" si="10"/>
        <v>49.81</v>
      </c>
      <c r="X61" s="10">
        <f t="shared" si="11"/>
        <v>5185.9979999999996</v>
      </c>
      <c r="Y61" s="11"/>
      <c r="Z61">
        <f t="shared" ref="Z61:AA61" si="71">E1509</f>
        <v>73.158000000000001</v>
      </c>
      <c r="AA61">
        <f t="shared" si="71"/>
        <v>1642.232</v>
      </c>
      <c r="AB61" s="11"/>
      <c r="AC61">
        <f t="shared" si="13"/>
        <v>89.487300000000005</v>
      </c>
      <c r="AD61">
        <f t="shared" si="14"/>
        <v>2584.9089999999997</v>
      </c>
      <c r="AE61" s="11"/>
      <c r="AF61">
        <v>94.930400000000006</v>
      </c>
      <c r="AG61">
        <v>1067.6100000000006</v>
      </c>
    </row>
    <row r="62" spans="5:33" x14ac:dyDescent="0.25">
      <c r="E62">
        <v>31.704499999999999</v>
      </c>
      <c r="F62" s="142">
        <v>1.0000000002037268E-3</v>
      </c>
      <c r="H62" s="10"/>
      <c r="K62" s="10">
        <f t="shared" si="2"/>
        <v>63.9621</v>
      </c>
      <c r="L62" s="10">
        <f t="shared" si="3"/>
        <v>1232.8440000000001</v>
      </c>
      <c r="M62" s="11"/>
      <c r="N62">
        <f t="shared" si="4"/>
        <v>81.122100000000003</v>
      </c>
      <c r="O62">
        <f t="shared" si="5"/>
        <v>2651.8220000000001</v>
      </c>
      <c r="P62" s="11"/>
      <c r="Q62">
        <f t="shared" si="6"/>
        <v>98.826499999999996</v>
      </c>
      <c r="R62">
        <f t="shared" si="7"/>
        <v>1980.7040000000006</v>
      </c>
      <c r="S62" s="11"/>
      <c r="W62" s="10">
        <f t="shared" si="10"/>
        <v>49.838700000000003</v>
      </c>
      <c r="X62" s="10">
        <f t="shared" si="11"/>
        <v>5307.549</v>
      </c>
      <c r="Y62" s="11"/>
      <c r="Z62">
        <f t="shared" ref="Z62:AA62" si="72">E1510</f>
        <v>73.186700000000002</v>
      </c>
      <c r="AA62">
        <f t="shared" si="72"/>
        <v>1692.4169999999995</v>
      </c>
      <c r="AB62" s="11"/>
      <c r="AC62">
        <f t="shared" si="13"/>
        <v>89.516000000000005</v>
      </c>
      <c r="AD62">
        <f t="shared" si="14"/>
        <v>2675.5240000000003</v>
      </c>
      <c r="AE62" s="11"/>
      <c r="AF62">
        <v>94.959100000000007</v>
      </c>
      <c r="AG62">
        <v>1102.8090000000002</v>
      </c>
    </row>
    <row r="63" spans="5:33" x14ac:dyDescent="0.25">
      <c r="E63">
        <v>31.7332</v>
      </c>
      <c r="F63" s="141">
        <v>2.0000000004074536E-3</v>
      </c>
      <c r="H63" s="10"/>
      <c r="K63" s="10">
        <f t="shared" si="2"/>
        <v>63.990699999999997</v>
      </c>
      <c r="L63" s="10">
        <f t="shared" si="3"/>
        <v>1250.1329999999998</v>
      </c>
      <c r="M63" s="11"/>
      <c r="N63">
        <f t="shared" si="4"/>
        <v>81.150800000000004</v>
      </c>
      <c r="O63">
        <f t="shared" si="5"/>
        <v>2735.755000000001</v>
      </c>
      <c r="P63" s="11"/>
      <c r="Q63">
        <f t="shared" si="6"/>
        <v>98.855199999999996</v>
      </c>
      <c r="R63">
        <f t="shared" si="7"/>
        <v>1961.7139999999999</v>
      </c>
      <c r="S63" s="11"/>
      <c r="W63" s="10">
        <f t="shared" si="10"/>
        <v>49.8673</v>
      </c>
      <c r="X63" s="10">
        <f t="shared" si="11"/>
        <v>5426.8060000000005</v>
      </c>
      <c r="Y63" s="11"/>
      <c r="Z63">
        <f t="shared" ref="Z63:AA63" si="73">E1511</f>
        <v>73.215299999999999</v>
      </c>
      <c r="AA63">
        <f t="shared" si="73"/>
        <v>1742.9280000000008</v>
      </c>
      <c r="AB63" s="11"/>
      <c r="AC63">
        <f t="shared" si="13"/>
        <v>89.544600000000003</v>
      </c>
      <c r="AD63">
        <f t="shared" si="14"/>
        <v>2766.348</v>
      </c>
      <c r="AE63" s="11"/>
      <c r="AF63">
        <v>94.987700000000004</v>
      </c>
      <c r="AG63">
        <v>1137.8619999999992</v>
      </c>
    </row>
    <row r="64" spans="5:33" x14ac:dyDescent="0.25">
      <c r="E64">
        <v>31.761800000000001</v>
      </c>
      <c r="F64" s="142">
        <v>2.0000000004074536E-3</v>
      </c>
      <c r="H64" s="10"/>
      <c r="K64" s="10">
        <f t="shared" si="2"/>
        <v>64.019400000000005</v>
      </c>
      <c r="L64" s="10">
        <f t="shared" si="3"/>
        <v>1266.982</v>
      </c>
      <c r="M64" s="11"/>
      <c r="N64">
        <f t="shared" si="4"/>
        <v>81.179400000000001</v>
      </c>
      <c r="O64">
        <f t="shared" si="5"/>
        <v>2819.6050000000005</v>
      </c>
      <c r="P64" s="11"/>
      <c r="Q64">
        <f t="shared" si="6"/>
        <v>98.883799999999994</v>
      </c>
      <c r="R64">
        <f t="shared" si="7"/>
        <v>1940.4659999999994</v>
      </c>
      <c r="S64" s="11"/>
      <c r="W64" s="10">
        <f t="shared" si="10"/>
        <v>49.896000000000001</v>
      </c>
      <c r="X64" s="10">
        <f t="shared" si="11"/>
        <v>5543.4949999999999</v>
      </c>
      <c r="Y64" s="11"/>
      <c r="Z64">
        <f t="shared" ref="Z64:AA64" si="74">E1512</f>
        <v>73.244</v>
      </c>
      <c r="AA64">
        <f t="shared" si="74"/>
        <v>1793.7020000000002</v>
      </c>
      <c r="AB64" s="11"/>
      <c r="AC64">
        <f t="shared" si="13"/>
        <v>89.573300000000003</v>
      </c>
      <c r="AD64">
        <f t="shared" si="14"/>
        <v>2857.2570000000005</v>
      </c>
      <c r="AE64" s="11"/>
      <c r="AF64">
        <v>95.016400000000004</v>
      </c>
      <c r="AG64">
        <v>1172.6660000000002</v>
      </c>
    </row>
    <row r="65" spans="5:33" x14ac:dyDescent="0.25">
      <c r="E65">
        <v>31.790500000000002</v>
      </c>
      <c r="F65" s="141">
        <v>1.0000000002037268E-3</v>
      </c>
      <c r="H65" s="10"/>
      <c r="K65" s="10">
        <f t="shared" si="2"/>
        <v>64.048000000000002</v>
      </c>
      <c r="L65" s="10">
        <f t="shared" si="3"/>
        <v>1283.3649999999998</v>
      </c>
      <c r="M65" s="11"/>
      <c r="N65">
        <f t="shared" si="4"/>
        <v>81.208100000000002</v>
      </c>
      <c r="O65">
        <f t="shared" si="5"/>
        <v>2903.2069999999994</v>
      </c>
      <c r="P65" s="11"/>
      <c r="Q65">
        <f t="shared" si="6"/>
        <v>98.912499999999994</v>
      </c>
      <c r="R65">
        <f t="shared" si="7"/>
        <v>1917.045000000001</v>
      </c>
      <c r="S65" s="11"/>
      <c r="W65" s="10">
        <f t="shared" si="10"/>
        <v>49.924599999999998</v>
      </c>
      <c r="X65" s="10">
        <f t="shared" si="11"/>
        <v>5657.3530000000001</v>
      </c>
      <c r="Y65" s="11"/>
      <c r="Z65">
        <f t="shared" ref="Z65:AA65" si="75">E1513</f>
        <v>73.272599999999997</v>
      </c>
      <c r="AA65">
        <f t="shared" si="75"/>
        <v>1844.6759999999995</v>
      </c>
      <c r="AB65" s="11"/>
      <c r="AC65">
        <f t="shared" si="13"/>
        <v>89.601900000000001</v>
      </c>
      <c r="AD65">
        <f t="shared" si="14"/>
        <v>2947.9930000000004</v>
      </c>
      <c r="AE65" s="11"/>
      <c r="AF65">
        <v>95.045000000000002</v>
      </c>
      <c r="AG65">
        <v>1207.1330000000007</v>
      </c>
    </row>
    <row r="66" spans="5:33" x14ac:dyDescent="0.25">
      <c r="E66">
        <v>31.819099999999999</v>
      </c>
      <c r="F66" s="142">
        <v>2.0000000004074536E-3</v>
      </c>
      <c r="H66" s="10"/>
      <c r="K66" s="10">
        <f t="shared" si="2"/>
        <v>64.076700000000002</v>
      </c>
      <c r="L66" s="10">
        <f t="shared" si="3"/>
        <v>1299.259</v>
      </c>
      <c r="M66" s="11"/>
      <c r="N66">
        <f t="shared" si="4"/>
        <v>81.236699999999999</v>
      </c>
      <c r="O66">
        <f t="shared" si="5"/>
        <v>2986.4009999999998</v>
      </c>
      <c r="P66" s="11"/>
      <c r="Q66">
        <f t="shared" si="6"/>
        <v>98.941100000000006</v>
      </c>
      <c r="R66">
        <f t="shared" si="7"/>
        <v>1891.5230000000001</v>
      </c>
      <c r="S66" s="11"/>
      <c r="W66" s="10">
        <f t="shared" si="10"/>
        <v>49.953200000000002</v>
      </c>
      <c r="X66" s="10">
        <f t="shared" si="11"/>
        <v>5768.0770000000002</v>
      </c>
      <c r="Y66" s="11"/>
      <c r="Z66">
        <f t="shared" ref="Z66:AA66" si="76">E1514</f>
        <v>73.301299999999998</v>
      </c>
      <c r="AA66">
        <f t="shared" si="76"/>
        <v>1895.7850000000008</v>
      </c>
      <c r="AB66" s="11"/>
      <c r="AC66">
        <f t="shared" si="13"/>
        <v>89.630600000000001</v>
      </c>
      <c r="AD66">
        <f t="shared" si="14"/>
        <v>3038.4189999999999</v>
      </c>
      <c r="AE66" s="11"/>
      <c r="AF66">
        <v>95.073700000000002</v>
      </c>
      <c r="AG66">
        <v>1241.1809999999996</v>
      </c>
    </row>
    <row r="67" spans="5:33" x14ac:dyDescent="0.25">
      <c r="E67">
        <v>31.847799999999999</v>
      </c>
      <c r="F67" s="141">
        <v>1.0000000002037268E-3</v>
      </c>
      <c r="H67" s="10"/>
      <c r="K67" s="10">
        <f t="shared" si="2"/>
        <v>64.1053</v>
      </c>
      <c r="L67" s="10">
        <f t="shared" si="3"/>
        <v>1314.6419999999998</v>
      </c>
      <c r="M67" s="11"/>
      <c r="N67">
        <f t="shared" si="4"/>
        <v>81.2654</v>
      </c>
      <c r="O67">
        <f t="shared" si="5"/>
        <v>3068.994999999999</v>
      </c>
      <c r="P67" s="11"/>
      <c r="Q67">
        <f t="shared" si="6"/>
        <v>98.969800000000006</v>
      </c>
      <c r="R67">
        <f t="shared" si="7"/>
        <v>1863.9939999999997</v>
      </c>
      <c r="S67" s="11"/>
      <c r="W67" s="10">
        <f t="shared" si="10"/>
        <v>49.981900000000003</v>
      </c>
      <c r="X67" s="10">
        <f t="shared" si="11"/>
        <v>5875.4090000000006</v>
      </c>
      <c r="Y67" s="11"/>
      <c r="Z67">
        <f t="shared" ref="Z67:AA67" si="77">E1515</f>
        <v>73.329899999999995</v>
      </c>
      <c r="AA67">
        <f t="shared" si="77"/>
        <v>1946.9670000000006</v>
      </c>
      <c r="AB67" s="11"/>
      <c r="AC67">
        <f t="shared" si="13"/>
        <v>89.659199999999998</v>
      </c>
      <c r="AD67">
        <f t="shared" si="14"/>
        <v>3128.2689999999993</v>
      </c>
      <c r="AE67" s="11"/>
      <c r="AF67">
        <v>95.1023</v>
      </c>
      <c r="AG67">
        <v>1274.71</v>
      </c>
    </row>
    <row r="68" spans="5:33" x14ac:dyDescent="0.25">
      <c r="E68">
        <v>31.8764</v>
      </c>
      <c r="F68" s="142">
        <v>1.0000000002037268E-3</v>
      </c>
      <c r="H68" s="10"/>
      <c r="K68" s="10">
        <f t="shared" ref="K68:K131" si="78">E1194</f>
        <v>64.133899999999997</v>
      </c>
      <c r="L68" s="10">
        <f t="shared" ref="L68:L131" si="79">F1194</f>
        <v>1329.4899999999998</v>
      </c>
      <c r="M68" s="11"/>
      <c r="N68">
        <f t="shared" ref="N68:N131" si="80">E1793</f>
        <v>81.293999999999997</v>
      </c>
      <c r="O68">
        <f t="shared" ref="O68:O131" si="81">F1793</f>
        <v>3150.8380000000006</v>
      </c>
      <c r="P68" s="11"/>
      <c r="Q68">
        <f t="shared" ref="Q68:R123" si="82">E2411</f>
        <v>98.998400000000004</v>
      </c>
      <c r="R68">
        <f t="shared" si="82"/>
        <v>1834.5659999999989</v>
      </c>
      <c r="S68" s="11"/>
      <c r="W68" s="10">
        <f t="shared" ref="W68:W131" si="83">E701</f>
        <v>50.0105</v>
      </c>
      <c r="X68" s="10">
        <f t="shared" ref="X68:X131" si="84">F701</f>
        <v>5979.08</v>
      </c>
      <c r="Y68" s="11"/>
      <c r="Z68">
        <f t="shared" ref="Z68:AA68" si="85">E1516</f>
        <v>73.358599999999996</v>
      </c>
      <c r="AA68">
        <f t="shared" si="85"/>
        <v>1998.139000000001</v>
      </c>
      <c r="AB68" s="11"/>
      <c r="AC68">
        <f t="shared" ref="AC68:AD131" si="86">E2086</f>
        <v>89.687899999999999</v>
      </c>
      <c r="AD68">
        <f t="shared" si="86"/>
        <v>3217.3959999999997</v>
      </c>
      <c r="AE68" s="11"/>
      <c r="AF68">
        <v>95.131</v>
      </c>
      <c r="AG68">
        <v>1307.6349999999993</v>
      </c>
    </row>
    <row r="69" spans="5:33" x14ac:dyDescent="0.25">
      <c r="E69">
        <v>31.905100000000001</v>
      </c>
      <c r="F69" s="141">
        <v>1.0000000002037268E-3</v>
      </c>
      <c r="H69" s="10"/>
      <c r="K69" s="10">
        <f t="shared" si="78"/>
        <v>64.162599999999998</v>
      </c>
      <c r="L69" s="10">
        <f t="shared" si="79"/>
        <v>1343.7820000000002</v>
      </c>
      <c r="M69" s="11"/>
      <c r="N69">
        <f t="shared" si="80"/>
        <v>81.322699999999998</v>
      </c>
      <c r="O69">
        <f t="shared" si="81"/>
        <v>3231.6809999999996</v>
      </c>
      <c r="P69" s="11"/>
      <c r="Q69">
        <f t="shared" si="82"/>
        <v>99.027100000000004</v>
      </c>
      <c r="R69">
        <f t="shared" ref="R69" si="87">F2412</f>
        <v>1803.3199999999997</v>
      </c>
      <c r="S69" s="11"/>
      <c r="W69" s="10">
        <f t="shared" si="83"/>
        <v>50.039200000000001</v>
      </c>
      <c r="X69" s="10">
        <f t="shared" si="84"/>
        <v>6078.8280000000004</v>
      </c>
      <c r="Y69" s="11"/>
      <c r="Z69">
        <f t="shared" ref="Z69:AA69" si="88">E1517</f>
        <v>73.387200000000007</v>
      </c>
      <c r="AA69">
        <f t="shared" si="88"/>
        <v>2049.2350000000006</v>
      </c>
      <c r="AB69" s="11"/>
      <c r="AC69">
        <f t="shared" si="86"/>
        <v>89.716499999999996</v>
      </c>
      <c r="AD69">
        <f t="shared" si="86"/>
        <v>3305.545000000001</v>
      </c>
      <c r="AE69" s="11"/>
      <c r="AF69">
        <v>95.159599999999998</v>
      </c>
      <c r="AG69">
        <v>1339.8579999999993</v>
      </c>
    </row>
    <row r="70" spans="5:33" x14ac:dyDescent="0.25">
      <c r="E70">
        <v>31.933700000000002</v>
      </c>
      <c r="F70" s="142">
        <v>1.0000000002037268E-3</v>
      </c>
      <c r="H70" s="10"/>
      <c r="K70" s="10">
        <f t="shared" si="78"/>
        <v>64.191199999999995</v>
      </c>
      <c r="L70" s="10">
        <f t="shared" si="79"/>
        <v>1357.4960000000001</v>
      </c>
      <c r="M70" s="11"/>
      <c r="N70">
        <f t="shared" si="80"/>
        <v>81.351299999999995</v>
      </c>
      <c r="O70">
        <f t="shared" si="81"/>
        <v>3311.4330000000009</v>
      </c>
      <c r="P70" s="11"/>
      <c r="Q70">
        <f t="shared" si="82"/>
        <v>99.055700000000002</v>
      </c>
      <c r="R70">
        <f t="shared" si="82"/>
        <v>1770.3870000000006</v>
      </c>
      <c r="S70" s="11"/>
      <c r="W70" s="10">
        <f t="shared" si="83"/>
        <v>50.067799999999998</v>
      </c>
      <c r="X70" s="10">
        <f t="shared" si="84"/>
        <v>6174.3950000000004</v>
      </c>
      <c r="Y70" s="11"/>
      <c r="Z70">
        <f t="shared" ref="Z70:AA70" si="89">E1518</f>
        <v>73.415899999999993</v>
      </c>
      <c r="AA70">
        <f t="shared" si="89"/>
        <v>2100.1830000000009</v>
      </c>
      <c r="AB70" s="11"/>
      <c r="AC70">
        <f t="shared" si="86"/>
        <v>89.745199999999997</v>
      </c>
      <c r="AD70">
        <f t="shared" si="86"/>
        <v>3392.5030000000006</v>
      </c>
      <c r="AE70" s="11"/>
      <c r="AF70">
        <v>95.188299999999998</v>
      </c>
      <c r="AG70">
        <v>1371.2919999999995</v>
      </c>
    </row>
    <row r="71" spans="5:33" x14ac:dyDescent="0.25">
      <c r="E71">
        <v>31.962399999999999</v>
      </c>
      <c r="F71" s="141">
        <v>1.0000000002037268E-3</v>
      </c>
      <c r="H71" s="10"/>
      <c r="K71" s="10">
        <f t="shared" si="78"/>
        <v>64.219899999999996</v>
      </c>
      <c r="L71" s="10">
        <f t="shared" si="79"/>
        <v>1370.6100000000006</v>
      </c>
      <c r="M71" s="11"/>
      <c r="N71">
        <f t="shared" si="80"/>
        <v>81.38</v>
      </c>
      <c r="O71">
        <f t="shared" si="81"/>
        <v>3389.8569999999991</v>
      </c>
      <c r="P71" s="11"/>
      <c r="Q71">
        <f t="shared" si="82"/>
        <v>99.084400000000002</v>
      </c>
      <c r="R71">
        <f t="shared" si="82"/>
        <v>1735.8550000000005</v>
      </c>
      <c r="S71" s="11"/>
      <c r="W71" s="10">
        <f t="shared" si="83"/>
        <v>50.096499999999999</v>
      </c>
      <c r="X71" s="10">
        <f t="shared" si="84"/>
        <v>6265.5379999999996</v>
      </c>
      <c r="Y71" s="11"/>
      <c r="Z71">
        <f t="shared" ref="Z71:AA71" si="90">E1519</f>
        <v>73.444500000000005</v>
      </c>
      <c r="AA71">
        <f t="shared" si="90"/>
        <v>2150.9070000000002</v>
      </c>
      <c r="AB71" s="11"/>
      <c r="AC71">
        <f t="shared" si="86"/>
        <v>89.773799999999994</v>
      </c>
      <c r="AD71">
        <f t="shared" si="86"/>
        <v>3478.0679999999993</v>
      </c>
      <c r="AE71" s="11"/>
      <c r="AF71">
        <v>95.216899999999995</v>
      </c>
      <c r="AG71">
        <v>1401.8420000000006</v>
      </c>
    </row>
    <row r="72" spans="5:33" x14ac:dyDescent="0.25">
      <c r="E72">
        <v>31.991</v>
      </c>
      <c r="F72" s="142">
        <v>1.0000000002037268E-3</v>
      </c>
      <c r="H72" s="10"/>
      <c r="K72" s="10">
        <f t="shared" si="78"/>
        <v>64.248500000000007</v>
      </c>
      <c r="L72" s="10">
        <f t="shared" si="79"/>
        <v>1383.1050000000005</v>
      </c>
      <c r="M72" s="11"/>
      <c r="N72">
        <f t="shared" si="80"/>
        <v>81.408600000000007</v>
      </c>
      <c r="O72">
        <f t="shared" si="81"/>
        <v>3466.7599999999993</v>
      </c>
      <c r="P72" s="11"/>
      <c r="Q72">
        <f t="shared" si="82"/>
        <v>99.113</v>
      </c>
      <c r="R72">
        <f t="shared" si="82"/>
        <v>1699.8649999999998</v>
      </c>
      <c r="S72" s="11"/>
      <c r="W72" s="10">
        <f t="shared" si="83"/>
        <v>50.125100000000003</v>
      </c>
      <c r="X72" s="10">
        <f t="shared" si="84"/>
        <v>6352.0140000000001</v>
      </c>
      <c r="Y72" s="11"/>
      <c r="Z72">
        <f t="shared" ref="Z72:AA72" si="91">E1520</f>
        <v>73.473200000000006</v>
      </c>
      <c r="AA72">
        <f t="shared" si="91"/>
        <v>2201.3289999999997</v>
      </c>
      <c r="AB72" s="11"/>
      <c r="AC72">
        <f t="shared" si="86"/>
        <v>89.802400000000006</v>
      </c>
      <c r="AD72">
        <f t="shared" si="86"/>
        <v>3562.0079999999998</v>
      </c>
      <c r="AE72" s="11"/>
      <c r="AF72">
        <v>95.245500000000007</v>
      </c>
      <c r="AG72">
        <v>1431.4260000000004</v>
      </c>
    </row>
    <row r="73" spans="5:33" x14ac:dyDescent="0.25">
      <c r="E73">
        <v>32.0197</v>
      </c>
      <c r="F73" s="141">
        <v>2.0000000004074536E-3</v>
      </c>
      <c r="H73" s="10"/>
      <c r="K73" s="10">
        <f t="shared" si="78"/>
        <v>64.277199999999993</v>
      </c>
      <c r="L73" s="10">
        <f t="shared" si="79"/>
        <v>1394.9620000000004</v>
      </c>
      <c r="M73" s="11"/>
      <c r="N73">
        <f t="shared" si="80"/>
        <v>81.437299999999993</v>
      </c>
      <c r="O73">
        <f t="shared" si="81"/>
        <v>3541.9799999999996</v>
      </c>
      <c r="P73" s="11"/>
      <c r="Q73">
        <f t="shared" si="82"/>
        <v>99.1417</v>
      </c>
      <c r="R73">
        <f t="shared" si="82"/>
        <v>1662.5109999999995</v>
      </c>
      <c r="S73" s="11"/>
      <c r="W73" s="10">
        <f t="shared" si="83"/>
        <v>50.153799999999997</v>
      </c>
      <c r="X73" s="10">
        <f t="shared" si="84"/>
        <v>6433.5959999999995</v>
      </c>
      <c r="Y73" s="11"/>
      <c r="Z73">
        <f t="shared" ref="Z73:AA73" si="92">E1521</f>
        <v>73.501800000000003</v>
      </c>
      <c r="AA73">
        <f t="shared" si="92"/>
        <v>2251.3760000000002</v>
      </c>
      <c r="AB73" s="11"/>
      <c r="AC73">
        <f t="shared" si="86"/>
        <v>89.831100000000006</v>
      </c>
      <c r="AD73">
        <f t="shared" si="86"/>
        <v>3644.128999999999</v>
      </c>
      <c r="AE73" s="11"/>
      <c r="AF73">
        <v>95.274199999999993</v>
      </c>
      <c r="AG73">
        <v>1459.9380000000001</v>
      </c>
    </row>
    <row r="74" spans="5:33" x14ac:dyDescent="0.25">
      <c r="E74">
        <v>32.048299999999998</v>
      </c>
      <c r="F74" s="142">
        <v>1.0000000002037268E-3</v>
      </c>
      <c r="H74" s="10"/>
      <c r="K74" s="10">
        <f t="shared" si="78"/>
        <v>64.305800000000005</v>
      </c>
      <c r="L74" s="10">
        <f t="shared" si="79"/>
        <v>1406.1629999999996</v>
      </c>
      <c r="M74" s="11"/>
      <c r="N74">
        <f t="shared" si="80"/>
        <v>81.465900000000005</v>
      </c>
      <c r="O74">
        <f t="shared" si="81"/>
        <v>3615.302999999999</v>
      </c>
      <c r="P74" s="11"/>
      <c r="Q74">
        <f t="shared" si="82"/>
        <v>99.170299999999997</v>
      </c>
      <c r="R74">
        <f t="shared" si="82"/>
        <v>1623.9389999999994</v>
      </c>
      <c r="S74" s="11"/>
      <c r="W74" s="10">
        <f t="shared" si="83"/>
        <v>50.182400000000001</v>
      </c>
      <c r="X74" s="10">
        <f t="shared" si="84"/>
        <v>6510.07</v>
      </c>
      <c r="Y74" s="11"/>
      <c r="Z74">
        <f t="shared" ref="Z74:AA74" si="93">E1522</f>
        <v>73.530500000000004</v>
      </c>
      <c r="AA74">
        <f t="shared" si="93"/>
        <v>2300.9630000000006</v>
      </c>
      <c r="AB74" s="11"/>
      <c r="AC74">
        <f t="shared" si="86"/>
        <v>89.859700000000004</v>
      </c>
      <c r="AD74">
        <f t="shared" si="86"/>
        <v>3724.1679999999997</v>
      </c>
      <c r="AE74" s="11"/>
      <c r="AF74">
        <v>95.302800000000005</v>
      </c>
      <c r="AG74">
        <v>1487.3110000000006</v>
      </c>
    </row>
    <row r="75" spans="5:33" x14ac:dyDescent="0.25">
      <c r="E75">
        <v>32.076999999999998</v>
      </c>
      <c r="F75" s="141">
        <v>2.0000000004074536E-3</v>
      </c>
      <c r="H75" s="10"/>
      <c r="K75" s="10">
        <f t="shared" si="78"/>
        <v>64.334500000000006</v>
      </c>
      <c r="L75" s="10">
        <f t="shared" si="79"/>
        <v>1416.6890000000003</v>
      </c>
      <c r="M75" s="11"/>
      <c r="N75">
        <f t="shared" si="80"/>
        <v>81.494600000000005</v>
      </c>
      <c r="O75">
        <f t="shared" si="81"/>
        <v>3686.5939999999991</v>
      </c>
      <c r="P75" s="11"/>
      <c r="Q75">
        <f t="shared" si="82"/>
        <v>99.198999999999998</v>
      </c>
      <c r="R75">
        <f t="shared" si="82"/>
        <v>1584.255000000001</v>
      </c>
      <c r="S75" s="11"/>
      <c r="W75" s="10">
        <f t="shared" si="83"/>
        <v>50.211100000000002</v>
      </c>
      <c r="X75" s="10">
        <f t="shared" si="84"/>
        <v>6581.2210000000005</v>
      </c>
      <c r="Y75" s="11"/>
      <c r="Z75">
        <f t="shared" ref="Z75:AA75" si="94">E1523</f>
        <v>73.559100000000001</v>
      </c>
      <c r="AA75">
        <f t="shared" si="94"/>
        <v>2350.0129999999999</v>
      </c>
      <c r="AB75" s="11"/>
      <c r="AC75">
        <f t="shared" si="86"/>
        <v>89.888400000000004</v>
      </c>
      <c r="AD75">
        <f t="shared" si="86"/>
        <v>3801.9639999999999</v>
      </c>
      <c r="AE75" s="11"/>
      <c r="AF75">
        <v>95.331500000000005</v>
      </c>
      <c r="AG75">
        <v>1513.4480000000003</v>
      </c>
    </row>
    <row r="76" spans="5:33" x14ac:dyDescent="0.25">
      <c r="E76">
        <v>32.105600000000003</v>
      </c>
      <c r="F76" s="142">
        <v>1.0000000002037268E-3</v>
      </c>
      <c r="H76" s="10"/>
      <c r="K76" s="10">
        <f t="shared" si="78"/>
        <v>64.363100000000003</v>
      </c>
      <c r="L76" s="10">
        <f t="shared" si="79"/>
        <v>1426.5259999999998</v>
      </c>
      <c r="M76" s="11"/>
      <c r="N76">
        <f t="shared" si="80"/>
        <v>81.523200000000003</v>
      </c>
      <c r="O76">
        <f t="shared" si="81"/>
        <v>3755.6490000000003</v>
      </c>
      <c r="P76" s="11"/>
      <c r="Q76">
        <f t="shared" si="82"/>
        <v>99.227599999999995</v>
      </c>
      <c r="R76">
        <f t="shared" si="82"/>
        <v>1543.5989999999993</v>
      </c>
      <c r="S76" s="11"/>
      <c r="W76" s="10">
        <f t="shared" si="83"/>
        <v>50.239699999999999</v>
      </c>
      <c r="X76" s="10">
        <f t="shared" si="84"/>
        <v>6646.8649999999998</v>
      </c>
      <c r="Y76" s="11"/>
      <c r="Z76">
        <f t="shared" ref="Z76:AA76" si="95">E1524</f>
        <v>73.587699999999998</v>
      </c>
      <c r="AA76">
        <f t="shared" si="95"/>
        <v>2398.447000000001</v>
      </c>
      <c r="AB76" s="11"/>
      <c r="AC76">
        <f t="shared" si="86"/>
        <v>89.917000000000002</v>
      </c>
      <c r="AD76">
        <f t="shared" si="86"/>
        <v>3877.2489999999998</v>
      </c>
      <c r="AE76" s="11"/>
      <c r="AF76">
        <v>95.360100000000003</v>
      </c>
      <c r="AG76">
        <v>1538.2710000000006</v>
      </c>
    </row>
    <row r="77" spans="5:33" x14ac:dyDescent="0.25">
      <c r="E77">
        <v>32.134300000000003</v>
      </c>
      <c r="F77" s="141">
        <v>1.0000000002037268E-3</v>
      </c>
      <c r="H77" s="10"/>
      <c r="K77" s="10">
        <f t="shared" si="78"/>
        <v>64.391800000000003</v>
      </c>
      <c r="L77" s="10">
        <f t="shared" si="79"/>
        <v>1435.6570000000002</v>
      </c>
      <c r="M77" s="11"/>
      <c r="N77">
        <f t="shared" si="80"/>
        <v>81.551900000000003</v>
      </c>
      <c r="O77">
        <f t="shared" si="81"/>
        <v>3822.2789999999995</v>
      </c>
      <c r="P77" s="11"/>
      <c r="Q77">
        <f t="shared" si="82"/>
        <v>99.256200000000007</v>
      </c>
      <c r="R77">
        <f t="shared" si="82"/>
        <v>1502.0829999999996</v>
      </c>
      <c r="S77" s="11"/>
      <c r="W77" s="10">
        <f t="shared" si="83"/>
        <v>50.2684</v>
      </c>
      <c r="X77" s="10">
        <f t="shared" si="84"/>
        <v>6706.813000000001</v>
      </c>
      <c r="Y77" s="11"/>
      <c r="Z77">
        <f t="shared" ref="Z77:AA77" si="96">E1525</f>
        <v>73.616399999999999</v>
      </c>
      <c r="AA77">
        <f t="shared" si="96"/>
        <v>2446.1829999999991</v>
      </c>
      <c r="AB77" s="11"/>
      <c r="AC77">
        <f t="shared" si="86"/>
        <v>89.945700000000002</v>
      </c>
      <c r="AD77">
        <f t="shared" si="86"/>
        <v>3949.8649999999998</v>
      </c>
      <c r="AE77" s="11"/>
      <c r="AF77">
        <v>95.388800000000003</v>
      </c>
      <c r="AG77">
        <v>1561.7040000000006</v>
      </c>
    </row>
    <row r="78" spans="5:33" x14ac:dyDescent="0.25">
      <c r="E78">
        <v>32.1629</v>
      </c>
      <c r="F78" s="142">
        <v>1.0000000002037268E-3</v>
      </c>
      <c r="H78" s="10"/>
      <c r="K78" s="10">
        <f t="shared" si="78"/>
        <v>64.420400000000001</v>
      </c>
      <c r="L78" s="10">
        <f t="shared" si="79"/>
        <v>1444.067</v>
      </c>
      <c r="M78" s="11"/>
      <c r="N78">
        <f t="shared" si="80"/>
        <v>81.580500000000001</v>
      </c>
      <c r="O78">
        <f t="shared" si="81"/>
        <v>3886.3329999999996</v>
      </c>
      <c r="P78" s="11"/>
      <c r="Q78">
        <f t="shared" si="82"/>
        <v>99.284899999999993</v>
      </c>
      <c r="R78">
        <f t="shared" si="82"/>
        <v>1459.8360000000002</v>
      </c>
      <c r="S78" s="11"/>
      <c r="W78" s="10">
        <f t="shared" si="83"/>
        <v>50.296999999999997</v>
      </c>
      <c r="X78" s="10">
        <f t="shared" si="84"/>
        <v>6760.9010000000007</v>
      </c>
      <c r="Y78" s="11"/>
      <c r="Z78">
        <f t="shared" ref="Z78:AA78" si="97">E1526</f>
        <v>73.644999999999996</v>
      </c>
      <c r="AA78">
        <f t="shared" si="97"/>
        <v>2493.143</v>
      </c>
      <c r="AB78" s="11"/>
      <c r="AC78">
        <f t="shared" si="86"/>
        <v>89.974299999999999</v>
      </c>
      <c r="AD78">
        <f t="shared" si="86"/>
        <v>4019.558</v>
      </c>
      <c r="AE78" s="11"/>
      <c r="AF78">
        <v>95.417400000000001</v>
      </c>
      <c r="AG78">
        <v>1583.6709999999994</v>
      </c>
    </row>
    <row r="79" spans="5:33" x14ac:dyDescent="0.25">
      <c r="E79">
        <v>32.191600000000001</v>
      </c>
      <c r="F79" s="141">
        <v>2.0000000004074536E-3</v>
      </c>
      <c r="H79" s="10"/>
      <c r="K79" s="10">
        <f t="shared" si="78"/>
        <v>64.449100000000001</v>
      </c>
      <c r="L79" s="10">
        <f t="shared" si="79"/>
        <v>1451.7439999999997</v>
      </c>
      <c r="M79" s="11"/>
      <c r="N79">
        <f t="shared" si="80"/>
        <v>81.609200000000001</v>
      </c>
      <c r="O79">
        <f t="shared" si="81"/>
        <v>3947.6390000000001</v>
      </c>
      <c r="P79" s="11"/>
      <c r="Q79">
        <f t="shared" si="82"/>
        <v>99.313500000000005</v>
      </c>
      <c r="R79">
        <f t="shared" si="82"/>
        <v>1417.0029999999997</v>
      </c>
      <c r="S79" s="11"/>
      <c r="W79" s="10">
        <f t="shared" si="83"/>
        <v>50.325699999999998</v>
      </c>
      <c r="X79" s="10">
        <f t="shared" si="84"/>
        <v>6808.9820000000009</v>
      </c>
      <c r="Y79" s="11"/>
      <c r="Z79">
        <f t="shared" ref="Z79:AA79" si="98">E1527</f>
        <v>73.673699999999997</v>
      </c>
      <c r="AA79">
        <f t="shared" si="98"/>
        <v>2539.2480000000005</v>
      </c>
      <c r="AB79" s="11"/>
      <c r="AC79">
        <f t="shared" si="86"/>
        <v>90.003</v>
      </c>
      <c r="AD79">
        <f t="shared" si="86"/>
        <v>4086.1760000000004</v>
      </c>
      <c r="AE79" s="11"/>
      <c r="AF79">
        <v>95.446100000000001</v>
      </c>
      <c r="AG79">
        <v>1604.1040000000003</v>
      </c>
    </row>
    <row r="80" spans="5:33" x14ac:dyDescent="0.25">
      <c r="E80">
        <v>32.220199999999998</v>
      </c>
      <c r="F80" s="142">
        <v>9.9999999838473741E-4</v>
      </c>
      <c r="H80" s="10"/>
      <c r="K80" s="10">
        <f t="shared" si="78"/>
        <v>64.477699999999999</v>
      </c>
      <c r="L80" s="10">
        <f t="shared" si="79"/>
        <v>1458.6760000000004</v>
      </c>
      <c r="M80" s="11"/>
      <c r="N80">
        <f t="shared" si="80"/>
        <v>81.637799999999999</v>
      </c>
      <c r="O80">
        <f t="shared" si="81"/>
        <v>4006.0290000000005</v>
      </c>
      <c r="P80" s="11"/>
      <c r="Q80">
        <f t="shared" si="82"/>
        <v>99.342200000000005</v>
      </c>
      <c r="R80">
        <f t="shared" si="82"/>
        <v>1373.6760000000004</v>
      </c>
      <c r="S80" s="11"/>
      <c r="W80" s="10">
        <f t="shared" si="83"/>
        <v>50.354300000000002</v>
      </c>
      <c r="X80" s="10">
        <f t="shared" si="84"/>
        <v>6850.924</v>
      </c>
      <c r="Y80" s="11"/>
      <c r="Z80">
        <f t="shared" ref="Z80:AA80" si="99">E1528</f>
        <v>73.702299999999994</v>
      </c>
      <c r="AA80">
        <f t="shared" si="99"/>
        <v>2584.41</v>
      </c>
      <c r="AB80" s="11"/>
      <c r="AC80">
        <f t="shared" si="86"/>
        <v>90.031599999999997</v>
      </c>
      <c r="AD80">
        <f t="shared" si="86"/>
        <v>4149.4919999999993</v>
      </c>
      <c r="AE80" s="11"/>
      <c r="AF80">
        <v>95.474699999999999</v>
      </c>
      <c r="AG80">
        <v>1622.9350000000004</v>
      </c>
    </row>
    <row r="81" spans="5:33" x14ac:dyDescent="0.25">
      <c r="E81">
        <v>32.248899999999999</v>
      </c>
      <c r="F81" s="141">
        <v>1.9999999985884642E-3</v>
      </c>
      <c r="H81" s="10"/>
      <c r="K81" s="10">
        <f t="shared" si="78"/>
        <v>64.506399999999999</v>
      </c>
      <c r="L81" s="10">
        <f t="shared" si="79"/>
        <v>1464.8510000000006</v>
      </c>
      <c r="M81" s="11"/>
      <c r="N81">
        <f t="shared" si="80"/>
        <v>81.666499999999999</v>
      </c>
      <c r="O81">
        <f t="shared" si="81"/>
        <v>4061.3339999999998</v>
      </c>
      <c r="P81" s="11"/>
      <c r="Q81">
        <f t="shared" si="82"/>
        <v>99.370800000000003</v>
      </c>
      <c r="R81">
        <f t="shared" si="82"/>
        <v>1330.009</v>
      </c>
      <c r="S81" s="11"/>
      <c r="W81" s="10">
        <f t="shared" si="83"/>
        <v>50.383000000000003</v>
      </c>
      <c r="X81" s="10">
        <f t="shared" si="84"/>
        <v>6886.6090000000004</v>
      </c>
      <c r="Y81" s="11"/>
      <c r="Z81">
        <f t="shared" ref="Z81:AA81" si="100">E1529</f>
        <v>73.730999999999995</v>
      </c>
      <c r="AA81">
        <f t="shared" si="100"/>
        <v>2628.5529999999999</v>
      </c>
      <c r="AB81" s="11"/>
      <c r="AC81">
        <f t="shared" si="86"/>
        <v>90.060299999999998</v>
      </c>
      <c r="AD81">
        <f t="shared" si="86"/>
        <v>4209.3289999999997</v>
      </c>
      <c r="AE81" s="11"/>
      <c r="AF81">
        <v>95.503399999999999</v>
      </c>
      <c r="AG81">
        <v>1640.1079999999993</v>
      </c>
    </row>
    <row r="82" spans="5:33" x14ac:dyDescent="0.25">
      <c r="E82">
        <v>32.277500000000003</v>
      </c>
      <c r="F82" s="142">
        <v>1.0000000002037268E-3</v>
      </c>
      <c r="H82" s="10"/>
      <c r="K82" s="10">
        <f t="shared" si="78"/>
        <v>64.534999999999997</v>
      </c>
      <c r="L82" s="10">
        <f t="shared" si="79"/>
        <v>1470.2600000000002</v>
      </c>
      <c r="M82" s="11"/>
      <c r="N82">
        <f t="shared" si="80"/>
        <v>81.695099999999996</v>
      </c>
      <c r="O82">
        <f t="shared" si="81"/>
        <v>4113.4189999999999</v>
      </c>
      <c r="P82" s="11"/>
      <c r="Q82">
        <f t="shared" si="82"/>
        <v>99.399500000000003</v>
      </c>
      <c r="R82">
        <f t="shared" si="82"/>
        <v>1286.0909999999994</v>
      </c>
      <c r="S82" s="11"/>
      <c r="W82" s="10">
        <f t="shared" si="83"/>
        <v>50.4116</v>
      </c>
      <c r="X82" s="10">
        <f t="shared" si="84"/>
        <v>6915.9340000000002</v>
      </c>
      <c r="Y82" s="11"/>
      <c r="Z82">
        <f t="shared" ref="Z82:AA82" si="101">E1530</f>
        <v>73.759600000000006</v>
      </c>
      <c r="AA82">
        <f t="shared" si="101"/>
        <v>2671.6000000000004</v>
      </c>
      <c r="AB82" s="11"/>
      <c r="AC82">
        <f t="shared" si="86"/>
        <v>90.088899999999995</v>
      </c>
      <c r="AD82">
        <f t="shared" si="86"/>
        <v>4265.5120000000006</v>
      </c>
      <c r="AE82" s="11"/>
      <c r="AF82">
        <v>95.531999999999996</v>
      </c>
      <c r="AG82">
        <v>1655.5649999999996</v>
      </c>
    </row>
    <row r="83" spans="5:33" x14ac:dyDescent="0.25">
      <c r="E83">
        <v>32.306199999999997</v>
      </c>
      <c r="F83" s="141">
        <v>1.0000000002037268E-3</v>
      </c>
      <c r="H83" s="10"/>
      <c r="K83" s="10">
        <f t="shared" si="78"/>
        <v>64.563699999999997</v>
      </c>
      <c r="L83" s="10">
        <f t="shared" si="79"/>
        <v>1474.8950000000004</v>
      </c>
      <c r="M83" s="11"/>
      <c r="N83">
        <f t="shared" si="80"/>
        <v>81.723699999999994</v>
      </c>
      <c r="O83">
        <f t="shared" si="81"/>
        <v>4162.1349999999993</v>
      </c>
      <c r="P83" s="11"/>
      <c r="Q83">
        <f t="shared" si="82"/>
        <v>99.428100000000001</v>
      </c>
      <c r="R83">
        <f t="shared" si="82"/>
        <v>1242.0699999999997</v>
      </c>
      <c r="S83" s="11"/>
      <c r="W83" s="10">
        <f t="shared" si="83"/>
        <v>50.440300000000001</v>
      </c>
      <c r="X83" s="10">
        <f t="shared" si="84"/>
        <v>6938.8189999999995</v>
      </c>
      <c r="Y83" s="11"/>
      <c r="Z83">
        <f t="shared" ref="Z83:AA83" si="102">E1531</f>
        <v>73.788300000000007</v>
      </c>
      <c r="AA83">
        <f t="shared" si="102"/>
        <v>2713.4709999999995</v>
      </c>
      <c r="AB83" s="11"/>
      <c r="AC83">
        <f t="shared" si="86"/>
        <v>90.117599999999996</v>
      </c>
      <c r="AD83">
        <f t="shared" si="86"/>
        <v>4317.8719999999994</v>
      </c>
      <c r="AE83" s="11"/>
      <c r="AF83">
        <v>95.560699999999997</v>
      </c>
      <c r="AG83">
        <v>1669.2609999999995</v>
      </c>
    </row>
    <row r="84" spans="5:33" x14ac:dyDescent="0.25">
      <c r="E84">
        <v>32.334800000000001</v>
      </c>
      <c r="F84" s="142">
        <v>2.0000000004074536E-3</v>
      </c>
      <c r="H84" s="10"/>
      <c r="K84" s="10">
        <f t="shared" si="78"/>
        <v>64.592299999999994</v>
      </c>
      <c r="L84" s="10">
        <f t="shared" si="79"/>
        <v>1478.7460000000001</v>
      </c>
      <c r="M84" s="11"/>
      <c r="N84">
        <f t="shared" si="80"/>
        <v>81.752399999999994</v>
      </c>
      <c r="O84">
        <f t="shared" si="81"/>
        <v>4207.3569999999991</v>
      </c>
      <c r="P84" s="11"/>
      <c r="Q84">
        <f t="shared" si="82"/>
        <v>99.456800000000001</v>
      </c>
      <c r="R84">
        <f t="shared" si="82"/>
        <v>1198.0259999999989</v>
      </c>
      <c r="S84" s="11"/>
      <c r="W84" s="10">
        <f t="shared" si="83"/>
        <v>50.468899999999998</v>
      </c>
      <c r="X84" s="10">
        <f t="shared" si="84"/>
        <v>6955.1970000000001</v>
      </c>
      <c r="Y84" s="11"/>
      <c r="Z84">
        <f t="shared" ref="Z84:AA84" si="103">E1532</f>
        <v>73.816900000000004</v>
      </c>
      <c r="AA84">
        <f t="shared" si="103"/>
        <v>2754.088999999999</v>
      </c>
      <c r="AB84" s="11"/>
      <c r="AC84">
        <f t="shared" si="86"/>
        <v>90.146199999999993</v>
      </c>
      <c r="AD84">
        <f t="shared" si="86"/>
        <v>4366.2610000000004</v>
      </c>
      <c r="AE84" s="11"/>
      <c r="AF84">
        <v>95.589299999999994</v>
      </c>
      <c r="AG84">
        <v>1681.1449999999995</v>
      </c>
    </row>
    <row r="85" spans="5:33" x14ac:dyDescent="0.25">
      <c r="E85">
        <v>32.363500000000002</v>
      </c>
      <c r="F85" s="141">
        <v>1.0000000002037268E-3</v>
      </c>
      <c r="H85" s="10"/>
      <c r="K85" s="10">
        <f t="shared" si="78"/>
        <v>64.620999999999995</v>
      </c>
      <c r="L85" s="10">
        <f t="shared" si="79"/>
        <v>1481.8070000000007</v>
      </c>
      <c r="M85" s="11"/>
      <c r="N85">
        <f t="shared" si="80"/>
        <v>81.781000000000006</v>
      </c>
      <c r="O85">
        <f t="shared" si="81"/>
        <v>4248.9469999999992</v>
      </c>
      <c r="P85" s="11"/>
      <c r="Q85">
        <f t="shared" si="82"/>
        <v>99.485399999999998</v>
      </c>
      <c r="R85">
        <f t="shared" si="82"/>
        <v>1154.1019999999999</v>
      </c>
      <c r="S85" s="11"/>
      <c r="W85" s="10">
        <f t="shared" si="83"/>
        <v>50.497599999999998</v>
      </c>
      <c r="X85" s="10">
        <f t="shared" si="84"/>
        <v>6965.0259999999998</v>
      </c>
      <c r="Y85" s="11"/>
      <c r="Z85">
        <f t="shared" ref="Z85:AA85" si="104">E1533</f>
        <v>73.845600000000005</v>
      </c>
      <c r="AA85">
        <f t="shared" si="104"/>
        <v>2793.3820000000005</v>
      </c>
      <c r="AB85" s="11"/>
      <c r="AC85">
        <f t="shared" si="86"/>
        <v>90.174899999999994</v>
      </c>
      <c r="AD85">
        <f t="shared" si="86"/>
        <v>4410.5069999999996</v>
      </c>
      <c r="AE85" s="11"/>
      <c r="AF85">
        <v>95.617999999999995</v>
      </c>
      <c r="AG85">
        <v>1691.1890000000003</v>
      </c>
    </row>
    <row r="86" spans="5:33" x14ac:dyDescent="0.25">
      <c r="E86">
        <v>32.392099999999999</v>
      </c>
      <c r="F86" s="142">
        <v>2.0000000004074536E-3</v>
      </c>
      <c r="H86" s="10"/>
      <c r="K86" s="10">
        <f t="shared" si="78"/>
        <v>64.649600000000007</v>
      </c>
      <c r="L86" s="10">
        <f t="shared" si="79"/>
        <v>1484.0769999999993</v>
      </c>
      <c r="M86" s="11"/>
      <c r="N86">
        <f t="shared" si="80"/>
        <v>81.809700000000007</v>
      </c>
      <c r="O86">
        <f t="shared" si="81"/>
        <v>4286.7830000000004</v>
      </c>
      <c r="P86" s="11"/>
      <c r="Q86">
        <f t="shared" si="82"/>
        <v>99.514099999999999</v>
      </c>
      <c r="R86">
        <f t="shared" si="82"/>
        <v>1110.371000000001</v>
      </c>
      <c r="S86" s="11"/>
      <c r="W86" s="10">
        <f t="shared" si="83"/>
        <v>50.526200000000003</v>
      </c>
      <c r="X86" s="10">
        <f t="shared" si="84"/>
        <v>6968.2739999999994</v>
      </c>
      <c r="Y86" s="11"/>
      <c r="Z86">
        <f t="shared" ref="Z86:AA86" si="105">E1534</f>
        <v>73.874200000000002</v>
      </c>
      <c r="AA86">
        <f t="shared" si="105"/>
        <v>2831.271999999999</v>
      </c>
      <c r="AB86" s="11"/>
      <c r="AC86">
        <f t="shared" si="86"/>
        <v>90.203500000000005</v>
      </c>
      <c r="AD86">
        <f t="shared" si="86"/>
        <v>4450.5040000000008</v>
      </c>
      <c r="AE86" s="11"/>
      <c r="AF86">
        <v>95.646600000000007</v>
      </c>
      <c r="AG86">
        <v>1699.357</v>
      </c>
    </row>
    <row r="87" spans="5:33" x14ac:dyDescent="0.25">
      <c r="E87">
        <v>32.420699999999997</v>
      </c>
      <c r="F87" s="141">
        <v>1.0000000002037268E-3</v>
      </c>
      <c r="H87" s="10"/>
      <c r="K87" s="10">
        <f t="shared" si="78"/>
        <v>64.678299999999993</v>
      </c>
      <c r="L87" s="10">
        <f t="shared" si="79"/>
        <v>1485.5469999999996</v>
      </c>
      <c r="M87" s="11"/>
      <c r="N87">
        <f t="shared" si="80"/>
        <v>81.838300000000004</v>
      </c>
      <c r="O87">
        <f t="shared" si="81"/>
        <v>4320.7919999999995</v>
      </c>
      <c r="P87" s="11"/>
      <c r="Q87">
        <f t="shared" si="82"/>
        <v>99.542699999999996</v>
      </c>
      <c r="R87">
        <f t="shared" si="82"/>
        <v>1066.9589999999998</v>
      </c>
      <c r="S87" s="11"/>
      <c r="W87" s="10">
        <f t="shared" si="83"/>
        <v>50.554900000000004</v>
      </c>
      <c r="X87" s="10">
        <f t="shared" si="84"/>
        <v>6964.9330000000009</v>
      </c>
      <c r="Y87" s="11"/>
      <c r="Z87">
        <f t="shared" ref="Z87:AA87" si="106">E1535</f>
        <v>73.902900000000002</v>
      </c>
      <c r="AA87">
        <f t="shared" si="106"/>
        <v>2867.688000000001</v>
      </c>
      <c r="AB87" s="11"/>
      <c r="AC87">
        <f t="shared" si="86"/>
        <v>90.232200000000006</v>
      </c>
      <c r="AD87">
        <f t="shared" si="86"/>
        <v>4486.101999999999</v>
      </c>
      <c r="AE87" s="11"/>
      <c r="AF87">
        <v>95.675299999999993</v>
      </c>
      <c r="AG87">
        <v>1705.63</v>
      </c>
    </row>
    <row r="88" spans="5:33" x14ac:dyDescent="0.25">
      <c r="E88">
        <v>32.449399999999997</v>
      </c>
      <c r="F88" s="142">
        <v>1.0000000002037268E-3</v>
      </c>
      <c r="H88" s="10"/>
      <c r="K88" s="10">
        <f t="shared" si="78"/>
        <v>64.706900000000005</v>
      </c>
      <c r="L88" s="10">
        <f t="shared" si="79"/>
        <v>1486.2190000000001</v>
      </c>
      <c r="M88" s="11"/>
      <c r="N88">
        <f t="shared" si="80"/>
        <v>81.867000000000004</v>
      </c>
      <c r="O88">
        <f t="shared" si="81"/>
        <v>4350.8339999999998</v>
      </c>
      <c r="P88" s="11"/>
      <c r="Q88">
        <f t="shared" si="82"/>
        <v>99.571399999999997</v>
      </c>
      <c r="R88">
        <f t="shared" si="82"/>
        <v>1023.9450000000006</v>
      </c>
      <c r="S88" s="11"/>
      <c r="W88" s="10">
        <f t="shared" si="83"/>
        <v>50.583500000000001</v>
      </c>
      <c r="X88" s="10">
        <f t="shared" si="84"/>
        <v>6955.0099999999993</v>
      </c>
      <c r="Y88" s="11"/>
      <c r="Z88">
        <f t="shared" ref="Z88:AA88" si="107">E1536</f>
        <v>73.9315</v>
      </c>
      <c r="AA88">
        <f t="shared" si="107"/>
        <v>2902.5609999999988</v>
      </c>
      <c r="AB88" s="11"/>
      <c r="AC88">
        <f t="shared" si="86"/>
        <v>90.260800000000003</v>
      </c>
      <c r="AD88">
        <f t="shared" si="86"/>
        <v>4517.2160000000003</v>
      </c>
      <c r="AE88" s="11"/>
      <c r="AF88">
        <v>95.703900000000004</v>
      </c>
      <c r="AG88">
        <v>1709.9859999999999</v>
      </c>
    </row>
    <row r="89" spans="5:33" x14ac:dyDescent="0.25">
      <c r="E89">
        <v>32.478000000000002</v>
      </c>
      <c r="F89" s="141">
        <v>2.0000000004074536E-3</v>
      </c>
      <c r="H89" s="10"/>
      <c r="K89" s="10">
        <f t="shared" si="78"/>
        <v>64.735600000000005</v>
      </c>
      <c r="L89" s="10">
        <f t="shared" si="79"/>
        <v>1486.0900000000001</v>
      </c>
      <c r="M89" s="11"/>
      <c r="N89">
        <f t="shared" si="80"/>
        <v>81.895600000000002</v>
      </c>
      <c r="O89">
        <f t="shared" si="81"/>
        <v>4376.8439999999991</v>
      </c>
      <c r="P89" s="11"/>
      <c r="Q89">
        <f t="shared" si="82"/>
        <v>99.6</v>
      </c>
      <c r="R89">
        <f t="shared" si="82"/>
        <v>981.43100000000049</v>
      </c>
      <c r="S89" s="11"/>
      <c r="W89" s="10">
        <f t="shared" si="83"/>
        <v>50.612099999999998</v>
      </c>
      <c r="X89" s="10">
        <f t="shared" si="84"/>
        <v>6938.5370000000003</v>
      </c>
      <c r="Y89" s="11"/>
      <c r="Z89">
        <f t="shared" ref="Z89:AA89" si="108">E1537</f>
        <v>73.9602</v>
      </c>
      <c r="AA89">
        <f t="shared" si="108"/>
        <v>2935.8249999999989</v>
      </c>
      <c r="AB89" s="11"/>
      <c r="AC89">
        <f t="shared" si="86"/>
        <v>90.289500000000004</v>
      </c>
      <c r="AD89">
        <f t="shared" si="86"/>
        <v>4543.7259999999997</v>
      </c>
      <c r="AE89" s="11"/>
      <c r="AF89">
        <v>95.732600000000005</v>
      </c>
      <c r="AG89">
        <v>1712.4230000000007</v>
      </c>
    </row>
    <row r="90" spans="5:33" x14ac:dyDescent="0.25">
      <c r="E90">
        <v>32.506700000000002</v>
      </c>
      <c r="F90" s="142">
        <v>2.0000000004074536E-3</v>
      </c>
      <c r="H90" s="10"/>
      <c r="K90" s="10">
        <f t="shared" si="78"/>
        <v>64.764200000000002</v>
      </c>
      <c r="L90" s="10">
        <f t="shared" si="79"/>
        <v>1485.1600000000008</v>
      </c>
      <c r="M90" s="11"/>
      <c r="N90">
        <f t="shared" si="80"/>
        <v>81.924300000000002</v>
      </c>
      <c r="O90">
        <f t="shared" si="81"/>
        <v>4398.7749999999996</v>
      </c>
      <c r="P90" s="11"/>
      <c r="Q90">
        <f t="shared" si="82"/>
        <v>99.628699999999995</v>
      </c>
      <c r="R90">
        <f t="shared" si="82"/>
        <v>939.49099999999999</v>
      </c>
      <c r="S90" s="11"/>
      <c r="W90" s="10">
        <f t="shared" si="83"/>
        <v>50.640799999999999</v>
      </c>
      <c r="X90" s="10">
        <f t="shared" si="84"/>
        <v>6915.5620000000008</v>
      </c>
      <c r="Y90" s="11"/>
      <c r="Z90">
        <f t="shared" ref="Z90:AA90" si="109">E1538</f>
        <v>73.988799999999998</v>
      </c>
      <c r="AA90">
        <f t="shared" si="109"/>
        <v>2967.4159999999993</v>
      </c>
      <c r="AB90" s="11"/>
      <c r="AC90">
        <f t="shared" si="86"/>
        <v>90.318100000000001</v>
      </c>
      <c r="AD90">
        <f t="shared" si="86"/>
        <v>4565.5709999999999</v>
      </c>
      <c r="AE90" s="11"/>
      <c r="AF90">
        <v>95.761200000000002</v>
      </c>
      <c r="AG90">
        <v>1712.9309999999996</v>
      </c>
    </row>
    <row r="91" spans="5:33" x14ac:dyDescent="0.25">
      <c r="E91">
        <v>32.535299999999999</v>
      </c>
      <c r="F91" s="141">
        <v>2.0000000004074536E-3</v>
      </c>
      <c r="H91" s="10"/>
      <c r="K91" s="10">
        <f t="shared" si="78"/>
        <v>64.792900000000003</v>
      </c>
      <c r="L91" s="10">
        <f t="shared" si="79"/>
        <v>1483.4309999999996</v>
      </c>
      <c r="M91" s="11"/>
      <c r="N91">
        <f t="shared" si="80"/>
        <v>81.9529</v>
      </c>
      <c r="O91">
        <f t="shared" si="81"/>
        <v>4416.5140000000001</v>
      </c>
      <c r="P91" s="11"/>
      <c r="Q91">
        <f t="shared" si="82"/>
        <v>99.657300000000006</v>
      </c>
      <c r="R91">
        <f t="shared" ref="R91" si="110">F2434</f>
        <v>898.20299999999952</v>
      </c>
      <c r="S91" s="11"/>
      <c r="W91" s="10">
        <f t="shared" si="83"/>
        <v>50.669400000000003</v>
      </c>
      <c r="X91" s="10">
        <f t="shared" si="84"/>
        <v>6886.1459999999997</v>
      </c>
      <c r="Y91" s="11"/>
      <c r="Z91">
        <f t="shared" ref="Z91:AA91" si="111">E1539</f>
        <v>74.017499999999998</v>
      </c>
      <c r="AA91">
        <f t="shared" si="111"/>
        <v>2997.2669999999998</v>
      </c>
      <c r="AB91" s="11"/>
      <c r="AC91">
        <f t="shared" si="86"/>
        <v>90.346800000000002</v>
      </c>
      <c r="AD91">
        <f t="shared" si="86"/>
        <v>4582.6639999999998</v>
      </c>
      <c r="AE91" s="11"/>
      <c r="AF91">
        <v>95.789900000000003</v>
      </c>
      <c r="AG91">
        <v>1711.5229999999992</v>
      </c>
    </row>
    <row r="92" spans="5:33" x14ac:dyDescent="0.25">
      <c r="E92">
        <v>32.564</v>
      </c>
      <c r="F92" s="142">
        <v>2.0000000004074536E-3</v>
      </c>
      <c r="H92" s="10"/>
      <c r="K92" s="10">
        <f t="shared" si="78"/>
        <v>64.8215</v>
      </c>
      <c r="L92" s="10">
        <f t="shared" si="79"/>
        <v>1480.9059999999999</v>
      </c>
      <c r="M92" s="11"/>
      <c r="N92">
        <f t="shared" si="80"/>
        <v>81.9816</v>
      </c>
      <c r="O92">
        <f t="shared" si="81"/>
        <v>4430.0349999999999</v>
      </c>
      <c r="P92" s="11"/>
      <c r="Q92">
        <f t="shared" si="82"/>
        <v>99.686000000000007</v>
      </c>
      <c r="R92">
        <f t="shared" si="82"/>
        <v>857.65999999999985</v>
      </c>
      <c r="S92" s="11"/>
      <c r="W92" s="10">
        <f t="shared" si="83"/>
        <v>50.698099999999997</v>
      </c>
      <c r="X92" s="10">
        <f t="shared" si="84"/>
        <v>6850.3739999999989</v>
      </c>
      <c r="Y92" s="11"/>
      <c r="Z92">
        <f t="shared" ref="Z92:AA92" si="112">E1540</f>
        <v>74.046099999999996</v>
      </c>
      <c r="AA92">
        <f t="shared" si="112"/>
        <v>3025.3220000000001</v>
      </c>
      <c r="AB92" s="11"/>
      <c r="AC92">
        <f t="shared" si="86"/>
        <v>90.375399999999999</v>
      </c>
      <c r="AD92">
        <f t="shared" si="86"/>
        <v>4594.9639999999999</v>
      </c>
      <c r="AE92" s="11"/>
      <c r="AF92">
        <v>95.8185</v>
      </c>
      <c r="AG92">
        <v>1708.2050000000008</v>
      </c>
    </row>
    <row r="93" spans="5:33" x14ac:dyDescent="0.25">
      <c r="E93">
        <v>32.592599999999997</v>
      </c>
      <c r="F93" s="141">
        <v>2.0000000004074536E-3</v>
      </c>
      <c r="H93" s="10"/>
      <c r="K93" s="10">
        <f t="shared" si="78"/>
        <v>64.850099999999998</v>
      </c>
      <c r="L93" s="10">
        <f t="shared" si="79"/>
        <v>1477.5879999999997</v>
      </c>
      <c r="M93" s="11"/>
      <c r="N93">
        <f t="shared" si="80"/>
        <v>82.010199999999998</v>
      </c>
      <c r="O93">
        <f t="shared" si="81"/>
        <v>4439.2909999999993</v>
      </c>
      <c r="P93" s="11"/>
      <c r="Q93">
        <f t="shared" si="82"/>
        <v>99.714600000000004</v>
      </c>
      <c r="R93">
        <f t="shared" si="82"/>
        <v>817.90099999999984</v>
      </c>
      <c r="S93" s="11"/>
      <c r="W93" s="10">
        <f t="shared" si="83"/>
        <v>50.726700000000001</v>
      </c>
      <c r="X93" s="10">
        <f t="shared" si="84"/>
        <v>6808.3450000000003</v>
      </c>
      <c r="Y93" s="11"/>
      <c r="Z93">
        <f t="shared" ref="Z93:AA93" si="113">E1541</f>
        <v>74.074799999999996</v>
      </c>
      <c r="AA93">
        <f t="shared" si="113"/>
        <v>3051.5259999999989</v>
      </c>
      <c r="AB93" s="11"/>
      <c r="AC93">
        <f t="shared" si="86"/>
        <v>90.4041</v>
      </c>
      <c r="AD93">
        <f t="shared" si="86"/>
        <v>4602.4219999999996</v>
      </c>
      <c r="AE93" s="11"/>
      <c r="AF93">
        <v>95.847200000000001</v>
      </c>
      <c r="AG93">
        <v>1703.0030000000006</v>
      </c>
    </row>
    <row r="94" spans="5:33" x14ac:dyDescent="0.25">
      <c r="E94">
        <v>32.621299999999998</v>
      </c>
      <c r="F94" s="142">
        <v>1.0000000002037268E-3</v>
      </c>
      <c r="H94" s="10"/>
      <c r="K94" s="10">
        <f t="shared" si="78"/>
        <v>64.878799999999998</v>
      </c>
      <c r="L94" s="10">
        <f t="shared" si="79"/>
        <v>1473.4840000000004</v>
      </c>
      <c r="M94" s="11"/>
      <c r="N94">
        <f t="shared" si="80"/>
        <v>82.038899999999998</v>
      </c>
      <c r="O94">
        <f t="shared" si="81"/>
        <v>4444.2580000000007</v>
      </c>
      <c r="P94" s="11"/>
      <c r="Q94">
        <f t="shared" si="82"/>
        <v>99.743300000000005</v>
      </c>
      <c r="R94">
        <f t="shared" si="82"/>
        <v>779.01299999999992</v>
      </c>
      <c r="S94" s="11"/>
      <c r="W94" s="10">
        <f t="shared" si="83"/>
        <v>50.755400000000002</v>
      </c>
      <c r="X94" s="10">
        <f t="shared" si="84"/>
        <v>6760.1800000000012</v>
      </c>
      <c r="Y94" s="11"/>
      <c r="Z94">
        <f t="shared" ref="Z94:AA94" si="114">E1542</f>
        <v>74.103399999999993</v>
      </c>
      <c r="AA94">
        <f t="shared" si="114"/>
        <v>3075.8239999999996</v>
      </c>
      <c r="AB94" s="11"/>
      <c r="AC94">
        <f t="shared" si="86"/>
        <v>90.432699999999997</v>
      </c>
      <c r="AD94">
        <f t="shared" si="86"/>
        <v>4605.0300000000007</v>
      </c>
      <c r="AE94" s="11"/>
      <c r="AF94">
        <v>95.875799999999998</v>
      </c>
      <c r="AG94">
        <v>1695.9360000000006</v>
      </c>
    </row>
    <row r="95" spans="5:33" x14ac:dyDescent="0.25">
      <c r="E95">
        <v>32.649900000000002</v>
      </c>
      <c r="F95" s="141">
        <v>2.0000000004074536E-3</v>
      </c>
      <c r="H95" s="10"/>
      <c r="K95" s="10">
        <f t="shared" si="78"/>
        <v>64.907399999999996</v>
      </c>
      <c r="L95" s="10">
        <f t="shared" si="79"/>
        <v>1468.5990000000002</v>
      </c>
      <c r="M95" s="11"/>
      <c r="N95">
        <f t="shared" si="80"/>
        <v>82.067499999999995</v>
      </c>
      <c r="O95">
        <f t="shared" si="81"/>
        <v>4444.9349999999995</v>
      </c>
      <c r="P95" s="11"/>
      <c r="Q95">
        <f t="shared" si="82"/>
        <v>99.771900000000002</v>
      </c>
      <c r="R95">
        <f t="shared" si="82"/>
        <v>741.02700000000004</v>
      </c>
      <c r="S95" s="11"/>
      <c r="W95" s="10">
        <f t="shared" si="83"/>
        <v>50.783999999999999</v>
      </c>
      <c r="X95" s="10">
        <f t="shared" si="84"/>
        <v>6706.0079999999998</v>
      </c>
      <c r="Y95" s="11"/>
      <c r="Z95">
        <f t="shared" ref="Z95:AA95" si="115">E1543</f>
        <v>74.132099999999994</v>
      </c>
      <c r="AA95">
        <f t="shared" si="115"/>
        <v>3098.1710000000003</v>
      </c>
      <c r="AB95" s="11"/>
      <c r="AC95">
        <f t="shared" si="86"/>
        <v>90.461399999999998</v>
      </c>
      <c r="AD95">
        <f t="shared" si="86"/>
        <v>4602.7619999999997</v>
      </c>
      <c r="AE95" s="11"/>
      <c r="AF95">
        <v>95.904399999999995</v>
      </c>
      <c r="AG95">
        <v>1687.0480000000007</v>
      </c>
    </row>
    <row r="96" spans="5:33" x14ac:dyDescent="0.25">
      <c r="E96">
        <v>32.678600000000003</v>
      </c>
      <c r="F96" s="142">
        <v>9.9999999838473741E-4</v>
      </c>
      <c r="H96" s="10"/>
      <c r="K96" s="10">
        <f t="shared" si="78"/>
        <v>64.936099999999996</v>
      </c>
      <c r="L96" s="10">
        <f t="shared" si="79"/>
        <v>1462.942</v>
      </c>
      <c r="M96" s="11"/>
      <c r="N96">
        <f t="shared" si="80"/>
        <v>82.096199999999996</v>
      </c>
      <c r="O96">
        <f t="shared" si="81"/>
        <v>4441.3060000000005</v>
      </c>
      <c r="P96" s="11"/>
      <c r="Q96">
        <f t="shared" si="82"/>
        <v>99.800600000000003</v>
      </c>
      <c r="R96">
        <f t="shared" si="82"/>
        <v>704.01499999999942</v>
      </c>
      <c r="S96" s="11"/>
      <c r="W96" s="10">
        <f t="shared" si="83"/>
        <v>50.8127</v>
      </c>
      <c r="X96" s="10">
        <f t="shared" si="84"/>
        <v>6645.9839999999995</v>
      </c>
      <c r="Y96" s="11"/>
      <c r="Z96">
        <f t="shared" ref="Z96:AA96" si="116">E1544</f>
        <v>74.160700000000006</v>
      </c>
      <c r="AA96">
        <f t="shared" si="116"/>
        <v>3118.5209999999988</v>
      </c>
      <c r="AB96" s="11"/>
      <c r="AC96">
        <f t="shared" si="86"/>
        <v>90.49</v>
      </c>
      <c r="AD96">
        <f t="shared" si="86"/>
        <v>4595.6429999999991</v>
      </c>
      <c r="AE96" s="11"/>
      <c r="AF96">
        <v>95.933099999999996</v>
      </c>
      <c r="AG96">
        <v>1676.3710000000001</v>
      </c>
    </row>
    <row r="97" spans="5:33" x14ac:dyDescent="0.25">
      <c r="E97">
        <v>32.7072</v>
      </c>
      <c r="F97" s="141">
        <v>1.0000000002037268E-3</v>
      </c>
      <c r="H97" s="10"/>
      <c r="K97" s="10">
        <f t="shared" si="78"/>
        <v>64.964699999999993</v>
      </c>
      <c r="L97" s="10">
        <f t="shared" si="79"/>
        <v>1456.5219999999999</v>
      </c>
      <c r="M97" s="11"/>
      <c r="N97">
        <f t="shared" si="80"/>
        <v>82.124799999999993</v>
      </c>
      <c r="O97">
        <f t="shared" si="81"/>
        <v>4433.3740000000007</v>
      </c>
      <c r="P97" s="11"/>
      <c r="Q97">
        <f t="shared" si="82"/>
        <v>99.8292</v>
      </c>
      <c r="R97">
        <f t="shared" si="82"/>
        <v>667.99699999999939</v>
      </c>
      <c r="S97" s="11"/>
      <c r="W97" s="10">
        <f t="shared" si="83"/>
        <v>50.841299999999997</v>
      </c>
      <c r="X97" s="10">
        <f t="shared" si="84"/>
        <v>6580.2679999999991</v>
      </c>
      <c r="Y97" s="11"/>
      <c r="Z97">
        <f t="shared" ref="Z97:AA97" si="117">E1545</f>
        <v>74.189400000000006</v>
      </c>
      <c r="AA97">
        <f t="shared" si="117"/>
        <v>3136.8300000000008</v>
      </c>
      <c r="AB97" s="11"/>
      <c r="AC97">
        <f t="shared" si="86"/>
        <v>90.518600000000006</v>
      </c>
      <c r="AD97">
        <f t="shared" si="86"/>
        <v>4583.6819999999998</v>
      </c>
      <c r="AE97" s="11"/>
      <c r="AF97">
        <v>95.961699999999993</v>
      </c>
      <c r="AG97">
        <v>1663.9620000000004</v>
      </c>
    </row>
    <row r="98" spans="5:33" x14ac:dyDescent="0.25">
      <c r="E98">
        <v>32.735900000000001</v>
      </c>
      <c r="F98" s="142">
        <v>1.9999999985884642E-3</v>
      </c>
      <c r="H98" s="10"/>
      <c r="K98" s="10">
        <f t="shared" si="78"/>
        <v>64.993399999999994</v>
      </c>
      <c r="L98" s="10">
        <f t="shared" si="79"/>
        <v>1449.348</v>
      </c>
      <c r="M98" s="11"/>
      <c r="N98">
        <f t="shared" si="80"/>
        <v>82.153499999999994</v>
      </c>
      <c r="O98">
        <f t="shared" si="81"/>
        <v>4421.1890000000003</v>
      </c>
      <c r="P98" s="11"/>
      <c r="Q98">
        <f t="shared" si="82"/>
        <v>99.857900000000001</v>
      </c>
      <c r="R98">
        <f t="shared" si="82"/>
        <v>633.02800000000025</v>
      </c>
      <c r="S98" s="11"/>
      <c r="W98" s="10">
        <f t="shared" si="83"/>
        <v>50.87</v>
      </c>
      <c r="X98" s="10">
        <f t="shared" si="84"/>
        <v>6509.0470000000005</v>
      </c>
      <c r="Y98" s="11"/>
      <c r="Z98">
        <f t="shared" ref="Z98:AA98" si="118">E1546</f>
        <v>74.218000000000004</v>
      </c>
      <c r="AA98">
        <f t="shared" si="118"/>
        <v>3153.0609999999997</v>
      </c>
      <c r="AB98" s="11"/>
      <c r="AC98">
        <f t="shared" si="86"/>
        <v>90.547300000000007</v>
      </c>
      <c r="AD98">
        <f t="shared" si="86"/>
        <v>4566.9269999999988</v>
      </c>
      <c r="AE98" s="11"/>
      <c r="AF98">
        <v>95.990399999999994</v>
      </c>
      <c r="AG98">
        <v>1649.8680000000004</v>
      </c>
    </row>
    <row r="99" spans="5:33" x14ac:dyDescent="0.25">
      <c r="E99">
        <v>32.764499999999998</v>
      </c>
      <c r="F99" s="141">
        <v>2.0000000004074536E-3</v>
      </c>
      <c r="H99" s="10"/>
      <c r="K99" s="10">
        <f t="shared" si="78"/>
        <v>65.022000000000006</v>
      </c>
      <c r="L99" s="10">
        <f t="shared" si="79"/>
        <v>1441.433</v>
      </c>
      <c r="M99" s="11"/>
      <c r="N99">
        <f t="shared" si="80"/>
        <v>82.182100000000005</v>
      </c>
      <c r="O99">
        <f t="shared" si="81"/>
        <v>4404.7780000000002</v>
      </c>
      <c r="P99" s="11"/>
      <c r="Q99">
        <f t="shared" si="82"/>
        <v>99.886499999999998</v>
      </c>
      <c r="R99">
        <f t="shared" si="82"/>
        <v>599.1309999999994</v>
      </c>
      <c r="S99" s="11"/>
      <c r="W99" s="10">
        <f t="shared" si="83"/>
        <v>50.898600000000002</v>
      </c>
      <c r="X99" s="10">
        <f t="shared" si="84"/>
        <v>6432.509</v>
      </c>
      <c r="Y99" s="11"/>
      <c r="Z99">
        <f t="shared" ref="Z99:AA99" si="119">E1547</f>
        <v>74.246700000000004</v>
      </c>
      <c r="AA99">
        <f t="shared" si="119"/>
        <v>3167.1819999999998</v>
      </c>
      <c r="AB99" s="11"/>
      <c r="AC99">
        <f t="shared" si="86"/>
        <v>90.575900000000004</v>
      </c>
      <c r="AD99">
        <f t="shared" si="86"/>
        <v>4545.4189999999999</v>
      </c>
      <c r="AE99" s="11"/>
      <c r="AF99">
        <v>96.019000000000005</v>
      </c>
      <c r="AG99">
        <v>1634.1539999999995</v>
      </c>
    </row>
    <row r="100" spans="5:33" x14ac:dyDescent="0.25">
      <c r="E100">
        <v>32.793199999999999</v>
      </c>
      <c r="F100" s="142">
        <v>1.0000000002037268E-3</v>
      </c>
      <c r="H100" s="10"/>
      <c r="K100" s="10">
        <f t="shared" si="78"/>
        <v>65.050700000000006</v>
      </c>
      <c r="L100" s="10">
        <f t="shared" si="79"/>
        <v>1432.7889999999998</v>
      </c>
      <c r="M100" s="11"/>
      <c r="N100">
        <f t="shared" si="80"/>
        <v>82.210800000000006</v>
      </c>
      <c r="O100">
        <f t="shared" si="81"/>
        <v>4384.1639999999998</v>
      </c>
      <c r="P100" s="11"/>
      <c r="Q100">
        <f t="shared" si="82"/>
        <v>99.915199999999999</v>
      </c>
      <c r="R100">
        <f t="shared" si="82"/>
        <v>566.33699999999953</v>
      </c>
      <c r="S100" s="11"/>
      <c r="W100" s="10">
        <f t="shared" si="83"/>
        <v>50.927300000000002</v>
      </c>
      <c r="X100" s="10">
        <f t="shared" si="84"/>
        <v>6350.8539999999994</v>
      </c>
      <c r="Y100" s="11"/>
      <c r="Z100">
        <f t="shared" ref="Z100:AA100" si="120">E1548</f>
        <v>74.275300000000001</v>
      </c>
      <c r="AA100">
        <f t="shared" si="120"/>
        <v>3179.1639999999998</v>
      </c>
      <c r="AB100" s="11"/>
      <c r="AC100">
        <f t="shared" si="86"/>
        <v>90.604600000000005</v>
      </c>
      <c r="AD100">
        <f t="shared" si="86"/>
        <v>4519.2460000000001</v>
      </c>
      <c r="AE100" s="11"/>
      <c r="AF100">
        <v>96.047700000000006</v>
      </c>
      <c r="AG100">
        <v>1616.8919999999989</v>
      </c>
    </row>
    <row r="101" spans="5:33" x14ac:dyDescent="0.25">
      <c r="E101">
        <v>32.821800000000003</v>
      </c>
      <c r="F101" s="141">
        <v>2.0000000004074536E-3</v>
      </c>
      <c r="H101" s="10"/>
      <c r="K101" s="10">
        <f t="shared" si="78"/>
        <v>65.079300000000003</v>
      </c>
      <c r="L101" s="10">
        <f t="shared" si="79"/>
        <v>1423.4290000000001</v>
      </c>
      <c r="M101" s="11"/>
      <c r="N101">
        <f t="shared" si="80"/>
        <v>82.239400000000003</v>
      </c>
      <c r="O101">
        <f t="shared" si="81"/>
        <v>4359.4339999999993</v>
      </c>
      <c r="P101" s="11"/>
      <c r="Q101">
        <f t="shared" si="82"/>
        <v>99.943799999999996</v>
      </c>
      <c r="R101">
        <f t="shared" si="82"/>
        <v>534.65900000000056</v>
      </c>
      <c r="S101" s="11"/>
      <c r="W101" s="10">
        <f t="shared" si="83"/>
        <v>50.9559</v>
      </c>
      <c r="X101" s="10">
        <f t="shared" si="84"/>
        <v>6264.3180000000002</v>
      </c>
      <c r="Y101" s="11"/>
      <c r="Z101">
        <f t="shared" ref="Z101:AA101" si="121">E1549</f>
        <v>74.303899999999999</v>
      </c>
      <c r="AA101">
        <f t="shared" si="121"/>
        <v>3188.9809999999998</v>
      </c>
      <c r="AB101" s="11"/>
      <c r="AC101">
        <f t="shared" si="86"/>
        <v>90.633200000000002</v>
      </c>
      <c r="AD101">
        <f t="shared" si="86"/>
        <v>4488.4670000000006</v>
      </c>
      <c r="AE101" s="11"/>
      <c r="AF101">
        <v>96.076300000000003</v>
      </c>
      <c r="AG101">
        <v>1598.1479999999992</v>
      </c>
    </row>
    <row r="102" spans="5:33" x14ac:dyDescent="0.25">
      <c r="E102">
        <v>32.850499999999997</v>
      </c>
      <c r="F102" s="142">
        <v>1.0000000002037268E-3</v>
      </c>
      <c r="H102" s="10"/>
      <c r="K102" s="10">
        <f t="shared" si="78"/>
        <v>65.108000000000004</v>
      </c>
      <c r="L102" s="10">
        <f t="shared" si="79"/>
        <v>1413.37</v>
      </c>
      <c r="M102" s="11"/>
      <c r="N102">
        <f t="shared" si="80"/>
        <v>82.268100000000004</v>
      </c>
      <c r="O102">
        <f t="shared" si="81"/>
        <v>4330.6589999999997</v>
      </c>
      <c r="P102" s="11"/>
      <c r="Q102">
        <f t="shared" si="82"/>
        <v>99.972399999999993</v>
      </c>
      <c r="R102">
        <f t="shared" si="82"/>
        <v>504.11300000000028</v>
      </c>
      <c r="S102" s="11"/>
      <c r="W102" s="10">
        <f t="shared" si="83"/>
        <v>50.9846</v>
      </c>
      <c r="X102" s="10">
        <f t="shared" si="84"/>
        <v>6173.119999999999</v>
      </c>
      <c r="Y102" s="11"/>
      <c r="Z102">
        <f t="shared" ref="Z102:AA102" si="122">E1550</f>
        <v>74.332599999999999</v>
      </c>
      <c r="AA102">
        <f t="shared" si="122"/>
        <v>3196.616</v>
      </c>
      <c r="AB102" s="11"/>
      <c r="AC102">
        <f t="shared" si="86"/>
        <v>90.661900000000003</v>
      </c>
      <c r="AD102">
        <f t="shared" si="86"/>
        <v>4453.2020000000002</v>
      </c>
      <c r="AE102" s="11"/>
      <c r="AF102">
        <v>96.105000000000004</v>
      </c>
      <c r="AG102">
        <v>1578.0119999999997</v>
      </c>
    </row>
    <row r="103" spans="5:33" x14ac:dyDescent="0.25">
      <c r="E103">
        <v>32.879100000000001</v>
      </c>
      <c r="F103" s="141">
        <v>2.0000000004074536E-3</v>
      </c>
      <c r="H103" s="10"/>
      <c r="K103" s="10">
        <f t="shared" si="78"/>
        <v>65.136600000000001</v>
      </c>
      <c r="L103" s="10">
        <f t="shared" si="79"/>
        <v>1402.6239999999998</v>
      </c>
      <c r="M103" s="11"/>
      <c r="N103">
        <f t="shared" si="80"/>
        <v>82.296700000000001</v>
      </c>
      <c r="O103">
        <f t="shared" si="81"/>
        <v>4297.8989999999994</v>
      </c>
      <c r="P103" s="11"/>
      <c r="Q103">
        <f t="shared" si="82"/>
        <v>100.001</v>
      </c>
      <c r="R103">
        <f t="shared" si="82"/>
        <v>474.72100000000046</v>
      </c>
      <c r="S103" s="11"/>
      <c r="W103" s="10">
        <f t="shared" si="83"/>
        <v>51.013199999999998</v>
      </c>
      <c r="X103" s="10">
        <f t="shared" si="84"/>
        <v>6077.4989999999998</v>
      </c>
      <c r="Y103" s="11"/>
      <c r="Z103">
        <f t="shared" ref="Z103:AA103" si="123">E1551</f>
        <v>74.361199999999997</v>
      </c>
      <c r="AA103">
        <f t="shared" si="123"/>
        <v>3202.05</v>
      </c>
      <c r="AB103" s="11"/>
      <c r="AC103">
        <f t="shared" si="86"/>
        <v>90.6905</v>
      </c>
      <c r="AD103">
        <f t="shared" si="86"/>
        <v>4413.5370000000012</v>
      </c>
      <c r="AE103" s="11"/>
      <c r="AF103">
        <v>96.133600000000001</v>
      </c>
      <c r="AG103">
        <v>1556.5569999999998</v>
      </c>
    </row>
    <row r="104" spans="5:33" x14ac:dyDescent="0.25">
      <c r="E104">
        <v>32.907800000000002</v>
      </c>
      <c r="F104" s="142">
        <v>1.0000000002037268E-3</v>
      </c>
      <c r="H104" s="10"/>
      <c r="K104" s="10">
        <f t="shared" si="78"/>
        <v>65.165300000000002</v>
      </c>
      <c r="L104" s="10">
        <f t="shared" si="79"/>
        <v>1391.2110000000002</v>
      </c>
      <c r="M104" s="11"/>
      <c r="N104">
        <f t="shared" si="80"/>
        <v>82.325400000000002</v>
      </c>
      <c r="O104">
        <f t="shared" si="81"/>
        <v>4261.2469999999994</v>
      </c>
      <c r="P104" s="11"/>
      <c r="Q104">
        <f t="shared" si="82"/>
        <v>100.03</v>
      </c>
      <c r="R104">
        <f t="shared" si="82"/>
        <v>446.47099999999955</v>
      </c>
      <c r="S104" s="11"/>
      <c r="W104" s="10">
        <f t="shared" si="83"/>
        <v>51.041899999999998</v>
      </c>
      <c r="X104" s="10">
        <f t="shared" si="84"/>
        <v>5977.7049999999999</v>
      </c>
      <c r="Y104" s="11"/>
      <c r="Z104">
        <f t="shared" ref="Z104:AA104" si="124">E1552</f>
        <v>74.389899999999997</v>
      </c>
      <c r="AA104">
        <f t="shared" si="124"/>
        <v>3205.2709999999997</v>
      </c>
      <c r="AB104" s="11"/>
      <c r="AC104">
        <f t="shared" si="86"/>
        <v>90.719200000000001</v>
      </c>
      <c r="AD104">
        <f t="shared" si="86"/>
        <v>4369.6069999999991</v>
      </c>
      <c r="AE104" s="11"/>
      <c r="AF104">
        <v>96.162300000000002</v>
      </c>
      <c r="AG104">
        <v>1533.884</v>
      </c>
    </row>
    <row r="105" spans="5:33" x14ac:dyDescent="0.25">
      <c r="E105">
        <v>32.936399999999999</v>
      </c>
      <c r="F105" s="141">
        <v>2.0000000004074536E-3</v>
      </c>
      <c r="H105" s="10"/>
      <c r="K105" s="10">
        <f t="shared" si="78"/>
        <v>65.193899999999999</v>
      </c>
      <c r="L105" s="10">
        <f t="shared" si="79"/>
        <v>1379.1450000000004</v>
      </c>
      <c r="M105" s="11"/>
      <c r="N105">
        <f t="shared" si="80"/>
        <v>82.353999999999999</v>
      </c>
      <c r="O105">
        <f t="shared" si="81"/>
        <v>4220.8459999999995</v>
      </c>
      <c r="P105" s="11"/>
      <c r="Q105">
        <f t="shared" si="82"/>
        <v>100.05800000000001</v>
      </c>
      <c r="R105">
        <f t="shared" si="82"/>
        <v>419.38000000000011</v>
      </c>
      <c r="S105" s="11"/>
      <c r="W105" s="10">
        <f t="shared" si="83"/>
        <v>51.070500000000003</v>
      </c>
      <c r="X105" s="10">
        <f t="shared" si="84"/>
        <v>5873.9930000000013</v>
      </c>
      <c r="Y105" s="11"/>
      <c r="Z105">
        <f t="shared" ref="Z105:AA105" si="125">E1553</f>
        <v>74.418499999999995</v>
      </c>
      <c r="AA105">
        <f t="shared" si="125"/>
        <v>3206.2760000000007</v>
      </c>
      <c r="AB105" s="11"/>
      <c r="AC105">
        <f t="shared" si="86"/>
        <v>90.747799999999998</v>
      </c>
      <c r="AD105">
        <f t="shared" si="86"/>
        <v>4321.5590000000002</v>
      </c>
      <c r="AE105" s="11"/>
      <c r="AF105">
        <v>96.190899999999999</v>
      </c>
      <c r="AG105">
        <v>1510.0780000000004</v>
      </c>
    </row>
    <row r="106" spans="5:33" x14ac:dyDescent="0.25">
      <c r="E106">
        <v>32.9651</v>
      </c>
      <c r="F106" s="142">
        <v>1.0000000002037268E-3</v>
      </c>
      <c r="H106" s="10"/>
      <c r="K106" s="10">
        <f t="shared" si="78"/>
        <v>65.2226</v>
      </c>
      <c r="L106" s="10">
        <f t="shared" si="79"/>
        <v>1366.4490000000005</v>
      </c>
      <c r="M106" s="11"/>
      <c r="N106">
        <f t="shared" si="80"/>
        <v>82.382599999999996</v>
      </c>
      <c r="O106">
        <f t="shared" si="81"/>
        <v>4176.7629999999999</v>
      </c>
      <c r="P106" s="11"/>
      <c r="Q106">
        <f t="shared" si="82"/>
        <v>100.087</v>
      </c>
      <c r="R106">
        <f t="shared" si="82"/>
        <v>393.42900000000009</v>
      </c>
      <c r="S106" s="11"/>
      <c r="W106" s="10">
        <f t="shared" si="83"/>
        <v>51.099200000000003</v>
      </c>
      <c r="X106" s="10">
        <f t="shared" si="84"/>
        <v>5766.6230000000005</v>
      </c>
      <c r="Y106" s="11"/>
      <c r="Z106">
        <f t="shared" ref="Z106:AA106" si="126">E1554</f>
        <v>74.447199999999995</v>
      </c>
      <c r="AA106">
        <f t="shared" si="126"/>
        <v>3205.0610000000006</v>
      </c>
      <c r="AB106" s="11"/>
      <c r="AC106">
        <f t="shared" si="86"/>
        <v>90.776499999999999</v>
      </c>
      <c r="AD106">
        <f t="shared" si="86"/>
        <v>4269.5149999999994</v>
      </c>
      <c r="AE106" s="11"/>
      <c r="AF106">
        <v>96.2196</v>
      </c>
      <c r="AG106">
        <v>1485.2470000000012</v>
      </c>
    </row>
    <row r="107" spans="5:33" x14ac:dyDescent="0.25">
      <c r="E107">
        <v>32.993699999999997</v>
      </c>
      <c r="F107" s="141">
        <v>2.0000000004074536E-3</v>
      </c>
      <c r="H107" s="10"/>
      <c r="K107" s="10">
        <f t="shared" si="78"/>
        <v>65.251199999999997</v>
      </c>
      <c r="L107" s="10">
        <f t="shared" si="79"/>
        <v>1353.1409999999996</v>
      </c>
      <c r="M107" s="11"/>
      <c r="N107">
        <f t="shared" si="80"/>
        <v>82.411299999999997</v>
      </c>
      <c r="O107">
        <f t="shared" si="81"/>
        <v>4129.1809999999996</v>
      </c>
      <c r="P107" s="11"/>
      <c r="Q107">
        <f t="shared" si="82"/>
        <v>100.116</v>
      </c>
      <c r="R107">
        <f t="shared" si="82"/>
        <v>368.625</v>
      </c>
      <c r="S107" s="11"/>
      <c r="W107" s="10">
        <f t="shared" si="83"/>
        <v>51.127800000000001</v>
      </c>
      <c r="X107" s="10">
        <f t="shared" si="84"/>
        <v>5655.8649999999998</v>
      </c>
      <c r="Y107" s="11"/>
      <c r="Z107">
        <f t="shared" ref="Z107:AA107" si="127">E1555</f>
        <v>74.475800000000007</v>
      </c>
      <c r="AA107">
        <f t="shared" si="127"/>
        <v>3201.6290000000008</v>
      </c>
      <c r="AB107" s="11"/>
      <c r="AC107">
        <f t="shared" si="86"/>
        <v>90.805099999999996</v>
      </c>
      <c r="AD107">
        <f t="shared" si="86"/>
        <v>4213.6580000000004</v>
      </c>
      <c r="AE107" s="11"/>
      <c r="AF107">
        <v>96.248199999999997</v>
      </c>
      <c r="AG107">
        <v>1459.4840000000004</v>
      </c>
    </row>
    <row r="108" spans="5:33" x14ac:dyDescent="0.25">
      <c r="E108">
        <v>33.022399999999998</v>
      </c>
      <c r="F108" s="142">
        <v>9.9999999838473741E-4</v>
      </c>
      <c r="H108" s="10"/>
      <c r="K108" s="10">
        <f t="shared" si="78"/>
        <v>65.279899999999998</v>
      </c>
      <c r="L108" s="10">
        <f t="shared" si="79"/>
        <v>1339.241</v>
      </c>
      <c r="M108" s="11"/>
      <c r="N108">
        <f t="shared" si="80"/>
        <v>82.439899999999994</v>
      </c>
      <c r="O108">
        <f t="shared" si="81"/>
        <v>4078.1419999999998</v>
      </c>
      <c r="P108" s="11"/>
      <c r="Q108">
        <f t="shared" si="82"/>
        <v>100.14400000000001</v>
      </c>
      <c r="R108">
        <f t="shared" si="82"/>
        <v>344.94200000000001</v>
      </c>
      <c r="S108" s="11"/>
      <c r="W108" s="10">
        <f t="shared" si="83"/>
        <v>51.156500000000001</v>
      </c>
      <c r="X108" s="10">
        <f t="shared" si="84"/>
        <v>5541.9920000000002</v>
      </c>
      <c r="Y108" s="11"/>
      <c r="Z108">
        <f t="shared" ref="Z108:AA108" si="128">E1556</f>
        <v>74.504499999999993</v>
      </c>
      <c r="AA108">
        <f t="shared" si="128"/>
        <v>3195.9849999999997</v>
      </c>
      <c r="AB108" s="11"/>
      <c r="AC108">
        <f t="shared" si="86"/>
        <v>90.833799999999997</v>
      </c>
      <c r="AD108">
        <f t="shared" si="86"/>
        <v>4154.1269999999995</v>
      </c>
      <c r="AE108" s="11"/>
      <c r="AF108">
        <v>96.276899999999998</v>
      </c>
      <c r="AG108">
        <v>1432.9090000000006</v>
      </c>
    </row>
    <row r="109" spans="5:33" x14ac:dyDescent="0.25">
      <c r="E109">
        <v>33.051000000000002</v>
      </c>
      <c r="F109" s="141">
        <v>1.0000000002037268E-3</v>
      </c>
      <c r="H109" s="10"/>
      <c r="K109" s="10">
        <f t="shared" si="78"/>
        <v>65.308499999999995</v>
      </c>
      <c r="L109" s="10">
        <f t="shared" si="79"/>
        <v>1324.768</v>
      </c>
      <c r="M109" s="11"/>
      <c r="N109">
        <f t="shared" si="80"/>
        <v>82.468599999999995</v>
      </c>
      <c r="O109">
        <f t="shared" si="81"/>
        <v>4023.8729999999996</v>
      </c>
      <c r="P109" s="11"/>
      <c r="Q109">
        <f t="shared" si="82"/>
        <v>100.173</v>
      </c>
      <c r="R109">
        <f t="shared" si="82"/>
        <v>322.37700000000041</v>
      </c>
      <c r="S109" s="11"/>
      <c r="W109" s="10">
        <f t="shared" si="83"/>
        <v>51.185099999999998</v>
      </c>
      <c r="X109" s="10">
        <f t="shared" si="84"/>
        <v>5425.2740000000003</v>
      </c>
      <c r="Y109" s="11"/>
      <c r="Z109">
        <f t="shared" ref="Z109:AA109" si="129">E1557</f>
        <v>74.533100000000005</v>
      </c>
      <c r="AA109">
        <f t="shared" si="129"/>
        <v>3188.1440000000011</v>
      </c>
      <c r="AB109" s="11"/>
      <c r="AC109">
        <f t="shared" si="86"/>
        <v>90.862399999999994</v>
      </c>
      <c r="AD109">
        <f t="shared" si="86"/>
        <v>4091.1360000000004</v>
      </c>
      <c r="AE109" s="11"/>
      <c r="AF109">
        <v>96.305499999999995</v>
      </c>
      <c r="AG109">
        <v>1405.6130000000012</v>
      </c>
    </row>
    <row r="110" spans="5:33" x14ac:dyDescent="0.25">
      <c r="E110">
        <v>33.079599999999999</v>
      </c>
      <c r="F110" s="142">
        <v>2.0000000004074536E-3</v>
      </c>
      <c r="H110" s="10"/>
      <c r="K110" s="10">
        <f t="shared" si="78"/>
        <v>65.337199999999996</v>
      </c>
      <c r="L110" s="10">
        <f t="shared" si="79"/>
        <v>1309.7459999999992</v>
      </c>
      <c r="M110" s="11"/>
      <c r="N110">
        <f t="shared" si="80"/>
        <v>82.497200000000007</v>
      </c>
      <c r="O110">
        <f t="shared" si="81"/>
        <v>3966.4749999999995</v>
      </c>
      <c r="P110" s="9"/>
      <c r="Q110">
        <f t="shared" si="82"/>
        <v>100.202</v>
      </c>
      <c r="R110">
        <f t="shared" si="82"/>
        <v>300.90700000000015</v>
      </c>
      <c r="S110" s="11"/>
      <c r="W110" s="10">
        <f t="shared" si="83"/>
        <v>51.213799999999999</v>
      </c>
      <c r="X110" s="10">
        <f t="shared" si="84"/>
        <v>5305.9979999999996</v>
      </c>
      <c r="Y110" s="11"/>
      <c r="Z110">
        <f t="shared" ref="Z110:AA110" si="130">E1558</f>
        <v>74.561800000000005</v>
      </c>
      <c r="AA110">
        <f t="shared" si="130"/>
        <v>3178.1210000000001</v>
      </c>
      <c r="AB110" s="11"/>
      <c r="AC110">
        <f t="shared" si="86"/>
        <v>90.891099999999994</v>
      </c>
      <c r="AD110">
        <f t="shared" si="86"/>
        <v>4024.8250000000007</v>
      </c>
      <c r="AE110" s="11"/>
      <c r="AF110">
        <v>96.334199999999996</v>
      </c>
      <c r="AG110">
        <v>1377.7219999999998</v>
      </c>
    </row>
    <row r="111" spans="5:33" x14ac:dyDescent="0.25">
      <c r="E111">
        <v>33.1083</v>
      </c>
      <c r="F111" s="141">
        <v>1.0000000002037268E-3</v>
      </c>
      <c r="H111" s="10"/>
      <c r="K111" s="10">
        <f t="shared" si="78"/>
        <v>65.365799999999993</v>
      </c>
      <c r="L111" s="10">
        <f t="shared" si="79"/>
        <v>1294.1970000000001</v>
      </c>
      <c r="M111" s="11"/>
      <c r="N111">
        <f t="shared" si="80"/>
        <v>82.525899999999993</v>
      </c>
      <c r="O111">
        <f t="shared" si="81"/>
        <v>3906.0969999999998</v>
      </c>
      <c r="P111" s="9"/>
      <c r="Q111">
        <f t="shared" si="82"/>
        <v>100.23</v>
      </c>
      <c r="R111">
        <f t="shared" si="82"/>
        <v>280.51400000000012</v>
      </c>
      <c r="S111" s="11"/>
      <c r="W111" s="10">
        <f t="shared" si="83"/>
        <v>51.242400000000004</v>
      </c>
      <c r="X111" s="10">
        <f t="shared" si="84"/>
        <v>5184.4270000000006</v>
      </c>
      <c r="Y111" s="11"/>
      <c r="Z111">
        <f t="shared" ref="Z111:AA111" si="131">E1559</f>
        <v>74.590400000000002</v>
      </c>
      <c r="AA111">
        <f t="shared" si="131"/>
        <v>3165.9360000000006</v>
      </c>
      <c r="AB111" s="11"/>
      <c r="AC111">
        <f t="shared" si="86"/>
        <v>90.919700000000006</v>
      </c>
      <c r="AD111">
        <f t="shared" si="86"/>
        <v>3955.4330000000009</v>
      </c>
      <c r="AE111" s="11"/>
      <c r="AF111">
        <v>96.362799999999993</v>
      </c>
      <c r="AG111">
        <v>1349.3509999999997</v>
      </c>
    </row>
    <row r="112" spans="5:33" x14ac:dyDescent="0.25">
      <c r="E112">
        <v>33.136899999999997</v>
      </c>
      <c r="F112" s="142">
        <v>2.0000000004074536E-3</v>
      </c>
      <c r="H112" s="10"/>
      <c r="K112" s="10">
        <f t="shared" si="78"/>
        <v>65.394499999999994</v>
      </c>
      <c r="L112" s="10">
        <f t="shared" si="79"/>
        <v>1278.1449999999995</v>
      </c>
      <c r="M112" s="11"/>
      <c r="N112">
        <f t="shared" si="80"/>
        <v>82.554500000000004</v>
      </c>
      <c r="O112">
        <f t="shared" si="81"/>
        <v>3842.95</v>
      </c>
      <c r="P112" s="9"/>
      <c r="Q112">
        <f t="shared" si="82"/>
        <v>100.259</v>
      </c>
      <c r="R112">
        <f t="shared" si="82"/>
        <v>261.17199999999957</v>
      </c>
      <c r="S112" s="11"/>
      <c r="W112" s="10">
        <f t="shared" si="83"/>
        <v>51.271099999999997</v>
      </c>
      <c r="X112" s="10">
        <f t="shared" si="84"/>
        <v>5060.8659999999991</v>
      </c>
      <c r="Y112" s="11"/>
      <c r="Z112">
        <f t="shared" ref="Z112:AA112" si="132">E1560</f>
        <v>74.619100000000003</v>
      </c>
      <c r="AA112">
        <f t="shared" si="132"/>
        <v>3151.6149999999998</v>
      </c>
      <c r="AB112" s="11"/>
      <c r="AC112">
        <f t="shared" si="86"/>
        <v>90.948400000000007</v>
      </c>
      <c r="AD112">
        <f t="shared" si="86"/>
        <v>3883.1140000000005</v>
      </c>
      <c r="AE112" s="11"/>
      <c r="AF112">
        <v>96.391499999999994</v>
      </c>
      <c r="AG112">
        <v>1320.6059999999998</v>
      </c>
    </row>
    <row r="113" spans="5:33" x14ac:dyDescent="0.25">
      <c r="E113">
        <v>33.165599999999998</v>
      </c>
      <c r="F113" s="141">
        <v>2.0000000004074536E-3</v>
      </c>
      <c r="H113" s="10"/>
      <c r="K113" s="10">
        <f t="shared" si="78"/>
        <v>65.423100000000005</v>
      </c>
      <c r="L113" s="10">
        <f t="shared" si="79"/>
        <v>1261.6109999999999</v>
      </c>
      <c r="M113" s="11"/>
      <c r="N113">
        <f t="shared" si="80"/>
        <v>82.583200000000005</v>
      </c>
      <c r="O113">
        <f t="shared" si="81"/>
        <v>3777.1490000000003</v>
      </c>
      <c r="P113" s="9"/>
      <c r="Q113">
        <f t="shared" si="82"/>
        <v>100.288</v>
      </c>
      <c r="R113">
        <f t="shared" ref="R113" si="133">F2456</f>
        <v>242.85399999999936</v>
      </c>
      <c r="S113" s="11"/>
      <c r="W113" s="10">
        <f t="shared" si="83"/>
        <v>51.299700000000001</v>
      </c>
      <c r="X113" s="10">
        <f t="shared" si="84"/>
        <v>4935.5809999999992</v>
      </c>
      <c r="Y113" s="11"/>
      <c r="Z113">
        <f t="shared" ref="Z113:AA113" si="134">E1561</f>
        <v>74.6477</v>
      </c>
      <c r="AA113">
        <f t="shared" si="134"/>
        <v>3135.1860000000006</v>
      </c>
      <c r="AB113" s="11"/>
      <c r="AC113">
        <f t="shared" si="86"/>
        <v>90.977000000000004</v>
      </c>
      <c r="AD113">
        <f t="shared" si="86"/>
        <v>3808.1189999999997</v>
      </c>
      <c r="AE113" s="11"/>
      <c r="AF113">
        <v>96.420100000000005</v>
      </c>
      <c r="AG113">
        <v>1291.6150000000007</v>
      </c>
    </row>
    <row r="114" spans="5:33" x14ac:dyDescent="0.25">
      <c r="E114">
        <v>33.194200000000002</v>
      </c>
      <c r="F114" s="142">
        <v>1.0000000002037268E-3</v>
      </c>
      <c r="H114" s="10"/>
      <c r="K114" s="10">
        <f t="shared" si="78"/>
        <v>65.451800000000006</v>
      </c>
      <c r="L114" s="10">
        <f t="shared" si="79"/>
        <v>1244.6199999999999</v>
      </c>
      <c r="M114" s="11"/>
      <c r="N114">
        <f t="shared" si="80"/>
        <v>82.611800000000002</v>
      </c>
      <c r="O114">
        <f t="shared" si="81"/>
        <v>3708.8919999999989</v>
      </c>
      <c r="P114" s="9"/>
      <c r="Q114">
        <f t="shared" si="82"/>
        <v>100.316</v>
      </c>
      <c r="R114">
        <f t="shared" si="82"/>
        <v>225.54199999999946</v>
      </c>
      <c r="S114" s="11"/>
      <c r="W114" s="10">
        <f t="shared" si="83"/>
        <v>51.328299999999999</v>
      </c>
      <c r="X114" s="10">
        <f t="shared" si="84"/>
        <v>4808.847999999999</v>
      </c>
      <c r="Y114" s="11"/>
      <c r="Z114">
        <f t="shared" ref="Z114:AA114" si="135">E1562</f>
        <v>74.676400000000001</v>
      </c>
      <c r="AA114">
        <f t="shared" si="135"/>
        <v>3116.6829999999991</v>
      </c>
      <c r="AB114" s="11"/>
      <c r="AC114">
        <f t="shared" si="86"/>
        <v>91.005700000000004</v>
      </c>
      <c r="AD114">
        <f t="shared" si="86"/>
        <v>3730.6069999999991</v>
      </c>
      <c r="AE114" s="11"/>
      <c r="AF114">
        <v>96.448800000000006</v>
      </c>
      <c r="AG114">
        <v>1262.4860000000008</v>
      </c>
    </row>
    <row r="115" spans="5:33" x14ac:dyDescent="0.25">
      <c r="E115">
        <v>33.222900000000003</v>
      </c>
      <c r="F115" s="141">
        <v>2.0000000004074536E-3</v>
      </c>
      <c r="H115" s="10"/>
      <c r="K115" s="10">
        <f t="shared" si="78"/>
        <v>65.480400000000003</v>
      </c>
      <c r="L115" s="10">
        <f t="shared" si="79"/>
        <v>1227.1960000000008</v>
      </c>
      <c r="M115" s="11"/>
      <c r="N115">
        <f t="shared" si="80"/>
        <v>82.640500000000003</v>
      </c>
      <c r="O115">
        <f t="shared" si="81"/>
        <v>3638.338999999999</v>
      </c>
      <c r="P115" s="9"/>
      <c r="Q115">
        <f t="shared" si="82"/>
        <v>100.345</v>
      </c>
      <c r="R115">
        <f t="shared" si="82"/>
        <v>209.19400000000041</v>
      </c>
      <c r="S115" s="11"/>
      <c r="W115" s="10">
        <f t="shared" si="83"/>
        <v>51.356999999999999</v>
      </c>
      <c r="X115" s="10">
        <f t="shared" si="84"/>
        <v>4680.9409999999998</v>
      </c>
      <c r="Y115" s="11"/>
      <c r="Z115">
        <f t="shared" ref="Z115:AA115" si="136">E1563</f>
        <v>74.704999999999998</v>
      </c>
      <c r="AA115">
        <f t="shared" si="136"/>
        <v>3096.1459999999988</v>
      </c>
      <c r="AB115" s="11"/>
      <c r="AC115">
        <f t="shared" si="86"/>
        <v>91.034300000000002</v>
      </c>
      <c r="AD115">
        <f t="shared" si="86"/>
        <v>3650.8240000000005</v>
      </c>
      <c r="AE115" s="11"/>
      <c r="AF115">
        <v>96.477400000000003</v>
      </c>
      <c r="AG115">
        <v>1233.3460000000005</v>
      </c>
    </row>
    <row r="116" spans="5:33" x14ac:dyDescent="0.25">
      <c r="E116">
        <v>33.2515</v>
      </c>
      <c r="F116" s="142">
        <v>2.0000000004074536E-3</v>
      </c>
      <c r="H116" s="10"/>
      <c r="K116" s="10">
        <f t="shared" si="78"/>
        <v>65.509</v>
      </c>
      <c r="L116" s="10">
        <f t="shared" si="79"/>
        <v>1209.3620000000001</v>
      </c>
      <c r="M116" s="11"/>
      <c r="N116">
        <f t="shared" si="80"/>
        <v>82.6691</v>
      </c>
      <c r="O116">
        <f t="shared" si="81"/>
        <v>3565.6810000000005</v>
      </c>
      <c r="P116" s="9"/>
      <c r="Q116">
        <f t="shared" si="82"/>
        <v>100.374</v>
      </c>
      <c r="R116">
        <f t="shared" si="82"/>
        <v>193.79100000000017</v>
      </c>
      <c r="S116" s="11"/>
      <c r="W116" s="10">
        <f t="shared" si="83"/>
        <v>51.385599999999997</v>
      </c>
      <c r="X116" s="10">
        <f t="shared" si="84"/>
        <v>4552.1299999999992</v>
      </c>
      <c r="Y116" s="11"/>
      <c r="Z116">
        <f t="shared" ref="Z116:AA116" si="137">E1564</f>
        <v>74.733699999999999</v>
      </c>
      <c r="AA116">
        <f t="shared" si="137"/>
        <v>3073.6150000000007</v>
      </c>
      <c r="AB116" s="11"/>
      <c r="AC116">
        <f t="shared" si="86"/>
        <v>91.063000000000002</v>
      </c>
      <c r="AD116">
        <f t="shared" si="86"/>
        <v>3568.9910000000009</v>
      </c>
      <c r="AE116" s="11"/>
      <c r="AF116">
        <v>96.506100000000004</v>
      </c>
      <c r="AG116">
        <v>1204.3070000000007</v>
      </c>
    </row>
    <row r="117" spans="5:33" x14ac:dyDescent="0.25">
      <c r="E117">
        <v>33.280200000000001</v>
      </c>
      <c r="F117" s="141">
        <v>1.0000000002037268E-3</v>
      </c>
      <c r="H117" s="10"/>
      <c r="K117" s="10">
        <f t="shared" si="78"/>
        <v>65.537700000000001</v>
      </c>
      <c r="L117" s="10">
        <f t="shared" si="79"/>
        <v>1191.1480000000001</v>
      </c>
      <c r="M117" s="11"/>
      <c r="N117">
        <f t="shared" si="80"/>
        <v>82.697800000000001</v>
      </c>
      <c r="O117">
        <f t="shared" si="81"/>
        <v>3491.097999999999</v>
      </c>
      <c r="P117" s="9"/>
      <c r="Q117">
        <f t="shared" si="82"/>
        <v>100.402</v>
      </c>
      <c r="R117">
        <f t="shared" si="82"/>
        <v>179.29100000000017</v>
      </c>
      <c r="S117" s="11"/>
      <c r="W117" s="10">
        <f t="shared" si="83"/>
        <v>51.414299999999997</v>
      </c>
      <c r="X117" s="10">
        <f t="shared" si="84"/>
        <v>4422.6799999999994</v>
      </c>
      <c r="Y117" s="11"/>
      <c r="Z117">
        <f t="shared" ref="Z117:AA117" si="138">E1565</f>
        <v>74.762299999999996</v>
      </c>
      <c r="AA117">
        <f t="shared" si="138"/>
        <v>3049.1369999999997</v>
      </c>
      <c r="AB117" s="11"/>
      <c r="AC117">
        <f t="shared" si="86"/>
        <v>91.0916</v>
      </c>
      <c r="AD117">
        <f t="shared" si="86"/>
        <v>3485.3009999999995</v>
      </c>
      <c r="AE117" s="11"/>
      <c r="AF117">
        <v>96.534700000000001</v>
      </c>
      <c r="AG117">
        <v>1175.4939999999997</v>
      </c>
    </row>
    <row r="118" spans="5:33" x14ac:dyDescent="0.25">
      <c r="E118">
        <v>33.308799999999998</v>
      </c>
      <c r="F118" s="142">
        <v>2.0000000004074536E-3</v>
      </c>
      <c r="H118" s="10"/>
      <c r="K118" s="10">
        <f t="shared" si="78"/>
        <v>65.566299999999998</v>
      </c>
      <c r="L118" s="10">
        <f t="shared" si="79"/>
        <v>1172.576</v>
      </c>
      <c r="M118" s="11"/>
      <c r="N118">
        <f t="shared" si="80"/>
        <v>82.726399999999998</v>
      </c>
      <c r="O118">
        <f t="shared" si="81"/>
        <v>3414.777</v>
      </c>
      <c r="P118" s="9"/>
      <c r="Q118">
        <f t="shared" si="82"/>
        <v>100.431</v>
      </c>
      <c r="R118">
        <f t="shared" si="82"/>
        <v>165.67100000000028</v>
      </c>
      <c r="S118" s="11"/>
      <c r="W118" s="10">
        <f t="shared" si="83"/>
        <v>51.442900000000002</v>
      </c>
      <c r="X118" s="10">
        <f t="shared" si="84"/>
        <v>4292.8490000000002</v>
      </c>
      <c r="Y118" s="11"/>
      <c r="Z118">
        <f t="shared" ref="Z118:AA118" si="139">E1566</f>
        <v>74.790999999999997</v>
      </c>
      <c r="AA118">
        <f t="shared" si="139"/>
        <v>3022.7610000000004</v>
      </c>
      <c r="AB118" s="11"/>
      <c r="AC118">
        <f t="shared" si="86"/>
        <v>91.1203</v>
      </c>
      <c r="AD118">
        <f t="shared" si="86"/>
        <v>3399.9939999999997</v>
      </c>
      <c r="AE118" s="11"/>
      <c r="AF118">
        <v>96.563299999999998</v>
      </c>
      <c r="AG118">
        <v>1147.0130000000008</v>
      </c>
    </row>
    <row r="119" spans="5:33" x14ac:dyDescent="0.25">
      <c r="E119">
        <v>33.337499999999999</v>
      </c>
      <c r="F119" s="141">
        <v>1.9999999985884642E-3</v>
      </c>
      <c r="H119" s="10"/>
      <c r="K119" s="10">
        <f t="shared" si="78"/>
        <v>65.594999999999999</v>
      </c>
      <c r="L119" s="10">
        <f t="shared" si="79"/>
        <v>1153.6720000000005</v>
      </c>
      <c r="M119" s="11"/>
      <c r="N119">
        <f t="shared" si="80"/>
        <v>82.755099999999999</v>
      </c>
      <c r="O119">
        <f t="shared" si="81"/>
        <v>3336.8690000000006</v>
      </c>
      <c r="P119" s="9"/>
      <c r="Q119">
        <f t="shared" si="82"/>
        <v>100.459</v>
      </c>
      <c r="R119">
        <f t="shared" si="82"/>
        <v>152.88799999999992</v>
      </c>
      <c r="S119" s="11"/>
      <c r="W119" s="10">
        <f t="shared" si="83"/>
        <v>51.471600000000002</v>
      </c>
      <c r="X119" s="10">
        <f t="shared" si="84"/>
        <v>4162.8919999999998</v>
      </c>
      <c r="Y119" s="11"/>
      <c r="Z119">
        <f t="shared" ref="Z119:AA119" si="140">E1567</f>
        <v>74.819599999999994</v>
      </c>
      <c r="AA119">
        <f t="shared" si="140"/>
        <v>2994.5380000000005</v>
      </c>
      <c r="AB119" s="11"/>
      <c r="AC119">
        <f t="shared" si="86"/>
        <v>91.148899999999998</v>
      </c>
      <c r="AD119">
        <f t="shared" si="86"/>
        <v>3313.2569999999996</v>
      </c>
      <c r="AE119" s="11"/>
      <c r="AF119">
        <v>96.591999999999999</v>
      </c>
      <c r="AG119">
        <v>1118.9980000000005</v>
      </c>
    </row>
    <row r="120" spans="5:33" x14ac:dyDescent="0.25">
      <c r="E120">
        <v>33.366100000000003</v>
      </c>
      <c r="F120" s="142">
        <v>2.0000000004074536E-3</v>
      </c>
      <c r="H120" s="10"/>
      <c r="K120" s="10">
        <f t="shared" si="78"/>
        <v>65.623599999999996</v>
      </c>
      <c r="L120" s="10">
        <f t="shared" si="79"/>
        <v>1134.4610000000002</v>
      </c>
      <c r="M120" s="11"/>
      <c r="N120">
        <f t="shared" si="80"/>
        <v>82.783699999999996</v>
      </c>
      <c r="O120">
        <f t="shared" si="81"/>
        <v>3257.6239999999998</v>
      </c>
      <c r="P120" s="9"/>
      <c r="Q120">
        <f t="shared" si="82"/>
        <v>100.488</v>
      </c>
      <c r="R120">
        <f t="shared" si="82"/>
        <v>140.91800000000057</v>
      </c>
      <c r="S120" s="11"/>
      <c r="W120" s="10">
        <f t="shared" si="83"/>
        <v>51.5002</v>
      </c>
      <c r="X120" s="10">
        <f t="shared" si="84"/>
        <v>4033.0470000000005</v>
      </c>
      <c r="Y120" s="11"/>
      <c r="Z120">
        <f t="shared" ref="Z120:AA120" si="141">E1568</f>
        <v>74.848299999999995</v>
      </c>
      <c r="AA120">
        <f t="shared" si="141"/>
        <v>2964.5259999999998</v>
      </c>
      <c r="AB120" s="11"/>
      <c r="AC120">
        <f t="shared" si="86"/>
        <v>91.177499999999995</v>
      </c>
      <c r="AD120">
        <f t="shared" si="86"/>
        <v>3225.3559999999998</v>
      </c>
      <c r="AE120" s="11"/>
      <c r="AF120">
        <v>96.620599999999996</v>
      </c>
      <c r="AG120">
        <v>1091.5429999999997</v>
      </c>
    </row>
    <row r="121" spans="5:33" x14ac:dyDescent="0.25">
      <c r="E121">
        <v>33.394799999999996</v>
      </c>
      <c r="F121" s="141">
        <v>1.0000000002037268E-3</v>
      </c>
      <c r="H121" s="10"/>
      <c r="K121" s="10">
        <f t="shared" si="78"/>
        <v>65.652299999999997</v>
      </c>
      <c r="L121" s="10">
        <f t="shared" si="79"/>
        <v>1114.9679999999998</v>
      </c>
      <c r="M121" s="11"/>
      <c r="N121">
        <f t="shared" si="80"/>
        <v>82.812399999999997</v>
      </c>
      <c r="O121">
        <f t="shared" si="81"/>
        <v>3177.152000000001</v>
      </c>
      <c r="P121" s="9"/>
      <c r="Q121">
        <f t="shared" si="82"/>
        <v>100.517</v>
      </c>
      <c r="R121">
        <f t="shared" si="82"/>
        <v>129.71699999999964</v>
      </c>
      <c r="S121" s="11"/>
      <c r="W121" s="10">
        <f t="shared" si="83"/>
        <v>51.5289</v>
      </c>
      <c r="X121" s="10">
        <f t="shared" si="84"/>
        <v>3903.5650000000005</v>
      </c>
      <c r="Y121" s="11"/>
      <c r="Z121">
        <f t="shared" ref="Z121:AA121" si="142">E1569</f>
        <v>74.876900000000006</v>
      </c>
      <c r="AA121">
        <f t="shared" si="142"/>
        <v>2932.7819999999992</v>
      </c>
      <c r="AB121" s="11"/>
      <c r="AC121">
        <f t="shared" si="86"/>
        <v>91.206199999999995</v>
      </c>
      <c r="AD121">
        <f t="shared" si="86"/>
        <v>3136.4489999999987</v>
      </c>
      <c r="AE121" s="11"/>
      <c r="AF121">
        <v>96.649299999999997</v>
      </c>
      <c r="AG121">
        <v>1064.7749999999996</v>
      </c>
    </row>
    <row r="122" spans="5:33" x14ac:dyDescent="0.25">
      <c r="E122">
        <v>33.423400000000001</v>
      </c>
      <c r="F122" s="142">
        <v>2.0000000004074536E-3</v>
      </c>
      <c r="H122" s="10"/>
      <c r="K122" s="10">
        <f t="shared" si="78"/>
        <v>65.680899999999994</v>
      </c>
      <c r="L122" s="10">
        <f t="shared" si="79"/>
        <v>1095.2209999999995</v>
      </c>
      <c r="M122" s="11"/>
      <c r="N122">
        <f t="shared" si="80"/>
        <v>82.840999999999994</v>
      </c>
      <c r="O122">
        <f t="shared" si="81"/>
        <v>3095.6809999999996</v>
      </c>
      <c r="P122" s="9"/>
      <c r="Q122">
        <f t="shared" si="82"/>
        <v>100.545</v>
      </c>
      <c r="R122">
        <f t="shared" si="82"/>
        <v>119.25700000000052</v>
      </c>
      <c r="S122" s="11"/>
      <c r="W122" s="10">
        <f t="shared" si="83"/>
        <v>51.557499999999997</v>
      </c>
      <c r="X122" s="10">
        <f t="shared" si="84"/>
        <v>3774.67</v>
      </c>
      <c r="Y122" s="11"/>
      <c r="Z122">
        <f t="shared" ref="Z122:AA122" si="143">E1570</f>
        <v>74.905600000000007</v>
      </c>
      <c r="AA122">
        <f t="shared" si="143"/>
        <v>2899.3720000000003</v>
      </c>
      <c r="AB122" s="11"/>
      <c r="AC122">
        <f t="shared" si="86"/>
        <v>91.234800000000007</v>
      </c>
      <c r="AD122">
        <f t="shared" si="86"/>
        <v>3046.8049999999994</v>
      </c>
      <c r="AE122" s="11"/>
      <c r="AF122">
        <v>96.677899999999994</v>
      </c>
      <c r="AG122">
        <v>1038.8020000000006</v>
      </c>
    </row>
    <row r="123" spans="5:33" x14ac:dyDescent="0.25">
      <c r="E123">
        <v>33.452100000000002</v>
      </c>
      <c r="F123" s="141">
        <v>1.9999999985884642E-3</v>
      </c>
      <c r="H123" s="10"/>
      <c r="K123" s="10">
        <f t="shared" si="78"/>
        <v>65.709599999999995</v>
      </c>
      <c r="L123" s="10">
        <f t="shared" si="79"/>
        <v>1075.2440000000006</v>
      </c>
      <c r="M123" s="11"/>
      <c r="N123">
        <f t="shared" si="80"/>
        <v>82.869699999999995</v>
      </c>
      <c r="O123">
        <f t="shared" si="81"/>
        <v>3013.3899999999994</v>
      </c>
      <c r="P123" s="9"/>
      <c r="Q123">
        <f t="shared" si="82"/>
        <v>100.574</v>
      </c>
      <c r="R123">
        <f t="shared" si="82"/>
        <v>109.5019999999995</v>
      </c>
      <c r="S123" s="11"/>
      <c r="W123" s="10">
        <f t="shared" si="83"/>
        <v>51.586199999999998</v>
      </c>
      <c r="X123" s="10">
        <f t="shared" si="84"/>
        <v>3646.567</v>
      </c>
      <c r="Y123" s="11"/>
      <c r="Z123">
        <f t="shared" ref="Z123:AA123" si="144">E1571</f>
        <v>74.934200000000004</v>
      </c>
      <c r="AA123">
        <f t="shared" si="144"/>
        <v>2864.3590000000004</v>
      </c>
      <c r="AB123" s="11"/>
      <c r="AC123">
        <f t="shared" si="86"/>
        <v>91.263499999999993</v>
      </c>
      <c r="AD123">
        <f t="shared" si="86"/>
        <v>2956.5729999999994</v>
      </c>
      <c r="AE123" s="11"/>
      <c r="AF123">
        <v>96.706599999999995</v>
      </c>
      <c r="AG123">
        <v>1013.7280000000001</v>
      </c>
    </row>
    <row r="124" spans="5:33" x14ac:dyDescent="0.25">
      <c r="E124">
        <v>33.480699999999999</v>
      </c>
      <c r="F124" s="142">
        <v>1.0000000002037268E-3</v>
      </c>
      <c r="H124" s="10"/>
      <c r="K124" s="10">
        <f t="shared" si="78"/>
        <v>65.738200000000006</v>
      </c>
      <c r="L124" s="10">
        <f t="shared" si="79"/>
        <v>1055.0619999999999</v>
      </c>
      <c r="M124" s="11"/>
      <c r="N124">
        <f t="shared" si="80"/>
        <v>82.898300000000006</v>
      </c>
      <c r="O124">
        <f t="shared" si="81"/>
        <v>2930.4390000000003</v>
      </c>
      <c r="P124" s="9"/>
      <c r="S124" s="11"/>
      <c r="W124" s="10">
        <f t="shared" si="83"/>
        <v>51.614800000000002</v>
      </c>
      <c r="X124" s="10">
        <f t="shared" si="84"/>
        <v>3519.4959999999992</v>
      </c>
      <c r="Y124" s="11"/>
      <c r="Z124">
        <f t="shared" ref="Z124:AA124" si="145">E1572</f>
        <v>74.962800000000001</v>
      </c>
      <c r="AA124">
        <f t="shared" si="145"/>
        <v>2827.8090000000002</v>
      </c>
      <c r="AB124" s="11"/>
      <c r="AC124">
        <f t="shared" si="86"/>
        <v>91.292100000000005</v>
      </c>
      <c r="AD124">
        <f t="shared" si="86"/>
        <v>2866.018</v>
      </c>
      <c r="AE124" s="11"/>
      <c r="AF124">
        <v>96.735200000000006</v>
      </c>
      <c r="AG124">
        <v>989.65899999999965</v>
      </c>
    </row>
    <row r="125" spans="5:33" x14ac:dyDescent="0.25">
      <c r="E125">
        <v>33.509399999999999</v>
      </c>
      <c r="F125" s="141">
        <v>2.0000000004074536E-3</v>
      </c>
      <c r="H125" s="10"/>
      <c r="K125" s="10">
        <f t="shared" si="78"/>
        <v>65.766900000000007</v>
      </c>
      <c r="L125" s="10">
        <f t="shared" si="79"/>
        <v>1034.7019999999993</v>
      </c>
      <c r="M125" s="11"/>
      <c r="N125">
        <f t="shared" si="80"/>
        <v>82.927000000000007</v>
      </c>
      <c r="O125">
        <f t="shared" si="81"/>
        <v>2847.043999999999</v>
      </c>
      <c r="P125" s="9"/>
      <c r="S125" s="11"/>
      <c r="W125" s="10">
        <f t="shared" si="83"/>
        <v>51.643500000000003</v>
      </c>
      <c r="X125" s="10">
        <f t="shared" si="84"/>
        <v>3393.6420000000007</v>
      </c>
      <c r="Y125" s="11"/>
      <c r="Z125">
        <f t="shared" ref="Z125:AA125" si="146">E1573</f>
        <v>74.991500000000002</v>
      </c>
      <c r="AA125">
        <f t="shared" si="146"/>
        <v>2789.7889999999998</v>
      </c>
      <c r="AB125" s="11"/>
      <c r="AC125">
        <f t="shared" si="86"/>
        <v>91.320800000000006</v>
      </c>
      <c r="AD125">
        <f t="shared" si="86"/>
        <v>2775.2780000000002</v>
      </c>
      <c r="AE125" s="11"/>
      <c r="AF125">
        <v>96.763900000000007</v>
      </c>
      <c r="AG125">
        <v>966.69599999999991</v>
      </c>
    </row>
    <row r="126" spans="5:33" x14ac:dyDescent="0.25">
      <c r="E126">
        <v>33.537999999999997</v>
      </c>
      <c r="F126" s="142">
        <v>2.0000000004074536E-3</v>
      </c>
      <c r="H126" s="10"/>
      <c r="K126" s="10">
        <f t="shared" si="78"/>
        <v>65.795500000000004</v>
      </c>
      <c r="L126" s="10">
        <f t="shared" si="79"/>
        <v>1014.1880000000001</v>
      </c>
      <c r="M126" s="11"/>
      <c r="N126">
        <f t="shared" si="80"/>
        <v>82.955600000000004</v>
      </c>
      <c r="O126">
        <f t="shared" si="81"/>
        <v>2763.3210000000008</v>
      </c>
      <c r="P126" s="9"/>
      <c r="S126" s="11"/>
      <c r="W126" s="10">
        <f t="shared" si="83"/>
        <v>51.6721</v>
      </c>
      <c r="X126" s="10">
        <f t="shared" si="84"/>
        <v>3269.1969999999992</v>
      </c>
      <c r="Y126" s="11"/>
      <c r="Z126">
        <f t="shared" ref="Z126:AA126" si="147">E1574</f>
        <v>75.020099999999999</v>
      </c>
      <c r="AA126">
        <f t="shared" si="147"/>
        <v>2750.3810000000003</v>
      </c>
      <c r="AB126" s="11"/>
      <c r="AC126">
        <f t="shared" si="86"/>
        <v>91.349400000000003</v>
      </c>
      <c r="AD126">
        <f t="shared" si="86"/>
        <v>2684.5879999999997</v>
      </c>
      <c r="AE126" s="11"/>
      <c r="AF126">
        <v>96.792500000000004</v>
      </c>
      <c r="AG126">
        <v>944.9350000000004</v>
      </c>
    </row>
    <row r="127" spans="5:33" x14ac:dyDescent="0.25">
      <c r="E127">
        <v>33.566699999999997</v>
      </c>
      <c r="F127" s="141">
        <v>2.0000000004074536E-3</v>
      </c>
      <c r="H127" s="10"/>
      <c r="K127" s="10">
        <f t="shared" si="78"/>
        <v>65.824200000000005</v>
      </c>
      <c r="L127" s="10">
        <f t="shared" si="79"/>
        <v>993.54500000000007</v>
      </c>
      <c r="M127" s="11"/>
      <c r="N127">
        <f t="shared" si="80"/>
        <v>82.984300000000005</v>
      </c>
      <c r="O127">
        <f t="shared" si="81"/>
        <v>2679.4949999999999</v>
      </c>
      <c r="P127" s="9"/>
      <c r="S127" s="11"/>
      <c r="W127" s="10">
        <f t="shared" si="83"/>
        <v>51.700800000000001</v>
      </c>
      <c r="X127" s="10">
        <f t="shared" si="84"/>
        <v>3146.3379999999997</v>
      </c>
      <c r="Y127" s="11"/>
      <c r="Z127">
        <f t="shared" ref="Z127:AA127" si="148">E1575</f>
        <v>75.0488</v>
      </c>
      <c r="AA127">
        <f t="shared" si="148"/>
        <v>2709.6529999999993</v>
      </c>
      <c r="AB127" s="11"/>
      <c r="AC127">
        <f t="shared" si="86"/>
        <v>91.378100000000003</v>
      </c>
      <c r="AD127">
        <f t="shared" si="86"/>
        <v>2594.1339999999991</v>
      </c>
      <c r="AE127" s="11"/>
      <c r="AF127">
        <v>96.821200000000005</v>
      </c>
      <c r="AG127">
        <v>924.47199999999975</v>
      </c>
    </row>
    <row r="128" spans="5:33" x14ac:dyDescent="0.25">
      <c r="E128">
        <v>33.595300000000002</v>
      </c>
      <c r="F128" s="142">
        <v>1.9999999985884642E-3</v>
      </c>
      <c r="H128" s="10"/>
      <c r="K128" s="10">
        <f t="shared" si="78"/>
        <v>65.852800000000002</v>
      </c>
      <c r="L128" s="10">
        <f t="shared" si="79"/>
        <v>972.79600000000028</v>
      </c>
      <c r="M128" s="11"/>
      <c r="N128">
        <f t="shared" si="80"/>
        <v>83.012900000000002</v>
      </c>
      <c r="O128">
        <f t="shared" si="81"/>
        <v>2595.67</v>
      </c>
      <c r="P128" s="9"/>
      <c r="S128" s="11"/>
      <c r="W128" s="10">
        <f t="shared" si="83"/>
        <v>51.729399999999998</v>
      </c>
      <c r="X128" s="10">
        <f t="shared" si="84"/>
        <v>3025.2359999999999</v>
      </c>
      <c r="Y128" s="11"/>
      <c r="Z128">
        <f t="shared" ref="Z128:AA128" si="149">E1576</f>
        <v>75.077399999999997</v>
      </c>
      <c r="AA128">
        <f t="shared" si="149"/>
        <v>2667.6800000000003</v>
      </c>
      <c r="AB128" s="11"/>
      <c r="AC128">
        <f t="shared" si="86"/>
        <v>91.406700000000001</v>
      </c>
      <c r="AD128">
        <f t="shared" si="86"/>
        <v>2504.0740000000005</v>
      </c>
      <c r="AE128" s="11"/>
      <c r="AF128">
        <v>96.849800000000002</v>
      </c>
      <c r="AG128">
        <v>905.39400000000023</v>
      </c>
    </row>
    <row r="129" spans="5:33" x14ac:dyDescent="0.25">
      <c r="E129">
        <v>33.624000000000002</v>
      </c>
      <c r="F129" s="141">
        <v>2.0000000004074536E-3</v>
      </c>
      <c r="H129" s="10"/>
      <c r="K129" s="10">
        <f t="shared" si="78"/>
        <v>65.881500000000003</v>
      </c>
      <c r="L129" s="10">
        <f t="shared" si="79"/>
        <v>951.96999999999935</v>
      </c>
      <c r="M129" s="11"/>
      <c r="N129">
        <f t="shared" si="80"/>
        <v>83.041499999999999</v>
      </c>
      <c r="O129">
        <f t="shared" si="81"/>
        <v>2512.0630000000001</v>
      </c>
      <c r="P129" s="9"/>
      <c r="S129" s="11"/>
      <c r="W129" s="10">
        <f t="shared" si="83"/>
        <v>51.758099999999999</v>
      </c>
      <c r="X129" s="10">
        <f t="shared" si="84"/>
        <v>2906.0449999999992</v>
      </c>
      <c r="Y129" s="11"/>
      <c r="Z129">
        <f t="shared" ref="Z129:AA129" si="150">E1577</f>
        <v>75.106099999999998</v>
      </c>
      <c r="AA129">
        <f t="shared" si="150"/>
        <v>2624.5400000000009</v>
      </c>
      <c r="AB129" s="11"/>
      <c r="AC129">
        <f t="shared" si="86"/>
        <v>91.435400000000001</v>
      </c>
      <c r="AD129">
        <f t="shared" si="86"/>
        <v>2414.6049999999987</v>
      </c>
      <c r="AE129" s="11"/>
      <c r="AF129">
        <v>96.878500000000003</v>
      </c>
      <c r="AG129">
        <v>887.78099999999995</v>
      </c>
    </row>
    <row r="130" spans="5:33" x14ac:dyDescent="0.25">
      <c r="E130">
        <v>33.6526</v>
      </c>
      <c r="F130" s="142">
        <v>2.0000000004074536E-3</v>
      </c>
      <c r="H130" s="10"/>
      <c r="K130" s="10">
        <f t="shared" si="78"/>
        <v>65.9101</v>
      </c>
      <c r="L130" s="10">
        <f t="shared" si="79"/>
        <v>931.08700000000044</v>
      </c>
      <c r="M130" s="11"/>
      <c r="N130">
        <f t="shared" si="80"/>
        <v>83.0702</v>
      </c>
      <c r="O130">
        <f t="shared" si="81"/>
        <v>2428.7760000000007</v>
      </c>
      <c r="P130" s="9"/>
      <c r="S130" s="11"/>
      <c r="W130" s="10">
        <f t="shared" si="83"/>
        <v>51.786700000000003</v>
      </c>
      <c r="X130" s="10">
        <f t="shared" si="84"/>
        <v>2788.9120000000003</v>
      </c>
      <c r="Y130" s="11"/>
      <c r="Z130">
        <f t="shared" ref="Z130:AA130" si="151">E1578</f>
        <v>75.134699999999995</v>
      </c>
      <c r="AA130">
        <f t="shared" si="151"/>
        <v>2580.3110000000006</v>
      </c>
      <c r="AB130" s="11"/>
      <c r="AC130">
        <f t="shared" si="86"/>
        <v>91.463999999999999</v>
      </c>
      <c r="AD130">
        <f t="shared" si="86"/>
        <v>2325.8679999999995</v>
      </c>
      <c r="AE130" s="11"/>
      <c r="AF130">
        <v>96.9071</v>
      </c>
      <c r="AG130">
        <v>871.72399999999925</v>
      </c>
    </row>
    <row r="131" spans="5:33" x14ac:dyDescent="0.25">
      <c r="E131">
        <v>33.6813</v>
      </c>
      <c r="F131" s="141">
        <v>1.9999999985884642E-3</v>
      </c>
      <c r="H131" s="10"/>
      <c r="K131" s="10">
        <f t="shared" si="78"/>
        <v>65.938800000000001</v>
      </c>
      <c r="L131" s="10">
        <f t="shared" si="79"/>
        <v>910.17100000000028</v>
      </c>
      <c r="M131" s="11"/>
      <c r="N131">
        <f t="shared" si="80"/>
        <v>83.098799999999997</v>
      </c>
      <c r="O131">
        <f t="shared" si="81"/>
        <v>2346.0049999999992</v>
      </c>
      <c r="P131" s="9"/>
      <c r="S131" s="11"/>
      <c r="W131" s="10">
        <f t="shared" si="83"/>
        <v>51.815399999999997</v>
      </c>
      <c r="X131" s="10">
        <f t="shared" si="84"/>
        <v>2673.9710000000005</v>
      </c>
      <c r="Y131" s="11"/>
      <c r="Z131">
        <f t="shared" ref="Z131:AA131" si="152">E1579</f>
        <v>75.163399999999996</v>
      </c>
      <c r="AA131">
        <f t="shared" si="152"/>
        <v>2535.0690000000004</v>
      </c>
      <c r="AB131" s="11"/>
      <c r="AC131">
        <f t="shared" si="86"/>
        <v>91.492699999999999</v>
      </c>
      <c r="AD131">
        <f t="shared" si="86"/>
        <v>2238.04</v>
      </c>
      <c r="AE131" s="11"/>
      <c r="AF131">
        <v>96.9358</v>
      </c>
      <c r="AG131">
        <v>857.28400000000056</v>
      </c>
    </row>
    <row r="132" spans="5:33" x14ac:dyDescent="0.25">
      <c r="E132">
        <v>33.709899999999998</v>
      </c>
      <c r="F132" s="142">
        <v>2.0000000004074536E-3</v>
      </c>
      <c r="H132" s="10"/>
      <c r="K132" s="10">
        <f t="shared" ref="K132:K166" si="153">E1258</f>
        <v>65.967399999999998</v>
      </c>
      <c r="L132" s="10">
        <f t="shared" ref="L132:L166" si="154">F1258</f>
        <v>889.2470000000003</v>
      </c>
      <c r="M132" s="11"/>
      <c r="N132">
        <f t="shared" ref="N132:N183" si="155">E1857</f>
        <v>83.127499999999998</v>
      </c>
      <c r="O132">
        <f t="shared" ref="O132:O183" si="156">F1857</f>
        <v>2263.835</v>
      </c>
      <c r="P132" s="9"/>
      <c r="S132" s="11"/>
      <c r="W132" s="10">
        <f t="shared" ref="W132:W177" si="157">E765</f>
        <v>51.844000000000001</v>
      </c>
      <c r="X132" s="10">
        <f t="shared" ref="X132:X177" si="158">F765</f>
        <v>2561.3369999999995</v>
      </c>
      <c r="Y132" s="11"/>
      <c r="Z132">
        <f t="shared" ref="Z132:AA132" si="159">E1580</f>
        <v>75.191999999999993</v>
      </c>
      <c r="AA132">
        <f t="shared" si="159"/>
        <v>2488.9000000000005</v>
      </c>
      <c r="AB132" s="11"/>
      <c r="AC132">
        <f t="shared" ref="AC132:AD195" si="160">E2150</f>
        <v>91.521299999999997</v>
      </c>
      <c r="AD132">
        <f t="shared" si="160"/>
        <v>2151.2409999999991</v>
      </c>
      <c r="AE132" s="11"/>
      <c r="AF132">
        <v>96.964399999999998</v>
      </c>
      <c r="AG132">
        <v>844.54699999999957</v>
      </c>
    </row>
    <row r="133" spans="5:33" x14ac:dyDescent="0.25">
      <c r="E133">
        <v>33.738500000000002</v>
      </c>
      <c r="F133" s="141">
        <v>1.9999999985884642E-3</v>
      </c>
      <c r="H133" s="10"/>
      <c r="K133" s="10">
        <f t="shared" si="153"/>
        <v>65.996099999999998</v>
      </c>
      <c r="L133" s="10">
        <f t="shared" si="154"/>
        <v>868.33399999999983</v>
      </c>
      <c r="M133" s="11"/>
      <c r="N133">
        <f t="shared" si="155"/>
        <v>83.156099999999995</v>
      </c>
      <c r="O133">
        <f t="shared" si="156"/>
        <v>2182.447000000001</v>
      </c>
      <c r="P133" s="9"/>
      <c r="S133" s="11"/>
      <c r="W133" s="10">
        <f t="shared" si="157"/>
        <v>51.872700000000002</v>
      </c>
      <c r="X133" s="10">
        <f t="shared" si="158"/>
        <v>2451.1359999999995</v>
      </c>
      <c r="Y133" s="11"/>
      <c r="Z133">
        <f t="shared" ref="Z133:AA133" si="161">E1581</f>
        <v>75.220699999999994</v>
      </c>
      <c r="AA133">
        <f t="shared" si="161"/>
        <v>2441.8799999999992</v>
      </c>
      <c r="AB133" s="11"/>
      <c r="AC133">
        <f t="shared" si="160"/>
        <v>91.55</v>
      </c>
      <c r="AD133">
        <f t="shared" si="160"/>
        <v>2065.6570000000002</v>
      </c>
      <c r="AE133" s="11"/>
      <c r="AF133">
        <v>96.993099999999998</v>
      </c>
      <c r="AG133">
        <v>833.54899999999998</v>
      </c>
    </row>
    <row r="134" spans="5:33" x14ac:dyDescent="0.25">
      <c r="E134">
        <v>33.767200000000003</v>
      </c>
      <c r="F134" s="142">
        <v>2.0000000004074536E-3</v>
      </c>
      <c r="H134" s="10"/>
      <c r="K134" s="10">
        <f t="shared" si="153"/>
        <v>66.024699999999996</v>
      </c>
      <c r="L134" s="10">
        <f t="shared" si="154"/>
        <v>847.45799999999963</v>
      </c>
      <c r="M134" s="11"/>
      <c r="N134">
        <f t="shared" si="155"/>
        <v>83.184799999999996</v>
      </c>
      <c r="O134">
        <f t="shared" si="156"/>
        <v>2101.9669999999987</v>
      </c>
      <c r="P134" s="9"/>
      <c r="S134" s="11"/>
      <c r="W134" s="10">
        <f t="shared" si="157"/>
        <v>51.901299999999999</v>
      </c>
      <c r="X134" s="10">
        <f t="shared" si="158"/>
        <v>2343.4479999999994</v>
      </c>
      <c r="Y134" s="11"/>
      <c r="Z134">
        <f t="shared" ref="Z134:AA134" si="162">E1582</f>
        <v>75.249300000000005</v>
      </c>
      <c r="AA134">
        <f t="shared" si="162"/>
        <v>2394.0909999999994</v>
      </c>
      <c r="AB134" s="11"/>
      <c r="AC134">
        <f t="shared" si="160"/>
        <v>91.578599999999994</v>
      </c>
      <c r="AD134">
        <f t="shared" si="160"/>
        <v>1981.3609999999999</v>
      </c>
      <c r="AE134" s="11"/>
      <c r="AF134">
        <v>97.021699999999996</v>
      </c>
      <c r="AG134">
        <v>824.375</v>
      </c>
    </row>
    <row r="135" spans="5:33" x14ac:dyDescent="0.25">
      <c r="E135">
        <v>33.7958</v>
      </c>
      <c r="F135" s="141">
        <v>2.0000000004074536E-3</v>
      </c>
      <c r="H135" s="10"/>
      <c r="K135" s="10">
        <f t="shared" si="153"/>
        <v>66.053399999999996</v>
      </c>
      <c r="L135" s="10">
        <f t="shared" si="154"/>
        <v>826.63799999999992</v>
      </c>
      <c r="M135" s="11"/>
      <c r="N135">
        <f t="shared" si="155"/>
        <v>83.213399999999993</v>
      </c>
      <c r="O135">
        <f t="shared" si="156"/>
        <v>2022.4770000000008</v>
      </c>
      <c r="P135" s="9"/>
      <c r="S135" s="11"/>
      <c r="W135" s="10">
        <f t="shared" si="157"/>
        <v>51.93</v>
      </c>
      <c r="X135" s="10">
        <f t="shared" si="158"/>
        <v>2238.3840000000009</v>
      </c>
      <c r="Y135" s="11"/>
      <c r="Z135">
        <f t="shared" ref="Z135:AA135" si="163">E1583</f>
        <v>75.278000000000006</v>
      </c>
      <c r="AA135">
        <f t="shared" si="163"/>
        <v>2345.6129999999994</v>
      </c>
      <c r="AB135" s="11"/>
      <c r="AC135">
        <f t="shared" si="160"/>
        <v>91.607299999999995</v>
      </c>
      <c r="AD135">
        <f t="shared" si="160"/>
        <v>1898.5289999999995</v>
      </c>
      <c r="AE135" s="11"/>
      <c r="AF135">
        <v>97.050399999999996</v>
      </c>
      <c r="AG135">
        <v>817.05999999999949</v>
      </c>
    </row>
    <row r="136" spans="5:33" x14ac:dyDescent="0.25">
      <c r="E136">
        <v>33.8245</v>
      </c>
      <c r="F136" s="142">
        <v>1.0000000002037268E-3</v>
      </c>
      <c r="H136" s="10"/>
      <c r="K136" s="10">
        <f t="shared" si="153"/>
        <v>66.081999999999994</v>
      </c>
      <c r="L136" s="10">
        <f t="shared" si="154"/>
        <v>805.89500000000044</v>
      </c>
      <c r="M136" s="11"/>
      <c r="N136">
        <f t="shared" si="155"/>
        <v>83.242099999999994</v>
      </c>
      <c r="O136">
        <f t="shared" si="156"/>
        <v>1944.1260000000002</v>
      </c>
      <c r="P136" s="9"/>
      <c r="S136" s="11"/>
      <c r="W136" s="10">
        <f t="shared" si="157"/>
        <v>51.958599999999997</v>
      </c>
      <c r="X136" s="10">
        <f t="shared" si="158"/>
        <v>2136.0100000000011</v>
      </c>
      <c r="Y136" s="11"/>
      <c r="Z136">
        <f t="shared" ref="Z136:AA136" si="164">E1584</f>
        <v>75.306600000000003</v>
      </c>
      <c r="AA136">
        <f t="shared" si="164"/>
        <v>2296.527</v>
      </c>
      <c r="AB136" s="11"/>
      <c r="AC136">
        <f t="shared" si="160"/>
        <v>91.635900000000007</v>
      </c>
      <c r="AD136">
        <f t="shared" si="160"/>
        <v>1817.2169999999996</v>
      </c>
      <c r="AE136" s="11"/>
      <c r="AF136">
        <v>97.078999999999994</v>
      </c>
      <c r="AG136">
        <v>811.66100000000006</v>
      </c>
    </row>
    <row r="137" spans="5:33" x14ac:dyDescent="0.25">
      <c r="E137">
        <v>33.853099999999998</v>
      </c>
      <c r="F137" s="141">
        <v>1.9999999985884642E-3</v>
      </c>
      <c r="H137" s="10"/>
      <c r="K137" s="10">
        <f t="shared" si="153"/>
        <v>66.110699999999994</v>
      </c>
      <c r="L137" s="10">
        <f t="shared" si="154"/>
        <v>785.25</v>
      </c>
      <c r="M137" s="11"/>
      <c r="N137">
        <f t="shared" si="155"/>
        <v>83.270700000000005</v>
      </c>
      <c r="O137">
        <f t="shared" si="156"/>
        <v>1866.9890000000005</v>
      </c>
      <c r="P137" s="9"/>
      <c r="S137" s="11"/>
      <c r="W137" s="10">
        <f t="shared" si="157"/>
        <v>51.987200000000001</v>
      </c>
      <c r="X137" s="10">
        <f t="shared" si="158"/>
        <v>2036.393</v>
      </c>
      <c r="Y137" s="11"/>
      <c r="Z137">
        <f t="shared" ref="Z137:AA137" si="165">E1585</f>
        <v>75.335300000000004</v>
      </c>
      <c r="AA137">
        <f t="shared" si="165"/>
        <v>2246.9060000000009</v>
      </c>
      <c r="AB137" s="11"/>
      <c r="AC137">
        <f t="shared" si="160"/>
        <v>91.664599999999993</v>
      </c>
      <c r="AD137">
        <f t="shared" si="160"/>
        <v>1737.5810000000001</v>
      </c>
      <c r="AE137" s="11"/>
      <c r="AF137">
        <v>97.107699999999994</v>
      </c>
      <c r="AG137">
        <v>808.20300000000043</v>
      </c>
    </row>
    <row r="138" spans="5:33" x14ac:dyDescent="0.25">
      <c r="E138">
        <v>33.881799999999998</v>
      </c>
      <c r="F138" s="142">
        <v>2.0000000004074536E-3</v>
      </c>
      <c r="H138" s="10"/>
      <c r="K138" s="10">
        <f t="shared" si="153"/>
        <v>66.139300000000006</v>
      </c>
      <c r="L138" s="10">
        <f t="shared" si="154"/>
        <v>764.72099999999955</v>
      </c>
      <c r="M138" s="11"/>
      <c r="N138">
        <f t="shared" si="155"/>
        <v>83.299400000000006</v>
      </c>
      <c r="O138">
        <f t="shared" si="156"/>
        <v>1791.2040000000006</v>
      </c>
      <c r="P138" s="9"/>
      <c r="S138" s="11"/>
      <c r="W138" s="10">
        <f t="shared" si="157"/>
        <v>52.015900000000002</v>
      </c>
      <c r="X138" s="10">
        <f t="shared" si="158"/>
        <v>1939.5860000000002</v>
      </c>
      <c r="Y138" s="11"/>
      <c r="Z138">
        <f t="shared" ref="Z138:AA138" si="166">E1586</f>
        <v>75.363900000000001</v>
      </c>
      <c r="AA138">
        <f t="shared" si="166"/>
        <v>2196.8419999999987</v>
      </c>
      <c r="AB138" s="11"/>
      <c r="AC138">
        <f t="shared" si="160"/>
        <v>91.693200000000004</v>
      </c>
      <c r="AD138">
        <f t="shared" si="160"/>
        <v>1659.6610000000001</v>
      </c>
      <c r="AE138" s="11"/>
    </row>
    <row r="139" spans="5:33" x14ac:dyDescent="0.25">
      <c r="E139">
        <v>33.910400000000003</v>
      </c>
      <c r="F139" s="141">
        <v>2.0000000004074536E-3</v>
      </c>
      <c r="H139" s="10"/>
      <c r="K139" s="10">
        <f t="shared" si="153"/>
        <v>66.167900000000003</v>
      </c>
      <c r="L139" s="10">
        <f t="shared" si="154"/>
        <v>744.32800000000043</v>
      </c>
      <c r="M139" s="11"/>
      <c r="N139">
        <f t="shared" si="155"/>
        <v>83.328000000000003</v>
      </c>
      <c r="O139">
        <f t="shared" si="156"/>
        <v>1716.8140000000003</v>
      </c>
      <c r="P139" s="9"/>
      <c r="S139" s="11"/>
      <c r="W139" s="10">
        <f t="shared" si="157"/>
        <v>52.044499999999999</v>
      </c>
      <c r="X139" s="10">
        <f t="shared" si="158"/>
        <v>1845.6360000000004</v>
      </c>
      <c r="Y139" s="11"/>
      <c r="Z139">
        <f t="shared" ref="Z139:AA139" si="167">E1587</f>
        <v>75.392600000000002</v>
      </c>
      <c r="AA139">
        <f t="shared" si="167"/>
        <v>2146.4070000000002</v>
      </c>
      <c r="AB139" s="11"/>
      <c r="AC139">
        <f t="shared" si="160"/>
        <v>91.721900000000005</v>
      </c>
      <c r="AD139">
        <f t="shared" si="160"/>
        <v>1583.5739999999996</v>
      </c>
      <c r="AE139" s="11"/>
    </row>
    <row r="140" spans="5:33" x14ac:dyDescent="0.25">
      <c r="E140">
        <v>33.939100000000003</v>
      </c>
      <c r="F140" s="142">
        <v>2.0000000004074536E-3</v>
      </c>
      <c r="H140" s="10"/>
      <c r="K140" s="10">
        <f t="shared" si="153"/>
        <v>66.196600000000004</v>
      </c>
      <c r="L140" s="10">
        <f t="shared" si="154"/>
        <v>724.08600000000024</v>
      </c>
      <c r="M140" s="11"/>
      <c r="N140">
        <f t="shared" si="155"/>
        <v>83.356700000000004</v>
      </c>
      <c r="O140">
        <f t="shared" si="156"/>
        <v>1643.9430000000002</v>
      </c>
      <c r="P140" s="9"/>
      <c r="S140" s="11"/>
      <c r="W140" s="10">
        <f t="shared" si="157"/>
        <v>52.0732</v>
      </c>
      <c r="X140" s="10">
        <f t="shared" si="158"/>
        <v>1754.5770000000002</v>
      </c>
      <c r="Y140" s="11"/>
      <c r="Z140">
        <f t="shared" ref="Z140:AA140" si="168">E1588</f>
        <v>75.421199999999999</v>
      </c>
      <c r="AA140">
        <f t="shared" si="168"/>
        <v>2095.6790000000001</v>
      </c>
      <c r="AB140" s="11"/>
      <c r="AC140">
        <f t="shared" si="160"/>
        <v>91.750500000000002</v>
      </c>
      <c r="AD140">
        <f t="shared" si="160"/>
        <v>1509.3889999999992</v>
      </c>
      <c r="AE140" s="11"/>
    </row>
    <row r="141" spans="5:33" x14ac:dyDescent="0.25">
      <c r="E141">
        <v>33.967700000000001</v>
      </c>
      <c r="F141" s="141">
        <v>2.0000000004074536E-3</v>
      </c>
      <c r="H141" s="10"/>
      <c r="K141" s="10">
        <f t="shared" si="153"/>
        <v>66.225200000000001</v>
      </c>
      <c r="L141" s="10">
        <f t="shared" si="154"/>
        <v>704.01699999999983</v>
      </c>
      <c r="M141" s="11"/>
      <c r="N141">
        <f t="shared" si="155"/>
        <v>83.385300000000001</v>
      </c>
      <c r="O141">
        <f t="shared" si="156"/>
        <v>1572.6200000000008</v>
      </c>
      <c r="P141" s="9"/>
      <c r="S141" s="11"/>
      <c r="W141" s="10">
        <f t="shared" si="157"/>
        <v>52.101799999999997</v>
      </c>
      <c r="X141" s="10">
        <f t="shared" si="158"/>
        <v>1666.4339999999993</v>
      </c>
      <c r="Y141" s="11"/>
      <c r="Z141">
        <f t="shared" ref="Z141:AA141" si="169">E1589</f>
        <v>75.4499</v>
      </c>
      <c r="AA141">
        <f t="shared" si="169"/>
        <v>2044.7330000000002</v>
      </c>
      <c r="AB141" s="11"/>
      <c r="AC141">
        <f t="shared" si="160"/>
        <v>91.779200000000003</v>
      </c>
      <c r="AD141">
        <f t="shared" si="160"/>
        <v>1437.1600000000008</v>
      </c>
      <c r="AE141" s="11"/>
    </row>
    <row r="142" spans="5:33" x14ac:dyDescent="0.25">
      <c r="E142">
        <v>33.996400000000001</v>
      </c>
      <c r="F142" s="142">
        <v>2.0000000004074536E-3</v>
      </c>
      <c r="K142" s="10">
        <f t="shared" si="153"/>
        <v>66.253900000000002</v>
      </c>
      <c r="L142" s="10">
        <f t="shared" si="154"/>
        <v>684.13599999999951</v>
      </c>
      <c r="N142">
        <f t="shared" si="155"/>
        <v>83.414000000000001</v>
      </c>
      <c r="O142">
        <f t="shared" si="156"/>
        <v>1502.9649999999992</v>
      </c>
      <c r="P142" s="9"/>
      <c r="Q142" s="9"/>
      <c r="S142" s="9"/>
      <c r="T142" s="9"/>
      <c r="W142" s="10">
        <f t="shared" si="157"/>
        <v>52.130499999999998</v>
      </c>
      <c r="X142" s="10">
        <f t="shared" si="158"/>
        <v>1581.223</v>
      </c>
      <c r="Z142">
        <f t="shared" ref="Z142:AA142" si="170">E1590</f>
        <v>75.478499999999997</v>
      </c>
      <c r="AA142">
        <f t="shared" si="170"/>
        <v>1993.6480000000001</v>
      </c>
      <c r="AC142">
        <f t="shared" si="160"/>
        <v>91.8078</v>
      </c>
      <c r="AD142">
        <f t="shared" si="160"/>
        <v>1366.9519999999993</v>
      </c>
    </row>
    <row r="143" spans="5:33" x14ac:dyDescent="0.25">
      <c r="E143">
        <v>34.024999999999999</v>
      </c>
      <c r="F143" s="141">
        <v>2.0000000004074536E-3</v>
      </c>
      <c r="K143" s="10">
        <f t="shared" si="153"/>
        <v>66.282499999999999</v>
      </c>
      <c r="L143" s="10">
        <f t="shared" si="154"/>
        <v>664.45800000000054</v>
      </c>
      <c r="N143">
        <f t="shared" si="155"/>
        <v>83.442599999999999</v>
      </c>
      <c r="O143">
        <f t="shared" si="156"/>
        <v>1434.9849999999997</v>
      </c>
      <c r="W143" s="10">
        <f t="shared" si="157"/>
        <v>52.159100000000002</v>
      </c>
      <c r="X143" s="10">
        <f t="shared" si="158"/>
        <v>1498.9520000000002</v>
      </c>
      <c r="Z143">
        <f t="shared" ref="Z143:AA143" si="171">E1591</f>
        <v>75.507199999999997</v>
      </c>
      <c r="AA143">
        <f t="shared" si="171"/>
        <v>1942.4879999999994</v>
      </c>
      <c r="AC143">
        <f t="shared" si="160"/>
        <v>91.836399999999998</v>
      </c>
      <c r="AD143">
        <f t="shared" si="160"/>
        <v>1298.7910000000011</v>
      </c>
    </row>
    <row r="144" spans="5:33" x14ac:dyDescent="0.25">
      <c r="E144">
        <v>34.053699999999999</v>
      </c>
      <c r="F144" s="142">
        <v>2.0000000004074536E-3</v>
      </c>
      <c r="K144" s="10">
        <f t="shared" si="153"/>
        <v>66.311199999999999</v>
      </c>
      <c r="L144" s="10">
        <f t="shared" si="154"/>
        <v>644.99799999999959</v>
      </c>
      <c r="N144">
        <f t="shared" si="155"/>
        <v>83.471299999999999</v>
      </c>
      <c r="O144">
        <f t="shared" si="156"/>
        <v>1368.759</v>
      </c>
      <c r="W144" s="10">
        <f t="shared" si="157"/>
        <v>52.187800000000003</v>
      </c>
      <c r="X144" s="10">
        <f t="shared" si="158"/>
        <v>1419.6139999999996</v>
      </c>
      <c r="Z144">
        <f t="shared" ref="Z144:AA144" si="172">E1592</f>
        <v>75.535799999999995</v>
      </c>
      <c r="AA144">
        <f t="shared" si="172"/>
        <v>1891.3359999999993</v>
      </c>
      <c r="AC144">
        <f t="shared" si="160"/>
        <v>91.865099999999998</v>
      </c>
      <c r="AD144">
        <f t="shared" si="160"/>
        <v>1232.7530000000006</v>
      </c>
    </row>
    <row r="145" spans="5:30" x14ac:dyDescent="0.25">
      <c r="E145">
        <v>34.082299999999996</v>
      </c>
      <c r="F145" s="141">
        <v>1.9999999985884642E-3</v>
      </c>
      <c r="K145" s="10">
        <f t="shared" si="153"/>
        <v>66.339799999999997</v>
      </c>
      <c r="L145" s="10">
        <f t="shared" si="154"/>
        <v>625.77099999999973</v>
      </c>
      <c r="N145">
        <f t="shared" si="155"/>
        <v>83.499899999999997</v>
      </c>
      <c r="O145">
        <f t="shared" si="156"/>
        <v>1304.3360000000002</v>
      </c>
      <c r="W145" s="10">
        <f t="shared" si="157"/>
        <v>52.2164</v>
      </c>
      <c r="X145" s="10">
        <f t="shared" si="158"/>
        <v>1343.21</v>
      </c>
      <c r="Z145">
        <f t="shared" ref="Z145:AA145" si="173">E1593</f>
        <v>75.564499999999995</v>
      </c>
      <c r="AA145">
        <f t="shared" si="173"/>
        <v>1840.2570000000005</v>
      </c>
      <c r="AC145">
        <f t="shared" si="160"/>
        <v>91.893699999999995</v>
      </c>
      <c r="AD145">
        <f t="shared" si="160"/>
        <v>1168.8199999999997</v>
      </c>
    </row>
    <row r="146" spans="5:30" x14ac:dyDescent="0.25">
      <c r="E146">
        <v>34.110999999999997</v>
      </c>
      <c r="F146" s="142">
        <v>2.0000000004074536E-3</v>
      </c>
      <c r="K146" s="10">
        <f t="shared" si="153"/>
        <v>66.368499999999997</v>
      </c>
      <c r="L146" s="10">
        <f t="shared" si="154"/>
        <v>606.79100000000017</v>
      </c>
      <c r="N146">
        <f t="shared" si="155"/>
        <v>83.528599999999997</v>
      </c>
      <c r="O146">
        <f t="shared" si="156"/>
        <v>1241.7420000000002</v>
      </c>
      <c r="W146" s="10">
        <f t="shared" si="157"/>
        <v>52.245100000000001</v>
      </c>
      <c r="X146" s="10">
        <f t="shared" si="158"/>
        <v>1269.7069999999994</v>
      </c>
      <c r="Z146">
        <f t="shared" ref="Z146:AA146" si="174">E1594</f>
        <v>75.593100000000007</v>
      </c>
      <c r="AA146">
        <f t="shared" si="174"/>
        <v>1789.3179999999993</v>
      </c>
      <c r="AC146">
        <f t="shared" si="160"/>
        <v>91.922399999999996</v>
      </c>
      <c r="AD146">
        <f t="shared" si="160"/>
        <v>1107.0569999999998</v>
      </c>
    </row>
    <row r="147" spans="5:30" x14ac:dyDescent="0.25">
      <c r="E147">
        <v>34.139600000000002</v>
      </c>
      <c r="F147" s="141">
        <v>2.0000000004074536E-3</v>
      </c>
      <c r="K147" s="10">
        <f t="shared" si="153"/>
        <v>66.397099999999995</v>
      </c>
      <c r="L147" s="10">
        <f t="shared" si="154"/>
        <v>588.06900000000041</v>
      </c>
      <c r="N147">
        <f t="shared" si="155"/>
        <v>83.557199999999995</v>
      </c>
      <c r="O147">
        <f t="shared" si="156"/>
        <v>1181.0070000000005</v>
      </c>
      <c r="W147" s="10">
        <f t="shared" si="157"/>
        <v>52.273699999999998</v>
      </c>
      <c r="X147" s="10">
        <f t="shared" si="158"/>
        <v>1199.1020000000008</v>
      </c>
      <c r="Z147">
        <f t="shared" ref="Z147:AA147" si="175">E1595</f>
        <v>75.621700000000004</v>
      </c>
      <c r="AA147">
        <f t="shared" si="175"/>
        <v>1738.5859999999993</v>
      </c>
      <c r="AC147">
        <f t="shared" si="160"/>
        <v>91.950999999999993</v>
      </c>
      <c r="AD147">
        <f t="shared" si="160"/>
        <v>1047.4359999999997</v>
      </c>
    </row>
    <row r="148" spans="5:30" x14ac:dyDescent="0.25">
      <c r="E148">
        <v>34.168300000000002</v>
      </c>
      <c r="F148" s="142">
        <v>2.0000000004074536E-3</v>
      </c>
      <c r="K148" s="10">
        <f t="shared" si="153"/>
        <v>66.425799999999995</v>
      </c>
      <c r="L148" s="10">
        <f t="shared" si="154"/>
        <v>569.61700000000019</v>
      </c>
      <c r="N148">
        <f t="shared" si="155"/>
        <v>83.585899999999995</v>
      </c>
      <c r="O148">
        <f t="shared" si="156"/>
        <v>1122.1559999999999</v>
      </c>
      <c r="W148" s="10">
        <f t="shared" si="157"/>
        <v>52.302399999999999</v>
      </c>
      <c r="X148" s="10">
        <f t="shared" si="158"/>
        <v>1131.3509999999997</v>
      </c>
      <c r="Z148">
        <f t="shared" ref="Z148:AA148" si="176">E1596</f>
        <v>75.650400000000005</v>
      </c>
      <c r="AA148">
        <f t="shared" si="176"/>
        <v>1688.1239999999998</v>
      </c>
      <c r="AC148">
        <f t="shared" si="160"/>
        <v>91.979699999999994</v>
      </c>
      <c r="AD148">
        <f t="shared" si="160"/>
        <v>990.00399999999991</v>
      </c>
    </row>
    <row r="149" spans="5:30" x14ac:dyDescent="0.25">
      <c r="E149">
        <v>34.196899999999999</v>
      </c>
      <c r="F149" s="141">
        <v>2.0000000004074536E-3</v>
      </c>
      <c r="K149" s="10">
        <f t="shared" si="153"/>
        <v>66.454400000000007</v>
      </c>
      <c r="L149" s="10">
        <f t="shared" si="154"/>
        <v>551.44800000000032</v>
      </c>
      <c r="N149">
        <f t="shared" si="155"/>
        <v>83.614500000000007</v>
      </c>
      <c r="O149">
        <f t="shared" si="156"/>
        <v>1065.2239999999993</v>
      </c>
      <c r="W149" s="10">
        <f t="shared" si="157"/>
        <v>52.331000000000003</v>
      </c>
      <c r="X149" s="10">
        <f t="shared" si="158"/>
        <v>1066.42</v>
      </c>
      <c r="Z149">
        <f t="shared" ref="Z149:AA149" si="177">E1597</f>
        <v>75.679000000000002</v>
      </c>
      <c r="AA149">
        <f t="shared" si="177"/>
        <v>1637.9870000000001</v>
      </c>
      <c r="AC149">
        <f t="shared" si="160"/>
        <v>92.008300000000006</v>
      </c>
      <c r="AD149">
        <f t="shared" si="160"/>
        <v>934.72100000000046</v>
      </c>
    </row>
    <row r="150" spans="5:30" x14ac:dyDescent="0.25">
      <c r="E150">
        <v>34.2256</v>
      </c>
      <c r="F150" s="142">
        <v>1.9999999985884642E-3</v>
      </c>
      <c r="K150" s="10">
        <f t="shared" si="153"/>
        <v>66.483099999999993</v>
      </c>
      <c r="L150" s="10">
        <f t="shared" si="154"/>
        <v>533.57099999999991</v>
      </c>
      <c r="N150">
        <f t="shared" si="155"/>
        <v>83.643199999999993</v>
      </c>
      <c r="O150">
        <f t="shared" si="156"/>
        <v>1010.1799999999994</v>
      </c>
      <c r="W150" s="10">
        <f t="shared" si="157"/>
        <v>52.359699999999997</v>
      </c>
      <c r="X150" s="10">
        <f t="shared" si="158"/>
        <v>1004.2669999999998</v>
      </c>
      <c r="Z150">
        <f t="shared" ref="Z150:AA150" si="178">E1598</f>
        <v>75.707700000000003</v>
      </c>
      <c r="AA150">
        <f t="shared" si="178"/>
        <v>1588.2440000000006</v>
      </c>
      <c r="AC150">
        <f t="shared" si="160"/>
        <v>92.037000000000006</v>
      </c>
      <c r="AD150">
        <f t="shared" si="160"/>
        <v>881.60600000000068</v>
      </c>
    </row>
    <row r="151" spans="5:30" x14ac:dyDescent="0.25">
      <c r="E151">
        <v>34.254199999999997</v>
      </c>
      <c r="F151" s="141">
        <v>2.0000000004074536E-3</v>
      </c>
      <c r="K151" s="10">
        <f t="shared" si="153"/>
        <v>66.511700000000005</v>
      </c>
      <c r="L151" s="10">
        <f t="shared" si="154"/>
        <v>515.99399999999969</v>
      </c>
      <c r="N151">
        <f t="shared" si="155"/>
        <v>83.671800000000005</v>
      </c>
      <c r="O151">
        <f t="shared" si="156"/>
        <v>957.07399999999961</v>
      </c>
      <c r="W151" s="10">
        <f t="shared" si="157"/>
        <v>52.388300000000001</v>
      </c>
      <c r="X151" s="10">
        <f t="shared" si="158"/>
        <v>944.84100000000035</v>
      </c>
      <c r="Z151">
        <f t="shared" ref="Z151:AA151" si="179">E1599</f>
        <v>75.7363</v>
      </c>
      <c r="AA151">
        <f t="shared" si="179"/>
        <v>1538.9459999999999</v>
      </c>
      <c r="AC151">
        <f t="shared" si="160"/>
        <v>92.065600000000003</v>
      </c>
      <c r="AD151">
        <f t="shared" si="160"/>
        <v>830.64000000000033</v>
      </c>
    </row>
    <row r="152" spans="5:30" x14ac:dyDescent="0.25">
      <c r="E152">
        <v>34.282899999999998</v>
      </c>
      <c r="F152" s="142">
        <v>1.9999999985884642E-3</v>
      </c>
      <c r="K152" s="10">
        <f t="shared" si="153"/>
        <v>66.540400000000005</v>
      </c>
      <c r="L152" s="10">
        <f t="shared" si="154"/>
        <v>498.72800000000007</v>
      </c>
      <c r="N152">
        <f t="shared" si="155"/>
        <v>83.700500000000005</v>
      </c>
      <c r="O152">
        <f t="shared" si="156"/>
        <v>905.86899999999969</v>
      </c>
      <c r="W152" s="10">
        <f t="shared" si="157"/>
        <v>52.417000000000002</v>
      </c>
      <c r="X152" s="10">
        <f t="shared" si="158"/>
        <v>888.09300000000076</v>
      </c>
      <c r="Z152">
        <f t="shared" ref="Z152:AA152" si="180">E1600</f>
        <v>75.765000000000001</v>
      </c>
      <c r="AA152">
        <f t="shared" si="180"/>
        <v>1490.1480000000001</v>
      </c>
      <c r="AC152">
        <f t="shared" si="160"/>
        <v>92.094300000000004</v>
      </c>
      <c r="AD152">
        <f t="shared" si="160"/>
        <v>781.79800000000068</v>
      </c>
    </row>
    <row r="153" spans="5:30" x14ac:dyDescent="0.25">
      <c r="E153">
        <v>34.311500000000002</v>
      </c>
      <c r="F153" s="141">
        <v>1.0000000002037268E-3</v>
      </c>
      <c r="K153" s="10">
        <f t="shared" si="153"/>
        <v>66.569000000000003</v>
      </c>
      <c r="L153" s="10">
        <f t="shared" si="154"/>
        <v>481.78000000000065</v>
      </c>
      <c r="N153">
        <f t="shared" si="155"/>
        <v>83.729100000000003</v>
      </c>
      <c r="O153">
        <f t="shared" si="156"/>
        <v>856.59500000000025</v>
      </c>
      <c r="W153" s="10">
        <f t="shared" si="157"/>
        <v>52.445599999999999</v>
      </c>
      <c r="X153" s="10">
        <f t="shared" si="158"/>
        <v>833.96299999999974</v>
      </c>
      <c r="Z153">
        <f t="shared" ref="Z153:AA153" si="181">E1601</f>
        <v>75.793599999999998</v>
      </c>
      <c r="AA153">
        <f t="shared" si="181"/>
        <v>1441.8980000000001</v>
      </c>
      <c r="AC153">
        <f t="shared" si="160"/>
        <v>92.122900000000001</v>
      </c>
      <c r="AD153">
        <f t="shared" si="160"/>
        <v>735.06099999999969</v>
      </c>
    </row>
    <row r="154" spans="5:30" x14ac:dyDescent="0.25">
      <c r="E154">
        <v>34.340200000000003</v>
      </c>
      <c r="F154" s="142">
        <v>1.9999999985884642E-3</v>
      </c>
      <c r="K154" s="10">
        <f t="shared" si="153"/>
        <v>66.597700000000003</v>
      </c>
      <c r="L154" s="10">
        <f t="shared" si="154"/>
        <v>465.15800000000036</v>
      </c>
      <c r="N154">
        <f t="shared" si="155"/>
        <v>83.7577</v>
      </c>
      <c r="O154">
        <f t="shared" si="156"/>
        <v>809.19799999999941</v>
      </c>
      <c r="W154" s="10">
        <f t="shared" si="157"/>
        <v>52.474299999999999</v>
      </c>
      <c r="X154" s="10">
        <f t="shared" si="158"/>
        <v>782.39300000000003</v>
      </c>
      <c r="Z154">
        <f t="shared" ref="Z154:AA154" si="182">E1602</f>
        <v>75.822299999999998</v>
      </c>
      <c r="AA154">
        <f t="shared" si="182"/>
        <v>1394.2449999999999</v>
      </c>
      <c r="AC154">
        <f t="shared" si="160"/>
        <v>92.151600000000002</v>
      </c>
      <c r="AD154">
        <f t="shared" si="160"/>
        <v>690.38899999999921</v>
      </c>
    </row>
    <row r="155" spans="5:30" x14ac:dyDescent="0.25">
      <c r="E155">
        <v>34.3688</v>
      </c>
      <c r="F155" s="141">
        <v>2.0000000004074536E-3</v>
      </c>
      <c r="K155" s="10">
        <f t="shared" si="153"/>
        <v>66.626300000000001</v>
      </c>
      <c r="L155" s="10">
        <f t="shared" si="154"/>
        <v>448.86700000000019</v>
      </c>
      <c r="N155">
        <f t="shared" si="155"/>
        <v>83.7864</v>
      </c>
      <c r="O155">
        <f t="shared" si="156"/>
        <v>763.70100000000002</v>
      </c>
      <c r="W155" s="10">
        <f t="shared" si="157"/>
        <v>52.502899999999997</v>
      </c>
      <c r="X155" s="10">
        <f t="shared" si="158"/>
        <v>733.3149999999996</v>
      </c>
      <c r="Z155">
        <f t="shared" ref="Z155:AA155" si="183">E1603</f>
        <v>75.850899999999996</v>
      </c>
      <c r="AA155">
        <f t="shared" si="183"/>
        <v>1347.232</v>
      </c>
      <c r="AC155">
        <f t="shared" si="160"/>
        <v>92.180199999999999</v>
      </c>
      <c r="AD155">
        <f t="shared" si="160"/>
        <v>647.76899999999932</v>
      </c>
    </row>
    <row r="156" spans="5:30" x14ac:dyDescent="0.25">
      <c r="E156">
        <v>34.397399999999998</v>
      </c>
      <c r="F156" s="142">
        <v>2.0000000004074536E-3</v>
      </c>
      <c r="K156" s="10">
        <f t="shared" si="153"/>
        <v>66.655000000000001</v>
      </c>
      <c r="L156" s="10">
        <f t="shared" si="154"/>
        <v>432.91299999999956</v>
      </c>
      <c r="N156">
        <f t="shared" si="155"/>
        <v>83.814999999999998</v>
      </c>
      <c r="O156">
        <f t="shared" si="156"/>
        <v>720.05400000000009</v>
      </c>
      <c r="W156" s="10">
        <f t="shared" si="157"/>
        <v>52.531599999999997</v>
      </c>
      <c r="X156" s="10">
        <f t="shared" si="158"/>
        <v>686.67000000000007</v>
      </c>
      <c r="Z156">
        <f t="shared" ref="Z156:AA156" si="184">E1604</f>
        <v>75.879599999999996</v>
      </c>
      <c r="AA156">
        <f t="shared" si="184"/>
        <v>1300.9069999999992</v>
      </c>
      <c r="AC156">
        <f t="shared" si="160"/>
        <v>92.2089</v>
      </c>
      <c r="AD156">
        <f t="shared" si="160"/>
        <v>607.13600000000042</v>
      </c>
    </row>
    <row r="157" spans="5:30" x14ac:dyDescent="0.25">
      <c r="E157">
        <v>34.426099999999998</v>
      </c>
      <c r="F157" s="141">
        <v>2.0000000004074536E-3</v>
      </c>
      <c r="K157" s="10">
        <f t="shared" si="153"/>
        <v>66.683599999999998</v>
      </c>
      <c r="L157" s="10">
        <f t="shared" si="154"/>
        <v>417.30100000000039</v>
      </c>
      <c r="N157">
        <f t="shared" si="155"/>
        <v>83.843699999999998</v>
      </c>
      <c r="O157">
        <f t="shared" si="156"/>
        <v>678.24900000000071</v>
      </c>
      <c r="W157" s="10">
        <f t="shared" si="157"/>
        <v>52.560200000000002</v>
      </c>
      <c r="X157" s="10">
        <f t="shared" si="158"/>
        <v>642.37899999999991</v>
      </c>
      <c r="Z157">
        <f t="shared" ref="Z157:AA157" si="185">E1605</f>
        <v>75.908199999999994</v>
      </c>
      <c r="AA157">
        <f t="shared" si="185"/>
        <v>1255.3050000000003</v>
      </c>
      <c r="AC157">
        <f t="shared" si="160"/>
        <v>92.237499999999997</v>
      </c>
      <c r="AD157">
        <f t="shared" si="160"/>
        <v>568.47500000000036</v>
      </c>
    </row>
    <row r="158" spans="5:30" x14ac:dyDescent="0.25">
      <c r="E158">
        <v>34.454700000000003</v>
      </c>
      <c r="F158" s="142">
        <v>2.0000000004074536E-3</v>
      </c>
      <c r="K158" s="10">
        <f t="shared" si="153"/>
        <v>66.712299999999999</v>
      </c>
      <c r="L158" s="10">
        <f t="shared" si="154"/>
        <v>402.03700000000026</v>
      </c>
      <c r="N158">
        <f t="shared" si="155"/>
        <v>83.872299999999996</v>
      </c>
      <c r="O158">
        <f t="shared" si="156"/>
        <v>638.25600000000031</v>
      </c>
      <c r="W158" s="10">
        <f t="shared" si="157"/>
        <v>52.588900000000002</v>
      </c>
      <c r="X158" s="10">
        <f t="shared" si="158"/>
        <v>600.38199999999961</v>
      </c>
      <c r="Z158">
        <f t="shared" ref="Z158:AA158" si="186">E1606</f>
        <v>75.936899999999994</v>
      </c>
      <c r="AA158">
        <f t="shared" si="186"/>
        <v>1210.4629999999997</v>
      </c>
      <c r="AC158">
        <f t="shared" si="160"/>
        <v>92.266199999999998</v>
      </c>
      <c r="AD158">
        <f t="shared" si="160"/>
        <v>531.71500000000015</v>
      </c>
    </row>
    <row r="159" spans="5:30" x14ac:dyDescent="0.25">
      <c r="E159">
        <v>34.483400000000003</v>
      </c>
      <c r="F159" s="141">
        <v>2.0000000004074536E-3</v>
      </c>
      <c r="K159" s="10">
        <f t="shared" si="153"/>
        <v>66.740899999999996</v>
      </c>
      <c r="L159" s="10">
        <f t="shared" si="154"/>
        <v>387.12100000000009</v>
      </c>
      <c r="N159">
        <f t="shared" si="155"/>
        <v>83.900999999999996</v>
      </c>
      <c r="O159">
        <f t="shared" si="156"/>
        <v>600.03500000000076</v>
      </c>
      <c r="W159" s="10">
        <f t="shared" si="157"/>
        <v>52.6175</v>
      </c>
      <c r="X159" s="10">
        <f t="shared" si="158"/>
        <v>560.59999999999945</v>
      </c>
      <c r="Z159">
        <f t="shared" ref="Z159:AA159" si="187">E1607</f>
        <v>75.965500000000006</v>
      </c>
      <c r="AA159">
        <f t="shared" si="187"/>
        <v>1166.4160000000002</v>
      </c>
      <c r="AC159">
        <f t="shared" si="160"/>
        <v>92.294799999999995</v>
      </c>
      <c r="AD159">
        <f t="shared" si="160"/>
        <v>496.83200000000033</v>
      </c>
    </row>
    <row r="160" spans="5:30" x14ac:dyDescent="0.25">
      <c r="E160">
        <v>34.512</v>
      </c>
      <c r="F160" s="142">
        <v>1.9999999985884642E-3</v>
      </c>
      <c r="K160" s="10">
        <f t="shared" si="153"/>
        <v>66.769599999999997</v>
      </c>
      <c r="L160" s="10">
        <f t="shared" si="154"/>
        <v>372.5590000000002</v>
      </c>
      <c r="N160">
        <f t="shared" si="155"/>
        <v>83.929599999999994</v>
      </c>
      <c r="O160">
        <f t="shared" si="156"/>
        <v>563.57000000000062</v>
      </c>
      <c r="W160" s="10">
        <f t="shared" si="157"/>
        <v>52.646099999999997</v>
      </c>
      <c r="X160" s="10">
        <f t="shared" si="158"/>
        <v>522.95899999999983</v>
      </c>
      <c r="Z160">
        <f t="shared" ref="Z160:AA160" si="188">E1608</f>
        <v>75.994200000000006</v>
      </c>
      <c r="AA160">
        <f t="shared" si="188"/>
        <v>1123.1899999999996</v>
      </c>
      <c r="AC160">
        <f t="shared" si="160"/>
        <v>92.323499999999996</v>
      </c>
      <c r="AD160">
        <f t="shared" si="160"/>
        <v>463.7529999999997</v>
      </c>
    </row>
    <row r="161" spans="5:30" x14ac:dyDescent="0.25">
      <c r="E161">
        <v>34.540700000000001</v>
      </c>
      <c r="F161" s="141">
        <v>2.0000000004074536E-3</v>
      </c>
      <c r="K161" s="10">
        <f t="shared" si="153"/>
        <v>66.798199999999994</v>
      </c>
      <c r="L161" s="10">
        <f t="shared" si="154"/>
        <v>358.35000000000036</v>
      </c>
      <c r="N161">
        <f t="shared" si="155"/>
        <v>83.958299999999994</v>
      </c>
      <c r="O161">
        <f t="shared" si="156"/>
        <v>528.79799999999977</v>
      </c>
      <c r="W161" s="10">
        <f t="shared" si="157"/>
        <v>52.674799999999998</v>
      </c>
      <c r="X161" s="10">
        <f t="shared" si="158"/>
        <v>487.38499999999931</v>
      </c>
      <c r="Z161">
        <f t="shared" ref="Z161:AA161" si="189">E1609</f>
        <v>76.022800000000004</v>
      </c>
      <c r="AA161">
        <f t="shared" si="189"/>
        <v>1080.8220000000001</v>
      </c>
      <c r="AC161">
        <f t="shared" si="160"/>
        <v>92.352099999999993</v>
      </c>
      <c r="AD161">
        <f t="shared" si="160"/>
        <v>432.44300000000021</v>
      </c>
    </row>
    <row r="162" spans="5:30" x14ac:dyDescent="0.25">
      <c r="E162">
        <v>34.569299999999998</v>
      </c>
      <c r="F162" s="142">
        <v>2.0000000004074536E-3</v>
      </c>
      <c r="K162" s="10">
        <f t="shared" si="153"/>
        <v>66.826800000000006</v>
      </c>
      <c r="L162" s="10">
        <f t="shared" si="154"/>
        <v>344.49900000000071</v>
      </c>
      <c r="N162">
        <f t="shared" si="155"/>
        <v>83.986900000000006</v>
      </c>
      <c r="O162">
        <f t="shared" si="156"/>
        <v>495.70399999999972</v>
      </c>
      <c r="W162" s="10">
        <f t="shared" si="157"/>
        <v>52.703400000000002</v>
      </c>
      <c r="X162" s="10">
        <f t="shared" si="158"/>
        <v>453.80099999999948</v>
      </c>
      <c r="Z162">
        <f t="shared" ref="Z162:AA162" si="190">E1610</f>
        <v>76.051500000000004</v>
      </c>
      <c r="AA162">
        <f t="shared" si="190"/>
        <v>1039.3329999999996</v>
      </c>
      <c r="AC162">
        <f t="shared" si="160"/>
        <v>92.380799999999994</v>
      </c>
      <c r="AD162">
        <f t="shared" si="160"/>
        <v>402.84200000000055</v>
      </c>
    </row>
    <row r="163" spans="5:30" x14ac:dyDescent="0.25">
      <c r="E163">
        <v>34.597999999999999</v>
      </c>
      <c r="F163" s="141">
        <v>1.9999999985884642E-3</v>
      </c>
      <c r="K163" s="10">
        <f t="shared" si="153"/>
        <v>66.855500000000006</v>
      </c>
      <c r="L163" s="10">
        <f t="shared" si="154"/>
        <v>331.0029999999997</v>
      </c>
      <c r="N163">
        <f t="shared" si="155"/>
        <v>84.015600000000006</v>
      </c>
      <c r="O163">
        <f t="shared" si="156"/>
        <v>464.22100000000046</v>
      </c>
      <c r="W163" s="10">
        <f t="shared" si="157"/>
        <v>52.732100000000003</v>
      </c>
      <c r="X163" s="10">
        <f t="shared" si="158"/>
        <v>422.13299999999981</v>
      </c>
      <c r="Z163">
        <f t="shared" ref="Z163:AA163" si="191">E1611</f>
        <v>76.080100000000002</v>
      </c>
      <c r="AA163">
        <f t="shared" si="191"/>
        <v>998.74499999999989</v>
      </c>
      <c r="AC163">
        <f t="shared" si="160"/>
        <v>92.409400000000005</v>
      </c>
      <c r="AD163">
        <f t="shared" si="160"/>
        <v>374.89399999999932</v>
      </c>
    </row>
    <row r="164" spans="5:30" x14ac:dyDescent="0.25">
      <c r="E164">
        <v>34.626600000000003</v>
      </c>
      <c r="F164" s="142">
        <v>2.0000000004074536E-3</v>
      </c>
      <c r="K164" s="10">
        <f t="shared" si="153"/>
        <v>66.884100000000004</v>
      </c>
      <c r="L164" s="10">
        <f t="shared" si="154"/>
        <v>317.86599999999999</v>
      </c>
      <c r="N164">
        <f t="shared" si="155"/>
        <v>84.044200000000004</v>
      </c>
      <c r="O164">
        <f t="shared" si="156"/>
        <v>434.32800000000043</v>
      </c>
      <c r="W164" s="10">
        <f t="shared" si="157"/>
        <v>52.7607</v>
      </c>
      <c r="X164" s="10">
        <f t="shared" si="158"/>
        <v>392.30299999999988</v>
      </c>
      <c r="Z164">
        <f t="shared" ref="Z164:AA164" si="192">E1612</f>
        <v>76.108800000000002</v>
      </c>
      <c r="AA164">
        <f t="shared" si="192"/>
        <v>959.07700000000023</v>
      </c>
      <c r="AC164">
        <f t="shared" si="160"/>
        <v>92.438100000000006</v>
      </c>
      <c r="AD164">
        <f t="shared" si="160"/>
        <v>348.54500000000007</v>
      </c>
    </row>
    <row r="165" spans="5:30" x14ac:dyDescent="0.25">
      <c r="E165">
        <v>34.655299999999997</v>
      </c>
      <c r="F165" s="141">
        <v>1.9999999985884642E-3</v>
      </c>
      <c r="K165" s="10">
        <f t="shared" si="153"/>
        <v>66.912800000000004</v>
      </c>
      <c r="L165" s="10">
        <f t="shared" si="154"/>
        <v>305.08500000000004</v>
      </c>
      <c r="N165">
        <f t="shared" si="155"/>
        <v>84.072900000000004</v>
      </c>
      <c r="O165">
        <f t="shared" si="156"/>
        <v>405.95799999999963</v>
      </c>
      <c r="W165" s="10">
        <f t="shared" si="157"/>
        <v>52.789400000000001</v>
      </c>
      <c r="X165" s="10">
        <f t="shared" si="158"/>
        <v>364.23699999999917</v>
      </c>
      <c r="Z165">
        <f t="shared" ref="Z165:AA165" si="193">E1613</f>
        <v>76.1374</v>
      </c>
      <c r="AA165">
        <f t="shared" si="193"/>
        <v>920.35000000000036</v>
      </c>
      <c r="AC165">
        <f t="shared" si="160"/>
        <v>92.466700000000003</v>
      </c>
      <c r="AD165">
        <f t="shared" si="160"/>
        <v>323.73500000000058</v>
      </c>
    </row>
    <row r="166" spans="5:30" x14ac:dyDescent="0.25">
      <c r="E166">
        <v>34.683900000000001</v>
      </c>
      <c r="F166" s="142">
        <v>2.0000000004074536E-3</v>
      </c>
      <c r="K166" s="10">
        <f t="shared" si="153"/>
        <v>66.941400000000002</v>
      </c>
      <c r="L166" s="10">
        <f t="shared" si="154"/>
        <v>292.66100000000006</v>
      </c>
      <c r="N166">
        <f t="shared" si="155"/>
        <v>84.101500000000001</v>
      </c>
      <c r="O166">
        <f t="shared" si="156"/>
        <v>379.08399999999983</v>
      </c>
      <c r="W166" s="10">
        <f t="shared" si="157"/>
        <v>52.817999999999998</v>
      </c>
      <c r="X166" s="10">
        <f t="shared" si="158"/>
        <v>337.85899999999947</v>
      </c>
      <c r="Z166">
        <f t="shared" ref="Z166:AA166" si="194">E1614</f>
        <v>76.1661</v>
      </c>
      <c r="AA166">
        <f t="shared" si="194"/>
        <v>882.57200000000012</v>
      </c>
      <c r="AC166">
        <f t="shared" si="160"/>
        <v>92.495400000000004</v>
      </c>
      <c r="AD166">
        <f t="shared" si="160"/>
        <v>300.40800000000036</v>
      </c>
    </row>
    <row r="167" spans="5:30" x14ac:dyDescent="0.25">
      <c r="E167">
        <v>34.712600000000002</v>
      </c>
      <c r="F167" s="141">
        <v>2.0000000004074536E-3</v>
      </c>
      <c r="K167" s="10"/>
      <c r="L167" s="10"/>
      <c r="N167">
        <f t="shared" si="155"/>
        <v>84.130200000000002</v>
      </c>
      <c r="O167">
        <f t="shared" si="156"/>
        <v>353.63799999999992</v>
      </c>
      <c r="W167" s="10">
        <f t="shared" si="157"/>
        <v>52.846699999999998</v>
      </c>
      <c r="X167" s="10">
        <f t="shared" si="158"/>
        <v>313.09299999999985</v>
      </c>
      <c r="Z167">
        <f t="shared" ref="Z167:AA167" si="195">E1615</f>
        <v>76.194699999999997</v>
      </c>
      <c r="AA167">
        <f t="shared" si="195"/>
        <v>845.76100000000042</v>
      </c>
      <c r="AC167">
        <f t="shared" si="160"/>
        <v>92.524000000000001</v>
      </c>
      <c r="AD167">
        <f t="shared" si="160"/>
        <v>278.5029999999997</v>
      </c>
    </row>
    <row r="168" spans="5:30" x14ac:dyDescent="0.25">
      <c r="E168">
        <v>34.741199999999999</v>
      </c>
      <c r="F168" s="142">
        <v>2.0000000004074536E-3</v>
      </c>
      <c r="K168" s="10"/>
      <c r="L168" s="10"/>
      <c r="N168">
        <f t="shared" si="155"/>
        <v>84.158799999999999</v>
      </c>
      <c r="O168">
        <f t="shared" si="156"/>
        <v>329.58600000000024</v>
      </c>
      <c r="W168" s="10">
        <f t="shared" si="157"/>
        <v>52.875300000000003</v>
      </c>
      <c r="X168" s="10">
        <f t="shared" si="158"/>
        <v>289.87100000000009</v>
      </c>
      <c r="Z168">
        <f t="shared" ref="Z168:AA168" si="196">E1616</f>
        <v>76.223399999999998</v>
      </c>
      <c r="AA168">
        <f t="shared" si="196"/>
        <v>809.92499999999927</v>
      </c>
      <c r="AC168">
        <f t="shared" si="160"/>
        <v>92.552599999999998</v>
      </c>
      <c r="AD168">
        <f t="shared" si="160"/>
        <v>257.97500000000036</v>
      </c>
    </row>
    <row r="169" spans="5:30" x14ac:dyDescent="0.25">
      <c r="E169">
        <v>34.7699</v>
      </c>
      <c r="F169" s="141">
        <v>2.0000000004074536E-3</v>
      </c>
      <c r="K169" s="10"/>
      <c r="L169" s="10"/>
      <c r="N169">
        <f t="shared" si="155"/>
        <v>84.1875</v>
      </c>
      <c r="O169">
        <f t="shared" si="156"/>
        <v>306.87299999999959</v>
      </c>
      <c r="W169" s="10">
        <f t="shared" si="157"/>
        <v>52.904000000000003</v>
      </c>
      <c r="X169" s="10">
        <f t="shared" si="158"/>
        <v>268.11800000000039</v>
      </c>
      <c r="Z169">
        <f t="shared" ref="Z169:AA169" si="197">E1617</f>
        <v>76.251999999999995</v>
      </c>
      <c r="AA169">
        <f t="shared" si="197"/>
        <v>775.07200000000012</v>
      </c>
      <c r="AC169">
        <f t="shared" si="160"/>
        <v>92.581299999999999</v>
      </c>
      <c r="AD169">
        <f t="shared" si="160"/>
        <v>238.75</v>
      </c>
    </row>
    <row r="170" spans="5:30" x14ac:dyDescent="0.25">
      <c r="E170">
        <v>34.798499999999997</v>
      </c>
      <c r="F170" s="142">
        <v>2.0000000004074536E-3</v>
      </c>
      <c r="K170" s="10"/>
      <c r="L170" s="10"/>
      <c r="N170">
        <f t="shared" si="155"/>
        <v>84.216099999999997</v>
      </c>
      <c r="O170">
        <f t="shared" si="156"/>
        <v>285.44900000000052</v>
      </c>
      <c r="W170" s="10">
        <f t="shared" si="157"/>
        <v>52.932600000000001</v>
      </c>
      <c r="X170" s="10">
        <f t="shared" si="158"/>
        <v>247.76000000000022</v>
      </c>
      <c r="Z170">
        <f t="shared" ref="Z170:AA170" si="198">E1618</f>
        <v>76.280699999999996</v>
      </c>
      <c r="AA170">
        <f t="shared" si="198"/>
        <v>741.20499999999993</v>
      </c>
      <c r="AC170">
        <f t="shared" si="160"/>
        <v>92.609899999999996</v>
      </c>
      <c r="AD170">
        <f t="shared" si="160"/>
        <v>220.78799999999956</v>
      </c>
    </row>
    <row r="171" spans="5:30" x14ac:dyDescent="0.25">
      <c r="E171">
        <v>34.827199999999998</v>
      </c>
      <c r="F171" s="141">
        <v>2.0000000004074536E-3</v>
      </c>
      <c r="K171" s="10"/>
      <c r="L171" s="10"/>
      <c r="N171">
        <f t="shared" si="155"/>
        <v>84.244799999999998</v>
      </c>
      <c r="O171">
        <f t="shared" si="156"/>
        <v>265.26500000000033</v>
      </c>
      <c r="W171" s="10">
        <f t="shared" si="157"/>
        <v>52.961300000000001</v>
      </c>
      <c r="X171" s="10">
        <f t="shared" si="158"/>
        <v>228.73399999999947</v>
      </c>
      <c r="Z171">
        <f t="shared" ref="Z171:AA171" si="199">E1619</f>
        <v>76.309299999999993</v>
      </c>
      <c r="AA171">
        <f t="shared" si="199"/>
        <v>708.32700000000023</v>
      </c>
      <c r="AC171">
        <f t="shared" si="160"/>
        <v>92.638599999999997</v>
      </c>
      <c r="AD171">
        <f t="shared" si="160"/>
        <v>204.02099999999973</v>
      </c>
    </row>
    <row r="172" spans="5:30" x14ac:dyDescent="0.25">
      <c r="E172">
        <v>34.855800000000002</v>
      </c>
      <c r="F172" s="142">
        <v>2.0000000004074536E-3</v>
      </c>
      <c r="K172" s="10"/>
      <c r="L172" s="10"/>
      <c r="N172">
        <f t="shared" si="155"/>
        <v>84.273399999999995</v>
      </c>
      <c r="O172">
        <f t="shared" si="156"/>
        <v>246.26600000000053</v>
      </c>
      <c r="W172" s="10">
        <f t="shared" si="157"/>
        <v>52.989899999999999</v>
      </c>
      <c r="X172" s="10">
        <f t="shared" si="158"/>
        <v>210.96900000000005</v>
      </c>
      <c r="Z172">
        <f t="shared" ref="Z172:AA172" si="200">E1620</f>
        <v>76.337900000000005</v>
      </c>
      <c r="AA172">
        <f t="shared" si="200"/>
        <v>676.4369999999999</v>
      </c>
      <c r="AC172">
        <f t="shared" si="160"/>
        <v>92.667199999999994</v>
      </c>
      <c r="AD172">
        <f t="shared" si="160"/>
        <v>188.40599999999995</v>
      </c>
    </row>
    <row r="173" spans="5:30" x14ac:dyDescent="0.25">
      <c r="E173">
        <v>34.884500000000003</v>
      </c>
      <c r="F173" s="141">
        <v>2.0000000004074536E-3</v>
      </c>
      <c r="K173" s="10"/>
      <c r="L173" s="10"/>
      <c r="N173">
        <f t="shared" si="155"/>
        <v>84.302099999999996</v>
      </c>
      <c r="O173">
        <f t="shared" si="156"/>
        <v>228.41499999999996</v>
      </c>
      <c r="W173" s="10">
        <f t="shared" si="157"/>
        <v>53.018599999999999</v>
      </c>
      <c r="X173" s="10">
        <f t="shared" si="158"/>
        <v>194.39999999999964</v>
      </c>
      <c r="Z173">
        <f t="shared" ref="Z173:AA173" si="201">E1621</f>
        <v>76.366600000000005</v>
      </c>
      <c r="AA173">
        <f t="shared" si="201"/>
        <v>645.53799999999956</v>
      </c>
      <c r="AC173">
        <f t="shared" si="160"/>
        <v>92.695899999999995</v>
      </c>
      <c r="AD173">
        <f t="shared" si="160"/>
        <v>173.88000000000011</v>
      </c>
    </row>
    <row r="174" spans="5:30" x14ac:dyDescent="0.25">
      <c r="E174">
        <v>34.9131</v>
      </c>
      <c r="F174" s="142">
        <v>2.0000000004074536E-3</v>
      </c>
      <c r="K174" s="10"/>
      <c r="L174" s="10"/>
      <c r="N174">
        <f t="shared" si="155"/>
        <v>84.330699999999993</v>
      </c>
      <c r="O174">
        <f t="shared" si="156"/>
        <v>211.64599999999973</v>
      </c>
      <c r="W174" s="10">
        <f t="shared" si="157"/>
        <v>53.047199999999997</v>
      </c>
      <c r="X174" s="10">
        <f t="shared" si="158"/>
        <v>178.96299999999974</v>
      </c>
      <c r="Z174">
        <f t="shared" ref="Z174:AA174" si="202">E1622</f>
        <v>76.395200000000003</v>
      </c>
      <c r="AA174">
        <f t="shared" si="202"/>
        <v>615.62599999999929</v>
      </c>
      <c r="AC174">
        <f t="shared" si="160"/>
        <v>92.724500000000006</v>
      </c>
      <c r="AD174">
        <f t="shared" si="160"/>
        <v>160.39800000000014</v>
      </c>
    </row>
    <row r="175" spans="5:30" x14ac:dyDescent="0.25">
      <c r="E175">
        <v>34.941800000000001</v>
      </c>
      <c r="F175" s="141">
        <v>2.0000000004074536E-3</v>
      </c>
      <c r="K175" s="10"/>
      <c r="L175" s="10"/>
      <c r="N175">
        <f t="shared" si="155"/>
        <v>84.359399999999994</v>
      </c>
      <c r="O175">
        <f t="shared" si="156"/>
        <v>195.92400000000089</v>
      </c>
      <c r="W175" s="10">
        <f t="shared" si="157"/>
        <v>53.075899999999997</v>
      </c>
      <c r="X175" s="10">
        <f t="shared" si="158"/>
        <v>164.59699999999975</v>
      </c>
      <c r="Z175">
        <f t="shared" ref="Z175:AA175" si="203">E1623</f>
        <v>76.423900000000003</v>
      </c>
      <c r="AA175">
        <f t="shared" si="203"/>
        <v>586.69200000000001</v>
      </c>
      <c r="AC175">
        <f t="shared" si="160"/>
        <v>92.753200000000007</v>
      </c>
      <c r="AD175">
        <f t="shared" si="160"/>
        <v>147.90999999999985</v>
      </c>
    </row>
    <row r="176" spans="5:30" x14ac:dyDescent="0.25">
      <c r="E176">
        <v>34.970399999999998</v>
      </c>
      <c r="F176" s="142">
        <v>2.0000000004074536E-3</v>
      </c>
      <c r="K176" s="10"/>
      <c r="L176" s="10"/>
      <c r="N176">
        <f t="shared" si="155"/>
        <v>84.388000000000005</v>
      </c>
      <c r="O176">
        <f t="shared" si="156"/>
        <v>181.1909999999998</v>
      </c>
      <c r="W176" s="10">
        <f t="shared" si="157"/>
        <v>53.104500000000002</v>
      </c>
      <c r="X176" s="10">
        <f t="shared" si="158"/>
        <v>151.24099999999999</v>
      </c>
      <c r="Z176">
        <f t="shared" ref="Z176:AA176" si="204">E1624</f>
        <v>76.452500000000001</v>
      </c>
      <c r="AA176">
        <f t="shared" si="204"/>
        <v>558.73199999999997</v>
      </c>
      <c r="AC176">
        <f t="shared" si="160"/>
        <v>92.781800000000004</v>
      </c>
      <c r="AD176">
        <f t="shared" si="160"/>
        <v>136.36699999999928</v>
      </c>
    </row>
    <row r="177" spans="5:30" x14ac:dyDescent="0.25">
      <c r="E177">
        <v>34.999099999999999</v>
      </c>
      <c r="F177" s="141">
        <v>2.0000000004074536E-3</v>
      </c>
      <c r="K177" s="10"/>
      <c r="L177" s="10"/>
      <c r="N177">
        <f t="shared" si="155"/>
        <v>84.416600000000003</v>
      </c>
      <c r="O177">
        <f t="shared" si="156"/>
        <v>167.40700000000015</v>
      </c>
      <c r="W177" s="10">
        <f t="shared" si="157"/>
        <v>53.133200000000002</v>
      </c>
      <c r="X177" s="10">
        <f t="shared" si="158"/>
        <v>138.83700000000044</v>
      </c>
      <c r="Z177">
        <f t="shared" ref="Z177:AA177" si="205">E1625</f>
        <v>76.481200000000001</v>
      </c>
      <c r="AA177">
        <f t="shared" si="205"/>
        <v>531.73700000000008</v>
      </c>
      <c r="AC177">
        <f t="shared" si="160"/>
        <v>92.810500000000005</v>
      </c>
      <c r="AD177">
        <f t="shared" si="160"/>
        <v>125.72200000000066</v>
      </c>
    </row>
    <row r="178" spans="5:30" x14ac:dyDescent="0.25">
      <c r="E178">
        <v>35.027700000000003</v>
      </c>
      <c r="F178" s="142">
        <v>2.999999998792191E-3</v>
      </c>
      <c r="K178" s="10"/>
      <c r="N178">
        <f t="shared" si="155"/>
        <v>84.445300000000003</v>
      </c>
      <c r="O178">
        <f t="shared" si="156"/>
        <v>154.51899999999932</v>
      </c>
      <c r="Z178">
        <f t="shared" ref="Z178:AA178" si="206">E1626</f>
        <v>76.509799999999998</v>
      </c>
      <c r="AA178">
        <f t="shared" si="206"/>
        <v>505.69399999999951</v>
      </c>
      <c r="AC178">
        <f t="shared" si="160"/>
        <v>92.839100000000002</v>
      </c>
      <c r="AD178">
        <f t="shared" si="160"/>
        <v>115.93099999999959</v>
      </c>
    </row>
    <row r="179" spans="5:30" x14ac:dyDescent="0.25">
      <c r="E179">
        <v>35.056399999999996</v>
      </c>
      <c r="F179" s="141">
        <v>1.9999999985884642E-3</v>
      </c>
      <c r="K179" s="10"/>
      <c r="N179">
        <f t="shared" si="155"/>
        <v>84.4739</v>
      </c>
      <c r="O179">
        <f t="shared" si="156"/>
        <v>142.48700000000008</v>
      </c>
      <c r="Z179">
        <f t="shared" ref="Z179:AA179" si="207">E1627</f>
        <v>76.538499999999999</v>
      </c>
      <c r="AA179">
        <f t="shared" si="207"/>
        <v>480.59600000000046</v>
      </c>
      <c r="AC179">
        <f t="shared" si="160"/>
        <v>92.867800000000003</v>
      </c>
      <c r="AD179">
        <f t="shared" si="160"/>
        <v>106.95699999999943</v>
      </c>
    </row>
    <row r="180" spans="5:30" x14ac:dyDescent="0.25">
      <c r="E180">
        <v>35.085000000000001</v>
      </c>
      <c r="F180" s="142">
        <v>2.0000000004074536E-3</v>
      </c>
      <c r="K180" s="10"/>
      <c r="N180">
        <f t="shared" si="155"/>
        <v>84.502600000000001</v>
      </c>
      <c r="O180">
        <f t="shared" si="156"/>
        <v>131.26599999999962</v>
      </c>
      <c r="Z180">
        <f t="shared" ref="Z180:AA180" si="208">E1628</f>
        <v>76.567099999999996</v>
      </c>
      <c r="AA180">
        <f t="shared" si="208"/>
        <v>456.42699999999968</v>
      </c>
      <c r="AC180">
        <f t="shared" si="160"/>
        <v>92.8964</v>
      </c>
      <c r="AD180">
        <f t="shared" si="160"/>
        <v>98.751999999999498</v>
      </c>
    </row>
    <row r="181" spans="5:30" x14ac:dyDescent="0.25">
      <c r="E181">
        <v>35.113599999999998</v>
      </c>
      <c r="F181" s="141">
        <v>3.0000000006111804E-3</v>
      </c>
      <c r="K181" s="10"/>
      <c r="N181">
        <f t="shared" si="155"/>
        <v>84.531199999999998</v>
      </c>
      <c r="O181">
        <f t="shared" si="156"/>
        <v>120.81099999999969</v>
      </c>
      <c r="Z181">
        <f t="shared" ref="Z181:AA181" si="209">E1629</f>
        <v>76.595799999999997</v>
      </c>
      <c r="AA181">
        <f t="shared" si="209"/>
        <v>433.17399999999998</v>
      </c>
      <c r="AC181">
        <f t="shared" si="160"/>
        <v>92.9251</v>
      </c>
      <c r="AD181">
        <f t="shared" si="160"/>
        <v>91.286000000000058</v>
      </c>
    </row>
    <row r="182" spans="5:30" x14ac:dyDescent="0.25">
      <c r="E182">
        <v>35.142299999999999</v>
      </c>
      <c r="F182" s="142">
        <v>2.0000000004074536E-3</v>
      </c>
      <c r="K182" s="10"/>
      <c r="N182">
        <f t="shared" si="155"/>
        <v>84.559899999999999</v>
      </c>
      <c r="O182">
        <f t="shared" si="156"/>
        <v>111.08200000000033</v>
      </c>
      <c r="Z182">
        <f t="shared" ref="Z182:AA182" si="210">E1630</f>
        <v>76.624399999999994</v>
      </c>
      <c r="AA182">
        <f t="shared" si="210"/>
        <v>410.82099999999991</v>
      </c>
      <c r="AD182">
        <f t="shared" si="160"/>
        <v>84.516999999999825</v>
      </c>
    </row>
    <row r="183" spans="5:30" x14ac:dyDescent="0.25">
      <c r="E183">
        <v>35.170900000000003</v>
      </c>
      <c r="F183" s="141">
        <v>2.0000000004074536E-3</v>
      </c>
      <c r="K183" s="10"/>
      <c r="N183">
        <f t="shared" si="155"/>
        <v>84.588499999999996</v>
      </c>
      <c r="O183">
        <f t="shared" si="156"/>
        <v>102.03600000000006</v>
      </c>
      <c r="Z183">
        <f t="shared" ref="Z183:AA183" si="211">E1631</f>
        <v>76.653099999999995</v>
      </c>
      <c r="AA183">
        <f t="shared" si="211"/>
        <v>389.35300000000007</v>
      </c>
      <c r="AD183">
        <f t="shared" si="160"/>
        <v>78.417999999999665</v>
      </c>
    </row>
    <row r="184" spans="5:30" x14ac:dyDescent="0.25">
      <c r="E184">
        <v>35.199599999999997</v>
      </c>
      <c r="F184" s="142">
        <v>2.999999998792191E-3</v>
      </c>
      <c r="K184" s="10"/>
      <c r="Z184">
        <f t="shared" ref="Z184:AA184" si="212">E1632</f>
        <v>76.681700000000006</v>
      </c>
      <c r="AA184">
        <f t="shared" si="212"/>
        <v>368.7489999999998</v>
      </c>
      <c r="AD184">
        <f t="shared" si="160"/>
        <v>72.952000000000226</v>
      </c>
    </row>
    <row r="185" spans="5:30" x14ac:dyDescent="0.25">
      <c r="E185">
        <v>35.228200000000001</v>
      </c>
      <c r="F185" s="141">
        <v>2.0000000004074536E-3</v>
      </c>
      <c r="K185" s="10"/>
      <c r="Z185">
        <f t="shared" ref="Z185:AA185" si="213">E1633</f>
        <v>76.710400000000007</v>
      </c>
      <c r="AA185">
        <f t="shared" si="213"/>
        <v>348.99499999999989</v>
      </c>
      <c r="AD185">
        <f t="shared" si="160"/>
        <v>68.095999999999549</v>
      </c>
    </row>
    <row r="186" spans="5:30" x14ac:dyDescent="0.25">
      <c r="E186">
        <v>35.256900000000002</v>
      </c>
      <c r="F186" s="142">
        <v>2.999999998792191E-3</v>
      </c>
      <c r="K186" s="10"/>
      <c r="Z186">
        <f t="shared" ref="Z186:AA186" si="214">E1634</f>
        <v>76.739000000000004</v>
      </c>
      <c r="AA186">
        <f t="shared" si="214"/>
        <v>330.07200000000012</v>
      </c>
      <c r="AD186">
        <f t="shared" si="160"/>
        <v>63.820999999999913</v>
      </c>
    </row>
    <row r="187" spans="5:30" x14ac:dyDescent="0.25">
      <c r="E187">
        <v>35.285499999999999</v>
      </c>
      <c r="F187" s="141">
        <v>3.0000000006111804E-3</v>
      </c>
      <c r="K187" s="10"/>
      <c r="Z187">
        <f t="shared" ref="Z187:AA187" si="215">E1635</f>
        <v>76.767700000000005</v>
      </c>
      <c r="AA187">
        <f t="shared" si="215"/>
        <v>311.95900000000074</v>
      </c>
      <c r="AD187">
        <f t="shared" si="160"/>
        <v>60.104000000000269</v>
      </c>
    </row>
    <row r="188" spans="5:30" x14ac:dyDescent="0.25">
      <c r="E188">
        <v>35.3142</v>
      </c>
      <c r="F188" s="142">
        <v>2.999999998792191E-3</v>
      </c>
      <c r="K188" s="10"/>
      <c r="Z188">
        <f t="shared" ref="Z188:AA188" si="216">E1636</f>
        <v>76.796300000000002</v>
      </c>
      <c r="AA188">
        <f t="shared" si="216"/>
        <v>294.63599999999951</v>
      </c>
      <c r="AD188">
        <f t="shared" si="160"/>
        <v>56.923999999999978</v>
      </c>
    </row>
    <row r="189" spans="5:30" x14ac:dyDescent="0.25">
      <c r="E189">
        <v>35.342799999999997</v>
      </c>
      <c r="F189" s="141">
        <v>2.0000000004074536E-3</v>
      </c>
      <c r="K189" s="10"/>
      <c r="Z189">
        <f t="shared" ref="Z189:AA189" si="217">E1637</f>
        <v>76.825000000000003</v>
      </c>
      <c r="AA189">
        <f t="shared" si="217"/>
        <v>278.08199999999943</v>
      </c>
      <c r="AD189">
        <f t="shared" si="160"/>
        <v>54.260000000000218</v>
      </c>
    </row>
    <row r="190" spans="5:30" x14ac:dyDescent="0.25">
      <c r="E190">
        <v>35.371499999999997</v>
      </c>
      <c r="F190" s="142">
        <v>2.0000000004074536E-3</v>
      </c>
      <c r="K190" s="10"/>
      <c r="Z190">
        <f t="shared" ref="Z190:AA190" si="218">E1638</f>
        <v>76.8536</v>
      </c>
      <c r="AA190">
        <f t="shared" si="218"/>
        <v>262.27599999999984</v>
      </c>
      <c r="AD190">
        <f t="shared" si="160"/>
        <v>52.100999999999658</v>
      </c>
    </row>
    <row r="191" spans="5:30" x14ac:dyDescent="0.25">
      <c r="E191">
        <v>35.400100000000002</v>
      </c>
      <c r="F191" s="141">
        <v>3.0000000006111804E-3</v>
      </c>
      <c r="K191" s="10"/>
      <c r="Z191">
        <f t="shared" ref="Z191:AA191" si="219">E1639</f>
        <v>76.882300000000001</v>
      </c>
      <c r="AA191">
        <f t="shared" si="219"/>
        <v>247.19799999999941</v>
      </c>
      <c r="AD191">
        <f t="shared" si="160"/>
        <v>50.424999999999272</v>
      </c>
    </row>
    <row r="192" spans="5:30" x14ac:dyDescent="0.25">
      <c r="E192">
        <v>35.428800000000003</v>
      </c>
      <c r="F192" s="142">
        <v>2.0000000004074536E-3</v>
      </c>
      <c r="K192" s="10"/>
      <c r="Z192">
        <f t="shared" ref="Z192:AA192" si="220">E1640</f>
        <v>76.910899999999998</v>
      </c>
      <c r="AA192">
        <f t="shared" si="220"/>
        <v>232.82600000000002</v>
      </c>
      <c r="AD192">
        <f t="shared" si="160"/>
        <v>49.224999999999454</v>
      </c>
    </row>
    <row r="193" spans="5:30" x14ac:dyDescent="0.25">
      <c r="E193">
        <v>35.4574</v>
      </c>
      <c r="F193" s="141">
        <v>2.0000000004074536E-3</v>
      </c>
      <c r="K193" s="10"/>
      <c r="Z193">
        <f t="shared" ref="Z193:AA193" si="221">E1641</f>
        <v>76.939599999999999</v>
      </c>
      <c r="AA193">
        <f t="shared" si="221"/>
        <v>219.13800000000083</v>
      </c>
      <c r="AD193">
        <f t="shared" si="160"/>
        <v>48.488999999999578</v>
      </c>
    </row>
    <row r="194" spans="5:30" x14ac:dyDescent="0.25">
      <c r="E194">
        <v>35.4861</v>
      </c>
      <c r="F194" s="142">
        <v>2.0000000004074536E-3</v>
      </c>
      <c r="K194" s="10"/>
      <c r="Z194">
        <f t="shared" ref="Z194:AA194" si="222">E1642</f>
        <v>76.968199999999996</v>
      </c>
      <c r="AA194">
        <f t="shared" si="222"/>
        <v>206.11200000000008</v>
      </c>
      <c r="AD194">
        <f t="shared" si="160"/>
        <v>48.212999999999738</v>
      </c>
    </row>
    <row r="195" spans="5:30" x14ac:dyDescent="0.25">
      <c r="E195">
        <v>35.514699999999998</v>
      </c>
      <c r="F195" s="141">
        <v>2.0000000004074536E-3</v>
      </c>
      <c r="K195" s="10"/>
      <c r="Z195">
        <f t="shared" ref="Z195:AA195" si="223">E1643</f>
        <v>76.996799999999993</v>
      </c>
      <c r="AA195">
        <f t="shared" si="223"/>
        <v>193.72600000000057</v>
      </c>
      <c r="AD195">
        <f t="shared" si="160"/>
        <v>48.388000000000829</v>
      </c>
    </row>
    <row r="196" spans="5:30" x14ac:dyDescent="0.25">
      <c r="E196">
        <v>35.543399999999998</v>
      </c>
      <c r="F196" s="142">
        <v>1.9999999985884642E-3</v>
      </c>
      <c r="K196" s="10"/>
      <c r="Z196">
        <f t="shared" ref="Z196:AA196" si="224">E1644</f>
        <v>77.025499999999994</v>
      </c>
      <c r="AA196">
        <f t="shared" si="224"/>
        <v>181.95799999999963</v>
      </c>
      <c r="AD196">
        <f t="shared" ref="AD196:AD259" si="225">F2214</f>
        <v>49.011000000000422</v>
      </c>
    </row>
    <row r="197" spans="5:30" x14ac:dyDescent="0.25">
      <c r="E197">
        <v>35.572000000000003</v>
      </c>
      <c r="F197" s="141">
        <v>1.9999999985884642E-3</v>
      </c>
      <c r="K197" s="10"/>
      <c r="Z197">
        <f t="shared" ref="Z197:AA197" si="226">E1645</f>
        <v>77.054100000000005</v>
      </c>
      <c r="AA197">
        <f t="shared" si="226"/>
        <v>170.78799999999956</v>
      </c>
      <c r="AD197">
        <f t="shared" si="225"/>
        <v>50.083000000000538</v>
      </c>
    </row>
    <row r="198" spans="5:30" x14ac:dyDescent="0.25">
      <c r="E198">
        <v>35.600700000000003</v>
      </c>
      <c r="F198" s="142">
        <v>3.0000000006111804E-3</v>
      </c>
      <c r="K198" s="10"/>
      <c r="Z198">
        <f t="shared" ref="Z198:AA198" si="227">E1646</f>
        <v>77.082800000000006</v>
      </c>
      <c r="AA198">
        <f t="shared" si="227"/>
        <v>160.19200000000001</v>
      </c>
      <c r="AD198">
        <f t="shared" si="225"/>
        <v>51.604000000000269</v>
      </c>
    </row>
    <row r="199" spans="5:30" x14ac:dyDescent="0.25">
      <c r="E199">
        <v>35.629300000000001</v>
      </c>
      <c r="F199" s="141">
        <v>3.0000000006111804E-3</v>
      </c>
      <c r="K199" s="10"/>
      <c r="Z199">
        <f t="shared" ref="Z199:AA199" si="228">E1647</f>
        <v>77.111400000000003</v>
      </c>
      <c r="AA199">
        <f t="shared" si="228"/>
        <v>150.14999999999964</v>
      </c>
      <c r="AD199">
        <f t="shared" si="225"/>
        <v>53.576000000000022</v>
      </c>
    </row>
    <row r="200" spans="5:30" x14ac:dyDescent="0.25">
      <c r="E200">
        <v>35.658000000000001</v>
      </c>
      <c r="F200" s="142">
        <v>2.0000000004074536E-3</v>
      </c>
      <c r="K200" s="10"/>
      <c r="Z200">
        <f t="shared" ref="Z200:AA200" si="229">E1648</f>
        <v>77.140100000000004</v>
      </c>
      <c r="AA200">
        <f t="shared" si="229"/>
        <v>140.63999999999942</v>
      </c>
      <c r="AD200">
        <f t="shared" si="225"/>
        <v>56.005000000000109</v>
      </c>
    </row>
    <row r="201" spans="5:30" x14ac:dyDescent="0.25">
      <c r="E201">
        <v>35.686599999999999</v>
      </c>
      <c r="F201" s="141">
        <v>2.999999998792191E-3</v>
      </c>
      <c r="K201" s="10"/>
      <c r="Z201">
        <f t="shared" ref="Z201:AA201" si="230">E1649</f>
        <v>77.168700000000001</v>
      </c>
      <c r="AA201">
        <f t="shared" si="230"/>
        <v>131.64100000000053</v>
      </c>
      <c r="AD201">
        <f t="shared" si="225"/>
        <v>58.895999999999731</v>
      </c>
    </row>
    <row r="202" spans="5:30" x14ac:dyDescent="0.25">
      <c r="E202">
        <v>35.715299999999999</v>
      </c>
      <c r="F202" s="142">
        <v>2.999999998792191E-3</v>
      </c>
      <c r="K202" s="10"/>
      <c r="Z202">
        <f t="shared" ref="Z202:AA202" si="231">E1650</f>
        <v>77.197400000000002</v>
      </c>
      <c r="AA202">
        <f t="shared" si="231"/>
        <v>123.13400000000001</v>
      </c>
      <c r="AD202">
        <f t="shared" si="225"/>
        <v>62.257999999999811</v>
      </c>
    </row>
    <row r="203" spans="5:30" x14ac:dyDescent="0.25">
      <c r="E203">
        <v>35.743899999999996</v>
      </c>
      <c r="F203" s="141">
        <v>2.999999998792191E-3</v>
      </c>
      <c r="K203" s="10"/>
      <c r="Z203">
        <f t="shared" ref="Z203:AA203" si="232">E1651</f>
        <v>77.225999999999999</v>
      </c>
      <c r="AA203">
        <f t="shared" si="232"/>
        <v>115.09699999999975</v>
      </c>
      <c r="AD203">
        <f t="shared" si="225"/>
        <v>66.104000000000269</v>
      </c>
    </row>
    <row r="204" spans="5:30" x14ac:dyDescent="0.25">
      <c r="E204">
        <v>35.772500000000001</v>
      </c>
      <c r="F204" s="142">
        <v>2.0000000004074536E-3</v>
      </c>
      <c r="K204" s="10"/>
      <c r="Z204">
        <f t="shared" ref="Z204:AA204" si="233">E1652</f>
        <v>77.2547</v>
      </c>
      <c r="AA204">
        <f t="shared" si="233"/>
        <v>107.50999999999931</v>
      </c>
      <c r="AD204">
        <f t="shared" si="225"/>
        <v>70.440000000000509</v>
      </c>
    </row>
    <row r="205" spans="5:30" x14ac:dyDescent="0.25">
      <c r="E205">
        <v>35.801200000000001</v>
      </c>
      <c r="F205" s="141">
        <v>3.0000000006111804E-3</v>
      </c>
      <c r="K205" s="10"/>
      <c r="Z205">
        <f t="shared" ref="Z205:AA205" si="234">E1653</f>
        <v>77.283299999999997</v>
      </c>
      <c r="AA205">
        <f t="shared" si="234"/>
        <v>100.35400000000027</v>
      </c>
      <c r="AD205">
        <f t="shared" si="225"/>
        <v>75.283999999999651</v>
      </c>
    </row>
    <row r="206" spans="5:30" x14ac:dyDescent="0.25">
      <c r="E206">
        <v>35.829799999999999</v>
      </c>
      <c r="F206" s="142">
        <v>3.0000000006111804E-3</v>
      </c>
      <c r="K206" s="10"/>
      <c r="Z206">
        <f t="shared" ref="Z206:AA206" si="235">E1654</f>
        <v>77.311999999999998</v>
      </c>
      <c r="AA206">
        <f t="shared" si="235"/>
        <v>93.609999999999673</v>
      </c>
      <c r="AD206">
        <f t="shared" si="225"/>
        <v>80.648000000000138</v>
      </c>
    </row>
    <row r="207" spans="5:30" x14ac:dyDescent="0.25">
      <c r="E207">
        <v>35.858499999999999</v>
      </c>
      <c r="F207" s="141">
        <v>3.0000000006111804E-3</v>
      </c>
      <c r="K207" s="10"/>
      <c r="Z207">
        <f t="shared" ref="Z207:AA207" si="236">E1655</f>
        <v>77.340599999999995</v>
      </c>
      <c r="AA207">
        <f t="shared" si="236"/>
        <v>87.259000000000015</v>
      </c>
      <c r="AD207">
        <f t="shared" si="225"/>
        <v>86.546000000000276</v>
      </c>
    </row>
    <row r="208" spans="5:30" x14ac:dyDescent="0.25">
      <c r="E208">
        <v>35.887099999999997</v>
      </c>
      <c r="F208" s="142">
        <v>2.999999998792191E-3</v>
      </c>
      <c r="K208" s="10"/>
      <c r="Z208">
        <f t="shared" ref="Z208:AA208" si="237">E1656</f>
        <v>77.369299999999996</v>
      </c>
      <c r="AA208">
        <f t="shared" si="237"/>
        <v>81.282999999999447</v>
      </c>
      <c r="AD208">
        <f t="shared" si="225"/>
        <v>92.997999999999593</v>
      </c>
    </row>
    <row r="209" spans="5:30" x14ac:dyDescent="0.25">
      <c r="E209">
        <v>35.915799999999997</v>
      </c>
      <c r="F209" s="141">
        <v>3.0000000006111804E-3</v>
      </c>
      <c r="K209" s="10"/>
      <c r="Z209">
        <f t="shared" ref="Z209:AA209" si="238">E1657</f>
        <v>77.397900000000007</v>
      </c>
      <c r="AA209">
        <f t="shared" si="238"/>
        <v>75.664999999999964</v>
      </c>
      <c r="AD209">
        <f t="shared" si="225"/>
        <v>100.01900000000023</v>
      </c>
    </row>
    <row r="210" spans="5:30" x14ac:dyDescent="0.25">
      <c r="E210">
        <v>35.944400000000002</v>
      </c>
      <c r="F210" s="142">
        <v>2.0000000004074536E-3</v>
      </c>
      <c r="K210" s="10"/>
      <c r="Z210">
        <f t="shared" ref="Z210:AA210" si="239">E1658</f>
        <v>77.426599999999993</v>
      </c>
      <c r="AA210">
        <f t="shared" si="239"/>
        <v>70.386999999999716</v>
      </c>
      <c r="AD210">
        <f t="shared" si="225"/>
        <v>107.6309999999994</v>
      </c>
    </row>
    <row r="211" spans="5:30" x14ac:dyDescent="0.25">
      <c r="E211">
        <v>35.973100000000002</v>
      </c>
      <c r="F211" s="141">
        <v>3.0000000006111804E-3</v>
      </c>
      <c r="K211" s="10"/>
      <c r="Z211">
        <f t="shared" ref="Z211:AA211" si="240">E1659</f>
        <v>77.455200000000005</v>
      </c>
      <c r="AA211">
        <f t="shared" si="240"/>
        <v>65.432000000000698</v>
      </c>
      <c r="AD211">
        <f t="shared" si="225"/>
        <v>115.85099999999966</v>
      </c>
    </row>
    <row r="212" spans="5:30" x14ac:dyDescent="0.25">
      <c r="E212">
        <v>36.0017</v>
      </c>
      <c r="F212" s="142">
        <v>3.0000000006111804E-3</v>
      </c>
      <c r="K212" s="10"/>
      <c r="Z212">
        <f t="shared" ref="Z212:AA212" si="241">E1660</f>
        <v>77.483900000000006</v>
      </c>
      <c r="AA212">
        <f t="shared" si="241"/>
        <v>60.784999999999854</v>
      </c>
      <c r="AD212">
        <f t="shared" si="225"/>
        <v>124.69899999999961</v>
      </c>
    </row>
    <row r="213" spans="5:30" x14ac:dyDescent="0.25">
      <c r="E213">
        <v>36.0304</v>
      </c>
      <c r="F213" s="141">
        <v>1.9999999985884642E-3</v>
      </c>
      <c r="K213" s="10"/>
      <c r="Z213">
        <f t="shared" ref="Z213:AA213" si="242">E1661</f>
        <v>77.512500000000003</v>
      </c>
      <c r="AA213">
        <f t="shared" si="242"/>
        <v>56.430000000000291</v>
      </c>
      <c r="AD213">
        <f t="shared" si="225"/>
        <v>134.19499999999971</v>
      </c>
    </row>
    <row r="214" spans="5:30" x14ac:dyDescent="0.25">
      <c r="E214">
        <v>36.058999999999997</v>
      </c>
      <c r="F214" s="142">
        <v>2.999999998792191E-3</v>
      </c>
      <c r="K214" s="10"/>
      <c r="Z214">
        <f t="shared" ref="Z214:AA214" si="243">E1662</f>
        <v>77.541200000000003</v>
      </c>
      <c r="AA214">
        <f t="shared" si="243"/>
        <v>52.351999999999862</v>
      </c>
      <c r="AD214">
        <f t="shared" si="225"/>
        <v>144.36399999999958</v>
      </c>
    </row>
    <row r="215" spans="5:30" x14ac:dyDescent="0.25">
      <c r="E215">
        <v>36.087699999999998</v>
      </c>
      <c r="F215" s="141">
        <v>3.0000000006111804E-3</v>
      </c>
      <c r="K215" s="10"/>
      <c r="Z215">
        <f t="shared" ref="Z215:AA215" si="244">E1663</f>
        <v>77.569800000000001</v>
      </c>
      <c r="AA215">
        <f t="shared" si="244"/>
        <v>48.536000000000058</v>
      </c>
      <c r="AD215">
        <f t="shared" si="225"/>
        <v>155.22000000000025</v>
      </c>
    </row>
    <row r="216" spans="5:30" x14ac:dyDescent="0.25">
      <c r="E216">
        <v>36.116300000000003</v>
      </c>
      <c r="F216" s="142">
        <v>1.9999999985884642E-3</v>
      </c>
      <c r="K216" s="10"/>
      <c r="Z216">
        <f t="shared" ref="Z216:AA216" si="245">E1664</f>
        <v>77.598500000000001</v>
      </c>
      <c r="AA216">
        <f t="shared" si="245"/>
        <v>44.967999999999847</v>
      </c>
      <c r="AD216">
        <f t="shared" si="225"/>
        <v>166.79100000000017</v>
      </c>
    </row>
    <row r="217" spans="5:30" x14ac:dyDescent="0.25">
      <c r="E217">
        <v>36.145000000000003</v>
      </c>
      <c r="F217" s="141">
        <v>3.0000000006111804E-3</v>
      </c>
      <c r="K217" s="10"/>
      <c r="Z217">
        <f t="shared" ref="Z217:AA217" si="246">E1665</f>
        <v>77.627099999999999</v>
      </c>
      <c r="AA217">
        <f t="shared" si="246"/>
        <v>41.636000000000422</v>
      </c>
      <c r="AD217">
        <f t="shared" si="225"/>
        <v>179.09000000000015</v>
      </c>
    </row>
    <row r="218" spans="5:30" x14ac:dyDescent="0.25">
      <c r="E218">
        <v>36.1736</v>
      </c>
      <c r="F218" s="142">
        <v>2.999999998792191E-3</v>
      </c>
      <c r="K218" s="10"/>
      <c r="Z218">
        <f t="shared" ref="Z218:AA218" si="247">E1666</f>
        <v>77.655699999999996</v>
      </c>
      <c r="AA218">
        <f t="shared" si="247"/>
        <v>38.52599999999984</v>
      </c>
      <c r="AD218">
        <f t="shared" si="225"/>
        <v>192.14599999999973</v>
      </c>
    </row>
    <row r="219" spans="5:30" x14ac:dyDescent="0.25">
      <c r="E219">
        <v>36.202300000000001</v>
      </c>
      <c r="F219" s="141">
        <v>2.999999998792191E-3</v>
      </c>
      <c r="K219" s="10"/>
      <c r="Z219">
        <f t="shared" ref="Z219:AA219" si="248">E1667</f>
        <v>77.684399999999997</v>
      </c>
      <c r="AA219">
        <f t="shared" si="248"/>
        <v>35.625999999999294</v>
      </c>
      <c r="AD219">
        <f t="shared" si="225"/>
        <v>205.97199999999975</v>
      </c>
    </row>
    <row r="220" spans="5:30" x14ac:dyDescent="0.25">
      <c r="E220">
        <v>36.230899999999998</v>
      </c>
      <c r="F220" s="142">
        <v>3.0000000006111804E-3</v>
      </c>
      <c r="K220" s="10"/>
      <c r="Z220">
        <f t="shared" ref="Z220:AA220" si="249">E1668</f>
        <v>77.712999999999994</v>
      </c>
      <c r="AA220">
        <f t="shared" si="249"/>
        <v>32.923999999999978</v>
      </c>
      <c r="AD220">
        <f t="shared" si="225"/>
        <v>220.58799999999974</v>
      </c>
    </row>
    <row r="221" spans="5:30" x14ac:dyDescent="0.25">
      <c r="E221">
        <v>36.259599999999999</v>
      </c>
      <c r="F221" s="141">
        <v>1.9999999985884642E-3</v>
      </c>
      <c r="K221" s="10"/>
      <c r="Z221">
        <f t="shared" ref="Z221:AA221" si="250">E1669</f>
        <v>77.741699999999994</v>
      </c>
      <c r="AA221">
        <f t="shared" si="250"/>
        <v>30.408000000000357</v>
      </c>
      <c r="AD221">
        <f t="shared" si="225"/>
        <v>236.01400000000012</v>
      </c>
    </row>
    <row r="222" spans="5:30" x14ac:dyDescent="0.25">
      <c r="E222">
        <v>36.288200000000003</v>
      </c>
      <c r="F222" s="142">
        <v>1.9999999985884642E-3</v>
      </c>
      <c r="K222" s="10"/>
      <c r="Z222">
        <f t="shared" ref="Z222:AA222" si="251">E1670</f>
        <v>77.770300000000006</v>
      </c>
      <c r="AA222">
        <f t="shared" si="251"/>
        <v>28.070000000000618</v>
      </c>
      <c r="AD222">
        <f t="shared" si="225"/>
        <v>252.26299999999992</v>
      </c>
    </row>
    <row r="223" spans="5:30" x14ac:dyDescent="0.25">
      <c r="E223">
        <v>36.316899999999997</v>
      </c>
      <c r="F223" s="141">
        <v>3.0000000006111804E-3</v>
      </c>
      <c r="K223" s="10"/>
      <c r="Z223">
        <f t="shared" ref="Z223:AA223" si="252">E1671</f>
        <v>77.799000000000007</v>
      </c>
      <c r="AA223">
        <f t="shared" si="252"/>
        <v>25.896999999999935</v>
      </c>
      <c r="AD223">
        <f t="shared" si="225"/>
        <v>269.35399999999936</v>
      </c>
    </row>
    <row r="224" spans="5:30" x14ac:dyDescent="0.25">
      <c r="E224">
        <v>36.345500000000001</v>
      </c>
      <c r="F224" s="142">
        <v>3.0000000006111804E-3</v>
      </c>
      <c r="K224" s="10"/>
      <c r="Z224">
        <f t="shared" ref="Z224:AA224" si="253">E1672</f>
        <v>77.827600000000004</v>
      </c>
      <c r="AA224">
        <f t="shared" si="253"/>
        <v>23.881000000000313</v>
      </c>
      <c r="AD224">
        <f t="shared" si="225"/>
        <v>287.29700000000048</v>
      </c>
    </row>
    <row r="225" spans="5:30" x14ac:dyDescent="0.25">
      <c r="E225">
        <v>36.374200000000002</v>
      </c>
      <c r="F225" s="141">
        <v>3.0000000006111804E-3</v>
      </c>
      <c r="K225" s="10"/>
      <c r="Z225">
        <f t="shared" ref="Z225:AA225" si="254">E1673</f>
        <v>77.856300000000005</v>
      </c>
      <c r="AA225">
        <f t="shared" si="254"/>
        <v>22.010999999999513</v>
      </c>
      <c r="AD225">
        <f t="shared" si="225"/>
        <v>306.10900000000038</v>
      </c>
    </row>
    <row r="226" spans="5:30" x14ac:dyDescent="0.25">
      <c r="E226">
        <v>36.402799999999999</v>
      </c>
      <c r="F226" s="142">
        <v>3.0000000006111804E-3</v>
      </c>
      <c r="K226" s="10"/>
      <c r="Z226">
        <f t="shared" ref="Z226:AA226" si="255">E1674</f>
        <v>77.884900000000002</v>
      </c>
      <c r="AA226">
        <f t="shared" si="255"/>
        <v>20.279000000000451</v>
      </c>
      <c r="AD226">
        <f t="shared" si="225"/>
        <v>325.79300000000057</v>
      </c>
    </row>
    <row r="227" spans="5:30" x14ac:dyDescent="0.25">
      <c r="E227">
        <v>36.431399999999996</v>
      </c>
      <c r="F227" s="141">
        <v>2.999999998792191E-3</v>
      </c>
      <c r="K227" s="10"/>
      <c r="Z227">
        <f t="shared" ref="Z227:AA227" si="256">E1675</f>
        <v>77.913600000000002</v>
      </c>
      <c r="AA227">
        <f t="shared" si="256"/>
        <v>18.677999999999884</v>
      </c>
      <c r="AD227">
        <f t="shared" si="225"/>
        <v>346.36599999999999</v>
      </c>
    </row>
    <row r="228" spans="5:30" x14ac:dyDescent="0.25">
      <c r="E228">
        <v>36.460099999999997</v>
      </c>
      <c r="F228" s="142">
        <v>2.999999998792191E-3</v>
      </c>
      <c r="K228" s="10"/>
      <c r="Z228">
        <f t="shared" ref="Z228:AA228" si="257">E1676</f>
        <v>77.9422</v>
      </c>
      <c r="AA228">
        <f t="shared" si="257"/>
        <v>17.199999999999818</v>
      </c>
      <c r="AD228">
        <f t="shared" si="225"/>
        <v>367.8179999999993</v>
      </c>
    </row>
    <row r="229" spans="5:30" x14ac:dyDescent="0.25">
      <c r="E229">
        <v>36.488700000000001</v>
      </c>
      <c r="F229" s="141">
        <v>2.999999998792191E-3</v>
      </c>
      <c r="K229" s="10"/>
      <c r="Z229">
        <f t="shared" ref="Z229:AA229" si="258">E1677</f>
        <v>77.9709</v>
      </c>
      <c r="AA229">
        <f t="shared" si="258"/>
        <v>15.837000000000444</v>
      </c>
      <c r="AD229">
        <f t="shared" si="225"/>
        <v>390.16899999999987</v>
      </c>
    </row>
    <row r="230" spans="5:30" x14ac:dyDescent="0.25">
      <c r="E230">
        <v>36.517400000000002</v>
      </c>
      <c r="F230" s="142">
        <v>2.999999998792191E-3</v>
      </c>
      <c r="K230" s="10"/>
      <c r="Z230">
        <f t="shared" ref="Z230:AA230" si="259">E1678</f>
        <v>77.999499999999998</v>
      </c>
      <c r="AA230">
        <f t="shared" si="259"/>
        <v>14.581000000000131</v>
      </c>
      <c r="AD230">
        <f t="shared" si="225"/>
        <v>413.40599999999995</v>
      </c>
    </row>
    <row r="231" spans="5:30" x14ac:dyDescent="0.25">
      <c r="E231">
        <v>36.545999999999999</v>
      </c>
      <c r="F231" s="141">
        <v>3.9999999989959178E-3</v>
      </c>
      <c r="K231" s="10"/>
      <c r="Z231">
        <f t="shared" ref="Z231:AA231" si="260">E1679</f>
        <v>78.028199999999998</v>
      </c>
      <c r="AA231">
        <f t="shared" si="260"/>
        <v>13.429000000000087</v>
      </c>
      <c r="AD231">
        <f t="shared" si="225"/>
        <v>437.52599999999984</v>
      </c>
    </row>
    <row r="232" spans="5:30" x14ac:dyDescent="0.25">
      <c r="E232">
        <v>36.5747</v>
      </c>
      <c r="F232" s="142">
        <v>3.0000000006111804E-3</v>
      </c>
      <c r="K232" s="10"/>
      <c r="Z232">
        <f t="shared" ref="Z232:AA232" si="261">E1680</f>
        <v>78.056799999999996</v>
      </c>
      <c r="AA232">
        <f t="shared" si="261"/>
        <v>12.373000000000502</v>
      </c>
      <c r="AD232">
        <f t="shared" si="225"/>
        <v>462.52899999999954</v>
      </c>
    </row>
    <row r="233" spans="5:30" x14ac:dyDescent="0.25">
      <c r="E233">
        <v>36.603299999999997</v>
      </c>
      <c r="F233" s="141">
        <v>3.0000000006111804E-3</v>
      </c>
      <c r="K233" s="10"/>
      <c r="Z233">
        <f t="shared" ref="Z233:AA233" si="262">E1681</f>
        <v>78.085499999999996</v>
      </c>
      <c r="AA233">
        <f t="shared" si="262"/>
        <v>11.405999999999949</v>
      </c>
      <c r="AD233">
        <f t="shared" si="225"/>
        <v>488.39699999999993</v>
      </c>
    </row>
    <row r="234" spans="5:30" x14ac:dyDescent="0.25">
      <c r="E234">
        <v>36.631999999999998</v>
      </c>
      <c r="F234" s="142">
        <v>2.999999998792191E-3</v>
      </c>
      <c r="K234" s="10"/>
      <c r="Z234">
        <f t="shared" ref="Z234:AA234" si="263">E1682</f>
        <v>78.114099999999993</v>
      </c>
      <c r="AA234">
        <f t="shared" si="263"/>
        <v>10.52599999999984</v>
      </c>
      <c r="AD234">
        <f t="shared" si="225"/>
        <v>515.1239999999998</v>
      </c>
    </row>
    <row r="235" spans="5:30" x14ac:dyDescent="0.25">
      <c r="E235">
        <v>36.660600000000002</v>
      </c>
      <c r="F235" s="141">
        <v>3.0000000006111804E-3</v>
      </c>
      <c r="K235" s="10"/>
      <c r="Z235">
        <f t="shared" ref="Z235:AA235" si="264">E1683</f>
        <v>78.142799999999994</v>
      </c>
      <c r="AA235">
        <f t="shared" si="264"/>
        <v>9.7260000000005675</v>
      </c>
      <c r="AD235">
        <f t="shared" si="225"/>
        <v>542.6840000000002</v>
      </c>
    </row>
    <row r="236" spans="5:30" x14ac:dyDescent="0.25">
      <c r="E236">
        <v>36.689300000000003</v>
      </c>
      <c r="F236" s="142">
        <v>3.0000000006111804E-3</v>
      </c>
      <c r="K236" s="10"/>
      <c r="Z236">
        <f t="shared" ref="Z236:AA236" si="265">E1684</f>
        <v>78.171400000000006</v>
      </c>
      <c r="AA236">
        <f t="shared" si="265"/>
        <v>9.0029999999997017</v>
      </c>
      <c r="AD236">
        <f t="shared" si="225"/>
        <v>571.06400000000031</v>
      </c>
    </row>
    <row r="237" spans="5:30" x14ac:dyDescent="0.25">
      <c r="E237">
        <v>36.7179</v>
      </c>
      <c r="F237" s="141">
        <v>3.0000000006111804E-3</v>
      </c>
      <c r="K237" s="10"/>
      <c r="Z237">
        <f t="shared" ref="Z237:AA237" si="266">E1685</f>
        <v>78.200100000000006</v>
      </c>
      <c r="AA237">
        <f t="shared" si="266"/>
        <v>8.3550000000004729</v>
      </c>
      <c r="AD237">
        <f t="shared" si="225"/>
        <v>600.22900000000027</v>
      </c>
    </row>
    <row r="238" spans="5:30" x14ac:dyDescent="0.25">
      <c r="E238">
        <v>36.746600000000001</v>
      </c>
      <c r="F238" s="142">
        <v>2.999999998792191E-3</v>
      </c>
      <c r="K238" s="10"/>
      <c r="Z238">
        <f t="shared" ref="Z238:AA238" si="267">E1686</f>
        <v>78.228700000000003</v>
      </c>
      <c r="AA238">
        <f t="shared" si="267"/>
        <v>7.774000000000342</v>
      </c>
      <c r="AD238">
        <f t="shared" si="225"/>
        <v>630.16399999999976</v>
      </c>
    </row>
    <row r="239" spans="5:30" x14ac:dyDescent="0.25">
      <c r="E239">
        <v>36.775199999999998</v>
      </c>
      <c r="F239" s="141">
        <v>2.999999998792191E-3</v>
      </c>
      <c r="K239" s="10"/>
      <c r="Z239">
        <f t="shared" ref="Z239:AA239" si="268">E1687</f>
        <v>78.257400000000004</v>
      </c>
      <c r="AA239">
        <f t="shared" si="268"/>
        <v>7.2619999999997162</v>
      </c>
      <c r="AD239">
        <f t="shared" si="225"/>
        <v>660.8159999999998</v>
      </c>
    </row>
    <row r="240" spans="5:30" x14ac:dyDescent="0.25">
      <c r="E240">
        <v>36.803899999999999</v>
      </c>
      <c r="F240" s="142">
        <v>2.999999998792191E-3</v>
      </c>
      <c r="K240" s="10"/>
      <c r="Z240">
        <f t="shared" ref="Z240:AA240" si="269">E1688</f>
        <v>78.286000000000001</v>
      </c>
      <c r="AA240">
        <f t="shared" si="269"/>
        <v>6.8130000000001019</v>
      </c>
      <c r="AD240">
        <f t="shared" si="225"/>
        <v>692.16899999999987</v>
      </c>
    </row>
    <row r="241" spans="5:30" x14ac:dyDescent="0.25">
      <c r="E241">
        <v>36.832500000000003</v>
      </c>
      <c r="F241" s="141">
        <v>3.0000000006111804E-3</v>
      </c>
      <c r="K241" s="10"/>
      <c r="Z241">
        <f t="shared" ref="Z241:AA241" si="270">E1689</f>
        <v>78.314599999999999</v>
      </c>
      <c r="AA241">
        <f t="shared" si="270"/>
        <v>6.4250000000001819</v>
      </c>
      <c r="AD241">
        <f t="shared" si="225"/>
        <v>724.16600000000017</v>
      </c>
    </row>
    <row r="242" spans="5:30" x14ac:dyDescent="0.25">
      <c r="E242">
        <v>36.861199999999997</v>
      </c>
      <c r="F242" s="142">
        <v>2.999999998792191E-3</v>
      </c>
      <c r="K242" s="10"/>
      <c r="Z242">
        <f t="shared" ref="Z242:AA242" si="271">E1690</f>
        <v>78.343299999999999</v>
      </c>
      <c r="AA242">
        <f t="shared" si="271"/>
        <v>6.0990000000001601</v>
      </c>
      <c r="AD242">
        <f t="shared" si="225"/>
        <v>756.76199999999972</v>
      </c>
    </row>
    <row r="243" spans="5:30" x14ac:dyDescent="0.25">
      <c r="E243">
        <v>36.889800000000001</v>
      </c>
      <c r="F243" s="141">
        <v>3.0000000006111804E-3</v>
      </c>
      <c r="K243" s="10"/>
      <c r="Z243">
        <f t="shared" ref="Z243:AA243" si="272">E1691</f>
        <v>78.371899999999997</v>
      </c>
      <c r="AA243">
        <f t="shared" si="272"/>
        <v>5.831000000000131</v>
      </c>
      <c r="AD243">
        <f t="shared" si="225"/>
        <v>789.91299999999956</v>
      </c>
    </row>
    <row r="244" spans="5:30" x14ac:dyDescent="0.25">
      <c r="E244">
        <v>36.918500000000002</v>
      </c>
      <c r="F244" s="142">
        <v>3.0000000006111804E-3</v>
      </c>
      <c r="K244" s="10"/>
      <c r="Z244">
        <f t="shared" ref="Z244:AA244" si="273">E1692</f>
        <v>78.400599999999997</v>
      </c>
      <c r="AA244">
        <f t="shared" si="273"/>
        <v>5.6219999999993888</v>
      </c>
      <c r="AD244">
        <f t="shared" si="225"/>
        <v>823.55699999999979</v>
      </c>
    </row>
    <row r="245" spans="5:30" x14ac:dyDescent="0.25">
      <c r="E245">
        <v>36.947099999999999</v>
      </c>
      <c r="F245" s="141">
        <v>4.0000000008149073E-3</v>
      </c>
      <c r="K245" s="10"/>
      <c r="Z245">
        <f t="shared" ref="Z245:AA245" si="274">E1693</f>
        <v>78.429199999999994</v>
      </c>
      <c r="AA245">
        <f t="shared" si="274"/>
        <v>5.4700000000002547</v>
      </c>
      <c r="AD245">
        <f t="shared" si="225"/>
        <v>857.64300000000003</v>
      </c>
    </row>
    <row r="246" spans="5:30" x14ac:dyDescent="0.25">
      <c r="E246">
        <v>36.9758</v>
      </c>
      <c r="F246" s="142">
        <v>2.999999998792191E-3</v>
      </c>
      <c r="K246" s="10"/>
      <c r="Z246">
        <f t="shared" ref="Z246:AA246" si="275">E1694</f>
        <v>78.457899999999995</v>
      </c>
      <c r="AA246">
        <f t="shared" si="275"/>
        <v>5.3760000000002037</v>
      </c>
      <c r="AD246">
        <f t="shared" si="225"/>
        <v>892.10199999999986</v>
      </c>
    </row>
    <row r="247" spans="5:30" x14ac:dyDescent="0.25">
      <c r="E247">
        <v>37.004399999999997</v>
      </c>
      <c r="F247" s="141">
        <v>3.9999999989959178E-3</v>
      </c>
      <c r="K247" s="10"/>
      <c r="Z247">
        <f t="shared" ref="Z247:AA247" si="276">E1695</f>
        <v>78.486500000000007</v>
      </c>
      <c r="AA247">
        <f t="shared" si="276"/>
        <v>5.3409999999994398</v>
      </c>
      <c r="AD247">
        <f t="shared" si="225"/>
        <v>926.8739999999998</v>
      </c>
    </row>
    <row r="248" spans="5:30" x14ac:dyDescent="0.25">
      <c r="E248">
        <v>37.033099999999997</v>
      </c>
      <c r="F248" s="142">
        <v>2.999999998792191E-3</v>
      </c>
      <c r="K248" s="10"/>
      <c r="Z248">
        <f t="shared" ref="Z248:AA248" si="277">E1696</f>
        <v>78.515199999999993</v>
      </c>
      <c r="AA248">
        <f t="shared" si="277"/>
        <v>5.3630000000002838</v>
      </c>
      <c r="AD248">
        <f t="shared" si="225"/>
        <v>961.88299999999981</v>
      </c>
    </row>
    <row r="249" spans="5:30" x14ac:dyDescent="0.25">
      <c r="E249">
        <v>37.061700000000002</v>
      </c>
      <c r="F249" s="141">
        <v>3.0000000006111804E-3</v>
      </c>
      <c r="K249" s="10"/>
      <c r="Z249">
        <f t="shared" ref="Z249:AA249" si="278">E1697</f>
        <v>78.543800000000005</v>
      </c>
      <c r="AA249">
        <f t="shared" si="278"/>
        <v>5.4479999999994106</v>
      </c>
      <c r="AD249">
        <f t="shared" si="225"/>
        <v>997.0619999999999</v>
      </c>
    </row>
    <row r="250" spans="5:30" x14ac:dyDescent="0.25">
      <c r="E250">
        <v>37.090400000000002</v>
      </c>
      <c r="F250" s="142">
        <v>3.9999999999054126E-3</v>
      </c>
      <c r="K250" s="10"/>
      <c r="Z250">
        <f t="shared" ref="Z250:AA250" si="279">E1698</f>
        <v>78.572500000000005</v>
      </c>
      <c r="AA250">
        <f t="shared" si="279"/>
        <v>5.5940000000000509</v>
      </c>
      <c r="AD250">
        <f t="shared" si="225"/>
        <v>1032.3270000000002</v>
      </c>
    </row>
    <row r="251" spans="5:30" x14ac:dyDescent="0.25">
      <c r="E251">
        <v>37.119</v>
      </c>
      <c r="F251" s="141">
        <v>3.9999999999054126E-3</v>
      </c>
      <c r="K251" s="10"/>
      <c r="Z251">
        <f t="shared" ref="Z251:AA251" si="280">E1699</f>
        <v>78.601100000000002</v>
      </c>
      <c r="AA251">
        <f t="shared" si="280"/>
        <v>5.8039999999991778</v>
      </c>
      <c r="AD251">
        <f t="shared" si="225"/>
        <v>1067.6100000000006</v>
      </c>
    </row>
    <row r="252" spans="5:30" x14ac:dyDescent="0.25">
      <c r="E252">
        <v>37.147599999999997</v>
      </c>
      <c r="F252" s="142">
        <v>2.9999999997016857E-3</v>
      </c>
      <c r="K252" s="10"/>
      <c r="Z252">
        <f t="shared" ref="Z252:AA252" si="281">E1700</f>
        <v>78.629800000000003</v>
      </c>
      <c r="AA252">
        <f t="shared" si="281"/>
        <v>6.0829999999996289</v>
      </c>
      <c r="AD252">
        <f t="shared" si="225"/>
        <v>1102.8090000000002</v>
      </c>
    </row>
    <row r="253" spans="5:30" x14ac:dyDescent="0.25">
      <c r="E253">
        <v>37.176299999999998</v>
      </c>
      <c r="F253" s="141">
        <v>3.9999999999054126E-3</v>
      </c>
      <c r="K253" s="10"/>
      <c r="Z253">
        <f t="shared" ref="Z253:AA253" si="282">E1701</f>
        <v>78.6584</v>
      </c>
      <c r="AA253">
        <f t="shared" si="282"/>
        <v>6.4329999999999927</v>
      </c>
      <c r="AD253">
        <f t="shared" si="225"/>
        <v>1137.8619999999992</v>
      </c>
    </row>
    <row r="254" spans="5:30" x14ac:dyDescent="0.25">
      <c r="E254">
        <v>37.204900000000002</v>
      </c>
      <c r="F254" s="142">
        <v>3.9999999999054126E-3</v>
      </c>
      <c r="K254" s="10"/>
      <c r="Z254">
        <f t="shared" ref="Z254:AA254" si="283">E1702</f>
        <v>78.687100000000001</v>
      </c>
      <c r="AA254">
        <f t="shared" si="283"/>
        <v>6.8569999999999709</v>
      </c>
      <c r="AD254">
        <f t="shared" si="225"/>
        <v>1172.6660000000002</v>
      </c>
    </row>
    <row r="255" spans="5:30" x14ac:dyDescent="0.25">
      <c r="E255">
        <v>37.233600000000003</v>
      </c>
      <c r="F255" s="141">
        <v>3.9999999999054126E-3</v>
      </c>
      <c r="K255" s="10"/>
      <c r="Z255">
        <f t="shared" ref="Z255:AA255" si="284">E1703</f>
        <v>78.715699999999998</v>
      </c>
      <c r="AA255">
        <f t="shared" si="284"/>
        <v>7.36200000000008</v>
      </c>
      <c r="AD255">
        <f t="shared" si="225"/>
        <v>1207.1330000000007</v>
      </c>
    </row>
    <row r="256" spans="5:30" x14ac:dyDescent="0.25">
      <c r="E256">
        <v>37.2622</v>
      </c>
      <c r="F256" s="142">
        <v>3.9999999999054126E-3</v>
      </c>
      <c r="K256" s="10"/>
      <c r="Z256">
        <f t="shared" ref="Z256:AA256" si="285">E1704</f>
        <v>78.744399999999999</v>
      </c>
      <c r="AA256">
        <f t="shared" si="285"/>
        <v>7.9520000000002256</v>
      </c>
      <c r="AD256">
        <f t="shared" si="225"/>
        <v>1241.1809999999996</v>
      </c>
    </row>
    <row r="257" spans="5:30" x14ac:dyDescent="0.25">
      <c r="E257">
        <v>37.290900000000001</v>
      </c>
      <c r="F257" s="141">
        <v>3.9999999999054126E-3</v>
      </c>
      <c r="K257" s="10"/>
      <c r="Z257">
        <f t="shared" ref="Z257:AA257" si="286">E1705</f>
        <v>78.772999999999996</v>
      </c>
      <c r="AA257">
        <f t="shared" si="286"/>
        <v>8.6320000000005166</v>
      </c>
      <c r="AD257">
        <f t="shared" si="225"/>
        <v>1274.71</v>
      </c>
    </row>
    <row r="258" spans="5:30" x14ac:dyDescent="0.25">
      <c r="E258">
        <v>37.319499999999998</v>
      </c>
      <c r="F258" s="142">
        <v>3.9999999999054126E-3</v>
      </c>
      <c r="K258" s="10"/>
      <c r="Z258">
        <f t="shared" ref="Z258:AA258" si="287">E1706</f>
        <v>78.801699999999997</v>
      </c>
      <c r="AA258">
        <f t="shared" si="287"/>
        <v>9.4099999999998545</v>
      </c>
      <c r="AD258">
        <f t="shared" si="225"/>
        <v>1307.6349999999993</v>
      </c>
    </row>
    <row r="259" spans="5:30" x14ac:dyDescent="0.25">
      <c r="E259">
        <v>37.348199999999999</v>
      </c>
      <c r="F259" s="141">
        <v>3.9999999999054126E-3</v>
      </c>
      <c r="K259" s="10"/>
      <c r="Z259">
        <f t="shared" ref="Z259:AA259" si="288">E1707</f>
        <v>78.830299999999994</v>
      </c>
      <c r="AA259">
        <f t="shared" si="288"/>
        <v>10.292000000000371</v>
      </c>
      <c r="AD259">
        <f t="shared" si="225"/>
        <v>1339.8579999999993</v>
      </c>
    </row>
    <row r="260" spans="5:30" x14ac:dyDescent="0.25">
      <c r="E260">
        <v>37.376800000000003</v>
      </c>
      <c r="F260" s="142">
        <v>4.0000000008149073E-3</v>
      </c>
      <c r="K260" s="10"/>
      <c r="Z260">
        <f t="shared" ref="Z260:AA260" si="289">E1708</f>
        <v>78.858999999999995</v>
      </c>
      <c r="AA260">
        <f t="shared" si="289"/>
        <v>11.289000000000669</v>
      </c>
      <c r="AD260">
        <f t="shared" ref="AD260:AD309" si="290">F2278</f>
        <v>1371.2919999999995</v>
      </c>
    </row>
    <row r="261" spans="5:30" x14ac:dyDescent="0.25">
      <c r="E261">
        <v>37.405500000000004</v>
      </c>
      <c r="F261" s="141">
        <v>3.9999999999054126E-3</v>
      </c>
      <c r="K261" s="10"/>
      <c r="Z261">
        <f t="shared" ref="Z261:AA261" si="291">E1709</f>
        <v>78.887600000000006</v>
      </c>
      <c r="AA261">
        <f t="shared" si="291"/>
        <v>12.406000000000859</v>
      </c>
      <c r="AD261">
        <f t="shared" si="290"/>
        <v>1401.8420000000006</v>
      </c>
    </row>
    <row r="262" spans="5:30" x14ac:dyDescent="0.25">
      <c r="E262">
        <v>37.434100000000001</v>
      </c>
      <c r="F262" s="142">
        <v>3.9999999999054126E-3</v>
      </c>
      <c r="Z262">
        <f t="shared" ref="Z262:AA262" si="292">E1710</f>
        <v>78.916300000000007</v>
      </c>
      <c r="AA262">
        <f t="shared" si="292"/>
        <v>13.655000000000655</v>
      </c>
      <c r="AD262">
        <f t="shared" si="290"/>
        <v>1431.4260000000004</v>
      </c>
    </row>
    <row r="263" spans="5:30" x14ac:dyDescent="0.25">
      <c r="E263">
        <v>37.462800000000001</v>
      </c>
      <c r="F263" s="141">
        <v>3.9999999999054126E-3</v>
      </c>
      <c r="Z263">
        <f t="shared" ref="Z263:AA263" si="293">E1711</f>
        <v>78.944900000000004</v>
      </c>
      <c r="AA263">
        <f t="shared" si="293"/>
        <v>15.04700000000048</v>
      </c>
      <c r="AD263">
        <f t="shared" si="290"/>
        <v>1459.9380000000001</v>
      </c>
    </row>
    <row r="264" spans="5:30" x14ac:dyDescent="0.25">
      <c r="E264">
        <v>37.491399999999999</v>
      </c>
      <c r="F264" s="142">
        <v>3.9999999999054126E-3</v>
      </c>
      <c r="Z264">
        <f t="shared" ref="Z264:AA264" si="294">E1712</f>
        <v>78.973600000000005</v>
      </c>
      <c r="AA264">
        <f t="shared" si="294"/>
        <v>16.59099999999944</v>
      </c>
      <c r="AD264">
        <f t="shared" si="290"/>
        <v>1487.3110000000006</v>
      </c>
    </row>
    <row r="265" spans="5:30" x14ac:dyDescent="0.25">
      <c r="E265">
        <v>37.520099999999999</v>
      </c>
      <c r="F265" s="141">
        <v>3.9999999999054126E-3</v>
      </c>
      <c r="Z265">
        <f t="shared" ref="Z265:AA265" si="295">E1713</f>
        <v>79.002200000000002</v>
      </c>
      <c r="AA265">
        <f t="shared" si="295"/>
        <v>18.30199999999968</v>
      </c>
      <c r="AD265">
        <f t="shared" si="290"/>
        <v>1513.4480000000003</v>
      </c>
    </row>
    <row r="266" spans="5:30" x14ac:dyDescent="0.25">
      <c r="E266">
        <v>37.548699999999997</v>
      </c>
      <c r="F266" s="142">
        <v>3.9999999999054126E-3</v>
      </c>
      <c r="Z266">
        <f t="shared" ref="Z266:AA266" si="296">E1714</f>
        <v>79.030799999999999</v>
      </c>
      <c r="AA266">
        <f t="shared" si="296"/>
        <v>20.192999999999302</v>
      </c>
      <c r="AD266">
        <f t="shared" si="290"/>
        <v>1538.2710000000006</v>
      </c>
    </row>
    <row r="267" spans="5:30" x14ac:dyDescent="0.25">
      <c r="E267">
        <v>37.577399999999997</v>
      </c>
      <c r="F267" s="141">
        <v>3.9999999999054126E-3</v>
      </c>
      <c r="Z267">
        <f t="shared" ref="Z267:AA267" si="297">E1715</f>
        <v>79.0595</v>
      </c>
      <c r="AA267">
        <f t="shared" si="297"/>
        <v>22.276000000000749</v>
      </c>
      <c r="AD267">
        <f t="shared" si="290"/>
        <v>1561.7040000000006</v>
      </c>
    </row>
    <row r="268" spans="5:30" x14ac:dyDescent="0.25">
      <c r="E268">
        <v>37.606000000000002</v>
      </c>
      <c r="F268" s="142">
        <v>3.9999999999054126E-3</v>
      </c>
      <c r="Z268">
        <f t="shared" ref="Z268:AA268" si="298">E1716</f>
        <v>79.088099999999997</v>
      </c>
      <c r="AA268">
        <f t="shared" si="298"/>
        <v>24.569000000000415</v>
      </c>
      <c r="AD268">
        <f t="shared" si="290"/>
        <v>1583.6709999999994</v>
      </c>
    </row>
    <row r="269" spans="5:30" x14ac:dyDescent="0.25">
      <c r="E269">
        <v>37.634700000000002</v>
      </c>
      <c r="F269" s="141">
        <v>5.0000000001091394E-3</v>
      </c>
      <c r="Z269">
        <f t="shared" ref="Z269:AA269" si="299">E1717</f>
        <v>79.116799999999998</v>
      </c>
      <c r="AA269">
        <f t="shared" si="299"/>
        <v>27.088999999999942</v>
      </c>
      <c r="AD269">
        <f t="shared" si="290"/>
        <v>1604.1040000000003</v>
      </c>
    </row>
    <row r="270" spans="5:30" x14ac:dyDescent="0.25">
      <c r="E270">
        <v>37.6633</v>
      </c>
      <c r="F270" s="142">
        <v>3.9999999999054126E-3</v>
      </c>
      <c r="Z270">
        <f t="shared" ref="Z270:AA270" si="300">E1718</f>
        <v>79.145399999999995</v>
      </c>
      <c r="AA270">
        <f t="shared" si="300"/>
        <v>29.852000000000771</v>
      </c>
      <c r="AD270">
        <f t="shared" si="290"/>
        <v>1622.9350000000004</v>
      </c>
    </row>
    <row r="271" spans="5:30" x14ac:dyDescent="0.25">
      <c r="E271">
        <v>37.692</v>
      </c>
      <c r="F271" s="141">
        <v>5.0000000001091394E-3</v>
      </c>
      <c r="Z271">
        <f t="shared" ref="Z271:AA271" si="301">E1719</f>
        <v>79.174099999999996</v>
      </c>
      <c r="AA271">
        <f t="shared" si="301"/>
        <v>32.878000000000611</v>
      </c>
      <c r="AD271">
        <f t="shared" si="290"/>
        <v>1640.1079999999993</v>
      </c>
    </row>
    <row r="272" spans="5:30" x14ac:dyDescent="0.25">
      <c r="E272">
        <v>37.720599999999997</v>
      </c>
      <c r="F272" s="142">
        <v>3.9999999999054126E-3</v>
      </c>
      <c r="Z272">
        <f t="shared" ref="Z272:AA272" si="302">E1720</f>
        <v>79.202699999999993</v>
      </c>
      <c r="AA272">
        <f t="shared" si="302"/>
        <v>36.187000000000808</v>
      </c>
      <c r="AD272">
        <f t="shared" si="290"/>
        <v>1655.5649999999996</v>
      </c>
    </row>
    <row r="273" spans="5:30" x14ac:dyDescent="0.25">
      <c r="E273">
        <v>37.749299999999998</v>
      </c>
      <c r="F273" s="141">
        <v>3.9999999999054126E-3</v>
      </c>
      <c r="Z273">
        <f t="shared" ref="Z273:AA273" si="303">E1721</f>
        <v>79.231399999999994</v>
      </c>
      <c r="AA273">
        <f t="shared" si="303"/>
        <v>39.800000000000182</v>
      </c>
      <c r="AD273">
        <f t="shared" si="290"/>
        <v>1669.2609999999995</v>
      </c>
    </row>
    <row r="274" spans="5:30" x14ac:dyDescent="0.25">
      <c r="E274">
        <v>37.777900000000002</v>
      </c>
      <c r="F274" s="142">
        <v>5.0000000001091394E-3</v>
      </c>
      <c r="Z274">
        <f t="shared" ref="Z274:AA274" si="304">E1722</f>
        <v>79.260000000000005</v>
      </c>
      <c r="AA274">
        <f t="shared" si="304"/>
        <v>43.740999999999985</v>
      </c>
      <c r="AD274">
        <f t="shared" si="290"/>
        <v>1681.1449999999995</v>
      </c>
    </row>
    <row r="275" spans="5:30" x14ac:dyDescent="0.25">
      <c r="E275">
        <v>37.8065</v>
      </c>
      <c r="F275" s="141">
        <v>5.0000000001091394E-3</v>
      </c>
      <c r="Z275">
        <f t="shared" ref="Z275:AA275" si="305">E1723</f>
        <v>79.288700000000006</v>
      </c>
      <c r="AA275">
        <f t="shared" si="305"/>
        <v>48.032000000000153</v>
      </c>
      <c r="AD275">
        <f t="shared" si="290"/>
        <v>1691.1890000000003</v>
      </c>
    </row>
    <row r="276" spans="5:30" x14ac:dyDescent="0.25">
      <c r="E276">
        <v>37.8352</v>
      </c>
      <c r="F276" s="142">
        <v>5.0000000001091394E-3</v>
      </c>
      <c r="Z276">
        <f t="shared" ref="Z276:AA276" si="306">E1724</f>
        <v>79.317300000000003</v>
      </c>
      <c r="AA276">
        <f t="shared" si="306"/>
        <v>52.70299999999952</v>
      </c>
      <c r="AD276">
        <f t="shared" si="290"/>
        <v>1699.357</v>
      </c>
    </row>
    <row r="277" spans="5:30" x14ac:dyDescent="0.25">
      <c r="E277">
        <v>37.863799999999998</v>
      </c>
      <c r="F277" s="141">
        <v>5.0000000001091394E-3</v>
      </c>
      <c r="Z277">
        <f t="shared" ref="Z277:AA277" si="307">E1725</f>
        <v>79.346000000000004</v>
      </c>
      <c r="AA277">
        <f t="shared" si="307"/>
        <v>57.774999999999636</v>
      </c>
      <c r="AD277">
        <f t="shared" si="290"/>
        <v>1705.63</v>
      </c>
    </row>
    <row r="278" spans="5:30" x14ac:dyDescent="0.25">
      <c r="E278">
        <v>37.892499999999998</v>
      </c>
      <c r="F278" s="142">
        <v>3.9999999999054126E-3</v>
      </c>
      <c r="Z278">
        <f t="shared" ref="Z278:AA278" si="308">E1726</f>
        <v>79.374600000000001</v>
      </c>
      <c r="AA278">
        <f t="shared" si="308"/>
        <v>63.282000000000153</v>
      </c>
      <c r="AD278">
        <f t="shared" si="290"/>
        <v>1709.9859999999999</v>
      </c>
    </row>
    <row r="279" spans="5:30" x14ac:dyDescent="0.25">
      <c r="E279">
        <v>37.921100000000003</v>
      </c>
      <c r="F279" s="141">
        <v>5.0000000001091394E-3</v>
      </c>
      <c r="Z279">
        <f t="shared" ref="Z279:AA279" si="309">E1727</f>
        <v>79.403300000000002</v>
      </c>
      <c r="AA279">
        <f t="shared" si="309"/>
        <v>69.248999999999796</v>
      </c>
      <c r="AD279">
        <f t="shared" si="290"/>
        <v>1712.4230000000007</v>
      </c>
    </row>
    <row r="280" spans="5:30" x14ac:dyDescent="0.25">
      <c r="E280">
        <v>37.949800000000003</v>
      </c>
      <c r="F280" s="142">
        <v>5.0000000001091394E-3</v>
      </c>
      <c r="Z280">
        <f t="shared" ref="Z280:AA280" si="310">E1728</f>
        <v>79.431899999999999</v>
      </c>
      <c r="AA280">
        <f t="shared" si="310"/>
        <v>75.710000000000036</v>
      </c>
      <c r="AD280">
        <f t="shared" si="290"/>
        <v>1712.9309999999996</v>
      </c>
    </row>
    <row r="281" spans="5:30" x14ac:dyDescent="0.25">
      <c r="E281">
        <v>37.978400000000001</v>
      </c>
      <c r="F281" s="141">
        <v>4.9999999991996447E-3</v>
      </c>
      <c r="Z281">
        <f t="shared" ref="Z281:AA281" si="311">E1729</f>
        <v>79.460599999999999</v>
      </c>
      <c r="AA281">
        <f t="shared" si="311"/>
        <v>82.697999999999411</v>
      </c>
      <c r="AD281">
        <f t="shared" si="290"/>
        <v>1711.5229999999992</v>
      </c>
    </row>
    <row r="282" spans="5:30" x14ac:dyDescent="0.25">
      <c r="E282">
        <v>38.007100000000001</v>
      </c>
      <c r="F282" s="142">
        <v>5.0000000001091394E-3</v>
      </c>
      <c r="Z282">
        <f t="shared" ref="Z282:AA282" si="312">E1730</f>
        <v>79.489199999999997</v>
      </c>
      <c r="AA282">
        <f t="shared" si="312"/>
        <v>90.247000000000298</v>
      </c>
      <c r="AD282">
        <f t="shared" si="290"/>
        <v>1708.2050000000008</v>
      </c>
    </row>
    <row r="283" spans="5:30" x14ac:dyDescent="0.25">
      <c r="E283">
        <v>38.035699999999999</v>
      </c>
      <c r="F283" s="141">
        <v>5.9999999994033715E-3</v>
      </c>
      <c r="Z283">
        <f t="shared" ref="Z283:AA283" si="313">E1731</f>
        <v>79.517899999999997</v>
      </c>
      <c r="AA283">
        <f t="shared" si="313"/>
        <v>98.390000000000327</v>
      </c>
      <c r="AD283">
        <f t="shared" si="290"/>
        <v>1703.0030000000006</v>
      </c>
    </row>
    <row r="284" spans="5:30" x14ac:dyDescent="0.25">
      <c r="E284">
        <v>38.064399999999999</v>
      </c>
      <c r="F284" s="142">
        <v>6.0000000003128662E-3</v>
      </c>
      <c r="Z284">
        <f t="shared" ref="Z284:AA284" si="314">E1732</f>
        <v>79.546499999999995</v>
      </c>
      <c r="AA284">
        <f t="shared" si="314"/>
        <v>107.16799999999967</v>
      </c>
      <c r="AD284">
        <f t="shared" si="290"/>
        <v>1695.9360000000006</v>
      </c>
    </row>
    <row r="285" spans="5:30" x14ac:dyDescent="0.25">
      <c r="E285">
        <v>38.093000000000004</v>
      </c>
      <c r="F285" s="141">
        <v>5.9999999994033715E-3</v>
      </c>
      <c r="Z285">
        <f t="shared" ref="Z285:AA285" si="315">E1733</f>
        <v>79.575199999999995</v>
      </c>
      <c r="AA285">
        <f t="shared" si="315"/>
        <v>116.61700000000019</v>
      </c>
      <c r="AD285">
        <f t="shared" si="290"/>
        <v>1687.0480000000007</v>
      </c>
    </row>
    <row r="286" spans="5:30" x14ac:dyDescent="0.25">
      <c r="E286">
        <v>38.121699999999997</v>
      </c>
      <c r="F286" s="142">
        <v>5.9999999994033715E-3</v>
      </c>
      <c r="Z286">
        <f t="shared" ref="Z286:AA286" si="316">E1734</f>
        <v>79.603800000000007</v>
      </c>
      <c r="AA286">
        <f t="shared" si="316"/>
        <v>126.77799999999934</v>
      </c>
      <c r="AD286">
        <f t="shared" si="290"/>
        <v>1676.3710000000001</v>
      </c>
    </row>
    <row r="287" spans="5:30" x14ac:dyDescent="0.25">
      <c r="E287">
        <v>38.150300000000001</v>
      </c>
      <c r="F287" s="141">
        <v>6.9999999996070983E-3</v>
      </c>
      <c r="Z287">
        <f t="shared" ref="Z287:AA287" si="317">E1735</f>
        <v>79.632499999999993</v>
      </c>
      <c r="AA287">
        <f t="shared" si="317"/>
        <v>137.69500000000062</v>
      </c>
      <c r="AD287">
        <f t="shared" si="290"/>
        <v>1663.9620000000004</v>
      </c>
    </row>
    <row r="288" spans="5:30" x14ac:dyDescent="0.25">
      <c r="E288">
        <v>38.179000000000002</v>
      </c>
      <c r="F288" s="142">
        <v>6.9999999996070983E-3</v>
      </c>
      <c r="Z288">
        <f t="shared" ref="Z288:AA288" si="318">E1736</f>
        <v>79.661100000000005</v>
      </c>
      <c r="AA288">
        <f t="shared" si="318"/>
        <v>149.40499999999975</v>
      </c>
      <c r="AD288">
        <f t="shared" si="290"/>
        <v>1649.8680000000004</v>
      </c>
    </row>
    <row r="289" spans="5:30" x14ac:dyDescent="0.25">
      <c r="E289">
        <v>38.207599999999999</v>
      </c>
      <c r="F289" s="141">
        <v>8.0000000007203198E-3</v>
      </c>
      <c r="Z289">
        <f t="shared" ref="Z289:AA289" si="319">E1737</f>
        <v>79.689700000000002</v>
      </c>
      <c r="AA289">
        <f t="shared" si="319"/>
        <v>161.95499999999993</v>
      </c>
      <c r="AD289">
        <f t="shared" si="290"/>
        <v>1634.1539999999995</v>
      </c>
    </row>
    <row r="290" spans="5:30" x14ac:dyDescent="0.25">
      <c r="E290">
        <v>38.2363</v>
      </c>
      <c r="F290" s="142">
        <v>9.0000000000145519E-3</v>
      </c>
      <c r="Z290">
        <f t="shared" ref="Z290:AA290" si="320">E1738</f>
        <v>79.718400000000003</v>
      </c>
      <c r="AA290">
        <f t="shared" si="320"/>
        <v>175.39000000000033</v>
      </c>
      <c r="AD290">
        <f t="shared" si="290"/>
        <v>1616.8919999999989</v>
      </c>
    </row>
    <row r="291" spans="5:30" x14ac:dyDescent="0.25">
      <c r="E291">
        <v>38.264899999999997</v>
      </c>
      <c r="F291" s="141">
        <v>9.0000000000145519E-3</v>
      </c>
      <c r="Z291">
        <f t="shared" ref="Z291:AA291" si="321">E1739</f>
        <v>79.747</v>
      </c>
      <c r="AA291">
        <f t="shared" si="321"/>
        <v>189.75600000000031</v>
      </c>
      <c r="AD291">
        <f t="shared" si="290"/>
        <v>1598.1479999999992</v>
      </c>
    </row>
    <row r="292" spans="5:30" x14ac:dyDescent="0.25">
      <c r="E292">
        <v>38.293599999999998</v>
      </c>
      <c r="F292" s="142">
        <v>9.0000000000145519E-3</v>
      </c>
      <c r="Z292">
        <f t="shared" ref="Z292:AA292" si="322">E1740</f>
        <v>79.775700000000001</v>
      </c>
      <c r="AA292">
        <f t="shared" si="322"/>
        <v>205.09999999999945</v>
      </c>
      <c r="AD292">
        <f t="shared" si="290"/>
        <v>1578.0119999999997</v>
      </c>
    </row>
    <row r="293" spans="5:30" x14ac:dyDescent="0.25">
      <c r="E293">
        <v>38.322200000000002</v>
      </c>
      <c r="F293" s="141">
        <v>1.0000000000218279E-2</v>
      </c>
      <c r="Z293">
        <f t="shared" ref="Z293:AA293" si="323">E1741</f>
        <v>79.804299999999998</v>
      </c>
      <c r="AA293">
        <f t="shared" si="323"/>
        <v>221.47100000000046</v>
      </c>
      <c r="AD293">
        <f t="shared" si="290"/>
        <v>1556.5569999999998</v>
      </c>
    </row>
    <row r="294" spans="5:30" x14ac:dyDescent="0.25">
      <c r="E294">
        <v>38.350900000000003</v>
      </c>
      <c r="F294" s="142">
        <v>1.0999999999512511E-2</v>
      </c>
      <c r="Z294">
        <f t="shared" ref="Z294:AA294" si="324">E1742</f>
        <v>79.832999999999998</v>
      </c>
      <c r="AA294">
        <f t="shared" si="324"/>
        <v>238.91700000000037</v>
      </c>
      <c r="AD294">
        <f t="shared" si="290"/>
        <v>1533.884</v>
      </c>
    </row>
    <row r="295" spans="5:30" x14ac:dyDescent="0.25">
      <c r="E295">
        <v>38.3795</v>
      </c>
      <c r="F295" s="141">
        <v>1.2000000000625732E-2</v>
      </c>
      <c r="Z295">
        <f t="shared" ref="Z295:AA295" si="325">E1743</f>
        <v>79.861599999999996</v>
      </c>
      <c r="AA295">
        <f t="shared" si="325"/>
        <v>257.48599999999988</v>
      </c>
      <c r="AD295">
        <f t="shared" si="290"/>
        <v>1510.0780000000004</v>
      </c>
    </row>
    <row r="296" spans="5:30" x14ac:dyDescent="0.25">
      <c r="E296">
        <v>38.408200000000001</v>
      </c>
      <c r="F296" s="142">
        <v>1.4000000000123691E-2</v>
      </c>
      <c r="Z296">
        <f t="shared" ref="Z296:AA296" si="326">E1744</f>
        <v>79.890299999999996</v>
      </c>
      <c r="AA296">
        <f t="shared" si="326"/>
        <v>277.22800000000007</v>
      </c>
      <c r="AD296">
        <f t="shared" si="290"/>
        <v>1485.2470000000012</v>
      </c>
    </row>
    <row r="297" spans="5:30" x14ac:dyDescent="0.25">
      <c r="E297">
        <v>38.436799999999998</v>
      </c>
      <c r="F297" s="141">
        <v>1.599999999962165E-2</v>
      </c>
      <c r="Z297">
        <f t="shared" ref="Z297:AA297" si="327">E1745</f>
        <v>79.918899999999994</v>
      </c>
      <c r="AA297">
        <f t="shared" si="327"/>
        <v>298.19700000000012</v>
      </c>
      <c r="AD297">
        <f t="shared" si="290"/>
        <v>1459.4840000000004</v>
      </c>
    </row>
    <row r="298" spans="5:30" x14ac:dyDescent="0.25">
      <c r="E298">
        <v>38.465400000000002</v>
      </c>
      <c r="F298" s="142">
        <v>1.8000000000029104E-2</v>
      </c>
      <c r="Z298">
        <f t="shared" ref="Z298:AA298" si="328">E1746</f>
        <v>79.947599999999994</v>
      </c>
      <c r="AA298">
        <f t="shared" si="328"/>
        <v>320.43900000000031</v>
      </c>
      <c r="AD298">
        <f t="shared" si="290"/>
        <v>1432.9090000000006</v>
      </c>
    </row>
    <row r="299" spans="5:30" x14ac:dyDescent="0.25">
      <c r="E299">
        <v>38.494100000000003</v>
      </c>
      <c r="F299" s="141">
        <v>1.8999999999323336E-2</v>
      </c>
      <c r="Z299">
        <f t="shared" ref="Z299:AA299" si="329">E1747</f>
        <v>79.976200000000006</v>
      </c>
      <c r="AA299">
        <f t="shared" si="329"/>
        <v>344.00900000000001</v>
      </c>
      <c r="AD299">
        <f t="shared" si="290"/>
        <v>1405.6130000000012</v>
      </c>
    </row>
    <row r="300" spans="5:30" x14ac:dyDescent="0.25">
      <c r="E300">
        <v>38.5227</v>
      </c>
      <c r="F300" s="142">
        <v>2.1999999999934516E-2</v>
      </c>
      <c r="Z300">
        <f t="shared" ref="Z300:AA300" si="330">E1748</f>
        <v>80.004900000000006</v>
      </c>
      <c r="AA300">
        <f t="shared" si="330"/>
        <v>368.95100000000002</v>
      </c>
      <c r="AD300">
        <f t="shared" si="290"/>
        <v>1377.7219999999998</v>
      </c>
    </row>
    <row r="301" spans="5:30" x14ac:dyDescent="0.25">
      <c r="E301">
        <v>38.551400000000001</v>
      </c>
      <c r="F301" s="141">
        <v>2.4999999999636202E-2</v>
      </c>
      <c r="Z301">
        <f t="shared" ref="Z301:AA301" si="331">E1749</f>
        <v>80.033500000000004</v>
      </c>
      <c r="AA301">
        <f t="shared" si="331"/>
        <v>395.31800000000021</v>
      </c>
      <c r="AD301">
        <f t="shared" si="290"/>
        <v>1349.3509999999997</v>
      </c>
    </row>
    <row r="302" spans="5:30" x14ac:dyDescent="0.25">
      <c r="E302">
        <v>38.58</v>
      </c>
      <c r="F302" s="142">
        <v>2.7999999999337888E-2</v>
      </c>
      <c r="Z302">
        <f t="shared" ref="Z302:AA302" si="332">E1750</f>
        <v>80.062200000000004</v>
      </c>
      <c r="AA302">
        <f t="shared" si="332"/>
        <v>423.15700000000015</v>
      </c>
      <c r="AD302">
        <f t="shared" si="290"/>
        <v>1320.6059999999998</v>
      </c>
    </row>
    <row r="303" spans="5:30" x14ac:dyDescent="0.25">
      <c r="E303">
        <v>38.608699999999999</v>
      </c>
      <c r="F303" s="141">
        <v>3.2000000000152795E-2</v>
      </c>
      <c r="Z303">
        <f t="shared" ref="Z303:AA303" si="333">E1751</f>
        <v>80.090800000000002</v>
      </c>
      <c r="AA303">
        <f t="shared" si="333"/>
        <v>452.51800000000003</v>
      </c>
      <c r="AD303">
        <f t="shared" si="290"/>
        <v>1291.6150000000007</v>
      </c>
    </row>
    <row r="304" spans="5:30" x14ac:dyDescent="0.25">
      <c r="E304">
        <v>38.637300000000003</v>
      </c>
      <c r="F304" s="142">
        <v>3.6000000000058208E-2</v>
      </c>
      <c r="Z304">
        <f t="shared" ref="Z304:AA304" si="334">E1752</f>
        <v>80.119500000000002</v>
      </c>
      <c r="AA304">
        <f t="shared" si="334"/>
        <v>483.44200000000001</v>
      </c>
      <c r="AD304">
        <f t="shared" si="290"/>
        <v>1262.4860000000008</v>
      </c>
    </row>
    <row r="305" spans="5:30" x14ac:dyDescent="0.25">
      <c r="E305">
        <v>38.665999999999997</v>
      </c>
      <c r="F305" s="141">
        <v>4.1000000000167347E-2</v>
      </c>
      <c r="Z305">
        <f t="shared" ref="Z305:AA305" si="335">E1753</f>
        <v>80.148099999999999</v>
      </c>
      <c r="AA305">
        <f t="shared" si="335"/>
        <v>515.98199999999997</v>
      </c>
      <c r="AD305">
        <f t="shared" si="290"/>
        <v>1233.3460000000005</v>
      </c>
    </row>
    <row r="306" spans="5:30" x14ac:dyDescent="0.25">
      <c r="E306">
        <v>38.694600000000001</v>
      </c>
      <c r="F306" s="142">
        <v>4.6999999999570719E-2</v>
      </c>
      <c r="Z306">
        <f t="shared" ref="Z306:AA306" si="336">E1754</f>
        <v>80.1768</v>
      </c>
      <c r="AA306">
        <f t="shared" si="336"/>
        <v>550.17799999999988</v>
      </c>
      <c r="AD306">
        <f t="shared" si="290"/>
        <v>1204.3070000000007</v>
      </c>
    </row>
    <row r="307" spans="5:30" x14ac:dyDescent="0.25">
      <c r="E307">
        <v>38.723300000000002</v>
      </c>
      <c r="F307" s="141">
        <v>5.4000000000087311E-2</v>
      </c>
      <c r="Z307">
        <f t="shared" ref="Z307:AA307" si="337">E1755</f>
        <v>80.205399999999997</v>
      </c>
      <c r="AA307">
        <f t="shared" si="337"/>
        <v>586.06999999999971</v>
      </c>
      <c r="AD307">
        <f t="shared" si="290"/>
        <v>1175.4939999999997</v>
      </c>
    </row>
    <row r="308" spans="5:30" x14ac:dyDescent="0.25">
      <c r="E308">
        <v>38.751899999999999</v>
      </c>
      <c r="F308" s="142">
        <v>6.1000000000603904E-2</v>
      </c>
      <c r="Z308">
        <f t="shared" ref="Z308:AA308" si="338">E1756</f>
        <v>80.234099999999998</v>
      </c>
      <c r="AA308">
        <f t="shared" si="338"/>
        <v>623.69500000000062</v>
      </c>
      <c r="AD308">
        <f t="shared" si="290"/>
        <v>1147.0130000000008</v>
      </c>
    </row>
    <row r="309" spans="5:30" x14ac:dyDescent="0.25">
      <c r="E309">
        <v>38.7806</v>
      </c>
      <c r="F309" s="141">
        <v>7.0999999999912689E-2</v>
      </c>
      <c r="Z309">
        <f t="shared" ref="Z309:AA309" si="339">E1757</f>
        <v>80.262699999999995</v>
      </c>
      <c r="AA309">
        <f t="shared" si="339"/>
        <v>663.09299999999985</v>
      </c>
      <c r="AD309">
        <f t="shared" si="290"/>
        <v>1118.9980000000005</v>
      </c>
    </row>
    <row r="310" spans="5:30" x14ac:dyDescent="0.25">
      <c r="E310">
        <v>38.809199999999997</v>
      </c>
      <c r="F310" s="142">
        <v>7.999999999992724E-2</v>
      </c>
    </row>
    <row r="311" spans="5:30" x14ac:dyDescent="0.25">
      <c r="E311">
        <v>38.837899999999998</v>
      </c>
      <c r="F311" s="141">
        <v>9.2000000000552973E-2</v>
      </c>
    </row>
    <row r="312" spans="5:30" x14ac:dyDescent="0.25">
      <c r="E312">
        <v>38.866500000000002</v>
      </c>
      <c r="F312" s="142">
        <v>0.10600000000067666</v>
      </c>
    </row>
    <row r="313" spans="5:30" x14ac:dyDescent="0.25">
      <c r="E313">
        <v>38.895200000000003</v>
      </c>
      <c r="F313" s="141">
        <v>0.12100000000009459</v>
      </c>
    </row>
    <row r="314" spans="5:30" x14ac:dyDescent="0.25">
      <c r="E314">
        <v>38.9238</v>
      </c>
      <c r="F314" s="142">
        <v>0.13999999999941792</v>
      </c>
    </row>
    <row r="315" spans="5:30" x14ac:dyDescent="0.25">
      <c r="E315">
        <v>38.952500000000001</v>
      </c>
      <c r="F315" s="141">
        <v>0.15999999999985448</v>
      </c>
    </row>
    <row r="316" spans="5:30" x14ac:dyDescent="0.25">
      <c r="E316">
        <v>38.981099999999998</v>
      </c>
      <c r="F316" s="142">
        <v>0.18299999999999272</v>
      </c>
    </row>
    <row r="317" spans="5:30" x14ac:dyDescent="0.25">
      <c r="E317">
        <v>39.009799999999998</v>
      </c>
      <c r="F317" s="141">
        <v>0.21000000000003638</v>
      </c>
    </row>
    <row r="318" spans="5:30" x14ac:dyDescent="0.25">
      <c r="E318">
        <v>39.038400000000003</v>
      </c>
      <c r="F318" s="142">
        <v>0.24099999999998545</v>
      </c>
    </row>
    <row r="319" spans="5:30" x14ac:dyDescent="0.25">
      <c r="E319">
        <v>39.067100000000003</v>
      </c>
      <c r="F319" s="141">
        <v>0.2750000000005457</v>
      </c>
    </row>
    <row r="320" spans="5:30" x14ac:dyDescent="0.25">
      <c r="E320">
        <v>39.095700000000001</v>
      </c>
      <c r="F320" s="142">
        <v>0.31600000000071304</v>
      </c>
    </row>
    <row r="321" spans="5:6" x14ac:dyDescent="0.25">
      <c r="E321">
        <v>39.124299999999998</v>
      </c>
      <c r="F321" s="141">
        <v>0.36099999999987631</v>
      </c>
    </row>
    <row r="322" spans="5:6" x14ac:dyDescent="0.25">
      <c r="E322">
        <v>39.152999999999999</v>
      </c>
      <c r="F322" s="142">
        <v>0.41399999999975989</v>
      </c>
    </row>
    <row r="323" spans="5:6" x14ac:dyDescent="0.25">
      <c r="E323">
        <v>39.181600000000003</v>
      </c>
      <c r="F323" s="141">
        <v>0.47299999999995634</v>
      </c>
    </row>
    <row r="324" spans="5:6" x14ac:dyDescent="0.25">
      <c r="E324">
        <v>39.210299999999997</v>
      </c>
      <c r="F324" s="142">
        <v>0.54100000000016735</v>
      </c>
    </row>
    <row r="325" spans="5:6" x14ac:dyDescent="0.25">
      <c r="E325">
        <v>39.238900000000001</v>
      </c>
      <c r="F325" s="141">
        <v>0.61799999999948341</v>
      </c>
    </row>
    <row r="326" spans="5:6" x14ac:dyDescent="0.25">
      <c r="E326">
        <v>39.267600000000002</v>
      </c>
      <c r="F326" s="142">
        <v>0.70499999999992724</v>
      </c>
    </row>
    <row r="327" spans="5:6" x14ac:dyDescent="0.25">
      <c r="E327">
        <v>39.296199999999999</v>
      </c>
      <c r="F327" s="141">
        <v>0.80400000000008731</v>
      </c>
    </row>
    <row r="328" spans="5:6" x14ac:dyDescent="0.25">
      <c r="E328">
        <v>39.3249</v>
      </c>
      <c r="F328" s="142">
        <v>0.91700000000037107</v>
      </c>
    </row>
    <row r="329" spans="5:6" x14ac:dyDescent="0.25">
      <c r="E329">
        <v>39.353499999999997</v>
      </c>
      <c r="F329" s="141">
        <v>1.0450000000000728</v>
      </c>
    </row>
    <row r="330" spans="5:6" x14ac:dyDescent="0.25">
      <c r="E330">
        <v>39.382199999999997</v>
      </c>
      <c r="F330" s="142">
        <v>1.1890000000003056</v>
      </c>
    </row>
    <row r="331" spans="5:6" x14ac:dyDescent="0.25">
      <c r="E331">
        <v>39.410800000000002</v>
      </c>
      <c r="F331" s="141">
        <v>1.3519999999998618</v>
      </c>
    </row>
    <row r="332" spans="5:6" x14ac:dyDescent="0.25">
      <c r="E332">
        <v>39.439500000000002</v>
      </c>
      <c r="F332" s="142">
        <v>1.5370000000002619</v>
      </c>
    </row>
    <row r="333" spans="5:6" x14ac:dyDescent="0.25">
      <c r="E333">
        <v>39.4681</v>
      </c>
      <c r="F333" s="141">
        <v>1.7449999999998909</v>
      </c>
    </row>
    <row r="334" spans="5:6" x14ac:dyDescent="0.25">
      <c r="E334">
        <v>39.4968</v>
      </c>
      <c r="F334" s="142">
        <v>1.9809999999997672</v>
      </c>
    </row>
    <row r="335" spans="5:6" x14ac:dyDescent="0.25">
      <c r="E335">
        <v>39.525399999999998</v>
      </c>
      <c r="F335" s="141">
        <v>2.2460000000000946</v>
      </c>
    </row>
    <row r="336" spans="5:6" x14ac:dyDescent="0.25">
      <c r="E336">
        <v>39.554099999999998</v>
      </c>
      <c r="F336" s="142">
        <v>2.5450000000000728</v>
      </c>
    </row>
    <row r="337" spans="5:6" x14ac:dyDescent="0.25">
      <c r="E337">
        <v>39.582700000000003</v>
      </c>
      <c r="F337" s="141">
        <v>2.8810000000003129</v>
      </c>
    </row>
    <row r="338" spans="5:6" x14ac:dyDescent="0.25">
      <c r="E338">
        <v>39.611400000000003</v>
      </c>
      <c r="F338" s="142">
        <v>3.2590000000000146</v>
      </c>
    </row>
    <row r="339" spans="5:6" x14ac:dyDescent="0.25">
      <c r="E339">
        <v>39.64</v>
      </c>
      <c r="F339" s="141">
        <v>3.6829999999999927</v>
      </c>
    </row>
    <row r="340" spans="5:6" x14ac:dyDescent="0.25">
      <c r="E340">
        <v>39.668700000000001</v>
      </c>
      <c r="F340" s="142">
        <v>4.1599999999998545</v>
      </c>
    </row>
    <row r="341" spans="5:6" x14ac:dyDescent="0.25">
      <c r="E341">
        <v>39.697299999999998</v>
      </c>
      <c r="F341" s="141">
        <v>4.6940000000004147</v>
      </c>
    </row>
    <row r="342" spans="5:6" x14ac:dyDescent="0.25">
      <c r="E342">
        <v>39.725999999999999</v>
      </c>
      <c r="F342" s="142">
        <v>5.2929999999996653</v>
      </c>
    </row>
    <row r="343" spans="5:6" x14ac:dyDescent="0.25">
      <c r="E343">
        <v>39.754600000000003</v>
      </c>
      <c r="F343" s="141">
        <v>5.9629999999997381</v>
      </c>
    </row>
    <row r="344" spans="5:6" x14ac:dyDescent="0.25">
      <c r="E344">
        <v>39.783299999999997</v>
      </c>
      <c r="F344" s="142">
        <v>6.7119999999995343</v>
      </c>
    </row>
    <row r="345" spans="5:6" x14ac:dyDescent="0.25">
      <c r="E345">
        <v>39.811900000000001</v>
      </c>
      <c r="F345" s="141">
        <v>7.5500000000001819</v>
      </c>
    </row>
    <row r="346" spans="5:6" x14ac:dyDescent="0.25">
      <c r="E346">
        <v>39.840499999999999</v>
      </c>
      <c r="F346" s="142">
        <v>8.4840000000003783</v>
      </c>
    </row>
    <row r="347" spans="5:6" x14ac:dyDescent="0.25">
      <c r="E347">
        <v>39.869199999999999</v>
      </c>
      <c r="F347" s="141">
        <v>9.5270000000000437</v>
      </c>
    </row>
    <row r="348" spans="5:6" x14ac:dyDescent="0.25">
      <c r="E348">
        <v>39.897799999999997</v>
      </c>
      <c r="F348" s="142">
        <v>10.689000000000306</v>
      </c>
    </row>
    <row r="349" spans="5:6" x14ac:dyDescent="0.25">
      <c r="E349">
        <v>39.926499999999997</v>
      </c>
      <c r="F349" s="141">
        <v>11.981999999999971</v>
      </c>
    </row>
    <row r="350" spans="5:6" x14ac:dyDescent="0.25">
      <c r="E350">
        <v>39.955100000000002</v>
      </c>
      <c r="F350" s="142">
        <v>13.42200000000048</v>
      </c>
    </row>
    <row r="351" spans="5:6" x14ac:dyDescent="0.25">
      <c r="E351">
        <v>39.983800000000002</v>
      </c>
      <c r="F351" s="141">
        <v>15.02100000000064</v>
      </c>
    </row>
    <row r="352" spans="5:6" x14ac:dyDescent="0.25">
      <c r="E352">
        <v>40.0124</v>
      </c>
      <c r="F352" s="142">
        <v>16.798000000000684</v>
      </c>
    </row>
    <row r="353" spans="5:6" x14ac:dyDescent="0.25">
      <c r="E353">
        <v>40.0411</v>
      </c>
      <c r="F353" s="141">
        <v>18.769000000000233</v>
      </c>
    </row>
    <row r="354" spans="5:6" x14ac:dyDescent="0.25">
      <c r="E354">
        <v>40.069699999999997</v>
      </c>
      <c r="F354" s="142">
        <v>20.953000000000429</v>
      </c>
    </row>
    <row r="355" spans="5:6" x14ac:dyDescent="0.25">
      <c r="E355">
        <v>40.098399999999998</v>
      </c>
      <c r="F355" s="141">
        <v>23.372000000000298</v>
      </c>
    </row>
    <row r="356" spans="5:6" x14ac:dyDescent="0.25">
      <c r="E356">
        <v>40.127000000000002</v>
      </c>
      <c r="F356" s="142">
        <v>26.047999999999774</v>
      </c>
    </row>
    <row r="357" spans="5:6" x14ac:dyDescent="0.25">
      <c r="E357">
        <v>40.155700000000003</v>
      </c>
      <c r="F357" s="141">
        <v>29.006999999999607</v>
      </c>
    </row>
    <row r="358" spans="5:6" x14ac:dyDescent="0.25">
      <c r="E358">
        <v>40.1843</v>
      </c>
      <c r="F358" s="142">
        <v>32.276000000000749</v>
      </c>
    </row>
    <row r="359" spans="5:6" x14ac:dyDescent="0.25">
      <c r="E359">
        <v>40.213000000000001</v>
      </c>
      <c r="F359" s="141">
        <v>35.882000000000517</v>
      </c>
    </row>
    <row r="360" spans="5:6" x14ac:dyDescent="0.25">
      <c r="E360">
        <v>40.241599999999998</v>
      </c>
      <c r="F360" s="142">
        <v>39.858000000000175</v>
      </c>
    </row>
    <row r="361" spans="5:6" x14ac:dyDescent="0.25">
      <c r="E361">
        <v>40.270299999999999</v>
      </c>
      <c r="F361" s="141">
        <v>44.238000000000284</v>
      </c>
    </row>
    <row r="362" spans="5:6" x14ac:dyDescent="0.25">
      <c r="E362">
        <v>40.298900000000003</v>
      </c>
      <c r="F362" s="142">
        <v>49.056999999999789</v>
      </c>
    </row>
    <row r="363" spans="5:6" x14ac:dyDescent="0.25">
      <c r="E363">
        <v>40.327599999999997</v>
      </c>
      <c r="F363" s="141">
        <v>54.356999999999971</v>
      </c>
    </row>
    <row r="364" spans="5:6" x14ac:dyDescent="0.25">
      <c r="E364">
        <v>40.356200000000001</v>
      </c>
      <c r="F364" s="142">
        <v>60.179000000000087</v>
      </c>
    </row>
    <row r="365" spans="5:6" x14ac:dyDescent="0.25">
      <c r="E365">
        <v>40.384900000000002</v>
      </c>
      <c r="F365" s="141">
        <v>66.567000000000007</v>
      </c>
    </row>
    <row r="366" spans="5:6" x14ac:dyDescent="0.25">
      <c r="E366">
        <v>40.413499999999999</v>
      </c>
      <c r="F366" s="142">
        <v>73.57300000000032</v>
      </c>
    </row>
    <row r="367" spans="5:6" x14ac:dyDescent="0.25">
      <c r="E367">
        <v>40.4422</v>
      </c>
      <c r="F367" s="141">
        <v>81.247999999999593</v>
      </c>
    </row>
    <row r="368" spans="5:6" x14ac:dyDescent="0.25">
      <c r="E368">
        <v>40.470799999999997</v>
      </c>
      <c r="F368" s="142">
        <v>89.648999999999432</v>
      </c>
    </row>
    <row r="369" spans="5:6" x14ac:dyDescent="0.25">
      <c r="E369">
        <v>40.499400000000001</v>
      </c>
      <c r="F369" s="141">
        <v>98.835000000000036</v>
      </c>
    </row>
    <row r="370" spans="5:6" x14ac:dyDescent="0.25">
      <c r="E370">
        <v>40.528100000000002</v>
      </c>
      <c r="F370" s="142">
        <v>108.8730000000005</v>
      </c>
    </row>
    <row r="371" spans="5:6" x14ac:dyDescent="0.25">
      <c r="E371">
        <v>40.556699999999999</v>
      </c>
      <c r="F371" s="141">
        <v>119.82800000000043</v>
      </c>
    </row>
    <row r="372" spans="5:6" x14ac:dyDescent="0.25">
      <c r="E372">
        <v>40.5854</v>
      </c>
      <c r="F372" s="142">
        <v>131.77500000000055</v>
      </c>
    </row>
    <row r="373" spans="5:6" x14ac:dyDescent="0.25">
      <c r="E373">
        <v>40.613999999999997</v>
      </c>
      <c r="F373" s="141">
        <v>144.79200000000037</v>
      </c>
    </row>
    <row r="374" spans="5:6" x14ac:dyDescent="0.25">
      <c r="E374">
        <v>40.642699999999998</v>
      </c>
      <c r="F374" s="142">
        <v>158.96200000000044</v>
      </c>
    </row>
    <row r="375" spans="5:6" x14ac:dyDescent="0.25">
      <c r="E375">
        <v>40.671300000000002</v>
      </c>
      <c r="F375" s="141">
        <v>174.37299999999959</v>
      </c>
    </row>
    <row r="376" spans="5:6" x14ac:dyDescent="0.25">
      <c r="E376">
        <v>40.700000000000003</v>
      </c>
      <c r="F376" s="142">
        <v>191.11599999999999</v>
      </c>
    </row>
    <row r="377" spans="5:6" x14ac:dyDescent="0.25">
      <c r="E377">
        <v>40.7286</v>
      </c>
      <c r="F377" s="141">
        <v>209.29300000000057</v>
      </c>
    </row>
    <row r="378" spans="5:6" x14ac:dyDescent="0.25">
      <c r="E378">
        <v>40.757300000000001</v>
      </c>
      <c r="F378" s="142">
        <v>229.0059999999994</v>
      </c>
    </row>
    <row r="379" spans="5:6" x14ac:dyDescent="0.25">
      <c r="E379">
        <v>40.785899999999998</v>
      </c>
      <c r="F379" s="141">
        <v>250.36499999999978</v>
      </c>
    </row>
    <row r="380" spans="5:6" x14ac:dyDescent="0.25">
      <c r="E380">
        <v>40.814599999999999</v>
      </c>
      <c r="F380" s="142">
        <v>273.48700000000008</v>
      </c>
    </row>
    <row r="381" spans="5:6" x14ac:dyDescent="0.25">
      <c r="E381">
        <v>40.843200000000003</v>
      </c>
      <c r="F381" s="141">
        <v>298.49600000000009</v>
      </c>
    </row>
    <row r="382" spans="5:6" x14ac:dyDescent="0.25">
      <c r="E382">
        <v>40.871899999999997</v>
      </c>
      <c r="F382" s="142">
        <v>325.51800000000003</v>
      </c>
    </row>
    <row r="383" spans="5:6" x14ac:dyDescent="0.25">
      <c r="E383">
        <v>40.900500000000001</v>
      </c>
      <c r="F383" s="141">
        <v>354.6889999999994</v>
      </c>
    </row>
    <row r="384" spans="5:6" x14ac:dyDescent="0.25">
      <c r="E384">
        <v>40.929200000000002</v>
      </c>
      <c r="F384" s="142">
        <v>386.14900000000034</v>
      </c>
    </row>
    <row r="385" spans="5:6" x14ac:dyDescent="0.25">
      <c r="E385">
        <v>40.957799999999999</v>
      </c>
      <c r="F385" s="141">
        <v>420.04700000000048</v>
      </c>
    </row>
    <row r="386" spans="5:6" x14ac:dyDescent="0.25">
      <c r="E386">
        <v>40.986499999999999</v>
      </c>
      <c r="F386" s="142">
        <v>456.53999999999996</v>
      </c>
    </row>
    <row r="387" spans="5:6" x14ac:dyDescent="0.25">
      <c r="E387">
        <v>41.015099999999997</v>
      </c>
      <c r="F387" s="141">
        <v>495.78700000000026</v>
      </c>
    </row>
    <row r="388" spans="5:6" x14ac:dyDescent="0.25">
      <c r="E388">
        <v>41.043799999999997</v>
      </c>
      <c r="F388" s="142">
        <v>537.95399999999972</v>
      </c>
    </row>
    <row r="389" spans="5:6" x14ac:dyDescent="0.25">
      <c r="E389">
        <v>41.072400000000002</v>
      </c>
      <c r="F389" s="141">
        <v>583.22000000000025</v>
      </c>
    </row>
    <row r="390" spans="5:6" x14ac:dyDescent="0.25">
      <c r="E390">
        <v>41.101100000000002</v>
      </c>
      <c r="F390" s="142">
        <v>631.76400000000012</v>
      </c>
    </row>
    <row r="391" spans="5:6" x14ac:dyDescent="0.25">
      <c r="E391">
        <v>41.1297</v>
      </c>
      <c r="F391" s="141">
        <v>683.77599999999893</v>
      </c>
    </row>
    <row r="392" spans="5:6" x14ac:dyDescent="0.25">
      <c r="E392">
        <v>41.158299999999997</v>
      </c>
      <c r="F392" s="142">
        <v>739.45099999999911</v>
      </c>
    </row>
    <row r="393" spans="5:6" x14ac:dyDescent="0.25">
      <c r="E393">
        <v>41.186999999999998</v>
      </c>
      <c r="F393" s="141">
        <v>798.98800000000028</v>
      </c>
    </row>
    <row r="394" spans="5:6" x14ac:dyDescent="0.25">
      <c r="E394">
        <v>41.215600000000002</v>
      </c>
      <c r="F394" s="142">
        <v>862.59400000000005</v>
      </c>
    </row>
    <row r="395" spans="5:6" x14ac:dyDescent="0.25">
      <c r="E395">
        <v>41.244300000000003</v>
      </c>
      <c r="F395" s="141">
        <v>930.49199999999928</v>
      </c>
    </row>
    <row r="396" spans="5:6" x14ac:dyDescent="0.25">
      <c r="E396">
        <v>41.2729</v>
      </c>
      <c r="F396" s="142">
        <v>1002.884</v>
      </c>
    </row>
    <row r="397" spans="5:6" x14ac:dyDescent="0.25">
      <c r="E397">
        <v>41.301600000000001</v>
      </c>
      <c r="F397" s="141">
        <v>1080.0019999999995</v>
      </c>
    </row>
    <row r="398" spans="5:6" x14ac:dyDescent="0.25">
      <c r="E398">
        <v>41.330199999999998</v>
      </c>
      <c r="F398" s="142">
        <v>1162.0750000000007</v>
      </c>
    </row>
    <row r="399" spans="5:6" x14ac:dyDescent="0.25">
      <c r="E399">
        <v>41.358899999999998</v>
      </c>
      <c r="F399" s="141">
        <v>1249.3369999999995</v>
      </c>
    </row>
    <row r="400" spans="5:6" x14ac:dyDescent="0.25">
      <c r="E400">
        <v>41.387500000000003</v>
      </c>
      <c r="F400" s="142">
        <v>1342.027</v>
      </c>
    </row>
    <row r="401" spans="5:6" x14ac:dyDescent="0.25">
      <c r="E401">
        <v>41.416200000000003</v>
      </c>
      <c r="F401" s="141">
        <v>1440.3840000000009</v>
      </c>
    </row>
    <row r="402" spans="5:6" x14ac:dyDescent="0.25">
      <c r="E402">
        <v>41.444800000000001</v>
      </c>
      <c r="F402" s="142">
        <v>1544.6550000000007</v>
      </c>
    </row>
    <row r="403" spans="5:6" x14ac:dyDescent="0.25">
      <c r="E403">
        <v>41.473500000000001</v>
      </c>
      <c r="F403" s="141">
        <v>1655.0860000000002</v>
      </c>
    </row>
    <row r="404" spans="5:6" x14ac:dyDescent="0.25">
      <c r="E404">
        <v>41.502099999999999</v>
      </c>
      <c r="F404" s="142">
        <v>1771.9319999999998</v>
      </c>
    </row>
    <row r="405" spans="5:6" x14ac:dyDescent="0.25">
      <c r="E405">
        <v>41.530799999999999</v>
      </c>
      <c r="F405" s="141">
        <v>1895.4299999999994</v>
      </c>
    </row>
    <row r="406" spans="5:6" x14ac:dyDescent="0.25">
      <c r="E406">
        <v>41.559399999999997</v>
      </c>
      <c r="F406" s="142">
        <v>2025.8360000000011</v>
      </c>
    </row>
    <row r="407" spans="5:6" x14ac:dyDescent="0.25">
      <c r="E407">
        <v>41.588099999999997</v>
      </c>
      <c r="F407" s="141">
        <v>2163.4170000000004</v>
      </c>
    </row>
    <row r="408" spans="5:6" x14ac:dyDescent="0.25">
      <c r="E408">
        <v>41.616700000000002</v>
      </c>
      <c r="F408" s="142">
        <v>2308.3870000000006</v>
      </c>
    </row>
    <row r="409" spans="5:6" x14ac:dyDescent="0.25">
      <c r="E409">
        <v>41.645400000000002</v>
      </c>
      <c r="F409" s="141">
        <v>2461.0069999999996</v>
      </c>
    </row>
    <row r="410" spans="5:6" x14ac:dyDescent="0.25">
      <c r="E410">
        <v>41.673999999999999</v>
      </c>
      <c r="F410" s="142">
        <v>2621.518</v>
      </c>
    </row>
    <row r="411" spans="5:6" x14ac:dyDescent="0.25">
      <c r="E411">
        <v>41.7027</v>
      </c>
      <c r="F411" s="141">
        <v>2790.1580000000004</v>
      </c>
    </row>
    <row r="412" spans="5:6" x14ac:dyDescent="0.25">
      <c r="E412">
        <v>41.731299999999997</v>
      </c>
      <c r="F412" s="142">
        <v>2967.1579999999994</v>
      </c>
    </row>
    <row r="413" spans="5:6" x14ac:dyDescent="0.25">
      <c r="E413">
        <v>41.76</v>
      </c>
      <c r="F413" s="141">
        <v>3152.7409999999991</v>
      </c>
    </row>
    <row r="414" spans="5:6" x14ac:dyDescent="0.25">
      <c r="E414">
        <v>41.788600000000002</v>
      </c>
      <c r="F414" s="142">
        <v>3347.1240000000007</v>
      </c>
    </row>
    <row r="415" spans="5:6" x14ac:dyDescent="0.25">
      <c r="E415">
        <v>41.817300000000003</v>
      </c>
      <c r="F415" s="141">
        <v>3550.5240000000003</v>
      </c>
    </row>
    <row r="416" spans="5:6" x14ac:dyDescent="0.25">
      <c r="E416">
        <v>41.8459</v>
      </c>
      <c r="F416" s="142">
        <v>3763.1170000000002</v>
      </c>
    </row>
    <row r="417" spans="5:6" x14ac:dyDescent="0.25">
      <c r="E417">
        <v>41.874499999999998</v>
      </c>
      <c r="F417" s="141">
        <v>3985.0980000000009</v>
      </c>
    </row>
    <row r="418" spans="5:6" x14ac:dyDescent="0.25">
      <c r="E418">
        <v>41.903199999999998</v>
      </c>
      <c r="F418" s="142">
        <v>4216.6360000000004</v>
      </c>
    </row>
    <row r="419" spans="5:6" x14ac:dyDescent="0.25">
      <c r="E419">
        <v>41.931800000000003</v>
      </c>
      <c r="F419" s="141">
        <v>4457.9159999999993</v>
      </c>
    </row>
    <row r="420" spans="5:6" x14ac:dyDescent="0.25">
      <c r="E420">
        <v>41.960500000000003</v>
      </c>
      <c r="F420" s="142">
        <v>4709.0199999999995</v>
      </c>
    </row>
    <row r="421" spans="5:6" x14ac:dyDescent="0.25">
      <c r="E421">
        <v>41.989100000000001</v>
      </c>
      <c r="F421" s="141">
        <v>4970.1009999999997</v>
      </c>
    </row>
    <row r="422" spans="5:6" x14ac:dyDescent="0.25">
      <c r="E422">
        <v>42.017800000000001</v>
      </c>
      <c r="F422" s="142">
        <v>5241.2610000000004</v>
      </c>
    </row>
    <row r="423" spans="5:6" x14ac:dyDescent="0.25">
      <c r="E423">
        <v>42.046399999999998</v>
      </c>
      <c r="F423" s="141">
        <v>5522.5810000000001</v>
      </c>
    </row>
    <row r="424" spans="5:6" x14ac:dyDescent="0.25">
      <c r="E424">
        <v>42.075099999999999</v>
      </c>
      <c r="F424" s="142">
        <v>5814.125</v>
      </c>
    </row>
    <row r="425" spans="5:6" x14ac:dyDescent="0.25">
      <c r="E425">
        <v>42.103700000000003</v>
      </c>
      <c r="F425" s="141">
        <v>6115.93</v>
      </c>
    </row>
    <row r="426" spans="5:6" x14ac:dyDescent="0.25">
      <c r="E426">
        <v>42.132399999999997</v>
      </c>
      <c r="F426" s="142">
        <v>6428.0249999999987</v>
      </c>
    </row>
    <row r="427" spans="5:6" x14ac:dyDescent="0.25">
      <c r="E427">
        <v>42.161000000000001</v>
      </c>
      <c r="F427" s="141">
        <v>6750.3689999999997</v>
      </c>
    </row>
    <row r="428" spans="5:6" x14ac:dyDescent="0.25">
      <c r="E428">
        <v>42.189700000000002</v>
      </c>
      <c r="F428" s="142">
        <v>7082.9359999999997</v>
      </c>
    </row>
    <row r="429" spans="5:6" x14ac:dyDescent="0.25">
      <c r="E429">
        <v>42.218299999999999</v>
      </c>
      <c r="F429" s="141">
        <v>7425.6580000000004</v>
      </c>
    </row>
    <row r="430" spans="5:6" x14ac:dyDescent="0.25">
      <c r="E430">
        <v>42.247</v>
      </c>
      <c r="F430" s="142">
        <v>7778.4829999999993</v>
      </c>
    </row>
    <row r="431" spans="5:6" x14ac:dyDescent="0.25">
      <c r="E431">
        <v>42.275599999999997</v>
      </c>
      <c r="F431" s="141">
        <v>8141.2000000000007</v>
      </c>
    </row>
    <row r="432" spans="5:6" x14ac:dyDescent="0.25">
      <c r="E432">
        <v>42.304299999999998</v>
      </c>
      <c r="F432" s="142">
        <v>8513.6869999999999</v>
      </c>
    </row>
    <row r="433" spans="5:6" x14ac:dyDescent="0.25">
      <c r="E433">
        <v>42.332900000000002</v>
      </c>
      <c r="F433" s="141">
        <v>8895.7560000000012</v>
      </c>
    </row>
    <row r="434" spans="5:6" x14ac:dyDescent="0.25">
      <c r="E434">
        <v>42.361600000000003</v>
      </c>
      <c r="F434" s="142">
        <v>9287.1829999999991</v>
      </c>
    </row>
    <row r="435" spans="5:6" x14ac:dyDescent="0.25">
      <c r="E435">
        <v>42.3902</v>
      </c>
      <c r="F435" s="141">
        <v>9687.7059999999983</v>
      </c>
    </row>
    <row r="436" spans="5:6" x14ac:dyDescent="0.25">
      <c r="E436">
        <v>42.418900000000001</v>
      </c>
      <c r="F436" s="142">
        <v>10097.035</v>
      </c>
    </row>
    <row r="437" spans="5:6" x14ac:dyDescent="0.25">
      <c r="E437">
        <v>42.447499999999998</v>
      </c>
      <c r="F437" s="141">
        <v>10514.839</v>
      </c>
    </row>
    <row r="438" spans="5:6" x14ac:dyDescent="0.25">
      <c r="E438">
        <v>42.476199999999999</v>
      </c>
      <c r="F438" s="142">
        <v>10940.777999999998</v>
      </c>
    </row>
    <row r="439" spans="5:6" x14ac:dyDescent="0.25">
      <c r="E439">
        <v>42.504800000000003</v>
      </c>
      <c r="F439" s="141">
        <v>11374.407999999999</v>
      </c>
    </row>
    <row r="440" spans="5:6" x14ac:dyDescent="0.25">
      <c r="E440">
        <v>42.5334</v>
      </c>
      <c r="F440" s="142">
        <v>11815.314999999999</v>
      </c>
    </row>
    <row r="441" spans="5:6" x14ac:dyDescent="0.25">
      <c r="E441">
        <v>42.562100000000001</v>
      </c>
      <c r="F441" s="141">
        <v>12263.026000000002</v>
      </c>
    </row>
    <row r="442" spans="5:6" x14ac:dyDescent="0.25">
      <c r="E442">
        <v>42.590699999999998</v>
      </c>
      <c r="F442" s="142">
        <v>12717.09</v>
      </c>
    </row>
    <row r="443" spans="5:6" x14ac:dyDescent="0.25">
      <c r="E443">
        <v>42.619399999999999</v>
      </c>
      <c r="F443" s="141">
        <v>13176.86</v>
      </c>
    </row>
    <row r="444" spans="5:6" x14ac:dyDescent="0.25">
      <c r="E444">
        <v>42.648000000000003</v>
      </c>
      <c r="F444" s="142">
        <v>13641.807000000001</v>
      </c>
    </row>
    <row r="445" spans="5:6" x14ac:dyDescent="0.25">
      <c r="E445">
        <v>42.676699999999997</v>
      </c>
      <c r="F445" s="141">
        <v>14111.328</v>
      </c>
    </row>
    <row r="446" spans="5:6" x14ac:dyDescent="0.25">
      <c r="E446">
        <v>42.705300000000001</v>
      </c>
      <c r="F446" s="142">
        <v>14584.777</v>
      </c>
    </row>
    <row r="447" spans="5:6" x14ac:dyDescent="0.25">
      <c r="E447">
        <v>42.734000000000002</v>
      </c>
      <c r="F447" s="141">
        <v>15061.478000000001</v>
      </c>
    </row>
    <row r="448" spans="5:6" x14ac:dyDescent="0.25">
      <c r="E448">
        <v>42.762599999999999</v>
      </c>
      <c r="F448" s="142">
        <v>15540.723000000002</v>
      </c>
    </row>
    <row r="449" spans="5:6" x14ac:dyDescent="0.25">
      <c r="E449">
        <v>42.7913</v>
      </c>
      <c r="F449" s="141">
        <v>16021.781999999999</v>
      </c>
    </row>
    <row r="450" spans="5:6" x14ac:dyDescent="0.25">
      <c r="E450">
        <v>42.819899999999997</v>
      </c>
      <c r="F450" s="142">
        <v>16503.919000000002</v>
      </c>
    </row>
    <row r="451" spans="5:6" x14ac:dyDescent="0.25">
      <c r="E451">
        <v>42.848599999999998</v>
      </c>
      <c r="F451" s="141">
        <v>16986.286</v>
      </c>
    </row>
    <row r="452" spans="5:6" x14ac:dyDescent="0.25">
      <c r="E452">
        <v>42.877200000000002</v>
      </c>
      <c r="F452" s="142">
        <v>17468.105</v>
      </c>
    </row>
    <row r="453" spans="5:6" x14ac:dyDescent="0.25">
      <c r="E453">
        <v>42.905900000000003</v>
      </c>
      <c r="F453" s="141">
        <v>17948.538</v>
      </c>
    </row>
    <row r="454" spans="5:6" x14ac:dyDescent="0.25">
      <c r="E454">
        <v>42.9345</v>
      </c>
      <c r="F454" s="142">
        <v>18426.778999999999</v>
      </c>
    </row>
    <row r="455" spans="5:6" x14ac:dyDescent="0.25">
      <c r="E455">
        <v>42.963200000000001</v>
      </c>
      <c r="F455" s="141">
        <v>18901.86</v>
      </c>
    </row>
    <row r="456" spans="5:6" x14ac:dyDescent="0.25">
      <c r="E456">
        <v>42.991799999999998</v>
      </c>
      <c r="F456" s="142">
        <v>19372.941999999999</v>
      </c>
    </row>
    <row r="457" spans="5:6" x14ac:dyDescent="0.25">
      <c r="E457">
        <v>43.020499999999998</v>
      </c>
      <c r="F457" s="141">
        <v>19839.118000000002</v>
      </c>
    </row>
    <row r="458" spans="5:6" x14ac:dyDescent="0.25">
      <c r="E458">
        <v>43.049100000000003</v>
      </c>
      <c r="F458" s="142">
        <v>20299.494999999999</v>
      </c>
    </row>
    <row r="459" spans="5:6" x14ac:dyDescent="0.25">
      <c r="E459">
        <v>43.077800000000003</v>
      </c>
      <c r="F459" s="141">
        <v>20753.147000000001</v>
      </c>
    </row>
    <row r="460" spans="5:6" x14ac:dyDescent="0.25">
      <c r="E460">
        <v>43.106400000000001</v>
      </c>
      <c r="F460" s="142">
        <v>21199.159</v>
      </c>
    </row>
    <row r="461" spans="5:6" x14ac:dyDescent="0.25">
      <c r="E461">
        <v>43.135100000000001</v>
      </c>
      <c r="F461" s="141">
        <v>21636.610999999997</v>
      </c>
    </row>
    <row r="462" spans="5:6" x14ac:dyDescent="0.25">
      <c r="E462">
        <v>43.163699999999999</v>
      </c>
      <c r="F462" s="142">
        <v>22064.611000000001</v>
      </c>
    </row>
    <row r="463" spans="5:6" x14ac:dyDescent="0.25">
      <c r="E463">
        <v>43.192300000000003</v>
      </c>
      <c r="F463" s="141">
        <v>22482.194</v>
      </c>
    </row>
    <row r="464" spans="5:6" x14ac:dyDescent="0.25">
      <c r="E464">
        <v>43.220999999999997</v>
      </c>
      <c r="F464" s="142">
        <v>22888.486999999997</v>
      </c>
    </row>
    <row r="465" spans="5:6" x14ac:dyDescent="0.25">
      <c r="E465">
        <v>43.249600000000001</v>
      </c>
      <c r="F465" s="141">
        <v>23282.636000000002</v>
      </c>
    </row>
    <row r="466" spans="5:6" x14ac:dyDescent="0.25">
      <c r="E466">
        <v>43.278300000000002</v>
      </c>
      <c r="F466" s="142">
        <v>23663.684000000001</v>
      </c>
    </row>
    <row r="467" spans="5:6" x14ac:dyDescent="0.25">
      <c r="E467">
        <v>43.306899999999999</v>
      </c>
      <c r="F467" s="141">
        <v>24030.814999999999</v>
      </c>
    </row>
    <row r="468" spans="5:6" x14ac:dyDescent="0.25">
      <c r="E468">
        <v>43.335599999999999</v>
      </c>
      <c r="F468" s="142">
        <v>24383.192999999999</v>
      </c>
    </row>
    <row r="469" spans="5:6" x14ac:dyDescent="0.25">
      <c r="E469">
        <v>43.364199999999997</v>
      </c>
      <c r="F469" s="141">
        <v>24720.005000000001</v>
      </c>
    </row>
    <row r="470" spans="5:6" x14ac:dyDescent="0.25">
      <c r="E470">
        <v>43.392899999999997</v>
      </c>
      <c r="F470" s="142">
        <v>25040.472999999998</v>
      </c>
    </row>
    <row r="471" spans="5:6" x14ac:dyDescent="0.25">
      <c r="E471">
        <v>43.421500000000002</v>
      </c>
      <c r="F471" s="141">
        <v>25343.843000000001</v>
      </c>
    </row>
    <row r="472" spans="5:6" x14ac:dyDescent="0.25">
      <c r="E472">
        <v>43.450200000000002</v>
      </c>
      <c r="F472" s="142">
        <v>25629.388999999999</v>
      </c>
    </row>
    <row r="473" spans="5:6" x14ac:dyDescent="0.25">
      <c r="E473">
        <v>43.4788</v>
      </c>
      <c r="F473" s="141">
        <v>25896.458999999999</v>
      </c>
    </row>
    <row r="474" spans="5:6" x14ac:dyDescent="0.25">
      <c r="E474">
        <v>43.5075</v>
      </c>
      <c r="F474" s="142">
        <v>26144.360999999997</v>
      </c>
    </row>
    <row r="475" spans="5:6" x14ac:dyDescent="0.25">
      <c r="E475">
        <v>43.536099999999998</v>
      </c>
      <c r="F475" s="141">
        <v>26372.522000000001</v>
      </c>
    </row>
    <row r="476" spans="5:6" x14ac:dyDescent="0.25">
      <c r="E476">
        <v>43.564799999999998</v>
      </c>
      <c r="F476" s="142">
        <v>26580.384999999998</v>
      </c>
    </row>
    <row r="477" spans="5:6" x14ac:dyDescent="0.25">
      <c r="E477">
        <v>43.593400000000003</v>
      </c>
      <c r="F477" s="141">
        <v>26767.46</v>
      </c>
    </row>
    <row r="478" spans="5:6" x14ac:dyDescent="0.25">
      <c r="E478">
        <v>43.622100000000003</v>
      </c>
      <c r="F478" s="142">
        <v>26933.236999999997</v>
      </c>
    </row>
    <row r="479" spans="5:6" x14ac:dyDescent="0.25">
      <c r="E479">
        <v>43.650700000000001</v>
      </c>
      <c r="F479" s="141">
        <v>27077.339</v>
      </c>
    </row>
    <row r="480" spans="5:6" x14ac:dyDescent="0.25">
      <c r="E480">
        <v>43.679400000000001</v>
      </c>
      <c r="F480" s="142">
        <v>27199.398000000001</v>
      </c>
    </row>
    <row r="481" spans="5:6" x14ac:dyDescent="0.25">
      <c r="E481">
        <v>43.707999999999998</v>
      </c>
      <c r="F481" s="141">
        <v>27299.117999999999</v>
      </c>
    </row>
    <row r="482" spans="5:6" x14ac:dyDescent="0.25">
      <c r="E482">
        <v>43.736699999999999</v>
      </c>
      <c r="F482" s="142">
        <v>27376.241999999998</v>
      </c>
    </row>
    <row r="483" spans="5:6" x14ac:dyDescent="0.25">
      <c r="E483">
        <v>43.765300000000003</v>
      </c>
      <c r="F483" s="141">
        <v>27430.589</v>
      </c>
    </row>
    <row r="484" spans="5:6" x14ac:dyDescent="0.25">
      <c r="E484">
        <v>43.793999999999997</v>
      </c>
      <c r="F484" s="142">
        <v>27462.004999999997</v>
      </c>
    </row>
    <row r="485" spans="5:6" x14ac:dyDescent="0.25">
      <c r="E485">
        <v>43.822600000000001</v>
      </c>
      <c r="F485" s="141">
        <v>27470.43</v>
      </c>
    </row>
    <row r="486" spans="5:6" x14ac:dyDescent="0.25">
      <c r="E486">
        <v>43.851199999999999</v>
      </c>
      <c r="F486" s="142">
        <v>27455.826000000001</v>
      </c>
    </row>
    <row r="487" spans="5:6" x14ac:dyDescent="0.25">
      <c r="E487">
        <v>43.879899999999999</v>
      </c>
      <c r="F487" s="141">
        <v>27418.238000000001</v>
      </c>
    </row>
    <row r="488" spans="5:6" x14ac:dyDescent="0.25">
      <c r="E488">
        <v>43.908499999999997</v>
      </c>
      <c r="F488" s="142">
        <v>27357.758000000002</v>
      </c>
    </row>
    <row r="489" spans="5:6" x14ac:dyDescent="0.25">
      <c r="E489">
        <v>43.937199999999997</v>
      </c>
      <c r="F489" s="141">
        <v>27274.53</v>
      </c>
    </row>
    <row r="490" spans="5:6" x14ac:dyDescent="0.25">
      <c r="E490">
        <v>43.965800000000002</v>
      </c>
      <c r="F490" s="142">
        <v>27168.779000000002</v>
      </c>
    </row>
    <row r="491" spans="5:6" x14ac:dyDescent="0.25">
      <c r="E491">
        <v>43.994500000000002</v>
      </c>
      <c r="F491" s="141">
        <v>27040.764000000003</v>
      </c>
    </row>
    <row r="492" spans="5:6" x14ac:dyDescent="0.25">
      <c r="E492">
        <v>44.023099999999999</v>
      </c>
      <c r="F492" s="142">
        <v>26890.804</v>
      </c>
    </row>
    <row r="493" spans="5:6" x14ac:dyDescent="0.25">
      <c r="E493">
        <v>44.0518</v>
      </c>
      <c r="F493" s="141">
        <v>26719.267</v>
      </c>
    </row>
    <row r="494" spans="5:6" x14ac:dyDescent="0.25">
      <c r="E494">
        <v>44.080399999999997</v>
      </c>
      <c r="F494" s="142">
        <v>26526.583000000002</v>
      </c>
    </row>
    <row r="495" spans="5:6" x14ac:dyDescent="0.25">
      <c r="E495">
        <v>44.109099999999998</v>
      </c>
      <c r="F495" s="141">
        <v>26313.22</v>
      </c>
    </row>
    <row r="496" spans="5:6" x14ac:dyDescent="0.25">
      <c r="E496">
        <v>44.137700000000002</v>
      </c>
      <c r="F496" s="142">
        <v>26079.706000000002</v>
      </c>
    </row>
    <row r="497" spans="5:6" x14ac:dyDescent="0.25">
      <c r="E497">
        <v>44.166400000000003</v>
      </c>
      <c r="F497" s="141">
        <v>25826.593000000001</v>
      </c>
    </row>
    <row r="498" spans="5:6" x14ac:dyDescent="0.25">
      <c r="E498">
        <v>44.195</v>
      </c>
      <c r="F498" s="142">
        <v>25554.521999999997</v>
      </c>
    </row>
    <row r="499" spans="5:6" x14ac:dyDescent="0.25">
      <c r="E499">
        <v>44.223700000000001</v>
      </c>
      <c r="F499" s="141">
        <v>25264.128000000001</v>
      </c>
    </row>
    <row r="500" spans="5:6" x14ac:dyDescent="0.25">
      <c r="E500">
        <v>44.252299999999998</v>
      </c>
      <c r="F500" s="142">
        <v>24956.07</v>
      </c>
    </row>
    <row r="501" spans="5:6" x14ac:dyDescent="0.25">
      <c r="E501">
        <v>44.280999999999999</v>
      </c>
      <c r="F501" s="141">
        <v>24631.152000000002</v>
      </c>
    </row>
    <row r="502" spans="5:6" x14ac:dyDescent="0.25">
      <c r="E502">
        <v>44.309600000000003</v>
      </c>
      <c r="F502" s="142">
        <v>24290.091</v>
      </c>
    </row>
    <row r="503" spans="5:6" x14ac:dyDescent="0.25">
      <c r="E503">
        <v>44.338299999999997</v>
      </c>
      <c r="F503" s="141">
        <v>23933.69</v>
      </c>
    </row>
    <row r="504" spans="5:6" x14ac:dyDescent="0.25">
      <c r="E504">
        <v>44.366900000000001</v>
      </c>
      <c r="F504" s="142">
        <v>23562.753000000001</v>
      </c>
    </row>
    <row r="505" spans="5:6" x14ac:dyDescent="0.25">
      <c r="E505">
        <v>44.395600000000002</v>
      </c>
      <c r="F505" s="141">
        <v>23178.135000000002</v>
      </c>
    </row>
    <row r="506" spans="5:6" x14ac:dyDescent="0.25">
      <c r="E506">
        <v>44.424199999999999</v>
      </c>
      <c r="F506" s="142">
        <v>22780.690999999999</v>
      </c>
    </row>
    <row r="507" spans="5:6" x14ac:dyDescent="0.25">
      <c r="E507">
        <v>44.4529</v>
      </c>
      <c r="F507" s="141">
        <v>22371.304</v>
      </c>
    </row>
    <row r="508" spans="5:6" x14ac:dyDescent="0.25">
      <c r="E508">
        <v>44.481499999999997</v>
      </c>
      <c r="F508" s="142">
        <v>21950.843000000001</v>
      </c>
    </row>
    <row r="509" spans="5:6" x14ac:dyDescent="0.25">
      <c r="E509">
        <v>44.510199999999998</v>
      </c>
      <c r="F509" s="141">
        <v>21520.262000000002</v>
      </c>
    </row>
    <row r="510" spans="5:6" x14ac:dyDescent="0.25">
      <c r="E510">
        <v>44.538800000000002</v>
      </c>
      <c r="F510" s="142">
        <v>21080.448</v>
      </c>
    </row>
    <row r="511" spans="5:6" x14ac:dyDescent="0.25">
      <c r="E511">
        <v>44.567399999999999</v>
      </c>
      <c r="F511" s="141">
        <v>20632.325000000001</v>
      </c>
    </row>
    <row r="512" spans="5:6" x14ac:dyDescent="0.25">
      <c r="E512">
        <v>44.5961</v>
      </c>
      <c r="F512" s="142">
        <v>20176.754999999997</v>
      </c>
    </row>
    <row r="513" spans="5:6" x14ac:dyDescent="0.25">
      <c r="E513">
        <v>44.624699999999997</v>
      </c>
      <c r="F513" s="141">
        <v>19714.764999999999</v>
      </c>
    </row>
    <row r="514" spans="5:6" x14ac:dyDescent="0.25">
      <c r="E514">
        <v>44.653399999999998</v>
      </c>
      <c r="F514" s="142">
        <v>19247.212</v>
      </c>
    </row>
    <row r="515" spans="5:6" x14ac:dyDescent="0.25">
      <c r="E515">
        <v>44.682000000000002</v>
      </c>
      <c r="F515" s="141">
        <v>18775.004000000001</v>
      </c>
    </row>
    <row r="516" spans="5:6" x14ac:dyDescent="0.25">
      <c r="E516">
        <v>44.710700000000003</v>
      </c>
      <c r="F516" s="142">
        <v>18299.038</v>
      </c>
    </row>
    <row r="517" spans="5:6" x14ac:dyDescent="0.25">
      <c r="E517">
        <v>44.7393</v>
      </c>
      <c r="F517" s="141">
        <v>17820.199000000001</v>
      </c>
    </row>
    <row r="518" spans="5:6" x14ac:dyDescent="0.25">
      <c r="E518">
        <v>44.768000000000001</v>
      </c>
      <c r="F518" s="142">
        <v>17339.347999999998</v>
      </c>
    </row>
    <row r="519" spans="5:6" x14ac:dyDescent="0.25">
      <c r="E519">
        <v>44.796599999999998</v>
      </c>
      <c r="F519" s="141">
        <v>16857.341</v>
      </c>
    </row>
    <row r="520" spans="5:6" x14ac:dyDescent="0.25">
      <c r="E520">
        <v>44.825299999999999</v>
      </c>
      <c r="F520" s="142">
        <v>16374.968000000001</v>
      </c>
    </row>
    <row r="521" spans="5:6" x14ac:dyDescent="0.25">
      <c r="E521">
        <v>44.853900000000003</v>
      </c>
      <c r="F521" s="141">
        <v>15893.103000000001</v>
      </c>
    </row>
    <row r="522" spans="5:6" x14ac:dyDescent="0.25">
      <c r="E522">
        <v>44.882599999999996</v>
      </c>
      <c r="F522" s="142">
        <v>15412.494000000001</v>
      </c>
    </row>
    <row r="523" spans="5:6" x14ac:dyDescent="0.25">
      <c r="E523">
        <v>44.911200000000001</v>
      </c>
      <c r="F523" s="141">
        <v>14933.894999999999</v>
      </c>
    </row>
    <row r="524" spans="5:6" x14ac:dyDescent="0.25">
      <c r="E524">
        <v>44.939900000000002</v>
      </c>
      <c r="F524" s="142">
        <v>14457.984</v>
      </c>
    </row>
    <row r="525" spans="5:6" x14ac:dyDescent="0.25">
      <c r="E525">
        <v>44.968499999999999</v>
      </c>
      <c r="F525" s="141">
        <v>13985.561</v>
      </c>
    </row>
    <row r="526" spans="5:6" x14ac:dyDescent="0.25">
      <c r="E526">
        <v>44.997199999999999</v>
      </c>
      <c r="F526" s="142">
        <v>13517.240999999998</v>
      </c>
    </row>
    <row r="527" spans="5:6" x14ac:dyDescent="0.25">
      <c r="E527">
        <v>45.025799999999997</v>
      </c>
      <c r="F527" s="141">
        <v>13053.659</v>
      </c>
    </row>
    <row r="528" spans="5:6" x14ac:dyDescent="0.25">
      <c r="E528">
        <v>45.054499999999997</v>
      </c>
      <c r="F528" s="142">
        <v>12595.414999999999</v>
      </c>
    </row>
    <row r="529" spans="5:6" x14ac:dyDescent="0.25">
      <c r="E529">
        <v>45.083100000000002</v>
      </c>
      <c r="F529" s="141">
        <v>12143.074000000001</v>
      </c>
    </row>
    <row r="530" spans="5:6" x14ac:dyDescent="0.25">
      <c r="E530">
        <v>45.111800000000002</v>
      </c>
      <c r="F530" s="142">
        <v>11697.173000000003</v>
      </c>
    </row>
    <row r="531" spans="5:6" x14ac:dyDescent="0.25">
      <c r="E531">
        <v>45.1404</v>
      </c>
      <c r="F531" s="141">
        <v>11258.207000000002</v>
      </c>
    </row>
    <row r="532" spans="5:6" x14ac:dyDescent="0.25">
      <c r="E532">
        <v>45.1691</v>
      </c>
      <c r="F532" s="142">
        <v>10826.608</v>
      </c>
    </row>
    <row r="533" spans="5:6" x14ac:dyDescent="0.25">
      <c r="E533">
        <v>45.197699999999998</v>
      </c>
      <c r="F533" s="141">
        <v>10402.857000000002</v>
      </c>
    </row>
    <row r="534" spans="5:6" x14ac:dyDescent="0.25">
      <c r="E534">
        <v>45.226300000000002</v>
      </c>
      <c r="F534" s="142">
        <v>9987.3189999999995</v>
      </c>
    </row>
    <row r="535" spans="5:6" x14ac:dyDescent="0.25">
      <c r="E535">
        <v>45.255000000000003</v>
      </c>
      <c r="F535" s="141">
        <v>9580.3019999999997</v>
      </c>
    </row>
    <row r="536" spans="5:6" x14ac:dyDescent="0.25">
      <c r="E536">
        <v>45.2836</v>
      </c>
      <c r="F536" s="142">
        <v>9182.2150000000001</v>
      </c>
    </row>
    <row r="537" spans="5:6" x14ac:dyDescent="0.25">
      <c r="E537">
        <v>45.3123</v>
      </c>
      <c r="F537" s="141">
        <v>8793.2960000000021</v>
      </c>
    </row>
    <row r="538" spans="5:6" x14ac:dyDescent="0.25">
      <c r="E538">
        <v>45.340899999999998</v>
      </c>
      <c r="F538" s="142">
        <v>8413.7969999999987</v>
      </c>
    </row>
    <row r="539" spans="5:6" x14ac:dyDescent="0.25">
      <c r="E539">
        <v>45.369599999999998</v>
      </c>
      <c r="F539" s="141">
        <v>8043.9299999999994</v>
      </c>
    </row>
    <row r="540" spans="5:6" x14ac:dyDescent="0.25">
      <c r="E540">
        <v>45.398200000000003</v>
      </c>
      <c r="F540" s="142">
        <v>7683.8809999999994</v>
      </c>
    </row>
    <row r="541" spans="5:6" x14ac:dyDescent="0.25">
      <c r="E541">
        <v>45.426900000000003</v>
      </c>
      <c r="F541" s="141">
        <v>7333.7990000000009</v>
      </c>
    </row>
    <row r="542" spans="5:6" x14ac:dyDescent="0.25">
      <c r="E542">
        <v>45.455500000000001</v>
      </c>
      <c r="F542" s="142">
        <v>6993.8040000000001</v>
      </c>
    </row>
    <row r="543" spans="5:6" x14ac:dyDescent="0.25">
      <c r="E543">
        <v>45.484200000000001</v>
      </c>
      <c r="F543" s="141">
        <v>6663.9629999999997</v>
      </c>
    </row>
    <row r="544" spans="5:6" x14ac:dyDescent="0.25">
      <c r="E544">
        <v>45.512799999999999</v>
      </c>
      <c r="F544" s="142">
        <v>6344.3769999999995</v>
      </c>
    </row>
    <row r="545" spans="5:6" x14ac:dyDescent="0.25">
      <c r="E545">
        <v>45.541499999999999</v>
      </c>
      <c r="F545" s="141">
        <v>6035.0590000000002</v>
      </c>
    </row>
    <row r="546" spans="5:6" x14ac:dyDescent="0.25">
      <c r="E546">
        <v>45.570099999999996</v>
      </c>
      <c r="F546" s="142">
        <v>5736.0110000000004</v>
      </c>
    </row>
    <row r="547" spans="5:6" x14ac:dyDescent="0.25">
      <c r="E547">
        <v>45.598799999999997</v>
      </c>
      <c r="F547" s="141">
        <v>5447.1849999999995</v>
      </c>
    </row>
    <row r="548" spans="5:6" x14ac:dyDescent="0.25">
      <c r="E548">
        <v>45.627400000000002</v>
      </c>
      <c r="F548" s="142">
        <v>5168.5970000000007</v>
      </c>
    </row>
    <row r="549" spans="5:6" x14ac:dyDescent="0.25">
      <c r="E549">
        <v>45.656100000000002</v>
      </c>
      <c r="F549" s="141">
        <v>4900.1500000000005</v>
      </c>
    </row>
    <row r="550" spans="5:6" x14ac:dyDescent="0.25">
      <c r="E550">
        <v>45.684699999999999</v>
      </c>
      <c r="F550" s="142">
        <v>4641.7540000000008</v>
      </c>
    </row>
    <row r="551" spans="5:6" x14ac:dyDescent="0.25">
      <c r="E551">
        <v>45.7134</v>
      </c>
      <c r="F551" s="141">
        <v>4393.3019999999997</v>
      </c>
    </row>
    <row r="552" spans="5:6" x14ac:dyDescent="0.25">
      <c r="E552">
        <v>45.741999999999997</v>
      </c>
      <c r="F552" s="142">
        <v>4154.6629999999996</v>
      </c>
    </row>
    <row r="553" spans="5:6" x14ac:dyDescent="0.25">
      <c r="E553">
        <v>45.770699999999998</v>
      </c>
      <c r="F553" s="141">
        <v>3925.6970000000001</v>
      </c>
    </row>
    <row r="554" spans="5:6" x14ac:dyDescent="0.25">
      <c r="E554">
        <v>45.799300000000002</v>
      </c>
      <c r="F554" s="142">
        <v>3706.2429999999995</v>
      </c>
    </row>
    <row r="555" spans="5:6" x14ac:dyDescent="0.25">
      <c r="E555">
        <v>45.828000000000003</v>
      </c>
      <c r="F555" s="141">
        <v>3496.1129999999994</v>
      </c>
    </row>
    <row r="556" spans="5:6" x14ac:dyDescent="0.25">
      <c r="E556">
        <v>45.8566</v>
      </c>
      <c r="F556" s="142">
        <v>3295.1480000000001</v>
      </c>
    </row>
    <row r="557" spans="5:6" x14ac:dyDescent="0.25">
      <c r="E557">
        <v>45.885199999999998</v>
      </c>
      <c r="F557" s="141">
        <v>3103.1329999999998</v>
      </c>
    </row>
    <row r="558" spans="5:6" x14ac:dyDescent="0.25">
      <c r="E558">
        <v>45.913899999999998</v>
      </c>
      <c r="F558" s="142">
        <v>2919.8610000000008</v>
      </c>
    </row>
    <row r="559" spans="5:6" x14ac:dyDescent="0.25">
      <c r="E559">
        <v>45.942500000000003</v>
      </c>
      <c r="F559" s="141">
        <v>2745.0950000000003</v>
      </c>
    </row>
    <row r="560" spans="5:6" x14ac:dyDescent="0.25">
      <c r="E560">
        <v>45.971200000000003</v>
      </c>
      <c r="F560" s="142">
        <v>2578.6459999999997</v>
      </c>
    </row>
    <row r="561" spans="5:6" x14ac:dyDescent="0.25">
      <c r="E561">
        <v>45.9998</v>
      </c>
      <c r="F561" s="141">
        <v>2420.262999999999</v>
      </c>
    </row>
    <row r="562" spans="5:6" x14ac:dyDescent="0.25">
      <c r="E562">
        <v>46.028500000000001</v>
      </c>
      <c r="F562" s="142">
        <v>2269.7059999999992</v>
      </c>
    </row>
    <row r="563" spans="5:6" x14ac:dyDescent="0.25">
      <c r="E563">
        <v>46.057099999999998</v>
      </c>
      <c r="F563" s="141">
        <v>2126.735999999999</v>
      </c>
    </row>
    <row r="564" spans="5:6" x14ac:dyDescent="0.25">
      <c r="E564">
        <v>46.085799999999999</v>
      </c>
      <c r="F564" s="142">
        <v>1991.1040000000003</v>
      </c>
    </row>
    <row r="565" spans="5:6" x14ac:dyDescent="0.25">
      <c r="E565">
        <v>46.114400000000003</v>
      </c>
      <c r="F565" s="141">
        <v>1862.5649999999996</v>
      </c>
    </row>
    <row r="566" spans="5:6" x14ac:dyDescent="0.25">
      <c r="E566">
        <v>46.143099999999997</v>
      </c>
      <c r="F566" s="142">
        <v>1740.8600000000006</v>
      </c>
    </row>
    <row r="567" spans="5:6" x14ac:dyDescent="0.25">
      <c r="E567">
        <v>46.171700000000001</v>
      </c>
      <c r="F567" s="141">
        <v>1625.7569999999996</v>
      </c>
    </row>
    <row r="568" spans="5:6" x14ac:dyDescent="0.25">
      <c r="E568">
        <v>46.200400000000002</v>
      </c>
      <c r="F568" s="142">
        <v>1516.9970000000012</v>
      </c>
    </row>
    <row r="569" spans="5:6" x14ac:dyDescent="0.25">
      <c r="E569">
        <v>46.228999999999999</v>
      </c>
      <c r="F569" s="141">
        <v>1414.3350000000009</v>
      </c>
    </row>
    <row r="570" spans="5:6" x14ac:dyDescent="0.25">
      <c r="E570">
        <v>46.2577</v>
      </c>
      <c r="F570" s="142">
        <v>1317.5120000000006</v>
      </c>
    </row>
    <row r="571" spans="5:6" x14ac:dyDescent="0.25">
      <c r="E571">
        <v>46.286299999999997</v>
      </c>
      <c r="F571" s="141">
        <v>1226.3060000000005</v>
      </c>
    </row>
    <row r="572" spans="5:6" x14ac:dyDescent="0.25">
      <c r="E572">
        <v>46.314999999999998</v>
      </c>
      <c r="F572" s="142">
        <v>1140.4680000000008</v>
      </c>
    </row>
    <row r="573" spans="5:6" x14ac:dyDescent="0.25">
      <c r="E573">
        <v>46.343600000000002</v>
      </c>
      <c r="F573" s="141">
        <v>1059.7600000000002</v>
      </c>
    </row>
    <row r="574" spans="5:6" x14ac:dyDescent="0.25">
      <c r="E574">
        <v>46.372300000000003</v>
      </c>
      <c r="F574" s="142">
        <v>983.95000000000073</v>
      </c>
    </row>
    <row r="575" spans="5:6" x14ac:dyDescent="0.25">
      <c r="E575">
        <v>46.4009</v>
      </c>
      <c r="F575" s="141">
        <v>912.8130000000001</v>
      </c>
    </row>
    <row r="576" spans="5:6" x14ac:dyDescent="0.25">
      <c r="E576">
        <v>46.429600000000001</v>
      </c>
      <c r="F576" s="142">
        <v>846.1260000000002</v>
      </c>
    </row>
    <row r="577" spans="5:6" x14ac:dyDescent="0.25">
      <c r="E577">
        <v>46.458199999999998</v>
      </c>
      <c r="F577" s="141">
        <v>783.67099999999937</v>
      </c>
    </row>
    <row r="578" spans="5:6" x14ac:dyDescent="0.25">
      <c r="E578">
        <v>46.486899999999999</v>
      </c>
      <c r="F578" s="142">
        <v>725.23599999999988</v>
      </c>
    </row>
    <row r="579" spans="5:6" x14ac:dyDescent="0.25">
      <c r="E579">
        <v>46.515500000000003</v>
      </c>
      <c r="F579" s="141">
        <v>670.6239999999998</v>
      </c>
    </row>
    <row r="580" spans="5:6" x14ac:dyDescent="0.25">
      <c r="E580">
        <v>46.544199999999996</v>
      </c>
      <c r="F580" s="142">
        <v>619.63100000000031</v>
      </c>
    </row>
    <row r="581" spans="5:6" x14ac:dyDescent="0.25">
      <c r="E581">
        <v>46.572800000000001</v>
      </c>
      <c r="F581" s="141">
        <v>572.0630000000001</v>
      </c>
    </row>
    <row r="582" spans="5:6" x14ac:dyDescent="0.25">
      <c r="E582">
        <v>46.601399999999998</v>
      </c>
      <c r="F582" s="142">
        <v>527.74200000000019</v>
      </c>
    </row>
    <row r="583" spans="5:6" x14ac:dyDescent="0.25">
      <c r="E583">
        <v>46.630099999999999</v>
      </c>
      <c r="F583" s="141">
        <v>486.48800000000028</v>
      </c>
    </row>
    <row r="584" spans="5:6" x14ac:dyDescent="0.25">
      <c r="E584">
        <v>46.658700000000003</v>
      </c>
      <c r="F584" s="142">
        <v>448.13000000000011</v>
      </c>
    </row>
    <row r="585" spans="5:6" x14ac:dyDescent="0.25">
      <c r="E585">
        <v>46.687399999999997</v>
      </c>
      <c r="F585" s="141">
        <v>412.5</v>
      </c>
    </row>
    <row r="586" spans="5:6" x14ac:dyDescent="0.25">
      <c r="E586">
        <v>46.716000000000001</v>
      </c>
      <c r="F586" s="142">
        <v>379.44300000000021</v>
      </c>
    </row>
    <row r="587" spans="5:6" x14ac:dyDescent="0.25">
      <c r="E587">
        <v>46.744700000000002</v>
      </c>
      <c r="F587" s="141">
        <v>348.8100000000004</v>
      </c>
    </row>
    <row r="588" spans="5:6" x14ac:dyDescent="0.25">
      <c r="E588">
        <v>46.773299999999999</v>
      </c>
      <c r="F588" s="142">
        <v>320.45499999999993</v>
      </c>
    </row>
    <row r="589" spans="5:6" x14ac:dyDescent="0.25">
      <c r="E589">
        <v>46.802</v>
      </c>
      <c r="F589" s="141">
        <v>294.24299999999948</v>
      </c>
    </row>
    <row r="590" spans="5:6" x14ac:dyDescent="0.25">
      <c r="E590">
        <v>46.830599999999997</v>
      </c>
      <c r="F590" s="142">
        <v>270.04200000000037</v>
      </c>
    </row>
    <row r="591" spans="5:6" x14ac:dyDescent="0.25">
      <c r="E591">
        <v>46.859299999999998</v>
      </c>
      <c r="F591" s="141">
        <v>247.73300000000017</v>
      </c>
    </row>
    <row r="592" spans="5:6" x14ac:dyDescent="0.25">
      <c r="E592">
        <v>46.887900000000002</v>
      </c>
      <c r="F592" s="142">
        <v>227.19499999999971</v>
      </c>
    </row>
    <row r="593" spans="5:6" x14ac:dyDescent="0.25">
      <c r="E593">
        <v>46.916600000000003</v>
      </c>
      <c r="F593" s="141">
        <v>208.32200000000012</v>
      </c>
    </row>
    <row r="594" spans="5:6" x14ac:dyDescent="0.25">
      <c r="E594">
        <v>46.9452</v>
      </c>
      <c r="F594" s="142">
        <v>191.00600000000031</v>
      </c>
    </row>
    <row r="595" spans="5:6" x14ac:dyDescent="0.25">
      <c r="E595">
        <v>46.9739</v>
      </c>
      <c r="F595" s="141">
        <v>175.15400000000045</v>
      </c>
    </row>
    <row r="596" spans="5:6" x14ac:dyDescent="0.25">
      <c r="E596">
        <v>47.002499999999998</v>
      </c>
      <c r="F596" s="142">
        <v>160.67199999999957</v>
      </c>
    </row>
    <row r="597" spans="5:6" x14ac:dyDescent="0.25">
      <c r="E597">
        <v>47.031199999999998</v>
      </c>
      <c r="F597" s="141">
        <v>147.47599999999966</v>
      </c>
    </row>
    <row r="598" spans="5:6" x14ac:dyDescent="0.25">
      <c r="E598">
        <v>47.059800000000003</v>
      </c>
      <c r="F598" s="142">
        <v>135.48700000000008</v>
      </c>
    </row>
    <row r="599" spans="5:6" x14ac:dyDescent="0.25">
      <c r="E599">
        <v>47.088500000000003</v>
      </c>
      <c r="F599" s="141">
        <v>124.62899999999991</v>
      </c>
    </row>
    <row r="600" spans="5:6" x14ac:dyDescent="0.25">
      <c r="E600">
        <v>47.117100000000001</v>
      </c>
      <c r="F600" s="142">
        <v>114.83599999999933</v>
      </c>
    </row>
    <row r="601" spans="5:6" x14ac:dyDescent="0.25">
      <c r="E601">
        <v>47.145800000000001</v>
      </c>
      <c r="F601" s="141">
        <v>106.04399999999987</v>
      </c>
    </row>
    <row r="602" spans="5:6" x14ac:dyDescent="0.25">
      <c r="E602">
        <v>47.174399999999999</v>
      </c>
      <c r="F602" s="142">
        <v>98.195999999999913</v>
      </c>
    </row>
    <row r="603" spans="5:6" x14ac:dyDescent="0.25">
      <c r="E603">
        <v>47.203099999999999</v>
      </c>
      <c r="F603" s="141">
        <v>91.239000000000487</v>
      </c>
    </row>
    <row r="604" spans="5:6" x14ac:dyDescent="0.25">
      <c r="E604">
        <v>47.231699999999996</v>
      </c>
      <c r="F604" s="142">
        <v>85.127000000000407</v>
      </c>
    </row>
    <row r="605" spans="5:6" x14ac:dyDescent="0.25">
      <c r="E605">
        <v>47.260300000000001</v>
      </c>
      <c r="F605" s="141">
        <v>79.8149999999996</v>
      </c>
    </row>
    <row r="606" spans="5:6" x14ac:dyDescent="0.25">
      <c r="E606">
        <v>47.289000000000001</v>
      </c>
      <c r="F606" s="142">
        <v>75.264999999999418</v>
      </c>
    </row>
    <row r="607" spans="5:6" x14ac:dyDescent="0.25">
      <c r="E607">
        <v>47.317599999999999</v>
      </c>
      <c r="F607" s="141">
        <v>71.446999999999207</v>
      </c>
    </row>
    <row r="608" spans="5:6" x14ac:dyDescent="0.25">
      <c r="E608">
        <v>47.346299999999999</v>
      </c>
      <c r="F608" s="142">
        <v>68.328999999999724</v>
      </c>
    </row>
    <row r="609" spans="5:6" x14ac:dyDescent="0.25">
      <c r="E609">
        <v>47.374899999999997</v>
      </c>
      <c r="F609" s="141">
        <v>65.886999999999716</v>
      </c>
    </row>
    <row r="610" spans="5:6" x14ac:dyDescent="0.25">
      <c r="E610">
        <v>47.403599999999997</v>
      </c>
      <c r="F610" s="142">
        <v>64.103000000000065</v>
      </c>
    </row>
    <row r="611" spans="5:6" x14ac:dyDescent="0.25">
      <c r="E611">
        <v>47.432200000000002</v>
      </c>
      <c r="F611" s="141">
        <v>62.956000000000131</v>
      </c>
    </row>
    <row r="612" spans="5:6" x14ac:dyDescent="0.25">
      <c r="E612">
        <v>47.460900000000002</v>
      </c>
      <c r="F612" s="142">
        <v>62.436999999999898</v>
      </c>
    </row>
    <row r="613" spans="5:6" x14ac:dyDescent="0.25">
      <c r="E613">
        <v>47.4895</v>
      </c>
      <c r="F613" s="141">
        <v>62.536999999999352</v>
      </c>
    </row>
    <row r="614" spans="5:6" x14ac:dyDescent="0.25">
      <c r="E614">
        <v>47.5182</v>
      </c>
      <c r="F614" s="142">
        <v>63.251999999999498</v>
      </c>
    </row>
    <row r="615" spans="5:6" x14ac:dyDescent="0.25">
      <c r="E615">
        <v>47.546799999999998</v>
      </c>
      <c r="F615" s="141">
        <v>64.582000000000335</v>
      </c>
    </row>
    <row r="616" spans="5:6" x14ac:dyDescent="0.25">
      <c r="E616">
        <v>47.575499999999998</v>
      </c>
      <c r="F616" s="142">
        <v>66.528000000000247</v>
      </c>
    </row>
    <row r="617" spans="5:6" x14ac:dyDescent="0.25">
      <c r="E617">
        <v>47.604100000000003</v>
      </c>
      <c r="F617" s="141">
        <v>69.097999999999956</v>
      </c>
    </row>
    <row r="618" spans="5:6" x14ac:dyDescent="0.25">
      <c r="E618">
        <v>47.632800000000003</v>
      </c>
      <c r="F618" s="142">
        <v>72.302000000000589</v>
      </c>
    </row>
    <row r="619" spans="5:6" x14ac:dyDescent="0.25">
      <c r="E619">
        <v>47.6614</v>
      </c>
      <c r="F619" s="141">
        <v>76.154000000000451</v>
      </c>
    </row>
    <row r="620" spans="5:6" x14ac:dyDescent="0.25">
      <c r="E620">
        <v>47.690100000000001</v>
      </c>
      <c r="F620" s="142">
        <v>80.670999999999367</v>
      </c>
    </row>
    <row r="621" spans="5:6" x14ac:dyDescent="0.25">
      <c r="E621">
        <v>47.718699999999998</v>
      </c>
      <c r="F621" s="141">
        <v>85.873000000000502</v>
      </c>
    </row>
    <row r="622" spans="5:6" x14ac:dyDescent="0.25">
      <c r="E622">
        <v>47.747399999999999</v>
      </c>
      <c r="F622" s="142">
        <v>91.786000000000058</v>
      </c>
    </row>
    <row r="623" spans="5:6" x14ac:dyDescent="0.25">
      <c r="E623">
        <v>47.776000000000003</v>
      </c>
      <c r="F623" s="141">
        <v>98.434999999999491</v>
      </c>
    </row>
    <row r="624" spans="5:6" x14ac:dyDescent="0.25">
      <c r="E624">
        <v>47.804699999999997</v>
      </c>
      <c r="F624" s="142">
        <v>105.85199999999986</v>
      </c>
    </row>
    <row r="625" spans="5:6" x14ac:dyDescent="0.25">
      <c r="E625">
        <v>47.833300000000001</v>
      </c>
      <c r="F625" s="141">
        <v>114.07099999999991</v>
      </c>
    </row>
    <row r="626" spans="5:6" x14ac:dyDescent="0.25">
      <c r="E626">
        <v>47.862000000000002</v>
      </c>
      <c r="F626" s="142">
        <v>123.12700000000041</v>
      </c>
    </row>
    <row r="627" spans="5:6" x14ac:dyDescent="0.25">
      <c r="E627">
        <v>47.890599999999999</v>
      </c>
      <c r="F627" s="141">
        <v>133.0619999999999</v>
      </c>
    </row>
    <row r="628" spans="5:6" x14ac:dyDescent="0.25">
      <c r="E628">
        <v>47.919199999999996</v>
      </c>
      <c r="F628" s="142">
        <v>143.92000000000007</v>
      </c>
    </row>
    <row r="629" spans="5:6" x14ac:dyDescent="0.25">
      <c r="E629">
        <v>47.947899999999997</v>
      </c>
      <c r="F629" s="141">
        <v>155.74200000000019</v>
      </c>
    </row>
    <row r="630" spans="5:6" x14ac:dyDescent="0.25">
      <c r="E630">
        <v>47.976500000000001</v>
      </c>
      <c r="F630" s="142">
        <v>168.57999999999993</v>
      </c>
    </row>
    <row r="631" spans="5:6" x14ac:dyDescent="0.25">
      <c r="E631">
        <v>48.005200000000002</v>
      </c>
      <c r="F631" s="141">
        <v>182.48599999999988</v>
      </c>
    </row>
    <row r="632" spans="5:6" x14ac:dyDescent="0.25">
      <c r="E632">
        <v>48.033799999999999</v>
      </c>
      <c r="F632" s="142">
        <v>197.51299999999992</v>
      </c>
    </row>
    <row r="633" spans="5:6" x14ac:dyDescent="0.25">
      <c r="E633">
        <v>48.0625</v>
      </c>
      <c r="F633" s="141">
        <v>213.71799999999985</v>
      </c>
    </row>
    <row r="634" spans="5:6" x14ac:dyDescent="0.25">
      <c r="E634">
        <v>48.091099999999997</v>
      </c>
      <c r="F634" s="142">
        <v>231.15999999999985</v>
      </c>
    </row>
    <row r="635" spans="5:6" x14ac:dyDescent="0.25">
      <c r="E635">
        <v>48.119799999999998</v>
      </c>
      <c r="F635" s="141">
        <v>249.90099999999984</v>
      </c>
    </row>
    <row r="636" spans="5:6" x14ac:dyDescent="0.25">
      <c r="E636">
        <v>48.148400000000002</v>
      </c>
      <c r="F636" s="142">
        <v>270.00500000000011</v>
      </c>
    </row>
    <row r="637" spans="5:6" x14ac:dyDescent="0.25">
      <c r="E637">
        <v>48.177100000000003</v>
      </c>
      <c r="F637" s="141">
        <v>291.53600000000006</v>
      </c>
    </row>
    <row r="638" spans="5:6" x14ac:dyDescent="0.25">
      <c r="E638">
        <v>48.2057</v>
      </c>
      <c r="F638" s="142">
        <v>314.56400000000031</v>
      </c>
    </row>
    <row r="639" spans="5:6" x14ac:dyDescent="0.25">
      <c r="E639">
        <v>48.234400000000001</v>
      </c>
      <c r="F639" s="141">
        <v>339.15900000000056</v>
      </c>
    </row>
    <row r="640" spans="5:6" x14ac:dyDescent="0.25">
      <c r="E640">
        <v>48.262999999999998</v>
      </c>
      <c r="F640" s="142">
        <v>365.38799999999992</v>
      </c>
    </row>
    <row r="641" spans="5:6" x14ac:dyDescent="0.25">
      <c r="E641">
        <v>48.291699999999999</v>
      </c>
      <c r="F641" s="141">
        <v>393.32499999999982</v>
      </c>
    </row>
    <row r="642" spans="5:6" x14ac:dyDescent="0.25">
      <c r="E642">
        <v>48.320300000000003</v>
      </c>
      <c r="F642" s="142">
        <v>423.04200000000037</v>
      </c>
    </row>
    <row r="643" spans="5:6" x14ac:dyDescent="0.25">
      <c r="E643">
        <v>48.348999999999997</v>
      </c>
      <c r="F643" s="141">
        <v>454.61399999999958</v>
      </c>
    </row>
    <row r="644" spans="5:6" x14ac:dyDescent="0.25">
      <c r="E644">
        <v>48.377600000000001</v>
      </c>
      <c r="F644" s="142">
        <v>488.11499999999978</v>
      </c>
    </row>
    <row r="645" spans="5:6" x14ac:dyDescent="0.25">
      <c r="E645">
        <v>48.406300000000002</v>
      </c>
      <c r="F645" s="141">
        <v>523.6200000000008</v>
      </c>
    </row>
    <row r="646" spans="5:6" x14ac:dyDescent="0.25">
      <c r="E646">
        <v>48.434899999999999</v>
      </c>
      <c r="F646" s="142">
        <v>561.20300000000043</v>
      </c>
    </row>
    <row r="647" spans="5:6" x14ac:dyDescent="0.25">
      <c r="E647">
        <v>48.4636</v>
      </c>
      <c r="F647" s="141">
        <v>600.93599999999969</v>
      </c>
    </row>
    <row r="648" spans="5:6" x14ac:dyDescent="0.25">
      <c r="E648">
        <v>48.492199999999997</v>
      </c>
      <c r="F648" s="142">
        <v>642.89799999999923</v>
      </c>
    </row>
    <row r="649" spans="5:6" x14ac:dyDescent="0.25">
      <c r="E649">
        <v>48.520899999999997</v>
      </c>
      <c r="F649" s="141">
        <v>687.15399999999954</v>
      </c>
    </row>
    <row r="650" spans="5:6" x14ac:dyDescent="0.25">
      <c r="E650">
        <v>48.549500000000002</v>
      </c>
      <c r="F650" s="142">
        <v>733.77800000000025</v>
      </c>
    </row>
    <row r="651" spans="5:6" x14ac:dyDescent="0.25">
      <c r="E651">
        <v>48.578200000000002</v>
      </c>
      <c r="F651" s="141">
        <v>782.84299999999985</v>
      </c>
    </row>
    <row r="652" spans="5:6" x14ac:dyDescent="0.25">
      <c r="E652">
        <v>48.6068</v>
      </c>
      <c r="F652" s="142">
        <v>834.40599999999995</v>
      </c>
    </row>
    <row r="653" spans="5:6" x14ac:dyDescent="0.25">
      <c r="E653">
        <v>48.635399999999997</v>
      </c>
      <c r="F653" s="141">
        <v>888.53200000000015</v>
      </c>
    </row>
    <row r="654" spans="5:6" x14ac:dyDescent="0.25">
      <c r="E654">
        <v>48.664099999999998</v>
      </c>
      <c r="F654" s="142">
        <v>945.28300000000036</v>
      </c>
    </row>
    <row r="655" spans="5:6" x14ac:dyDescent="0.25">
      <c r="E655">
        <v>48.692700000000002</v>
      </c>
      <c r="F655" s="141">
        <v>1004.7159999999994</v>
      </c>
    </row>
    <row r="656" spans="5:6" x14ac:dyDescent="0.25">
      <c r="E656">
        <v>48.721400000000003</v>
      </c>
      <c r="F656" s="142">
        <v>1066.8819999999996</v>
      </c>
    </row>
    <row r="657" spans="5:6" x14ac:dyDescent="0.25">
      <c r="E657">
        <v>48.75</v>
      </c>
      <c r="F657" s="141">
        <v>1131.8280000000004</v>
      </c>
    </row>
    <row r="658" spans="5:6" x14ac:dyDescent="0.25">
      <c r="E658">
        <v>48.778700000000001</v>
      </c>
      <c r="F658" s="142">
        <v>1199.5990000000002</v>
      </c>
    </row>
    <row r="659" spans="5:6" x14ac:dyDescent="0.25">
      <c r="E659">
        <v>48.807299999999998</v>
      </c>
      <c r="F659" s="141">
        <v>1270.2289999999994</v>
      </c>
    </row>
    <row r="660" spans="5:6" x14ac:dyDescent="0.25">
      <c r="E660">
        <v>48.835999999999999</v>
      </c>
      <c r="F660" s="142">
        <v>1343.7519999999995</v>
      </c>
    </row>
    <row r="661" spans="5:6" x14ac:dyDescent="0.25">
      <c r="E661">
        <v>48.864600000000003</v>
      </c>
      <c r="F661" s="141">
        <v>1420.1850000000004</v>
      </c>
    </row>
    <row r="662" spans="5:6" x14ac:dyDescent="0.25">
      <c r="E662">
        <v>48.893300000000004</v>
      </c>
      <c r="F662" s="142">
        <v>1499.5500000000002</v>
      </c>
    </row>
    <row r="663" spans="5:6" x14ac:dyDescent="0.25">
      <c r="E663">
        <v>48.921900000000001</v>
      </c>
      <c r="F663" s="141">
        <v>1581.8650000000007</v>
      </c>
    </row>
    <row r="664" spans="5:6" x14ac:dyDescent="0.25">
      <c r="E664">
        <v>48.950600000000001</v>
      </c>
      <c r="F664" s="142">
        <v>1667.1110000000008</v>
      </c>
    </row>
    <row r="665" spans="5:6" x14ac:dyDescent="0.25">
      <c r="E665">
        <v>48.979199999999999</v>
      </c>
      <c r="F665" s="141">
        <v>1755.2929999999997</v>
      </c>
    </row>
    <row r="666" spans="5:6" x14ac:dyDescent="0.25">
      <c r="E666">
        <v>49.007899999999999</v>
      </c>
      <c r="F666" s="142">
        <v>1846.3909999999996</v>
      </c>
    </row>
    <row r="667" spans="5:6" x14ac:dyDescent="0.25">
      <c r="E667">
        <v>49.036499999999997</v>
      </c>
      <c r="F667" s="141">
        <v>1940.3820000000005</v>
      </c>
    </row>
    <row r="668" spans="5:6" x14ac:dyDescent="0.25">
      <c r="E668">
        <v>49.065199999999997</v>
      </c>
      <c r="F668" s="142">
        <v>2037.2309999999998</v>
      </c>
    </row>
    <row r="669" spans="5:6" x14ac:dyDescent="0.25">
      <c r="E669">
        <v>49.093800000000002</v>
      </c>
      <c r="F669" s="141">
        <v>2136.8920000000007</v>
      </c>
    </row>
    <row r="670" spans="5:6" x14ac:dyDescent="0.25">
      <c r="E670">
        <v>49.122500000000002</v>
      </c>
      <c r="F670" s="142">
        <v>2239.3100000000004</v>
      </c>
    </row>
    <row r="671" spans="5:6" x14ac:dyDescent="0.25">
      <c r="E671">
        <v>49.1511</v>
      </c>
      <c r="F671" s="141">
        <v>2344.4180000000006</v>
      </c>
    </row>
    <row r="672" spans="5:6" x14ac:dyDescent="0.25">
      <c r="E672">
        <v>49.1798</v>
      </c>
      <c r="F672" s="142">
        <v>2452.1450000000004</v>
      </c>
    </row>
    <row r="673" spans="5:6" x14ac:dyDescent="0.25">
      <c r="E673">
        <v>49.208399999999997</v>
      </c>
      <c r="F673" s="141">
        <v>2562.3909999999987</v>
      </c>
    </row>
    <row r="674" spans="5:6" x14ac:dyDescent="0.25">
      <c r="E674">
        <v>49.237099999999998</v>
      </c>
      <c r="F674" s="142">
        <v>2675.0740000000005</v>
      </c>
    </row>
    <row r="675" spans="5:6" x14ac:dyDescent="0.25">
      <c r="E675">
        <v>49.265700000000002</v>
      </c>
      <c r="F675" s="141">
        <v>2790.0590000000002</v>
      </c>
    </row>
    <row r="676" spans="5:6" x14ac:dyDescent="0.25">
      <c r="E676">
        <v>49.2943</v>
      </c>
      <c r="F676" s="142">
        <v>2907.2359999999999</v>
      </c>
    </row>
    <row r="677" spans="5:6" x14ac:dyDescent="0.25">
      <c r="E677">
        <v>49.323</v>
      </c>
      <c r="F677" s="141">
        <v>3026.4689999999991</v>
      </c>
    </row>
    <row r="678" spans="5:6" x14ac:dyDescent="0.25">
      <c r="E678">
        <v>49.351599999999998</v>
      </c>
      <c r="F678" s="142">
        <v>3147.6130000000012</v>
      </c>
    </row>
    <row r="679" spans="5:6" x14ac:dyDescent="0.25">
      <c r="E679">
        <v>49.380299999999998</v>
      </c>
      <c r="F679" s="141">
        <v>3270.5110000000004</v>
      </c>
    </row>
    <row r="680" spans="5:6" x14ac:dyDescent="0.25">
      <c r="E680">
        <v>49.408900000000003</v>
      </c>
      <c r="F680" s="142">
        <v>3394.9939999999997</v>
      </c>
    </row>
    <row r="681" spans="5:6" x14ac:dyDescent="0.25">
      <c r="E681">
        <v>49.437600000000003</v>
      </c>
      <c r="F681" s="141">
        <v>3520.8839999999991</v>
      </c>
    </row>
    <row r="682" spans="5:6" x14ac:dyDescent="0.25">
      <c r="E682">
        <v>49.466200000000001</v>
      </c>
      <c r="F682" s="142">
        <v>3647.9880000000003</v>
      </c>
    </row>
    <row r="683" spans="5:6" x14ac:dyDescent="0.25">
      <c r="E683">
        <v>49.494900000000001</v>
      </c>
      <c r="F683" s="141">
        <v>3776.116</v>
      </c>
    </row>
    <row r="684" spans="5:6" x14ac:dyDescent="0.25">
      <c r="E684">
        <v>49.523499999999999</v>
      </c>
      <c r="F684" s="142">
        <v>3905.0380000000005</v>
      </c>
    </row>
    <row r="685" spans="5:6" x14ac:dyDescent="0.25">
      <c r="E685">
        <v>49.552199999999999</v>
      </c>
      <c r="F685" s="141">
        <v>4034.5470000000005</v>
      </c>
    </row>
    <row r="686" spans="5:6" x14ac:dyDescent="0.25">
      <c r="E686">
        <v>49.580800000000004</v>
      </c>
      <c r="F686" s="142">
        <v>4164.4209999999994</v>
      </c>
    </row>
    <row r="687" spans="5:6" x14ac:dyDescent="0.25">
      <c r="E687">
        <v>49.609499999999997</v>
      </c>
      <c r="F687" s="141">
        <v>4294.3980000000001</v>
      </c>
    </row>
    <row r="688" spans="5:6" x14ac:dyDescent="0.25">
      <c r="E688">
        <v>49.638100000000001</v>
      </c>
      <c r="F688" s="142">
        <v>4424.2430000000004</v>
      </c>
    </row>
    <row r="689" spans="5:6" x14ac:dyDescent="0.25">
      <c r="E689">
        <v>49.666800000000002</v>
      </c>
      <c r="F689" s="141">
        <v>4553.7049999999999</v>
      </c>
    </row>
    <row r="690" spans="5:6" x14ac:dyDescent="0.25">
      <c r="E690">
        <v>49.695399999999999</v>
      </c>
      <c r="F690" s="142">
        <v>4682.5240000000003</v>
      </c>
    </row>
    <row r="691" spans="5:6" x14ac:dyDescent="0.25">
      <c r="E691">
        <v>49.7241</v>
      </c>
      <c r="F691" s="141">
        <v>4810.4350000000004</v>
      </c>
    </row>
    <row r="692" spans="5:6" x14ac:dyDescent="0.25">
      <c r="E692">
        <v>49.752699999999997</v>
      </c>
      <c r="F692" s="142">
        <v>4937.1669999999995</v>
      </c>
    </row>
    <row r="693" spans="5:6" x14ac:dyDescent="0.25">
      <c r="E693">
        <v>49.781399999999998</v>
      </c>
      <c r="F693" s="141">
        <v>5062.4470000000001</v>
      </c>
    </row>
    <row r="694" spans="5:6" x14ac:dyDescent="0.25">
      <c r="E694">
        <v>49.81</v>
      </c>
      <c r="F694" s="142">
        <v>5185.9979999999996</v>
      </c>
    </row>
    <row r="695" spans="5:6" x14ac:dyDescent="0.25">
      <c r="E695">
        <v>49.838700000000003</v>
      </c>
      <c r="F695" s="141">
        <v>5307.549</v>
      </c>
    </row>
    <row r="696" spans="5:6" x14ac:dyDescent="0.25">
      <c r="E696">
        <v>49.8673</v>
      </c>
      <c r="F696" s="142">
        <v>5426.8060000000005</v>
      </c>
    </row>
    <row r="697" spans="5:6" x14ac:dyDescent="0.25">
      <c r="E697">
        <v>49.896000000000001</v>
      </c>
      <c r="F697" s="141">
        <v>5543.4949999999999</v>
      </c>
    </row>
    <row r="698" spans="5:6" x14ac:dyDescent="0.25">
      <c r="E698">
        <v>49.924599999999998</v>
      </c>
      <c r="F698" s="142">
        <v>5657.3530000000001</v>
      </c>
    </row>
    <row r="699" spans="5:6" x14ac:dyDescent="0.25">
      <c r="E699">
        <v>49.953200000000002</v>
      </c>
      <c r="F699" s="141">
        <v>5768.0770000000002</v>
      </c>
    </row>
    <row r="700" spans="5:6" x14ac:dyDescent="0.25">
      <c r="E700">
        <v>49.981900000000003</v>
      </c>
      <c r="F700" s="142">
        <v>5875.4090000000006</v>
      </c>
    </row>
    <row r="701" spans="5:6" x14ac:dyDescent="0.25">
      <c r="E701">
        <v>50.0105</v>
      </c>
      <c r="F701" s="141">
        <v>5979.08</v>
      </c>
    </row>
    <row r="702" spans="5:6" x14ac:dyDescent="0.25">
      <c r="E702">
        <v>50.039200000000001</v>
      </c>
      <c r="F702" s="142">
        <v>6078.8280000000004</v>
      </c>
    </row>
    <row r="703" spans="5:6" x14ac:dyDescent="0.25">
      <c r="E703">
        <v>50.067799999999998</v>
      </c>
      <c r="F703" s="141">
        <v>6174.3950000000004</v>
      </c>
    </row>
    <row r="704" spans="5:6" x14ac:dyDescent="0.25">
      <c r="E704">
        <v>50.096499999999999</v>
      </c>
      <c r="F704" s="142">
        <v>6265.5379999999996</v>
      </c>
    </row>
    <row r="705" spans="5:6" x14ac:dyDescent="0.25">
      <c r="E705">
        <v>50.125100000000003</v>
      </c>
      <c r="F705" s="141">
        <v>6352.0140000000001</v>
      </c>
    </row>
    <row r="706" spans="5:6" x14ac:dyDescent="0.25">
      <c r="E706">
        <v>50.153799999999997</v>
      </c>
      <c r="F706" s="142">
        <v>6433.5959999999995</v>
      </c>
    </row>
    <row r="707" spans="5:6" x14ac:dyDescent="0.25">
      <c r="E707">
        <v>50.182400000000001</v>
      </c>
      <c r="F707" s="141">
        <v>6510.07</v>
      </c>
    </row>
    <row r="708" spans="5:6" x14ac:dyDescent="0.25">
      <c r="E708">
        <v>50.211100000000002</v>
      </c>
      <c r="F708" s="142">
        <v>6581.2210000000005</v>
      </c>
    </row>
    <row r="709" spans="5:6" x14ac:dyDescent="0.25">
      <c r="E709">
        <v>50.239699999999999</v>
      </c>
      <c r="F709" s="141">
        <v>6646.8649999999998</v>
      </c>
    </row>
    <row r="710" spans="5:6" x14ac:dyDescent="0.25">
      <c r="E710">
        <v>50.2684</v>
      </c>
      <c r="F710" s="142">
        <v>6706.813000000001</v>
      </c>
    </row>
    <row r="711" spans="5:6" x14ac:dyDescent="0.25">
      <c r="E711">
        <v>50.296999999999997</v>
      </c>
      <c r="F711" s="141">
        <v>6760.9010000000007</v>
      </c>
    </row>
    <row r="712" spans="5:6" x14ac:dyDescent="0.25">
      <c r="E712">
        <v>50.325699999999998</v>
      </c>
      <c r="F712" s="142">
        <v>6808.9820000000009</v>
      </c>
    </row>
    <row r="713" spans="5:6" x14ac:dyDescent="0.25">
      <c r="E713">
        <v>50.354300000000002</v>
      </c>
      <c r="F713" s="141">
        <v>6850.924</v>
      </c>
    </row>
    <row r="714" spans="5:6" x14ac:dyDescent="0.25">
      <c r="E714">
        <v>50.383000000000003</v>
      </c>
      <c r="F714" s="142">
        <v>6886.6090000000004</v>
      </c>
    </row>
    <row r="715" spans="5:6" x14ac:dyDescent="0.25">
      <c r="E715">
        <v>50.4116</v>
      </c>
      <c r="F715" s="141">
        <v>6915.9340000000002</v>
      </c>
    </row>
    <row r="716" spans="5:6" x14ac:dyDescent="0.25">
      <c r="E716">
        <v>50.440300000000001</v>
      </c>
      <c r="F716" s="142">
        <v>6938.8189999999995</v>
      </c>
    </row>
    <row r="717" spans="5:6" x14ac:dyDescent="0.25">
      <c r="E717">
        <v>50.468899999999998</v>
      </c>
      <c r="F717" s="141">
        <v>6955.1970000000001</v>
      </c>
    </row>
    <row r="718" spans="5:6" x14ac:dyDescent="0.25">
      <c r="E718">
        <v>50.497599999999998</v>
      </c>
      <c r="F718" s="142">
        <v>6965.0259999999998</v>
      </c>
    </row>
    <row r="719" spans="5:6" x14ac:dyDescent="0.25">
      <c r="E719">
        <v>50.526200000000003</v>
      </c>
      <c r="F719" s="141">
        <v>6968.2739999999994</v>
      </c>
    </row>
    <row r="720" spans="5:6" x14ac:dyDescent="0.25">
      <c r="E720">
        <v>50.554900000000004</v>
      </c>
      <c r="F720" s="142">
        <v>6964.9330000000009</v>
      </c>
    </row>
    <row r="721" spans="5:6" x14ac:dyDescent="0.25">
      <c r="E721">
        <v>50.583500000000001</v>
      </c>
      <c r="F721" s="141">
        <v>6955.0099999999993</v>
      </c>
    </row>
    <row r="722" spans="5:6" x14ac:dyDescent="0.25">
      <c r="E722">
        <v>50.612099999999998</v>
      </c>
      <c r="F722" s="142">
        <v>6938.5370000000003</v>
      </c>
    </row>
    <row r="723" spans="5:6" x14ac:dyDescent="0.25">
      <c r="E723">
        <v>50.640799999999999</v>
      </c>
      <c r="F723" s="141">
        <v>6915.5620000000008</v>
      </c>
    </row>
    <row r="724" spans="5:6" x14ac:dyDescent="0.25">
      <c r="E724">
        <v>50.669400000000003</v>
      </c>
      <c r="F724" s="142">
        <v>6886.1459999999997</v>
      </c>
    </row>
    <row r="725" spans="5:6" x14ac:dyDescent="0.25">
      <c r="E725">
        <v>50.698099999999997</v>
      </c>
      <c r="F725" s="141">
        <v>6850.3739999999989</v>
      </c>
    </row>
    <row r="726" spans="5:6" x14ac:dyDescent="0.25">
      <c r="E726">
        <v>50.726700000000001</v>
      </c>
      <c r="F726" s="142">
        <v>6808.3450000000003</v>
      </c>
    </row>
    <row r="727" spans="5:6" x14ac:dyDescent="0.25">
      <c r="E727">
        <v>50.755400000000002</v>
      </c>
      <c r="F727" s="141">
        <v>6760.1800000000012</v>
      </c>
    </row>
    <row r="728" spans="5:6" x14ac:dyDescent="0.25">
      <c r="E728">
        <v>50.783999999999999</v>
      </c>
      <c r="F728" s="142">
        <v>6706.0079999999998</v>
      </c>
    </row>
    <row r="729" spans="5:6" x14ac:dyDescent="0.25">
      <c r="E729">
        <v>50.8127</v>
      </c>
      <c r="F729" s="141">
        <v>6645.9839999999995</v>
      </c>
    </row>
    <row r="730" spans="5:6" x14ac:dyDescent="0.25">
      <c r="E730">
        <v>50.841299999999997</v>
      </c>
      <c r="F730" s="142">
        <v>6580.2679999999991</v>
      </c>
    </row>
    <row r="731" spans="5:6" x14ac:dyDescent="0.25">
      <c r="E731">
        <v>50.87</v>
      </c>
      <c r="F731" s="141">
        <v>6509.0470000000005</v>
      </c>
    </row>
    <row r="732" spans="5:6" x14ac:dyDescent="0.25">
      <c r="E732">
        <v>50.898600000000002</v>
      </c>
      <c r="F732" s="142">
        <v>6432.509</v>
      </c>
    </row>
    <row r="733" spans="5:6" x14ac:dyDescent="0.25">
      <c r="E733">
        <v>50.927300000000002</v>
      </c>
      <c r="F733" s="141">
        <v>6350.8539999999994</v>
      </c>
    </row>
    <row r="734" spans="5:6" x14ac:dyDescent="0.25">
      <c r="E734">
        <v>50.9559</v>
      </c>
      <c r="F734" s="142">
        <v>6264.3180000000002</v>
      </c>
    </row>
    <row r="735" spans="5:6" x14ac:dyDescent="0.25">
      <c r="E735">
        <v>50.9846</v>
      </c>
      <c r="F735" s="141">
        <v>6173.119999999999</v>
      </c>
    </row>
    <row r="736" spans="5:6" x14ac:dyDescent="0.25">
      <c r="E736">
        <v>51.013199999999998</v>
      </c>
      <c r="F736" s="142">
        <v>6077.4989999999998</v>
      </c>
    </row>
    <row r="737" spans="5:6" x14ac:dyDescent="0.25">
      <c r="E737">
        <v>51.041899999999998</v>
      </c>
      <c r="F737" s="141">
        <v>5977.7049999999999</v>
      </c>
    </row>
    <row r="738" spans="5:6" x14ac:dyDescent="0.25">
      <c r="E738">
        <v>51.070500000000003</v>
      </c>
      <c r="F738" s="142">
        <v>5873.9930000000013</v>
      </c>
    </row>
    <row r="739" spans="5:6" x14ac:dyDescent="0.25">
      <c r="E739">
        <v>51.099200000000003</v>
      </c>
      <c r="F739" s="141">
        <v>5766.6230000000005</v>
      </c>
    </row>
    <row r="740" spans="5:6" x14ac:dyDescent="0.25">
      <c r="E740">
        <v>51.127800000000001</v>
      </c>
      <c r="F740" s="142">
        <v>5655.8649999999998</v>
      </c>
    </row>
    <row r="741" spans="5:6" x14ac:dyDescent="0.25">
      <c r="E741">
        <v>51.156500000000001</v>
      </c>
      <c r="F741" s="141">
        <v>5541.9920000000002</v>
      </c>
    </row>
    <row r="742" spans="5:6" x14ac:dyDescent="0.25">
      <c r="E742">
        <v>51.185099999999998</v>
      </c>
      <c r="F742" s="142">
        <v>5425.2740000000003</v>
      </c>
    </row>
    <row r="743" spans="5:6" x14ac:dyDescent="0.25">
      <c r="E743">
        <v>51.213799999999999</v>
      </c>
      <c r="F743" s="141">
        <v>5305.9979999999996</v>
      </c>
    </row>
    <row r="744" spans="5:6" x14ac:dyDescent="0.25">
      <c r="E744">
        <v>51.242400000000004</v>
      </c>
      <c r="F744" s="142">
        <v>5184.4270000000006</v>
      </c>
    </row>
    <row r="745" spans="5:6" x14ac:dyDescent="0.25">
      <c r="E745">
        <v>51.271099999999997</v>
      </c>
      <c r="F745" s="141">
        <v>5060.8659999999991</v>
      </c>
    </row>
    <row r="746" spans="5:6" x14ac:dyDescent="0.25">
      <c r="E746">
        <v>51.299700000000001</v>
      </c>
      <c r="F746" s="142">
        <v>4935.5809999999992</v>
      </c>
    </row>
    <row r="747" spans="5:6" x14ac:dyDescent="0.25">
      <c r="E747">
        <v>51.328299999999999</v>
      </c>
      <c r="F747" s="141">
        <v>4808.847999999999</v>
      </c>
    </row>
    <row r="748" spans="5:6" x14ac:dyDescent="0.25">
      <c r="E748">
        <v>51.356999999999999</v>
      </c>
      <c r="F748" s="142">
        <v>4680.9409999999998</v>
      </c>
    </row>
    <row r="749" spans="5:6" x14ac:dyDescent="0.25">
      <c r="E749">
        <v>51.385599999999997</v>
      </c>
      <c r="F749" s="141">
        <v>4552.1299999999992</v>
      </c>
    </row>
    <row r="750" spans="5:6" x14ac:dyDescent="0.25">
      <c r="E750">
        <v>51.414299999999997</v>
      </c>
      <c r="F750" s="142">
        <v>4422.6799999999994</v>
      </c>
    </row>
    <row r="751" spans="5:6" x14ac:dyDescent="0.25">
      <c r="E751">
        <v>51.442900000000002</v>
      </c>
      <c r="F751" s="141">
        <v>4292.8490000000002</v>
      </c>
    </row>
    <row r="752" spans="5:6" x14ac:dyDescent="0.25">
      <c r="E752">
        <v>51.471600000000002</v>
      </c>
      <c r="F752" s="142">
        <v>4162.8919999999998</v>
      </c>
    </row>
    <row r="753" spans="5:6" x14ac:dyDescent="0.25">
      <c r="E753">
        <v>51.5002</v>
      </c>
      <c r="F753" s="141">
        <v>4033.0470000000005</v>
      </c>
    </row>
    <row r="754" spans="5:6" x14ac:dyDescent="0.25">
      <c r="E754">
        <v>51.5289</v>
      </c>
      <c r="F754" s="142">
        <v>3903.5650000000005</v>
      </c>
    </row>
    <row r="755" spans="5:6" x14ac:dyDescent="0.25">
      <c r="E755">
        <v>51.557499999999997</v>
      </c>
      <c r="F755" s="141">
        <v>3774.67</v>
      </c>
    </row>
    <row r="756" spans="5:6" x14ac:dyDescent="0.25">
      <c r="E756">
        <v>51.586199999999998</v>
      </c>
      <c r="F756" s="142">
        <v>3646.567</v>
      </c>
    </row>
    <row r="757" spans="5:6" x14ac:dyDescent="0.25">
      <c r="E757">
        <v>51.614800000000002</v>
      </c>
      <c r="F757" s="141">
        <v>3519.4959999999992</v>
      </c>
    </row>
    <row r="758" spans="5:6" x14ac:dyDescent="0.25">
      <c r="E758">
        <v>51.643500000000003</v>
      </c>
      <c r="F758" s="142">
        <v>3393.6420000000007</v>
      </c>
    </row>
    <row r="759" spans="5:6" x14ac:dyDescent="0.25">
      <c r="E759">
        <v>51.6721</v>
      </c>
      <c r="F759" s="141">
        <v>3269.1969999999992</v>
      </c>
    </row>
    <row r="760" spans="5:6" x14ac:dyDescent="0.25">
      <c r="E760">
        <v>51.700800000000001</v>
      </c>
      <c r="F760" s="142">
        <v>3146.3379999999997</v>
      </c>
    </row>
    <row r="761" spans="5:6" x14ac:dyDescent="0.25">
      <c r="E761">
        <v>51.729399999999998</v>
      </c>
      <c r="F761" s="141">
        <v>3025.2359999999999</v>
      </c>
    </row>
    <row r="762" spans="5:6" x14ac:dyDescent="0.25">
      <c r="E762">
        <v>51.758099999999999</v>
      </c>
      <c r="F762" s="142">
        <v>2906.0449999999992</v>
      </c>
    </row>
    <row r="763" spans="5:6" x14ac:dyDescent="0.25">
      <c r="E763">
        <v>51.786700000000003</v>
      </c>
      <c r="F763" s="141">
        <v>2788.9120000000003</v>
      </c>
    </row>
    <row r="764" spans="5:6" x14ac:dyDescent="0.25">
      <c r="E764">
        <v>51.815399999999997</v>
      </c>
      <c r="F764" s="142">
        <v>2673.9710000000005</v>
      </c>
    </row>
    <row r="765" spans="5:6" x14ac:dyDescent="0.25">
      <c r="E765">
        <v>51.844000000000001</v>
      </c>
      <c r="F765" s="141">
        <v>2561.3369999999995</v>
      </c>
    </row>
    <row r="766" spans="5:6" x14ac:dyDescent="0.25">
      <c r="E766">
        <v>51.872700000000002</v>
      </c>
      <c r="F766" s="142">
        <v>2451.1359999999995</v>
      </c>
    </row>
    <row r="767" spans="5:6" x14ac:dyDescent="0.25">
      <c r="E767">
        <v>51.901299999999999</v>
      </c>
      <c r="F767" s="141">
        <v>2343.4479999999994</v>
      </c>
    </row>
    <row r="768" spans="5:6" x14ac:dyDescent="0.25">
      <c r="E768">
        <v>51.93</v>
      </c>
      <c r="F768" s="142">
        <v>2238.3840000000009</v>
      </c>
    </row>
    <row r="769" spans="5:6" x14ac:dyDescent="0.25">
      <c r="E769">
        <v>51.958599999999997</v>
      </c>
      <c r="F769" s="141">
        <v>2136.0100000000011</v>
      </c>
    </row>
    <row r="770" spans="5:6" x14ac:dyDescent="0.25">
      <c r="E770">
        <v>51.987200000000001</v>
      </c>
      <c r="F770" s="142">
        <v>2036.393</v>
      </c>
    </row>
    <row r="771" spans="5:6" x14ac:dyDescent="0.25">
      <c r="E771">
        <v>52.015900000000002</v>
      </c>
      <c r="F771" s="141">
        <v>1939.5860000000002</v>
      </c>
    </row>
    <row r="772" spans="5:6" x14ac:dyDescent="0.25">
      <c r="E772">
        <v>52.044499999999999</v>
      </c>
      <c r="F772" s="142">
        <v>1845.6360000000004</v>
      </c>
    </row>
    <row r="773" spans="5:6" x14ac:dyDescent="0.25">
      <c r="E773">
        <v>52.0732</v>
      </c>
      <c r="F773" s="141">
        <v>1754.5770000000002</v>
      </c>
    </row>
    <row r="774" spans="5:6" x14ac:dyDescent="0.25">
      <c r="E774">
        <v>52.101799999999997</v>
      </c>
      <c r="F774" s="142">
        <v>1666.4339999999993</v>
      </c>
    </row>
    <row r="775" spans="5:6" x14ac:dyDescent="0.25">
      <c r="E775">
        <v>52.130499999999998</v>
      </c>
      <c r="F775" s="141">
        <v>1581.223</v>
      </c>
    </row>
    <row r="776" spans="5:6" x14ac:dyDescent="0.25">
      <c r="E776">
        <v>52.159100000000002</v>
      </c>
      <c r="F776" s="142">
        <v>1498.9520000000002</v>
      </c>
    </row>
    <row r="777" spans="5:6" x14ac:dyDescent="0.25">
      <c r="E777">
        <v>52.187800000000003</v>
      </c>
      <c r="F777" s="141">
        <v>1419.6139999999996</v>
      </c>
    </row>
    <row r="778" spans="5:6" x14ac:dyDescent="0.25">
      <c r="E778">
        <v>52.2164</v>
      </c>
      <c r="F778" s="142">
        <v>1343.21</v>
      </c>
    </row>
    <row r="779" spans="5:6" x14ac:dyDescent="0.25">
      <c r="E779">
        <v>52.245100000000001</v>
      </c>
      <c r="F779" s="141">
        <v>1269.7069999999994</v>
      </c>
    </row>
    <row r="780" spans="5:6" x14ac:dyDescent="0.25">
      <c r="E780">
        <v>52.273699999999998</v>
      </c>
      <c r="F780" s="142">
        <v>1199.1020000000008</v>
      </c>
    </row>
    <row r="781" spans="5:6" x14ac:dyDescent="0.25">
      <c r="E781">
        <v>52.302399999999999</v>
      </c>
      <c r="F781" s="141">
        <v>1131.3509999999997</v>
      </c>
    </row>
    <row r="782" spans="5:6" x14ac:dyDescent="0.25">
      <c r="E782">
        <v>52.331000000000003</v>
      </c>
      <c r="F782" s="142">
        <v>1066.42</v>
      </c>
    </row>
    <row r="783" spans="5:6" x14ac:dyDescent="0.25">
      <c r="E783">
        <v>52.359699999999997</v>
      </c>
      <c r="F783" s="141">
        <v>1004.2669999999998</v>
      </c>
    </row>
    <row r="784" spans="5:6" x14ac:dyDescent="0.25">
      <c r="E784">
        <v>52.388300000000001</v>
      </c>
      <c r="F784" s="142">
        <v>944.84100000000035</v>
      </c>
    </row>
    <row r="785" spans="5:6" x14ac:dyDescent="0.25">
      <c r="E785">
        <v>52.417000000000002</v>
      </c>
      <c r="F785" s="141">
        <v>888.09300000000076</v>
      </c>
    </row>
    <row r="786" spans="5:6" x14ac:dyDescent="0.25">
      <c r="E786">
        <v>52.445599999999999</v>
      </c>
      <c r="F786" s="142">
        <v>833.96299999999974</v>
      </c>
    </row>
    <row r="787" spans="5:6" x14ac:dyDescent="0.25">
      <c r="E787">
        <v>52.474299999999999</v>
      </c>
      <c r="F787" s="141">
        <v>782.39300000000003</v>
      </c>
    </row>
    <row r="788" spans="5:6" x14ac:dyDescent="0.25">
      <c r="E788">
        <v>52.502899999999997</v>
      </c>
      <c r="F788" s="142">
        <v>733.3149999999996</v>
      </c>
    </row>
    <row r="789" spans="5:6" x14ac:dyDescent="0.25">
      <c r="E789">
        <v>52.531599999999997</v>
      </c>
      <c r="F789" s="141">
        <v>686.67000000000007</v>
      </c>
    </row>
    <row r="790" spans="5:6" x14ac:dyDescent="0.25">
      <c r="E790">
        <v>52.560200000000002</v>
      </c>
      <c r="F790" s="142">
        <v>642.37899999999991</v>
      </c>
    </row>
    <row r="791" spans="5:6" x14ac:dyDescent="0.25">
      <c r="E791">
        <v>52.588900000000002</v>
      </c>
      <c r="F791" s="141">
        <v>600.38199999999961</v>
      </c>
    </row>
    <row r="792" spans="5:6" x14ac:dyDescent="0.25">
      <c r="E792">
        <v>52.6175</v>
      </c>
      <c r="F792" s="142">
        <v>560.59999999999945</v>
      </c>
    </row>
    <row r="793" spans="5:6" x14ac:dyDescent="0.25">
      <c r="E793">
        <v>52.646099999999997</v>
      </c>
      <c r="F793" s="141">
        <v>522.95899999999983</v>
      </c>
    </row>
    <row r="794" spans="5:6" x14ac:dyDescent="0.25">
      <c r="E794">
        <v>52.674799999999998</v>
      </c>
      <c r="F794" s="142">
        <v>487.38499999999931</v>
      </c>
    </row>
    <row r="795" spans="5:6" x14ac:dyDescent="0.25">
      <c r="E795">
        <v>52.703400000000002</v>
      </c>
      <c r="F795" s="141">
        <v>453.80099999999948</v>
      </c>
    </row>
    <row r="796" spans="5:6" x14ac:dyDescent="0.25">
      <c r="E796">
        <v>52.732100000000003</v>
      </c>
      <c r="F796" s="142">
        <v>422.13299999999981</v>
      </c>
    </row>
    <row r="797" spans="5:6" x14ac:dyDescent="0.25">
      <c r="E797">
        <v>52.7607</v>
      </c>
      <c r="F797" s="141">
        <v>392.30299999999988</v>
      </c>
    </row>
    <row r="798" spans="5:6" x14ac:dyDescent="0.25">
      <c r="E798">
        <v>52.789400000000001</v>
      </c>
      <c r="F798" s="142">
        <v>364.23699999999917</v>
      </c>
    </row>
    <row r="799" spans="5:6" x14ac:dyDescent="0.25">
      <c r="E799">
        <v>52.817999999999998</v>
      </c>
      <c r="F799" s="141">
        <v>337.85899999999947</v>
      </c>
    </row>
    <row r="800" spans="5:6" x14ac:dyDescent="0.25">
      <c r="E800">
        <v>52.846699999999998</v>
      </c>
      <c r="F800" s="142">
        <v>313.09299999999985</v>
      </c>
    </row>
    <row r="801" spans="5:6" x14ac:dyDescent="0.25">
      <c r="E801">
        <v>52.875300000000003</v>
      </c>
      <c r="F801" s="141">
        <v>289.87100000000009</v>
      </c>
    </row>
    <row r="802" spans="5:6" x14ac:dyDescent="0.25">
      <c r="E802">
        <v>52.904000000000003</v>
      </c>
      <c r="F802" s="142">
        <v>268.11800000000039</v>
      </c>
    </row>
    <row r="803" spans="5:6" x14ac:dyDescent="0.25">
      <c r="E803">
        <v>52.932600000000001</v>
      </c>
      <c r="F803" s="141">
        <v>247.76000000000022</v>
      </c>
    </row>
    <row r="804" spans="5:6" x14ac:dyDescent="0.25">
      <c r="E804">
        <v>52.961300000000001</v>
      </c>
      <c r="F804" s="142">
        <v>228.73399999999947</v>
      </c>
    </row>
    <row r="805" spans="5:6" x14ac:dyDescent="0.25">
      <c r="E805">
        <v>52.989899999999999</v>
      </c>
      <c r="F805" s="141">
        <v>210.96900000000005</v>
      </c>
    </row>
    <row r="806" spans="5:6" x14ac:dyDescent="0.25">
      <c r="E806">
        <v>53.018599999999999</v>
      </c>
      <c r="F806" s="142">
        <v>194.39999999999964</v>
      </c>
    </row>
    <row r="807" spans="5:6" x14ac:dyDescent="0.25">
      <c r="E807">
        <v>53.047199999999997</v>
      </c>
      <c r="F807" s="141">
        <v>178.96299999999974</v>
      </c>
    </row>
    <row r="808" spans="5:6" x14ac:dyDescent="0.25">
      <c r="E808">
        <v>53.075899999999997</v>
      </c>
      <c r="F808" s="142">
        <v>164.59699999999975</v>
      </c>
    </row>
    <row r="809" spans="5:6" x14ac:dyDescent="0.25">
      <c r="E809">
        <v>53.104500000000002</v>
      </c>
      <c r="F809" s="141">
        <v>151.24099999999999</v>
      </c>
    </row>
    <row r="810" spans="5:6" x14ac:dyDescent="0.25">
      <c r="E810">
        <v>53.133200000000002</v>
      </c>
      <c r="F810" s="142">
        <v>138.83700000000044</v>
      </c>
    </row>
    <row r="811" spans="5:6" x14ac:dyDescent="0.25">
      <c r="E811">
        <v>53.161799999999999</v>
      </c>
      <c r="F811" s="141">
        <v>127.32999999999993</v>
      </c>
    </row>
    <row r="812" spans="5:6" x14ac:dyDescent="0.25">
      <c r="E812">
        <v>53.1905</v>
      </c>
      <c r="F812" s="142">
        <v>116.66600000000017</v>
      </c>
    </row>
    <row r="813" spans="5:6" x14ac:dyDescent="0.25">
      <c r="E813">
        <v>53.219099999999997</v>
      </c>
      <c r="F813" s="141">
        <v>106.79399999999987</v>
      </c>
    </row>
    <row r="814" spans="5:6" x14ac:dyDescent="0.25">
      <c r="E814">
        <v>53.247799999999998</v>
      </c>
      <c r="F814" s="142">
        <v>97.664999999999964</v>
      </c>
    </row>
    <row r="815" spans="5:6" x14ac:dyDescent="0.25">
      <c r="E815">
        <v>53.276400000000002</v>
      </c>
      <c r="F815" s="141">
        <v>89.232999999999265</v>
      </c>
    </row>
    <row r="816" spans="5:6" x14ac:dyDescent="0.25">
      <c r="E816">
        <v>53.305100000000003</v>
      </c>
      <c r="F816" s="142">
        <v>81.452000000000226</v>
      </c>
    </row>
    <row r="817" spans="5:6" x14ac:dyDescent="0.25">
      <c r="E817">
        <v>53.3337</v>
      </c>
      <c r="F817" s="141">
        <v>74.278000000000247</v>
      </c>
    </row>
    <row r="818" spans="5:6" x14ac:dyDescent="0.25">
      <c r="E818">
        <v>53.362299999999998</v>
      </c>
      <c r="F818" s="142">
        <v>67.672999999999774</v>
      </c>
    </row>
    <row r="819" spans="5:6" x14ac:dyDescent="0.25">
      <c r="E819">
        <v>53.390999999999998</v>
      </c>
      <c r="F819" s="141">
        <v>61.597000000000662</v>
      </c>
    </row>
    <row r="820" spans="5:6" x14ac:dyDescent="0.25">
      <c r="E820">
        <v>53.419600000000003</v>
      </c>
      <c r="F820" s="142">
        <v>56.01299999999992</v>
      </c>
    </row>
    <row r="821" spans="5:6" x14ac:dyDescent="0.25">
      <c r="E821">
        <v>53.448300000000003</v>
      </c>
      <c r="F821" s="141">
        <v>50.88799999999992</v>
      </c>
    </row>
    <row r="822" spans="5:6" x14ac:dyDescent="0.25">
      <c r="E822">
        <v>53.476900000000001</v>
      </c>
      <c r="F822" s="142">
        <v>46.187999999999192</v>
      </c>
    </row>
    <row r="823" spans="5:6" x14ac:dyDescent="0.25">
      <c r="E823">
        <v>53.505600000000001</v>
      </c>
      <c r="F823" s="141">
        <v>41.881999999999607</v>
      </c>
    </row>
    <row r="824" spans="5:6" x14ac:dyDescent="0.25">
      <c r="E824">
        <v>53.534199999999998</v>
      </c>
      <c r="F824" s="142">
        <v>37.942000000000007</v>
      </c>
    </row>
    <row r="825" spans="5:6" x14ac:dyDescent="0.25">
      <c r="E825">
        <v>53.562899999999999</v>
      </c>
      <c r="F825" s="141">
        <v>34.340000000000146</v>
      </c>
    </row>
    <row r="826" spans="5:6" x14ac:dyDescent="0.25">
      <c r="E826">
        <v>53.591500000000003</v>
      </c>
      <c r="F826" s="142">
        <v>31.051000000000386</v>
      </c>
    </row>
    <row r="827" spans="5:6" x14ac:dyDescent="0.25">
      <c r="E827">
        <v>53.620199999999997</v>
      </c>
      <c r="F827" s="141">
        <v>28.050000000000182</v>
      </c>
    </row>
    <row r="828" spans="5:6" x14ac:dyDescent="0.25">
      <c r="E828">
        <v>53.648800000000001</v>
      </c>
      <c r="F828" s="142">
        <v>25.315000000000509</v>
      </c>
    </row>
    <row r="829" spans="5:6" x14ac:dyDescent="0.25">
      <c r="E829">
        <v>53.677500000000002</v>
      </c>
      <c r="F829" s="141">
        <v>22.826000000000022</v>
      </c>
    </row>
    <row r="830" spans="5:6" x14ac:dyDescent="0.25">
      <c r="E830">
        <v>53.706099999999999</v>
      </c>
      <c r="F830" s="142">
        <v>20.561999999999898</v>
      </c>
    </row>
    <row r="831" spans="5:6" x14ac:dyDescent="0.25">
      <c r="E831">
        <v>53.7348</v>
      </c>
      <c r="F831" s="141">
        <v>18.505000000000109</v>
      </c>
    </row>
    <row r="832" spans="5:6" x14ac:dyDescent="0.25">
      <c r="E832">
        <v>53.763399999999997</v>
      </c>
      <c r="F832" s="142">
        <v>16.63799999999992</v>
      </c>
    </row>
    <row r="833" spans="5:6" x14ac:dyDescent="0.25">
      <c r="E833">
        <v>53.792099999999998</v>
      </c>
      <c r="F833" s="141">
        <v>14.944999999999709</v>
      </c>
    </row>
    <row r="834" spans="5:6" x14ac:dyDescent="0.25">
      <c r="E834">
        <v>53.820700000000002</v>
      </c>
      <c r="F834" s="142">
        <v>13.411999999999352</v>
      </c>
    </row>
    <row r="835" spans="5:6" x14ac:dyDescent="0.25">
      <c r="E835">
        <v>53.849400000000003</v>
      </c>
      <c r="F835" s="141">
        <v>12.024999999999636</v>
      </c>
    </row>
    <row r="836" spans="5:6" x14ac:dyDescent="0.25">
      <c r="E836">
        <v>53.878</v>
      </c>
      <c r="F836" s="142">
        <v>10.770999999999731</v>
      </c>
    </row>
    <row r="837" spans="5:6" x14ac:dyDescent="0.25">
      <c r="E837">
        <v>53.906700000000001</v>
      </c>
      <c r="F837" s="141">
        <v>9.6390000000001237</v>
      </c>
    </row>
    <row r="838" spans="5:6" x14ac:dyDescent="0.25">
      <c r="E838">
        <v>53.935299999999998</v>
      </c>
      <c r="F838" s="142">
        <v>8.6180000000003929</v>
      </c>
    </row>
    <row r="839" spans="5:6" x14ac:dyDescent="0.25">
      <c r="E839">
        <v>53.963999999999999</v>
      </c>
      <c r="F839" s="141">
        <v>7.6980000000003201</v>
      </c>
    </row>
    <row r="840" spans="5:6" x14ac:dyDescent="0.25">
      <c r="E840">
        <v>53.992600000000003</v>
      </c>
      <c r="F840" s="142">
        <v>6.8690000000005966</v>
      </c>
    </row>
    <row r="841" spans="5:6" x14ac:dyDescent="0.25">
      <c r="E841">
        <v>54.0212</v>
      </c>
      <c r="F841" s="141">
        <v>6.1239999999997963</v>
      </c>
    </row>
    <row r="842" spans="5:6" x14ac:dyDescent="0.25">
      <c r="E842">
        <v>54.049900000000001</v>
      </c>
      <c r="F842" s="142">
        <v>5.4539999999997235</v>
      </c>
    </row>
    <row r="843" spans="5:6" x14ac:dyDescent="0.25">
      <c r="E843">
        <v>54.078499999999998</v>
      </c>
      <c r="F843" s="141">
        <v>4.8540000000002692</v>
      </c>
    </row>
    <row r="844" spans="5:6" x14ac:dyDescent="0.25">
      <c r="E844">
        <v>54.107199999999999</v>
      </c>
      <c r="F844" s="142">
        <v>4.3149999999995998</v>
      </c>
    </row>
    <row r="845" spans="5:6" x14ac:dyDescent="0.25">
      <c r="E845">
        <v>54.135800000000003</v>
      </c>
      <c r="F845" s="141">
        <v>3.8330000000005384</v>
      </c>
    </row>
    <row r="846" spans="5:6" x14ac:dyDescent="0.25">
      <c r="E846">
        <v>54.164499999999997</v>
      </c>
      <c r="F846" s="142">
        <v>3.4009999999998399</v>
      </c>
    </row>
    <row r="847" spans="5:6" x14ac:dyDescent="0.25">
      <c r="E847">
        <v>54.193100000000001</v>
      </c>
      <c r="F847" s="141">
        <v>3.0159999999996217</v>
      </c>
    </row>
    <row r="848" spans="5:6" x14ac:dyDescent="0.25">
      <c r="E848">
        <v>54.221800000000002</v>
      </c>
      <c r="F848" s="142">
        <v>2.6700000000000728</v>
      </c>
    </row>
    <row r="849" spans="5:6" x14ac:dyDescent="0.25">
      <c r="E849">
        <v>54.250399999999999</v>
      </c>
      <c r="F849" s="141">
        <v>2.3640000000004875</v>
      </c>
    </row>
    <row r="850" spans="5:6" x14ac:dyDescent="0.25">
      <c r="E850">
        <v>54.2791</v>
      </c>
      <c r="F850" s="142">
        <v>2.0889999999999418</v>
      </c>
    </row>
    <row r="851" spans="5:6" x14ac:dyDescent="0.25">
      <c r="E851">
        <v>54.307699999999997</v>
      </c>
      <c r="F851" s="141">
        <v>1.8450000000002547</v>
      </c>
    </row>
    <row r="852" spans="5:6" x14ac:dyDescent="0.25">
      <c r="E852">
        <v>54.336399999999998</v>
      </c>
      <c r="F852" s="142">
        <v>1.6289999999999054</v>
      </c>
    </row>
    <row r="853" spans="5:6" x14ac:dyDescent="0.25">
      <c r="E853">
        <v>54.365000000000002</v>
      </c>
      <c r="F853" s="141">
        <v>1.4360000000006039</v>
      </c>
    </row>
    <row r="854" spans="5:6" x14ac:dyDescent="0.25">
      <c r="E854">
        <v>54.393700000000003</v>
      </c>
      <c r="F854" s="142">
        <v>1.2649999999994179</v>
      </c>
    </row>
    <row r="855" spans="5:6" x14ac:dyDescent="0.25">
      <c r="E855">
        <v>54.4223</v>
      </c>
      <c r="F855" s="141">
        <v>1.1130000000002838</v>
      </c>
    </row>
    <row r="856" spans="5:6" x14ac:dyDescent="0.25">
      <c r="E856">
        <v>54.451000000000001</v>
      </c>
      <c r="F856" s="142">
        <v>0.97900000000026921</v>
      </c>
    </row>
    <row r="857" spans="5:6" x14ac:dyDescent="0.25">
      <c r="E857">
        <v>54.479599999999998</v>
      </c>
      <c r="F857" s="141">
        <v>0.86000000000058208</v>
      </c>
    </row>
    <row r="858" spans="5:6" x14ac:dyDescent="0.25">
      <c r="E858">
        <v>54.508299999999998</v>
      </c>
      <c r="F858" s="142">
        <v>0.75500000000010914</v>
      </c>
    </row>
    <row r="859" spans="5:6" x14ac:dyDescent="0.25">
      <c r="E859">
        <v>54.536900000000003</v>
      </c>
      <c r="F859" s="141">
        <v>0.66200000000026193</v>
      </c>
    </row>
    <row r="860" spans="5:6" x14ac:dyDescent="0.25">
      <c r="E860">
        <v>54.565600000000003</v>
      </c>
      <c r="F860" s="142">
        <v>0.57999999999992724</v>
      </c>
    </row>
    <row r="861" spans="5:6" x14ac:dyDescent="0.25">
      <c r="E861">
        <v>54.594200000000001</v>
      </c>
      <c r="F861" s="141">
        <v>0.50799999999981083</v>
      </c>
    </row>
    <row r="862" spans="5:6" x14ac:dyDescent="0.25">
      <c r="E862">
        <v>54.622900000000001</v>
      </c>
      <c r="F862" s="142">
        <v>0.44400000000041473</v>
      </c>
    </row>
    <row r="863" spans="5:6" x14ac:dyDescent="0.25">
      <c r="E863">
        <v>54.651499999999999</v>
      </c>
      <c r="F863" s="141">
        <v>0.38800000000082946</v>
      </c>
    </row>
    <row r="864" spans="5:6" x14ac:dyDescent="0.25">
      <c r="E864">
        <v>54.680100000000003</v>
      </c>
      <c r="F864" s="142">
        <v>0.33899999999994179</v>
      </c>
    </row>
    <row r="865" spans="5:6" x14ac:dyDescent="0.25">
      <c r="E865">
        <v>54.708799999999997</v>
      </c>
      <c r="F865" s="141">
        <v>0.29599999999936699</v>
      </c>
    </row>
    <row r="866" spans="5:6" x14ac:dyDescent="0.25">
      <c r="E866">
        <v>54.737400000000001</v>
      </c>
      <c r="F866" s="142">
        <v>0.25800000000072032</v>
      </c>
    </row>
    <row r="867" spans="5:6" x14ac:dyDescent="0.25">
      <c r="E867">
        <v>54.766100000000002</v>
      </c>
      <c r="F867" s="141">
        <v>0.2249999999994543</v>
      </c>
    </row>
    <row r="868" spans="5:6" x14ac:dyDescent="0.25">
      <c r="E868">
        <v>54.794699999999999</v>
      </c>
      <c r="F868" s="142">
        <v>0.19599999999991269</v>
      </c>
    </row>
    <row r="869" spans="5:6" x14ac:dyDescent="0.25">
      <c r="E869">
        <v>54.823399999999999</v>
      </c>
      <c r="F869" s="141">
        <v>0.17100000000027649</v>
      </c>
    </row>
    <row r="870" spans="5:6" x14ac:dyDescent="0.25">
      <c r="E870">
        <v>54.851999999999997</v>
      </c>
      <c r="F870" s="142">
        <v>0.14800000000013824</v>
      </c>
    </row>
    <row r="871" spans="5:6" x14ac:dyDescent="0.25">
      <c r="E871">
        <v>54.880699999999997</v>
      </c>
      <c r="F871" s="141">
        <v>0.12899999999990541</v>
      </c>
    </row>
    <row r="872" spans="5:6" x14ac:dyDescent="0.25">
      <c r="E872">
        <v>54.909300000000002</v>
      </c>
      <c r="F872" s="142">
        <v>0.11200000000008004</v>
      </c>
    </row>
    <row r="873" spans="5:6" x14ac:dyDescent="0.25">
      <c r="E873">
        <v>54.938000000000002</v>
      </c>
      <c r="F873" s="141">
        <v>9.6999999999752617E-2</v>
      </c>
    </row>
    <row r="874" spans="5:6" x14ac:dyDescent="0.25">
      <c r="E874">
        <v>54.9666</v>
      </c>
      <c r="F874" s="142">
        <v>8.500000000003638E-2</v>
      </c>
    </row>
    <row r="875" spans="5:6" x14ac:dyDescent="0.25">
      <c r="E875">
        <v>54.9953</v>
      </c>
      <c r="F875" s="141">
        <v>7.2999999999410647E-2</v>
      </c>
    </row>
    <row r="876" spans="5:6" x14ac:dyDescent="0.25">
      <c r="E876">
        <v>55.023899999999998</v>
      </c>
      <c r="F876" s="142">
        <v>6.3000000000101863E-2</v>
      </c>
    </row>
    <row r="877" spans="5:6" x14ac:dyDescent="0.25">
      <c r="E877">
        <v>55.052599999999998</v>
      </c>
      <c r="F877" s="141">
        <v>5.4999999999381544E-2</v>
      </c>
    </row>
    <row r="878" spans="5:6" x14ac:dyDescent="0.25">
      <c r="E878">
        <v>55.081200000000003</v>
      </c>
      <c r="F878" s="142">
        <v>4.7999999999774445E-2</v>
      </c>
    </row>
    <row r="879" spans="5:6" x14ac:dyDescent="0.25">
      <c r="E879">
        <v>55.109900000000003</v>
      </c>
      <c r="F879" s="141">
        <v>4.1000000000167347E-2</v>
      </c>
    </row>
    <row r="880" spans="5:6" x14ac:dyDescent="0.25">
      <c r="E880">
        <v>55.138500000000001</v>
      </c>
      <c r="F880" s="142">
        <v>3.6000000000058208E-2</v>
      </c>
    </row>
    <row r="881" spans="5:6" x14ac:dyDescent="0.25">
      <c r="E881">
        <v>55.167200000000001</v>
      </c>
      <c r="F881" s="141">
        <v>3.0999999999949068E-2</v>
      </c>
    </row>
    <row r="882" spans="5:6" x14ac:dyDescent="0.25">
      <c r="E882">
        <v>55.195799999999998</v>
      </c>
      <c r="F882" s="142">
        <v>2.7000000000043656E-2</v>
      </c>
    </row>
    <row r="883" spans="5:6" x14ac:dyDescent="0.25">
      <c r="E883">
        <v>55.224499999999999</v>
      </c>
      <c r="F883" s="141">
        <v>2.400000000034197E-2</v>
      </c>
    </row>
    <row r="884" spans="5:6" x14ac:dyDescent="0.25">
      <c r="E884">
        <v>55.253100000000003</v>
      </c>
      <c r="F884" s="142">
        <v>2.099999999973079E-2</v>
      </c>
    </row>
    <row r="885" spans="5:6" x14ac:dyDescent="0.25">
      <c r="E885">
        <v>55.281799999999997</v>
      </c>
      <c r="F885" s="141">
        <v>1.8000000000029104E-2</v>
      </c>
    </row>
    <row r="886" spans="5:6" x14ac:dyDescent="0.25">
      <c r="E886">
        <v>55.310400000000001</v>
      </c>
      <c r="F886" s="142">
        <v>1.6000000000531145E-2</v>
      </c>
    </row>
    <row r="887" spans="5:6" x14ac:dyDescent="0.25">
      <c r="E887">
        <v>55.338999999999999</v>
      </c>
      <c r="F887" s="141">
        <v>1.4000000000123691E-2</v>
      </c>
    </row>
    <row r="888" spans="5:6" x14ac:dyDescent="0.25">
      <c r="E888">
        <v>55.367699999999999</v>
      </c>
      <c r="F888" s="142">
        <v>1.2999999999919964E-2</v>
      </c>
    </row>
    <row r="889" spans="5:6" x14ac:dyDescent="0.25">
      <c r="E889">
        <v>55.396299999999997</v>
      </c>
      <c r="F889" s="141">
        <v>1.1000000000422006E-2</v>
      </c>
    </row>
    <row r="890" spans="5:6" x14ac:dyDescent="0.25">
      <c r="E890">
        <v>55.424999999999997</v>
      </c>
      <c r="F890" s="142">
        <v>9.0000000000145519E-3</v>
      </c>
    </row>
    <row r="891" spans="5:6" x14ac:dyDescent="0.25">
      <c r="E891">
        <v>55.453600000000002</v>
      </c>
      <c r="F891" s="141">
        <v>7.9999999998108251E-3</v>
      </c>
    </row>
    <row r="892" spans="5:6" x14ac:dyDescent="0.25">
      <c r="E892">
        <v>55.482300000000002</v>
      </c>
      <c r="F892" s="142">
        <v>6.9999999996070983E-3</v>
      </c>
    </row>
    <row r="893" spans="5:6" x14ac:dyDescent="0.25">
      <c r="E893">
        <v>55.510899999999999</v>
      </c>
      <c r="F893" s="141">
        <v>7.000000000516593E-3</v>
      </c>
    </row>
    <row r="894" spans="5:6" x14ac:dyDescent="0.25">
      <c r="E894">
        <v>55.5396</v>
      </c>
      <c r="F894" s="142">
        <v>7.000000000516593E-3</v>
      </c>
    </row>
    <row r="895" spans="5:6" x14ac:dyDescent="0.25">
      <c r="E895">
        <v>55.568199999999997</v>
      </c>
      <c r="F895" s="141">
        <v>5.9999999994033715E-3</v>
      </c>
    </row>
    <row r="896" spans="5:6" x14ac:dyDescent="0.25">
      <c r="E896">
        <v>55.596899999999998</v>
      </c>
      <c r="F896" s="142">
        <v>5.0000000001091394E-3</v>
      </c>
    </row>
    <row r="897" spans="5:6" x14ac:dyDescent="0.25">
      <c r="E897">
        <v>55.625500000000002</v>
      </c>
      <c r="F897" s="141">
        <v>5.0000000001091394E-3</v>
      </c>
    </row>
    <row r="898" spans="5:6" x14ac:dyDescent="0.25">
      <c r="E898">
        <v>55.654200000000003</v>
      </c>
      <c r="F898" s="142">
        <v>5.0000000001091394E-3</v>
      </c>
    </row>
    <row r="899" spans="5:6" x14ac:dyDescent="0.25">
      <c r="E899">
        <v>55.6828</v>
      </c>
      <c r="F899" s="141">
        <v>3.9999999999054126E-3</v>
      </c>
    </row>
    <row r="900" spans="5:6" x14ac:dyDescent="0.25">
      <c r="E900">
        <v>55.711500000000001</v>
      </c>
      <c r="F900" s="142">
        <v>3.9999999999054126E-3</v>
      </c>
    </row>
    <row r="901" spans="5:6" x14ac:dyDescent="0.25">
      <c r="E901">
        <v>55.740099999999998</v>
      </c>
      <c r="F901" s="141">
        <v>4.0000000008149073E-3</v>
      </c>
    </row>
    <row r="902" spans="5:6" x14ac:dyDescent="0.25">
      <c r="E902">
        <v>55.768799999999999</v>
      </c>
      <c r="F902" s="142">
        <v>3.0000000006111804E-3</v>
      </c>
    </row>
    <row r="903" spans="5:6" x14ac:dyDescent="0.25">
      <c r="E903">
        <v>55.797400000000003</v>
      </c>
      <c r="F903" s="141">
        <v>2.9999999997016857E-3</v>
      </c>
    </row>
    <row r="904" spans="5:6" x14ac:dyDescent="0.25">
      <c r="E904">
        <v>55.826099999999997</v>
      </c>
      <c r="F904" s="142">
        <v>2.9999999997016857E-3</v>
      </c>
    </row>
    <row r="905" spans="5:6" x14ac:dyDescent="0.25">
      <c r="E905">
        <v>55.854700000000001</v>
      </c>
      <c r="F905" s="141">
        <v>3.0000000006111804E-3</v>
      </c>
    </row>
    <row r="906" spans="5:6" x14ac:dyDescent="0.25">
      <c r="E906">
        <v>55.883400000000002</v>
      </c>
      <c r="F906" s="142">
        <v>3.0000000006111804E-3</v>
      </c>
    </row>
    <row r="907" spans="5:6" x14ac:dyDescent="0.25">
      <c r="E907">
        <v>55.911999999999999</v>
      </c>
      <c r="F907" s="141">
        <v>2.9999999997016857E-3</v>
      </c>
    </row>
    <row r="908" spans="5:6" x14ac:dyDescent="0.25">
      <c r="E908">
        <v>55.9407</v>
      </c>
      <c r="F908" s="142">
        <v>3.0000000006111804E-3</v>
      </c>
    </row>
    <row r="909" spans="5:6" x14ac:dyDescent="0.25">
      <c r="E909">
        <v>55.969299999999997</v>
      </c>
      <c r="F909" s="141">
        <v>2.9999999997016857E-3</v>
      </c>
    </row>
    <row r="910" spans="5:6" x14ac:dyDescent="0.25">
      <c r="E910">
        <v>55.997999999999998</v>
      </c>
      <c r="F910" s="142">
        <v>2.9999999997016857E-3</v>
      </c>
    </row>
    <row r="911" spans="5:6" x14ac:dyDescent="0.25">
      <c r="E911">
        <v>56.026600000000002</v>
      </c>
      <c r="F911" s="141">
        <v>2.9999999997016857E-3</v>
      </c>
    </row>
    <row r="912" spans="5:6" x14ac:dyDescent="0.25">
      <c r="E912">
        <v>56.055199999999999</v>
      </c>
      <c r="F912" s="142">
        <v>3.0000000006111804E-3</v>
      </c>
    </row>
    <row r="913" spans="5:6" x14ac:dyDescent="0.25">
      <c r="E913">
        <v>56.0839</v>
      </c>
      <c r="F913" s="141">
        <v>3.0000000006111804E-3</v>
      </c>
    </row>
    <row r="914" spans="5:6" x14ac:dyDescent="0.25">
      <c r="E914">
        <v>56.112499999999997</v>
      </c>
      <c r="F914" s="142">
        <v>1.9999999994979589E-3</v>
      </c>
    </row>
    <row r="915" spans="5:6" x14ac:dyDescent="0.25">
      <c r="E915">
        <v>56.141199999999998</v>
      </c>
      <c r="F915" s="141">
        <v>1.9999999994979589E-3</v>
      </c>
    </row>
    <row r="916" spans="5:6" x14ac:dyDescent="0.25">
      <c r="E916">
        <v>56.169800000000002</v>
      </c>
      <c r="F916" s="142">
        <v>2.0000000004074536E-3</v>
      </c>
    </row>
    <row r="917" spans="5:6" x14ac:dyDescent="0.25">
      <c r="E917">
        <v>56.198500000000003</v>
      </c>
      <c r="F917" s="141">
        <v>2.0000000004074536E-3</v>
      </c>
    </row>
    <row r="918" spans="5:6" x14ac:dyDescent="0.25">
      <c r="E918">
        <v>56.2271</v>
      </c>
      <c r="F918" s="142">
        <v>2.0000000004074536E-3</v>
      </c>
    </row>
    <row r="919" spans="5:6" x14ac:dyDescent="0.25">
      <c r="E919">
        <v>56.255800000000001</v>
      </c>
      <c r="F919" s="141">
        <v>3.0000000006111804E-3</v>
      </c>
    </row>
    <row r="920" spans="5:6" x14ac:dyDescent="0.25">
      <c r="E920">
        <v>56.284399999999998</v>
      </c>
      <c r="F920" s="142">
        <v>2.0000000004074536E-3</v>
      </c>
    </row>
    <row r="921" spans="5:6" x14ac:dyDescent="0.25">
      <c r="E921">
        <v>56.313099999999999</v>
      </c>
      <c r="F921" s="141">
        <v>1.9999999994979589E-3</v>
      </c>
    </row>
    <row r="922" spans="5:6" x14ac:dyDescent="0.25">
      <c r="E922">
        <v>56.341700000000003</v>
      </c>
      <c r="F922" s="142">
        <v>1.9999999994979589E-3</v>
      </c>
    </row>
    <row r="923" spans="5:6" x14ac:dyDescent="0.25">
      <c r="E923">
        <v>56.370399999999997</v>
      </c>
      <c r="F923" s="141">
        <v>3.0000000006111804E-3</v>
      </c>
    </row>
    <row r="924" spans="5:6" x14ac:dyDescent="0.25">
      <c r="E924">
        <v>56.399000000000001</v>
      </c>
      <c r="F924" s="142">
        <v>2.0000000004074536E-3</v>
      </c>
    </row>
    <row r="925" spans="5:6" x14ac:dyDescent="0.25">
      <c r="E925">
        <v>56.427700000000002</v>
      </c>
      <c r="F925" s="141">
        <v>2.0000000004074536E-3</v>
      </c>
    </row>
    <row r="926" spans="5:6" x14ac:dyDescent="0.25">
      <c r="E926">
        <v>56.456299999999999</v>
      </c>
      <c r="F926" s="142">
        <v>1.9999999994979589E-3</v>
      </c>
    </row>
    <row r="927" spans="5:6" x14ac:dyDescent="0.25">
      <c r="E927">
        <v>56.484999999999999</v>
      </c>
      <c r="F927" s="141">
        <v>1.9999999994979589E-3</v>
      </c>
    </row>
    <row r="928" spans="5:6" x14ac:dyDescent="0.25">
      <c r="E928">
        <v>56.513599999999997</v>
      </c>
      <c r="F928" s="142">
        <v>2.0000000004074536E-3</v>
      </c>
    </row>
    <row r="929" spans="5:6" x14ac:dyDescent="0.25">
      <c r="E929">
        <v>56.542299999999997</v>
      </c>
      <c r="F929" s="141">
        <v>2.0000000004074536E-3</v>
      </c>
    </row>
    <row r="930" spans="5:6" x14ac:dyDescent="0.25">
      <c r="E930">
        <v>56.570900000000002</v>
      </c>
      <c r="F930" s="142">
        <v>2.9999999997016857E-3</v>
      </c>
    </row>
    <row r="931" spans="5:6" x14ac:dyDescent="0.25">
      <c r="E931">
        <v>56.599600000000002</v>
      </c>
      <c r="F931" s="141">
        <v>2.9999999997016857E-3</v>
      </c>
    </row>
    <row r="932" spans="5:6" x14ac:dyDescent="0.25">
      <c r="E932">
        <v>56.6282</v>
      </c>
      <c r="F932" s="142">
        <v>2.0000000004074536E-3</v>
      </c>
    </row>
    <row r="933" spans="5:6" x14ac:dyDescent="0.25">
      <c r="E933">
        <v>56.6569</v>
      </c>
      <c r="F933" s="141">
        <v>2.0000000004074536E-3</v>
      </c>
    </row>
    <row r="934" spans="5:6" x14ac:dyDescent="0.25">
      <c r="E934">
        <v>56.685499999999998</v>
      </c>
      <c r="F934" s="142">
        <v>2.0000000004074536E-3</v>
      </c>
    </row>
    <row r="935" spans="5:6" x14ac:dyDescent="0.25">
      <c r="E935">
        <v>56.714100000000002</v>
      </c>
      <c r="F935" s="141">
        <v>2.9999999997016857E-3</v>
      </c>
    </row>
    <row r="936" spans="5:6" x14ac:dyDescent="0.25">
      <c r="E936">
        <v>56.742800000000003</v>
      </c>
      <c r="F936" s="142">
        <v>2.0000000004074536E-3</v>
      </c>
    </row>
    <row r="937" spans="5:6" x14ac:dyDescent="0.25">
      <c r="E937">
        <v>56.7714</v>
      </c>
      <c r="F937" s="141">
        <v>2.9999999997016857E-3</v>
      </c>
    </row>
    <row r="938" spans="5:6" x14ac:dyDescent="0.25">
      <c r="E938">
        <v>56.8001</v>
      </c>
      <c r="F938" s="142">
        <v>2.0000000004074536E-3</v>
      </c>
    </row>
    <row r="939" spans="5:6" x14ac:dyDescent="0.25">
      <c r="E939">
        <v>56.828699999999998</v>
      </c>
      <c r="F939" s="141">
        <v>2.0000000004074536E-3</v>
      </c>
    </row>
    <row r="940" spans="5:6" x14ac:dyDescent="0.25">
      <c r="E940">
        <v>56.857399999999998</v>
      </c>
      <c r="F940" s="142">
        <v>3.0000000006111804E-3</v>
      </c>
    </row>
    <row r="941" spans="5:6" x14ac:dyDescent="0.25">
      <c r="E941">
        <v>56.886000000000003</v>
      </c>
      <c r="F941" s="141">
        <v>2.0000000004074536E-3</v>
      </c>
    </row>
    <row r="942" spans="5:6" x14ac:dyDescent="0.25">
      <c r="E942">
        <v>56.914700000000003</v>
      </c>
      <c r="F942" s="142">
        <v>2.0000000004074536E-3</v>
      </c>
    </row>
    <row r="943" spans="5:6" x14ac:dyDescent="0.25">
      <c r="E943">
        <v>56.943300000000001</v>
      </c>
      <c r="F943" s="141">
        <v>2.9999999997016857E-3</v>
      </c>
    </row>
    <row r="944" spans="5:6" x14ac:dyDescent="0.25">
      <c r="E944">
        <v>56.972000000000001</v>
      </c>
      <c r="F944" s="142">
        <v>1.9999999994979589E-3</v>
      </c>
    </row>
    <row r="945" spans="5:6" x14ac:dyDescent="0.25">
      <c r="E945">
        <v>57.000599999999999</v>
      </c>
      <c r="F945" s="141">
        <v>1.9999999994979589E-3</v>
      </c>
    </row>
    <row r="946" spans="5:6" x14ac:dyDescent="0.25">
      <c r="E946">
        <v>57.029299999999999</v>
      </c>
      <c r="F946" s="142">
        <v>2.0000000004074536E-3</v>
      </c>
    </row>
    <row r="947" spans="5:6" x14ac:dyDescent="0.25">
      <c r="E947">
        <v>57.057899999999997</v>
      </c>
      <c r="F947" s="141">
        <v>1.9999999994979589E-3</v>
      </c>
    </row>
    <row r="948" spans="5:6" x14ac:dyDescent="0.25">
      <c r="E948">
        <v>57.086599999999997</v>
      </c>
      <c r="F948" s="142">
        <v>1.9999999994979589E-3</v>
      </c>
    </row>
    <row r="949" spans="5:6" x14ac:dyDescent="0.25">
      <c r="E949">
        <v>57.115200000000002</v>
      </c>
      <c r="F949" s="141">
        <v>1.9999999994979589E-3</v>
      </c>
    </row>
    <row r="950" spans="5:6" x14ac:dyDescent="0.25">
      <c r="E950">
        <v>57.143900000000002</v>
      </c>
      <c r="F950" s="142">
        <v>2.0000000004074536E-3</v>
      </c>
    </row>
    <row r="951" spans="5:6" x14ac:dyDescent="0.25">
      <c r="E951">
        <v>57.172499999999999</v>
      </c>
      <c r="F951" s="141">
        <v>3.0000000006111804E-3</v>
      </c>
    </row>
    <row r="952" spans="5:6" x14ac:dyDescent="0.25">
      <c r="E952">
        <v>57.2012</v>
      </c>
      <c r="F952" s="142">
        <v>1.9999999994979589E-3</v>
      </c>
    </row>
    <row r="953" spans="5:6" x14ac:dyDescent="0.25">
      <c r="E953">
        <v>57.229799999999997</v>
      </c>
      <c r="F953" s="141">
        <v>2.0000000004074536E-3</v>
      </c>
    </row>
    <row r="954" spans="5:6" x14ac:dyDescent="0.25">
      <c r="E954">
        <v>57.258499999999998</v>
      </c>
      <c r="F954" s="142">
        <v>2.0000000004074536E-3</v>
      </c>
    </row>
    <row r="955" spans="5:6" x14ac:dyDescent="0.25">
      <c r="E955">
        <v>57.287100000000002</v>
      </c>
      <c r="F955" s="141">
        <v>2.0000000004074536E-3</v>
      </c>
    </row>
    <row r="956" spans="5:6" x14ac:dyDescent="0.25">
      <c r="E956">
        <v>57.315800000000003</v>
      </c>
      <c r="F956" s="142">
        <v>2.0000000004074536E-3</v>
      </c>
    </row>
    <row r="957" spans="5:6" x14ac:dyDescent="0.25">
      <c r="E957">
        <v>57.3444</v>
      </c>
      <c r="F957" s="141">
        <v>1.9999999994979589E-3</v>
      </c>
    </row>
    <row r="958" spans="5:6" x14ac:dyDescent="0.25">
      <c r="E958">
        <v>57.372999999999998</v>
      </c>
      <c r="F958" s="142">
        <v>2.0000000004074536E-3</v>
      </c>
    </row>
    <row r="959" spans="5:6" x14ac:dyDescent="0.25">
      <c r="E959">
        <v>57.401699999999998</v>
      </c>
      <c r="F959" s="141">
        <v>1.9999999994979589E-3</v>
      </c>
    </row>
    <row r="960" spans="5:6" x14ac:dyDescent="0.25">
      <c r="E960">
        <v>57.430300000000003</v>
      </c>
      <c r="F960" s="142">
        <v>1.9999999994979589E-3</v>
      </c>
    </row>
    <row r="961" spans="5:6" x14ac:dyDescent="0.25">
      <c r="E961">
        <v>57.459000000000003</v>
      </c>
      <c r="F961" s="141">
        <v>1.9999999994979589E-3</v>
      </c>
    </row>
    <row r="962" spans="5:6" x14ac:dyDescent="0.25">
      <c r="E962">
        <v>57.4876</v>
      </c>
      <c r="F962" s="142">
        <v>2.0000000004074536E-3</v>
      </c>
    </row>
    <row r="963" spans="5:6" x14ac:dyDescent="0.25">
      <c r="E963">
        <v>57.516300000000001</v>
      </c>
      <c r="F963" s="141">
        <v>1.9999999994979589E-3</v>
      </c>
    </row>
    <row r="964" spans="5:6" x14ac:dyDescent="0.25">
      <c r="E964">
        <v>57.544899999999998</v>
      </c>
      <c r="F964" s="142">
        <v>1.9999999994979589E-3</v>
      </c>
    </row>
    <row r="965" spans="5:6" x14ac:dyDescent="0.25">
      <c r="E965">
        <v>57.573599999999999</v>
      </c>
      <c r="F965" s="141">
        <v>2.0000000004074536E-3</v>
      </c>
    </row>
    <row r="966" spans="5:6" x14ac:dyDescent="0.25">
      <c r="E966">
        <v>57.602200000000003</v>
      </c>
      <c r="F966" s="142">
        <v>1.9999999994979589E-3</v>
      </c>
    </row>
    <row r="967" spans="5:6" x14ac:dyDescent="0.25">
      <c r="E967">
        <v>57.630899999999997</v>
      </c>
      <c r="F967" s="141">
        <v>1.9999999994979589E-3</v>
      </c>
    </row>
    <row r="968" spans="5:6" x14ac:dyDescent="0.25">
      <c r="E968">
        <v>57.659500000000001</v>
      </c>
      <c r="F968" s="142">
        <v>2.0000000004074536E-3</v>
      </c>
    </row>
    <row r="969" spans="5:6" x14ac:dyDescent="0.25">
      <c r="E969">
        <v>57.688200000000002</v>
      </c>
      <c r="F969" s="141">
        <v>1.9999999994979589E-3</v>
      </c>
    </row>
    <row r="970" spans="5:6" x14ac:dyDescent="0.25">
      <c r="E970">
        <v>57.716799999999999</v>
      </c>
      <c r="F970" s="142">
        <v>2.0000000004074536E-3</v>
      </c>
    </row>
    <row r="971" spans="5:6" x14ac:dyDescent="0.25">
      <c r="E971">
        <v>57.7455</v>
      </c>
      <c r="F971" s="141">
        <v>1.9999999994979589E-3</v>
      </c>
    </row>
    <row r="972" spans="5:6" x14ac:dyDescent="0.25">
      <c r="E972">
        <v>57.774099999999997</v>
      </c>
      <c r="F972" s="142">
        <v>1.9999999994979589E-3</v>
      </c>
    </row>
    <row r="973" spans="5:6" x14ac:dyDescent="0.25">
      <c r="E973">
        <v>57.802799999999998</v>
      </c>
      <c r="F973" s="141">
        <v>1.9999999994979589E-3</v>
      </c>
    </row>
    <row r="974" spans="5:6" x14ac:dyDescent="0.25">
      <c r="E974">
        <v>57.831400000000002</v>
      </c>
      <c r="F974" s="142">
        <v>2.0000000004074536E-3</v>
      </c>
    </row>
    <row r="975" spans="5:6" x14ac:dyDescent="0.25">
      <c r="E975">
        <v>57.860100000000003</v>
      </c>
      <c r="F975" s="141">
        <v>1.9999999994979589E-3</v>
      </c>
    </row>
    <row r="976" spans="5:6" x14ac:dyDescent="0.25">
      <c r="E976">
        <v>57.8887</v>
      </c>
      <c r="F976" s="142">
        <v>2.0000000004074536E-3</v>
      </c>
    </row>
    <row r="977" spans="5:6" x14ac:dyDescent="0.25">
      <c r="E977">
        <v>57.917400000000001</v>
      </c>
      <c r="F977" s="141">
        <v>2.9999999997016857E-3</v>
      </c>
    </row>
    <row r="978" spans="5:6" x14ac:dyDescent="0.25">
      <c r="E978">
        <v>57.945999999999998</v>
      </c>
      <c r="F978" s="142">
        <v>1.9999999994979589E-3</v>
      </c>
    </row>
    <row r="979" spans="5:6" x14ac:dyDescent="0.25">
      <c r="E979">
        <v>57.974699999999999</v>
      </c>
      <c r="F979" s="141">
        <v>2.9999999997016857E-3</v>
      </c>
    </row>
    <row r="980" spans="5:6" x14ac:dyDescent="0.25">
      <c r="E980">
        <v>58.003300000000003</v>
      </c>
      <c r="F980" s="142">
        <v>2.0000000004074536E-3</v>
      </c>
    </row>
    <row r="981" spans="5:6" x14ac:dyDescent="0.25">
      <c r="E981">
        <v>58.031999999999996</v>
      </c>
      <c r="F981" s="141">
        <v>2.0000000004074536E-3</v>
      </c>
    </row>
    <row r="982" spans="5:6" x14ac:dyDescent="0.25">
      <c r="E982">
        <v>58.060600000000001</v>
      </c>
      <c r="F982" s="142">
        <v>2.9999999997016857E-3</v>
      </c>
    </row>
    <row r="983" spans="5:6" x14ac:dyDescent="0.25">
      <c r="E983">
        <v>58.089199999999998</v>
      </c>
      <c r="F983" s="141">
        <v>3.0000000006111804E-3</v>
      </c>
    </row>
    <row r="984" spans="5:6" x14ac:dyDescent="0.25">
      <c r="E984">
        <v>58.117899999999999</v>
      </c>
      <c r="F984" s="142">
        <v>2.9999999997016857E-3</v>
      </c>
    </row>
    <row r="985" spans="5:6" x14ac:dyDescent="0.25">
      <c r="E985">
        <v>58.146500000000003</v>
      </c>
      <c r="F985" s="141">
        <v>2.9999999997016857E-3</v>
      </c>
    </row>
    <row r="986" spans="5:6" x14ac:dyDescent="0.25">
      <c r="E986">
        <v>58.175199999999997</v>
      </c>
      <c r="F986" s="142">
        <v>2.9999999997016857E-3</v>
      </c>
    </row>
    <row r="987" spans="5:6" x14ac:dyDescent="0.25">
      <c r="E987">
        <v>58.203800000000001</v>
      </c>
      <c r="F987" s="141">
        <v>2.9999999997016857E-3</v>
      </c>
    </row>
    <row r="988" spans="5:6" x14ac:dyDescent="0.25">
      <c r="E988">
        <v>58.232500000000002</v>
      </c>
      <c r="F988" s="142">
        <v>2.9999999997016857E-3</v>
      </c>
    </row>
    <row r="989" spans="5:6" x14ac:dyDescent="0.25">
      <c r="E989">
        <v>58.261099999999999</v>
      </c>
      <c r="F989" s="141">
        <v>3.9999999999054126E-3</v>
      </c>
    </row>
    <row r="990" spans="5:6" x14ac:dyDescent="0.25">
      <c r="E990">
        <v>58.2898</v>
      </c>
      <c r="F990" s="142">
        <v>3.9999999999054126E-3</v>
      </c>
    </row>
    <row r="991" spans="5:6" x14ac:dyDescent="0.25">
      <c r="E991">
        <v>58.318399999999997</v>
      </c>
      <c r="F991" s="141">
        <v>3.9999999999054126E-3</v>
      </c>
    </row>
    <row r="992" spans="5:6" x14ac:dyDescent="0.25">
      <c r="E992">
        <v>58.347099999999998</v>
      </c>
      <c r="F992" s="142">
        <v>3.9999999999054126E-3</v>
      </c>
    </row>
    <row r="993" spans="5:6" x14ac:dyDescent="0.25">
      <c r="E993">
        <v>58.375700000000002</v>
      </c>
      <c r="F993" s="141">
        <v>3.9999999999054126E-3</v>
      </c>
    </row>
    <row r="994" spans="5:6" x14ac:dyDescent="0.25">
      <c r="E994">
        <v>58.404400000000003</v>
      </c>
      <c r="F994" s="142">
        <v>4.9999999991996447E-3</v>
      </c>
    </row>
    <row r="995" spans="5:6" x14ac:dyDescent="0.25">
      <c r="E995">
        <v>58.433</v>
      </c>
      <c r="F995" s="141">
        <v>4.9999999991996447E-3</v>
      </c>
    </row>
    <row r="996" spans="5:6" x14ac:dyDescent="0.25">
      <c r="E996">
        <v>58.4617</v>
      </c>
      <c r="F996" s="142">
        <v>6.0000000003128662E-3</v>
      </c>
    </row>
    <row r="997" spans="5:6" x14ac:dyDescent="0.25">
      <c r="E997">
        <v>58.490299999999998</v>
      </c>
      <c r="F997" s="141">
        <v>6.0000000003128662E-3</v>
      </c>
    </row>
    <row r="998" spans="5:6" x14ac:dyDescent="0.25">
      <c r="E998">
        <v>58.518999999999998</v>
      </c>
      <c r="F998" s="142">
        <v>5.9999999994033715E-3</v>
      </c>
    </row>
    <row r="999" spans="5:6" x14ac:dyDescent="0.25">
      <c r="E999">
        <v>58.547600000000003</v>
      </c>
      <c r="F999" s="141">
        <v>6.9999999996070983E-3</v>
      </c>
    </row>
    <row r="1000" spans="5:6" x14ac:dyDescent="0.25">
      <c r="E1000">
        <v>58.576300000000003</v>
      </c>
      <c r="F1000" s="142">
        <v>7.9999999998108251E-3</v>
      </c>
    </row>
    <row r="1001" spans="5:6" x14ac:dyDescent="0.25">
      <c r="E1001">
        <v>58.604900000000001</v>
      </c>
      <c r="F1001" s="141">
        <v>7.9999999998108251E-3</v>
      </c>
    </row>
    <row r="1002" spans="5:6" x14ac:dyDescent="0.25">
      <c r="E1002">
        <v>58.633600000000001</v>
      </c>
      <c r="F1002" s="142">
        <v>9.0000000000145519E-3</v>
      </c>
    </row>
    <row r="1003" spans="5:6" x14ac:dyDescent="0.25">
      <c r="E1003">
        <v>58.662199999999999</v>
      </c>
      <c r="F1003" s="141">
        <v>1.0000000000218279E-2</v>
      </c>
    </row>
    <row r="1004" spans="5:6" x14ac:dyDescent="0.25">
      <c r="E1004">
        <v>58.690899999999999</v>
      </c>
      <c r="F1004" s="142">
        <v>1.2000000000625732E-2</v>
      </c>
    </row>
    <row r="1005" spans="5:6" x14ac:dyDescent="0.25">
      <c r="E1005">
        <v>58.719499999999996</v>
      </c>
      <c r="F1005" s="141">
        <v>1.2000000000625732E-2</v>
      </c>
    </row>
    <row r="1006" spans="5:6" x14ac:dyDescent="0.25">
      <c r="E1006">
        <v>58.748100000000001</v>
      </c>
      <c r="F1006" s="142">
        <v>1.4000000000123691E-2</v>
      </c>
    </row>
    <row r="1007" spans="5:6" x14ac:dyDescent="0.25">
      <c r="E1007">
        <v>58.776800000000001</v>
      </c>
      <c r="F1007" s="141">
        <v>1.5000000000327418E-2</v>
      </c>
    </row>
    <row r="1008" spans="5:6" x14ac:dyDescent="0.25">
      <c r="E1008">
        <v>58.805399999999999</v>
      </c>
      <c r="F1008" s="142">
        <v>1.6999999999825377E-2</v>
      </c>
    </row>
    <row r="1009" spans="5:6" x14ac:dyDescent="0.25">
      <c r="E1009">
        <v>58.834099999999999</v>
      </c>
      <c r="F1009" s="141">
        <v>1.9000000000232831E-2</v>
      </c>
    </row>
    <row r="1010" spans="5:6" x14ac:dyDescent="0.25">
      <c r="E1010">
        <v>58.862699999999997</v>
      </c>
      <c r="F1010" s="142">
        <v>2.1000000000640284E-2</v>
      </c>
    </row>
    <row r="1011" spans="5:6" x14ac:dyDescent="0.25">
      <c r="E1011">
        <v>58.891399999999997</v>
      </c>
      <c r="F1011" s="141">
        <v>2.3000000000138243E-2</v>
      </c>
    </row>
    <row r="1012" spans="5:6" x14ac:dyDescent="0.25">
      <c r="E1012">
        <v>58.92</v>
      </c>
      <c r="F1012" s="142">
        <v>2.5000000000545697E-2</v>
      </c>
    </row>
    <row r="1013" spans="5:6" x14ac:dyDescent="0.25">
      <c r="E1013">
        <v>58.948700000000002</v>
      </c>
      <c r="F1013" s="141">
        <v>2.8000000000247383E-2</v>
      </c>
    </row>
    <row r="1014" spans="5:6" x14ac:dyDescent="0.25">
      <c r="E1014">
        <v>58.9773</v>
      </c>
      <c r="F1014" s="142">
        <v>3.0999999999949068E-2</v>
      </c>
    </row>
    <row r="1015" spans="5:6" x14ac:dyDescent="0.25">
      <c r="E1015">
        <v>59.006</v>
      </c>
      <c r="F1015" s="141">
        <v>3.4999999999854481E-2</v>
      </c>
    </row>
    <row r="1016" spans="5:6" x14ac:dyDescent="0.25">
      <c r="E1016">
        <v>59.034599999999998</v>
      </c>
      <c r="F1016" s="142">
        <v>3.8000000000465661E-2</v>
      </c>
    </row>
    <row r="1017" spans="5:6" x14ac:dyDescent="0.25">
      <c r="E1017">
        <v>59.063299999999998</v>
      </c>
      <c r="F1017" s="141">
        <v>4.2999999999665306E-2</v>
      </c>
    </row>
    <row r="1018" spans="5:6" x14ac:dyDescent="0.25">
      <c r="E1018">
        <v>59.091900000000003</v>
      </c>
      <c r="F1018" s="142">
        <v>4.7000000000480213E-2</v>
      </c>
    </row>
    <row r="1019" spans="5:6" x14ac:dyDescent="0.25">
      <c r="E1019">
        <v>59.120600000000003</v>
      </c>
      <c r="F1019" s="141">
        <v>5.2000000000589353E-2</v>
      </c>
    </row>
    <row r="1020" spans="5:6" x14ac:dyDescent="0.25">
      <c r="E1020">
        <v>59.1492</v>
      </c>
      <c r="F1020" s="142">
        <v>5.7999999999992724E-2</v>
      </c>
    </row>
    <row r="1021" spans="5:6" x14ac:dyDescent="0.25">
      <c r="E1021">
        <v>59.177900000000001</v>
      </c>
      <c r="F1021" s="141">
        <v>6.3999999999396096E-2</v>
      </c>
    </row>
    <row r="1022" spans="5:6" x14ac:dyDescent="0.25">
      <c r="E1022">
        <v>59.206499999999998</v>
      </c>
      <c r="F1022" s="142">
        <v>7.0999999999912689E-2</v>
      </c>
    </row>
    <row r="1023" spans="5:6" x14ac:dyDescent="0.25">
      <c r="E1023">
        <v>59.235199999999999</v>
      </c>
      <c r="F1023" s="141">
        <v>7.9000000000633008E-2</v>
      </c>
    </row>
    <row r="1024" spans="5:6" x14ac:dyDescent="0.25">
      <c r="E1024">
        <v>59.263800000000003</v>
      </c>
      <c r="F1024" s="142">
        <v>8.6999999999534339E-2</v>
      </c>
    </row>
    <row r="1025" spans="5:6" x14ac:dyDescent="0.25">
      <c r="E1025">
        <v>59.292499999999997</v>
      </c>
      <c r="F1025" s="141">
        <v>9.5999999999548891E-2</v>
      </c>
    </row>
    <row r="1026" spans="5:6" x14ac:dyDescent="0.25">
      <c r="E1026">
        <v>59.321100000000001</v>
      </c>
      <c r="F1026" s="142">
        <v>0.10600000000067666</v>
      </c>
    </row>
    <row r="1027" spans="5:6" x14ac:dyDescent="0.25">
      <c r="E1027">
        <v>59.349800000000002</v>
      </c>
      <c r="F1027" s="141">
        <v>0.11700000000018917</v>
      </c>
    </row>
    <row r="1028" spans="5:6" x14ac:dyDescent="0.25">
      <c r="E1028">
        <v>59.378399999999999</v>
      </c>
      <c r="F1028" s="142">
        <v>0.13000000000010914</v>
      </c>
    </row>
    <row r="1029" spans="5:6" x14ac:dyDescent="0.25">
      <c r="E1029">
        <v>59.406999999999996</v>
      </c>
      <c r="F1029" s="141">
        <v>0.1430000000000291</v>
      </c>
    </row>
    <row r="1030" spans="5:6" x14ac:dyDescent="0.25">
      <c r="E1030">
        <v>59.435699999999997</v>
      </c>
      <c r="F1030" s="142">
        <v>0.15800000000035652</v>
      </c>
    </row>
    <row r="1031" spans="5:6" x14ac:dyDescent="0.25">
      <c r="E1031">
        <v>59.464300000000001</v>
      </c>
      <c r="F1031" s="141">
        <v>0.17399999999997817</v>
      </c>
    </row>
    <row r="1032" spans="5:6" x14ac:dyDescent="0.25">
      <c r="E1032">
        <v>59.493000000000002</v>
      </c>
      <c r="F1032" s="142">
        <v>0.19200000000000728</v>
      </c>
    </row>
    <row r="1033" spans="5:6" x14ac:dyDescent="0.25">
      <c r="E1033">
        <v>59.521599999999999</v>
      </c>
      <c r="F1033" s="141">
        <v>0.21199999999953434</v>
      </c>
    </row>
    <row r="1034" spans="5:6" x14ac:dyDescent="0.25">
      <c r="E1034">
        <v>59.5503</v>
      </c>
      <c r="F1034" s="142">
        <v>0.23299999999926513</v>
      </c>
    </row>
    <row r="1035" spans="5:6" x14ac:dyDescent="0.25">
      <c r="E1035">
        <v>59.578899999999997</v>
      </c>
      <c r="F1035" s="141">
        <v>0.25700000000051659</v>
      </c>
    </row>
    <row r="1036" spans="5:6" x14ac:dyDescent="0.25">
      <c r="E1036">
        <v>59.607599999999998</v>
      </c>
      <c r="F1036" s="142">
        <v>0.2820000000001528</v>
      </c>
    </row>
    <row r="1037" spans="5:6" x14ac:dyDescent="0.25">
      <c r="E1037">
        <v>59.636200000000002</v>
      </c>
      <c r="F1037" s="141">
        <v>0.31099999999969441</v>
      </c>
    </row>
    <row r="1038" spans="5:6" x14ac:dyDescent="0.25">
      <c r="E1038">
        <v>59.664900000000003</v>
      </c>
      <c r="F1038" s="142">
        <v>0.34199999999964348</v>
      </c>
    </row>
    <row r="1039" spans="5:6" x14ac:dyDescent="0.25">
      <c r="E1039">
        <v>59.6935</v>
      </c>
      <c r="F1039" s="141">
        <v>0.37600000000020373</v>
      </c>
    </row>
    <row r="1040" spans="5:6" x14ac:dyDescent="0.25">
      <c r="E1040">
        <v>59.722200000000001</v>
      </c>
      <c r="F1040" s="142">
        <v>0.41199999999935244</v>
      </c>
    </row>
    <row r="1041" spans="5:6" x14ac:dyDescent="0.25">
      <c r="E1041">
        <v>59.750799999999998</v>
      </c>
      <c r="F1041" s="141">
        <v>0.45299999999951979</v>
      </c>
    </row>
    <row r="1042" spans="5:6" x14ac:dyDescent="0.25">
      <c r="E1042">
        <v>59.779499999999999</v>
      </c>
      <c r="F1042" s="142">
        <v>0.49700000000029831</v>
      </c>
    </row>
    <row r="1043" spans="5:6" x14ac:dyDescent="0.25">
      <c r="E1043">
        <v>59.808100000000003</v>
      </c>
      <c r="F1043" s="141">
        <v>0.54500000000007276</v>
      </c>
    </row>
    <row r="1044" spans="5:6" x14ac:dyDescent="0.25">
      <c r="E1044">
        <v>59.836799999999997</v>
      </c>
      <c r="F1044" s="142">
        <v>0.59799999999995634</v>
      </c>
    </row>
    <row r="1045" spans="5:6" x14ac:dyDescent="0.25">
      <c r="E1045">
        <v>59.865400000000001</v>
      </c>
      <c r="F1045" s="141">
        <v>0.65499999999974534</v>
      </c>
    </row>
    <row r="1046" spans="5:6" x14ac:dyDescent="0.25">
      <c r="E1046">
        <v>59.894100000000002</v>
      </c>
      <c r="F1046" s="142">
        <v>0.71699999999964348</v>
      </c>
    </row>
    <row r="1047" spans="5:6" x14ac:dyDescent="0.25">
      <c r="E1047">
        <v>59.922699999999999</v>
      </c>
      <c r="F1047" s="141">
        <v>0.78500000000076398</v>
      </c>
    </row>
    <row r="1048" spans="5:6" x14ac:dyDescent="0.25">
      <c r="E1048">
        <v>59.9514</v>
      </c>
      <c r="F1048" s="142">
        <v>0.85800000000017462</v>
      </c>
    </row>
    <row r="1049" spans="5:6" x14ac:dyDescent="0.25">
      <c r="E1049">
        <v>59.98</v>
      </c>
      <c r="F1049" s="141">
        <v>0.93900000000030559</v>
      </c>
    </row>
    <row r="1050" spans="5:6" x14ac:dyDescent="0.25">
      <c r="E1050">
        <v>60.008699999999997</v>
      </c>
      <c r="F1050" s="142">
        <v>1.0270000000000437</v>
      </c>
    </row>
    <row r="1051" spans="5:6" x14ac:dyDescent="0.25">
      <c r="E1051">
        <v>60.037300000000002</v>
      </c>
      <c r="F1051" s="141">
        <v>1.1209999999991851</v>
      </c>
    </row>
    <row r="1052" spans="5:6" x14ac:dyDescent="0.25">
      <c r="E1052">
        <v>60.066000000000003</v>
      </c>
      <c r="F1052" s="142">
        <v>1.2240000000001601</v>
      </c>
    </row>
    <row r="1053" spans="5:6" x14ac:dyDescent="0.25">
      <c r="E1053">
        <v>60.0946</v>
      </c>
      <c r="F1053" s="141">
        <v>1.3340000000007421</v>
      </c>
    </row>
    <row r="1054" spans="5:6" x14ac:dyDescent="0.25">
      <c r="E1054">
        <v>60.123199999999997</v>
      </c>
      <c r="F1054" s="142">
        <v>1.4549999999999272</v>
      </c>
    </row>
    <row r="1055" spans="5:6" x14ac:dyDescent="0.25">
      <c r="E1055">
        <v>60.151899999999998</v>
      </c>
      <c r="F1055" s="141">
        <v>1.5860000000002401</v>
      </c>
    </row>
    <row r="1056" spans="5:6" x14ac:dyDescent="0.25">
      <c r="E1056">
        <v>60.180500000000002</v>
      </c>
      <c r="F1056" s="142">
        <v>1.7280000000000655</v>
      </c>
    </row>
    <row r="1057" spans="5:6" x14ac:dyDescent="0.25">
      <c r="E1057">
        <v>60.209200000000003</v>
      </c>
      <c r="F1057" s="141">
        <v>1.8820000000005166</v>
      </c>
    </row>
    <row r="1058" spans="5:6" x14ac:dyDescent="0.25">
      <c r="E1058">
        <v>60.2378</v>
      </c>
      <c r="F1058" s="142">
        <v>2.0470000000004802</v>
      </c>
    </row>
    <row r="1059" spans="5:6" x14ac:dyDescent="0.25">
      <c r="E1059">
        <v>60.266500000000001</v>
      </c>
      <c r="F1059" s="141">
        <v>2.2269999999998618</v>
      </c>
    </row>
    <row r="1060" spans="5:6" x14ac:dyDescent="0.25">
      <c r="E1060">
        <v>60.295099999999998</v>
      </c>
      <c r="F1060" s="142">
        <v>2.4200000000000728</v>
      </c>
    </row>
    <row r="1061" spans="5:6" x14ac:dyDescent="0.25">
      <c r="E1061">
        <v>60.323799999999999</v>
      </c>
      <c r="F1061" s="141">
        <v>2.6300000000001091</v>
      </c>
    </row>
    <row r="1062" spans="5:6" x14ac:dyDescent="0.25">
      <c r="E1062">
        <v>60.352400000000003</v>
      </c>
      <c r="F1062" s="142">
        <v>2.8550000000004729</v>
      </c>
    </row>
    <row r="1063" spans="5:6" x14ac:dyDescent="0.25">
      <c r="E1063">
        <v>60.381100000000004</v>
      </c>
      <c r="F1063" s="141">
        <v>3.0990000000001601</v>
      </c>
    </row>
    <row r="1064" spans="5:6" x14ac:dyDescent="0.25">
      <c r="E1064">
        <v>60.409700000000001</v>
      </c>
      <c r="F1064" s="142">
        <v>3.3610000000007858</v>
      </c>
    </row>
    <row r="1065" spans="5:6" x14ac:dyDescent="0.25">
      <c r="E1065">
        <v>60.438400000000001</v>
      </c>
      <c r="F1065" s="141">
        <v>3.6440000000002328</v>
      </c>
    </row>
    <row r="1066" spans="5:6" x14ac:dyDescent="0.25">
      <c r="E1066">
        <v>60.466999999999999</v>
      </c>
      <c r="F1066" s="142">
        <v>3.9480000000003201</v>
      </c>
    </row>
    <row r="1067" spans="5:6" x14ac:dyDescent="0.25">
      <c r="E1067">
        <v>60.495699999999999</v>
      </c>
      <c r="F1067" s="141">
        <v>4.2759999999998399</v>
      </c>
    </row>
    <row r="1068" spans="5:6" x14ac:dyDescent="0.25">
      <c r="E1068">
        <v>60.524299999999997</v>
      </c>
      <c r="F1068" s="142">
        <v>4.6280000000006112</v>
      </c>
    </row>
    <row r="1069" spans="5:6" x14ac:dyDescent="0.25">
      <c r="E1069">
        <v>60.552999999999997</v>
      </c>
      <c r="F1069" s="141">
        <v>5.0060000000003129</v>
      </c>
    </row>
    <row r="1070" spans="5:6" x14ac:dyDescent="0.25">
      <c r="E1070">
        <v>60.581600000000002</v>
      </c>
      <c r="F1070" s="142">
        <v>5.4130000000004657</v>
      </c>
    </row>
    <row r="1071" spans="5:6" x14ac:dyDescent="0.25">
      <c r="E1071">
        <v>60.610300000000002</v>
      </c>
      <c r="F1071" s="141">
        <v>5.8490000000001601</v>
      </c>
    </row>
    <row r="1072" spans="5:6" x14ac:dyDescent="0.25">
      <c r="E1072">
        <v>60.6389</v>
      </c>
      <c r="F1072" s="142">
        <v>6.3170000000000073</v>
      </c>
    </row>
    <row r="1073" spans="5:6" x14ac:dyDescent="0.25">
      <c r="E1073">
        <v>60.6676</v>
      </c>
      <c r="F1073" s="141">
        <v>6.8200000000006185</v>
      </c>
    </row>
    <row r="1074" spans="5:6" x14ac:dyDescent="0.25">
      <c r="E1074">
        <v>60.696199999999997</v>
      </c>
      <c r="F1074" s="142">
        <v>7.3569999999999709</v>
      </c>
    </row>
    <row r="1075" spans="5:6" x14ac:dyDescent="0.25">
      <c r="E1075">
        <v>60.724899999999998</v>
      </c>
      <c r="F1075" s="141">
        <v>7.9340000000001965</v>
      </c>
    </row>
    <row r="1076" spans="5:6" x14ac:dyDescent="0.25">
      <c r="E1076">
        <v>60.753500000000003</v>
      </c>
      <c r="F1076" s="142">
        <v>8.5500000000001819</v>
      </c>
    </row>
    <row r="1077" spans="5:6" x14ac:dyDescent="0.25">
      <c r="E1077">
        <v>60.7821</v>
      </c>
      <c r="F1077" s="141">
        <v>9.2089999999998327</v>
      </c>
    </row>
    <row r="1078" spans="5:6" x14ac:dyDescent="0.25">
      <c r="E1078">
        <v>60.8108</v>
      </c>
      <c r="F1078" s="142">
        <v>9.9139999999997599</v>
      </c>
    </row>
    <row r="1079" spans="5:6" x14ac:dyDescent="0.25">
      <c r="E1079">
        <v>60.839399999999998</v>
      </c>
      <c r="F1079" s="141">
        <v>10.667000000000371</v>
      </c>
    </row>
    <row r="1080" spans="5:6" x14ac:dyDescent="0.25">
      <c r="E1080">
        <v>60.868099999999998</v>
      </c>
      <c r="F1080" s="142">
        <v>11.471999999999753</v>
      </c>
    </row>
    <row r="1081" spans="5:6" x14ac:dyDescent="0.25">
      <c r="E1081">
        <v>60.896700000000003</v>
      </c>
      <c r="F1081" s="141">
        <v>12.329999999999927</v>
      </c>
    </row>
    <row r="1082" spans="5:6" x14ac:dyDescent="0.25">
      <c r="E1082">
        <v>60.925400000000003</v>
      </c>
      <c r="F1082" s="142">
        <v>13.244999999999891</v>
      </c>
    </row>
    <row r="1083" spans="5:6" x14ac:dyDescent="0.25">
      <c r="E1083">
        <v>60.954000000000001</v>
      </c>
      <c r="F1083" s="141">
        <v>14.220999999999549</v>
      </c>
    </row>
    <row r="1084" spans="5:6" x14ac:dyDescent="0.25">
      <c r="E1084">
        <v>60.982700000000001</v>
      </c>
      <c r="F1084" s="142">
        <v>15.260000000000218</v>
      </c>
    </row>
    <row r="1085" spans="5:6" x14ac:dyDescent="0.25">
      <c r="E1085">
        <v>61.011299999999999</v>
      </c>
      <c r="F1085" s="141">
        <v>16.365999999999985</v>
      </c>
    </row>
    <row r="1086" spans="5:6" x14ac:dyDescent="0.25">
      <c r="E1086">
        <v>61.04</v>
      </c>
      <c r="F1086" s="142">
        <v>17.543999999999869</v>
      </c>
    </row>
    <row r="1087" spans="5:6" x14ac:dyDescent="0.25">
      <c r="E1087">
        <v>61.068600000000004</v>
      </c>
      <c r="F1087" s="141">
        <v>18.795000000000073</v>
      </c>
    </row>
    <row r="1088" spans="5:6" x14ac:dyDescent="0.25">
      <c r="E1088">
        <v>61.097299999999997</v>
      </c>
      <c r="F1088" s="142">
        <v>20.126000000000204</v>
      </c>
    </row>
    <row r="1089" spans="5:6" x14ac:dyDescent="0.25">
      <c r="E1089">
        <v>61.125900000000001</v>
      </c>
      <c r="F1089" s="141">
        <v>21.538000000000466</v>
      </c>
    </row>
    <row r="1090" spans="5:6" x14ac:dyDescent="0.25">
      <c r="E1090">
        <v>61.154600000000002</v>
      </c>
      <c r="F1090" s="142">
        <v>23.036999999999352</v>
      </c>
    </row>
    <row r="1091" spans="5:6" x14ac:dyDescent="0.25">
      <c r="E1091">
        <v>61.183199999999999</v>
      </c>
      <c r="F1091" s="141">
        <v>24.628999999999905</v>
      </c>
    </row>
    <row r="1092" spans="5:6" x14ac:dyDescent="0.25">
      <c r="E1092">
        <v>61.2119</v>
      </c>
      <c r="F1092" s="142">
        <v>26.314000000000306</v>
      </c>
    </row>
    <row r="1093" spans="5:6" x14ac:dyDescent="0.25">
      <c r="E1093">
        <v>61.240499999999997</v>
      </c>
      <c r="F1093" s="141">
        <v>28.101000000000568</v>
      </c>
    </row>
    <row r="1094" spans="5:6" x14ac:dyDescent="0.25">
      <c r="E1094">
        <v>61.269199999999998</v>
      </c>
      <c r="F1094" s="142">
        <v>29.992999999999483</v>
      </c>
    </row>
    <row r="1095" spans="5:6" x14ac:dyDescent="0.25">
      <c r="E1095">
        <v>61.297800000000002</v>
      </c>
      <c r="F1095" s="141">
        <v>31.994000000000597</v>
      </c>
    </row>
    <row r="1096" spans="5:6" x14ac:dyDescent="0.25">
      <c r="E1096">
        <v>61.326500000000003</v>
      </c>
      <c r="F1096" s="142">
        <v>34.109999999999673</v>
      </c>
    </row>
    <row r="1097" spans="5:6" x14ac:dyDescent="0.25">
      <c r="E1097">
        <v>61.3551</v>
      </c>
      <c r="F1097" s="141">
        <v>36.347999999999956</v>
      </c>
    </row>
    <row r="1098" spans="5:6" x14ac:dyDescent="0.25">
      <c r="E1098">
        <v>61.383800000000001</v>
      </c>
      <c r="F1098" s="142">
        <v>38.710999999999331</v>
      </c>
    </row>
    <row r="1099" spans="5:6" x14ac:dyDescent="0.25">
      <c r="E1099">
        <v>61.412399999999998</v>
      </c>
      <c r="F1099" s="141">
        <v>41.204999999999927</v>
      </c>
    </row>
    <row r="1100" spans="5:6" x14ac:dyDescent="0.25">
      <c r="E1100">
        <v>61.441000000000003</v>
      </c>
      <c r="F1100" s="142">
        <v>43.835999999999331</v>
      </c>
    </row>
    <row r="1101" spans="5:6" x14ac:dyDescent="0.25">
      <c r="E1101">
        <v>61.469700000000003</v>
      </c>
      <c r="F1101" s="141">
        <v>46.611000000000786</v>
      </c>
    </row>
    <row r="1102" spans="5:6" x14ac:dyDescent="0.25">
      <c r="E1102">
        <v>61.4983</v>
      </c>
      <c r="F1102" s="142">
        <v>49.534999999999854</v>
      </c>
    </row>
    <row r="1103" spans="5:6" x14ac:dyDescent="0.25">
      <c r="E1103">
        <v>61.527000000000001</v>
      </c>
      <c r="F1103" s="141">
        <v>52.613000000000284</v>
      </c>
    </row>
    <row r="1104" spans="5:6" x14ac:dyDescent="0.25">
      <c r="E1104">
        <v>61.555599999999998</v>
      </c>
      <c r="F1104" s="142">
        <v>55.851999999999862</v>
      </c>
    </row>
    <row r="1105" spans="5:6" x14ac:dyDescent="0.25">
      <c r="E1105">
        <v>61.584299999999999</v>
      </c>
      <c r="F1105" s="141">
        <v>59.260000000000218</v>
      </c>
    </row>
    <row r="1106" spans="5:6" x14ac:dyDescent="0.25">
      <c r="E1106">
        <v>61.612900000000003</v>
      </c>
      <c r="F1106" s="142">
        <v>62.841000000000349</v>
      </c>
    </row>
    <row r="1107" spans="5:6" x14ac:dyDescent="0.25">
      <c r="E1107">
        <v>61.641599999999997</v>
      </c>
      <c r="F1107" s="141">
        <v>66.603000000000065</v>
      </c>
    </row>
    <row r="1108" spans="5:6" x14ac:dyDescent="0.25">
      <c r="E1108">
        <v>61.670200000000001</v>
      </c>
      <c r="F1108" s="142">
        <v>70.551000000000386</v>
      </c>
    </row>
    <row r="1109" spans="5:6" x14ac:dyDescent="0.25">
      <c r="E1109">
        <v>61.698900000000002</v>
      </c>
      <c r="F1109" s="141">
        <v>74.693000000000211</v>
      </c>
    </row>
    <row r="1110" spans="5:6" x14ac:dyDescent="0.25">
      <c r="E1110">
        <v>61.727499999999999</v>
      </c>
      <c r="F1110" s="142">
        <v>79.036999999999352</v>
      </c>
    </row>
    <row r="1111" spans="5:6" x14ac:dyDescent="0.25">
      <c r="E1111">
        <v>61.7562</v>
      </c>
      <c r="F1111" s="141">
        <v>83.587000000000444</v>
      </c>
    </row>
    <row r="1112" spans="5:6" x14ac:dyDescent="0.25">
      <c r="E1112">
        <v>61.784799999999997</v>
      </c>
      <c r="F1112" s="142">
        <v>88.351000000000568</v>
      </c>
    </row>
    <row r="1113" spans="5:6" x14ac:dyDescent="0.25">
      <c r="E1113">
        <v>61.813499999999998</v>
      </c>
      <c r="F1113" s="141">
        <v>93.336999999999534</v>
      </c>
    </row>
    <row r="1114" spans="5:6" x14ac:dyDescent="0.25">
      <c r="E1114">
        <v>61.842100000000002</v>
      </c>
      <c r="F1114" s="142">
        <v>98.55199999999968</v>
      </c>
    </row>
    <row r="1115" spans="5:6" x14ac:dyDescent="0.25">
      <c r="E1115">
        <v>61.870800000000003</v>
      </c>
      <c r="F1115" s="141">
        <v>104.00200000000041</v>
      </c>
    </row>
    <row r="1116" spans="5:6" x14ac:dyDescent="0.25">
      <c r="E1116">
        <v>61.8994</v>
      </c>
      <c r="F1116" s="142">
        <v>109.69300000000021</v>
      </c>
    </row>
    <row r="1117" spans="5:6" x14ac:dyDescent="0.25">
      <c r="E1117">
        <v>61.928100000000001</v>
      </c>
      <c r="F1117" s="141">
        <v>115.63299999999981</v>
      </c>
    </row>
    <row r="1118" spans="5:6" x14ac:dyDescent="0.25">
      <c r="E1118">
        <v>61.956699999999998</v>
      </c>
      <c r="F1118" s="142">
        <v>121.82999999999993</v>
      </c>
    </row>
    <row r="1119" spans="5:6" x14ac:dyDescent="0.25">
      <c r="E1119">
        <v>61.985399999999998</v>
      </c>
      <c r="F1119" s="141">
        <v>128.29100000000017</v>
      </c>
    </row>
    <row r="1120" spans="5:6" x14ac:dyDescent="0.25">
      <c r="E1120">
        <v>62.014000000000003</v>
      </c>
      <c r="F1120" s="142">
        <v>135.02000000000044</v>
      </c>
    </row>
    <row r="1121" spans="5:6" x14ac:dyDescent="0.25">
      <c r="E1121">
        <v>62.042700000000004</v>
      </c>
      <c r="F1121" s="141">
        <v>142.02500000000055</v>
      </c>
    </row>
    <row r="1122" spans="5:6" x14ac:dyDescent="0.25">
      <c r="E1122">
        <v>62.071300000000001</v>
      </c>
      <c r="F1122" s="142">
        <v>149.3139999999994</v>
      </c>
    </row>
    <row r="1123" spans="5:6" x14ac:dyDescent="0.25">
      <c r="E1123">
        <v>62.099899999999998</v>
      </c>
      <c r="F1123" s="141">
        <v>156.89300000000003</v>
      </c>
    </row>
    <row r="1124" spans="5:6" x14ac:dyDescent="0.25">
      <c r="E1124">
        <v>62.128599999999999</v>
      </c>
      <c r="F1124" s="142">
        <v>164.76599999999962</v>
      </c>
    </row>
    <row r="1125" spans="5:6" x14ac:dyDescent="0.25">
      <c r="E1125">
        <v>62.157200000000003</v>
      </c>
      <c r="F1125" s="141">
        <v>172.94200000000001</v>
      </c>
    </row>
    <row r="1126" spans="5:6" x14ac:dyDescent="0.25">
      <c r="E1126">
        <v>62.185899999999997</v>
      </c>
      <c r="F1126" s="142">
        <v>181.42700000000059</v>
      </c>
    </row>
    <row r="1127" spans="5:6" x14ac:dyDescent="0.25">
      <c r="E1127">
        <v>62.214500000000001</v>
      </c>
      <c r="F1127" s="141">
        <v>190.22299999999996</v>
      </c>
    </row>
    <row r="1128" spans="5:6" x14ac:dyDescent="0.25">
      <c r="E1128">
        <v>62.243200000000002</v>
      </c>
      <c r="F1128" s="142">
        <v>199.34000000000015</v>
      </c>
    </row>
    <row r="1129" spans="5:6" x14ac:dyDescent="0.25">
      <c r="E1129">
        <v>62.271799999999999</v>
      </c>
      <c r="F1129" s="141">
        <v>208.77999999999975</v>
      </c>
    </row>
    <row r="1130" spans="5:6" x14ac:dyDescent="0.25">
      <c r="E1130">
        <v>62.3005</v>
      </c>
      <c r="F1130" s="142">
        <v>218.55100000000039</v>
      </c>
    </row>
    <row r="1131" spans="5:6" x14ac:dyDescent="0.25">
      <c r="E1131">
        <v>62.329099999999997</v>
      </c>
      <c r="F1131" s="141">
        <v>228.65299999999934</v>
      </c>
    </row>
    <row r="1132" spans="5:6" x14ac:dyDescent="0.25">
      <c r="E1132">
        <v>62.357799999999997</v>
      </c>
      <c r="F1132" s="142">
        <v>239.09500000000025</v>
      </c>
    </row>
    <row r="1133" spans="5:6" x14ac:dyDescent="0.25">
      <c r="E1133">
        <v>62.386400000000002</v>
      </c>
      <c r="F1133" s="141">
        <v>249.87899999999991</v>
      </c>
    </row>
    <row r="1134" spans="5:6" x14ac:dyDescent="0.25">
      <c r="E1134">
        <v>62.415100000000002</v>
      </c>
      <c r="F1134" s="142">
        <v>261.00799999999981</v>
      </c>
    </row>
    <row r="1135" spans="5:6" x14ac:dyDescent="0.25">
      <c r="E1135">
        <v>62.4437</v>
      </c>
      <c r="F1135" s="141">
        <v>272.48700000000008</v>
      </c>
    </row>
    <row r="1136" spans="5:6" x14ac:dyDescent="0.25">
      <c r="E1136">
        <v>62.4724</v>
      </c>
      <c r="F1136" s="142">
        <v>284.31700000000001</v>
      </c>
    </row>
    <row r="1137" spans="5:6" x14ac:dyDescent="0.25">
      <c r="E1137">
        <v>62.500999999999998</v>
      </c>
      <c r="F1137" s="141">
        <v>296.5</v>
      </c>
    </row>
    <row r="1138" spans="5:6" x14ac:dyDescent="0.25">
      <c r="E1138">
        <v>62.529699999999998</v>
      </c>
      <c r="F1138" s="142">
        <v>309.03999999999996</v>
      </c>
    </row>
    <row r="1139" spans="5:6" x14ac:dyDescent="0.25">
      <c r="E1139">
        <v>62.558300000000003</v>
      </c>
      <c r="F1139" s="141">
        <v>321.93499999999949</v>
      </c>
    </row>
    <row r="1140" spans="5:6" x14ac:dyDescent="0.25">
      <c r="E1140">
        <v>62.587000000000003</v>
      </c>
      <c r="F1140" s="142">
        <v>335.1880000000001</v>
      </c>
    </row>
    <row r="1141" spans="5:6" x14ac:dyDescent="0.25">
      <c r="E1141">
        <v>62.615600000000001</v>
      </c>
      <c r="F1141" s="141">
        <v>348.79799999999977</v>
      </c>
    </row>
    <row r="1142" spans="5:6" x14ac:dyDescent="0.25">
      <c r="E1142">
        <v>62.644300000000001</v>
      </c>
      <c r="F1142" s="142">
        <v>362.76600000000053</v>
      </c>
    </row>
    <row r="1143" spans="5:6" x14ac:dyDescent="0.25">
      <c r="E1143">
        <v>62.672899999999998</v>
      </c>
      <c r="F1143" s="141">
        <v>377.08899999999994</v>
      </c>
    </row>
    <row r="1144" spans="5:6" x14ac:dyDescent="0.25">
      <c r="E1144">
        <v>62.701599999999999</v>
      </c>
      <c r="F1144" s="142">
        <v>391.76600000000053</v>
      </c>
    </row>
    <row r="1145" spans="5:6" x14ac:dyDescent="0.25">
      <c r="E1145">
        <v>62.730200000000004</v>
      </c>
      <c r="F1145" s="141">
        <v>406.79499999999916</v>
      </c>
    </row>
    <row r="1146" spans="5:6" x14ac:dyDescent="0.25">
      <c r="E1146">
        <v>62.758899999999997</v>
      </c>
      <c r="F1146" s="142">
        <v>422.17299999999977</v>
      </c>
    </row>
    <row r="1147" spans="5:6" x14ac:dyDescent="0.25">
      <c r="E1147">
        <v>62.787500000000001</v>
      </c>
      <c r="F1147" s="141">
        <v>437.89599999999973</v>
      </c>
    </row>
    <row r="1148" spans="5:6" x14ac:dyDescent="0.25">
      <c r="E1148">
        <v>62.816099999999999</v>
      </c>
      <c r="F1148" s="142">
        <v>453.96000000000004</v>
      </c>
    </row>
    <row r="1149" spans="5:6" x14ac:dyDescent="0.25">
      <c r="E1149">
        <v>62.844799999999999</v>
      </c>
      <c r="F1149" s="141">
        <v>470.36000000000058</v>
      </c>
    </row>
    <row r="1150" spans="5:6" x14ac:dyDescent="0.25">
      <c r="E1150">
        <v>62.873399999999997</v>
      </c>
      <c r="F1150" s="142">
        <v>487.09200000000055</v>
      </c>
    </row>
    <row r="1151" spans="5:6" x14ac:dyDescent="0.25">
      <c r="E1151">
        <v>62.902099999999997</v>
      </c>
      <c r="F1151" s="141">
        <v>504.14400000000023</v>
      </c>
    </row>
    <row r="1152" spans="5:6" x14ac:dyDescent="0.25">
      <c r="E1152">
        <v>62.930700000000002</v>
      </c>
      <c r="F1152" s="142">
        <v>521.51199999999972</v>
      </c>
    </row>
    <row r="1153" spans="5:6" x14ac:dyDescent="0.25">
      <c r="E1153">
        <v>62.959400000000002</v>
      </c>
      <c r="F1153" s="141">
        <v>539.1880000000001</v>
      </c>
    </row>
    <row r="1154" spans="5:6" x14ac:dyDescent="0.25">
      <c r="E1154">
        <v>62.988</v>
      </c>
      <c r="F1154" s="142">
        <v>557.16300000000047</v>
      </c>
    </row>
    <row r="1155" spans="5:6" x14ac:dyDescent="0.25">
      <c r="E1155">
        <v>63.0167</v>
      </c>
      <c r="F1155" s="141">
        <v>575.42699999999968</v>
      </c>
    </row>
    <row r="1156" spans="5:6" x14ac:dyDescent="0.25">
      <c r="E1156">
        <v>63.045299999999997</v>
      </c>
      <c r="F1156" s="142">
        <v>593.97000000000025</v>
      </c>
    </row>
    <row r="1157" spans="5:6" x14ac:dyDescent="0.25">
      <c r="E1157">
        <v>63.073999999999998</v>
      </c>
      <c r="F1157" s="141">
        <v>612.77899999999954</v>
      </c>
    </row>
    <row r="1158" spans="5:6" x14ac:dyDescent="0.25">
      <c r="E1158">
        <v>63.102600000000002</v>
      </c>
      <c r="F1158" s="142">
        <v>631.84199999999964</v>
      </c>
    </row>
    <row r="1159" spans="5:6" x14ac:dyDescent="0.25">
      <c r="E1159">
        <v>63.131300000000003</v>
      </c>
      <c r="F1159" s="141">
        <v>651.14800000000014</v>
      </c>
    </row>
    <row r="1160" spans="5:6" x14ac:dyDescent="0.25">
      <c r="E1160">
        <v>63.1599</v>
      </c>
      <c r="F1160" s="142">
        <v>670.68199999999979</v>
      </c>
    </row>
    <row r="1161" spans="5:6" x14ac:dyDescent="0.25">
      <c r="E1161">
        <v>63.188600000000001</v>
      </c>
      <c r="F1161" s="141">
        <v>690.43299999999999</v>
      </c>
    </row>
    <row r="1162" spans="5:6" x14ac:dyDescent="0.25">
      <c r="E1162">
        <v>63.217199999999998</v>
      </c>
      <c r="F1162" s="142">
        <v>710.37899999999991</v>
      </c>
    </row>
    <row r="1163" spans="5:6" x14ac:dyDescent="0.25">
      <c r="E1163">
        <v>63.245899999999999</v>
      </c>
      <c r="F1163" s="141">
        <v>730.50700000000052</v>
      </c>
    </row>
    <row r="1164" spans="5:6" x14ac:dyDescent="0.25">
      <c r="E1164">
        <v>63.274500000000003</v>
      </c>
      <c r="F1164" s="142">
        <v>750.80100000000039</v>
      </c>
    </row>
    <row r="1165" spans="5:6" x14ac:dyDescent="0.25">
      <c r="E1165">
        <v>63.303199999999997</v>
      </c>
      <c r="F1165" s="141">
        <v>771.2440000000006</v>
      </c>
    </row>
    <row r="1166" spans="5:6" x14ac:dyDescent="0.25">
      <c r="E1166">
        <v>63.331800000000001</v>
      </c>
      <c r="F1166" s="142">
        <v>791.8159999999998</v>
      </c>
    </row>
    <row r="1167" spans="5:6" x14ac:dyDescent="0.25">
      <c r="E1167">
        <v>63.360500000000002</v>
      </c>
      <c r="F1167" s="141">
        <v>812.49799999999959</v>
      </c>
    </row>
    <row r="1168" spans="5:6" x14ac:dyDescent="0.25">
      <c r="E1168">
        <v>63.389099999999999</v>
      </c>
      <c r="F1168" s="142">
        <v>833.27099999999973</v>
      </c>
    </row>
    <row r="1169" spans="5:6" x14ac:dyDescent="0.25">
      <c r="E1169">
        <v>63.4178</v>
      </c>
      <c r="F1169" s="141">
        <v>854.11499999999978</v>
      </c>
    </row>
    <row r="1170" spans="5:6" x14ac:dyDescent="0.25">
      <c r="E1170">
        <v>63.446399999999997</v>
      </c>
      <c r="F1170" s="142">
        <v>875.00900000000001</v>
      </c>
    </row>
    <row r="1171" spans="5:6" x14ac:dyDescent="0.25">
      <c r="E1171">
        <v>63.475000000000001</v>
      </c>
      <c r="F1171" s="141">
        <v>895.93000000000029</v>
      </c>
    </row>
    <row r="1172" spans="5:6" x14ac:dyDescent="0.25">
      <c r="E1172">
        <v>63.503700000000002</v>
      </c>
      <c r="F1172" s="142">
        <v>916.85999999999967</v>
      </c>
    </row>
    <row r="1173" spans="5:6" x14ac:dyDescent="0.25">
      <c r="E1173">
        <v>63.532299999999999</v>
      </c>
      <c r="F1173" s="141">
        <v>937.76999999999953</v>
      </c>
    </row>
    <row r="1174" spans="5:6" x14ac:dyDescent="0.25">
      <c r="E1174">
        <v>63.561</v>
      </c>
      <c r="F1174" s="142">
        <v>958.64000000000033</v>
      </c>
    </row>
    <row r="1175" spans="5:6" x14ac:dyDescent="0.25">
      <c r="E1175">
        <v>63.589599999999997</v>
      </c>
      <c r="F1175" s="141">
        <v>979.44699999999921</v>
      </c>
    </row>
    <row r="1176" spans="5:6" x14ac:dyDescent="0.25">
      <c r="E1176">
        <v>63.618299999999998</v>
      </c>
      <c r="F1176" s="142">
        <v>1000.165</v>
      </c>
    </row>
    <row r="1177" spans="5:6" x14ac:dyDescent="0.25">
      <c r="E1177">
        <v>63.646900000000002</v>
      </c>
      <c r="F1177" s="141">
        <v>1020.7740000000003</v>
      </c>
    </row>
    <row r="1178" spans="5:6" x14ac:dyDescent="0.25">
      <c r="E1178">
        <v>63.675600000000003</v>
      </c>
      <c r="F1178" s="142">
        <v>1041.2439999999997</v>
      </c>
    </row>
    <row r="1179" spans="5:6" x14ac:dyDescent="0.25">
      <c r="E1179">
        <v>63.7042</v>
      </c>
      <c r="F1179" s="141">
        <v>1061.5519999999997</v>
      </c>
    </row>
    <row r="1180" spans="5:6" x14ac:dyDescent="0.25">
      <c r="E1180">
        <v>63.732900000000001</v>
      </c>
      <c r="F1180" s="142">
        <v>1081.674</v>
      </c>
    </row>
    <row r="1181" spans="5:6" x14ac:dyDescent="0.25">
      <c r="E1181">
        <v>63.761499999999998</v>
      </c>
      <c r="F1181" s="141">
        <v>1101.5829999999996</v>
      </c>
    </row>
    <row r="1182" spans="5:6" x14ac:dyDescent="0.25">
      <c r="E1182">
        <v>63.790199999999999</v>
      </c>
      <c r="F1182" s="142">
        <v>1121.2529999999997</v>
      </c>
    </row>
    <row r="1183" spans="5:6" x14ac:dyDescent="0.25">
      <c r="E1183">
        <v>63.818800000000003</v>
      </c>
      <c r="F1183" s="141">
        <v>1140.6589999999997</v>
      </c>
    </row>
    <row r="1184" spans="5:6" x14ac:dyDescent="0.25">
      <c r="E1184">
        <v>63.847499999999997</v>
      </c>
      <c r="F1184" s="142">
        <v>1159.7789999999995</v>
      </c>
    </row>
    <row r="1185" spans="5:6" x14ac:dyDescent="0.25">
      <c r="E1185">
        <v>63.876100000000001</v>
      </c>
      <c r="F1185" s="141">
        <v>1178.5819999999994</v>
      </c>
    </row>
    <row r="1186" spans="5:6" x14ac:dyDescent="0.25">
      <c r="E1186">
        <v>63.904800000000002</v>
      </c>
      <c r="F1186" s="142">
        <v>1197.0429999999997</v>
      </c>
    </row>
    <row r="1187" spans="5:6" x14ac:dyDescent="0.25">
      <c r="E1187">
        <v>63.933399999999999</v>
      </c>
      <c r="F1187" s="141">
        <v>1215.1390000000001</v>
      </c>
    </row>
    <row r="1188" spans="5:6" x14ac:dyDescent="0.25">
      <c r="E1188">
        <v>63.9621</v>
      </c>
      <c r="F1188" s="142">
        <v>1232.8440000000001</v>
      </c>
    </row>
    <row r="1189" spans="5:6" x14ac:dyDescent="0.25">
      <c r="E1189">
        <v>63.990699999999997</v>
      </c>
      <c r="F1189" s="141">
        <v>1250.1329999999998</v>
      </c>
    </row>
    <row r="1190" spans="5:6" x14ac:dyDescent="0.25">
      <c r="E1190">
        <v>64.019400000000005</v>
      </c>
      <c r="F1190" s="142">
        <v>1266.982</v>
      </c>
    </row>
    <row r="1191" spans="5:6" x14ac:dyDescent="0.25">
      <c r="E1191">
        <v>64.048000000000002</v>
      </c>
      <c r="F1191" s="141">
        <v>1283.3649999999998</v>
      </c>
    </row>
    <row r="1192" spans="5:6" x14ac:dyDescent="0.25">
      <c r="E1192">
        <v>64.076700000000002</v>
      </c>
      <c r="F1192" s="142">
        <v>1299.259</v>
      </c>
    </row>
    <row r="1193" spans="5:6" x14ac:dyDescent="0.25">
      <c r="E1193">
        <v>64.1053</v>
      </c>
      <c r="F1193" s="141">
        <v>1314.6419999999998</v>
      </c>
    </row>
    <row r="1194" spans="5:6" x14ac:dyDescent="0.25">
      <c r="E1194">
        <v>64.133899999999997</v>
      </c>
      <c r="F1194" s="142">
        <v>1329.4899999999998</v>
      </c>
    </row>
    <row r="1195" spans="5:6" x14ac:dyDescent="0.25">
      <c r="E1195">
        <v>64.162599999999998</v>
      </c>
      <c r="F1195" s="141">
        <v>1343.7820000000002</v>
      </c>
    </row>
    <row r="1196" spans="5:6" x14ac:dyDescent="0.25">
      <c r="E1196">
        <v>64.191199999999995</v>
      </c>
      <c r="F1196" s="142">
        <v>1357.4960000000001</v>
      </c>
    </row>
    <row r="1197" spans="5:6" x14ac:dyDescent="0.25">
      <c r="E1197">
        <v>64.219899999999996</v>
      </c>
      <c r="F1197" s="141">
        <v>1370.6100000000006</v>
      </c>
    </row>
    <row r="1198" spans="5:6" x14ac:dyDescent="0.25">
      <c r="E1198">
        <v>64.248500000000007</v>
      </c>
      <c r="F1198" s="142">
        <v>1383.1050000000005</v>
      </c>
    </row>
    <row r="1199" spans="5:6" x14ac:dyDescent="0.25">
      <c r="E1199">
        <v>64.277199999999993</v>
      </c>
      <c r="F1199" s="141">
        <v>1394.9620000000004</v>
      </c>
    </row>
    <row r="1200" spans="5:6" x14ac:dyDescent="0.25">
      <c r="E1200">
        <v>64.305800000000005</v>
      </c>
      <c r="F1200" s="142">
        <v>1406.1629999999996</v>
      </c>
    </row>
    <row r="1201" spans="5:6" x14ac:dyDescent="0.25">
      <c r="E1201">
        <v>64.334500000000006</v>
      </c>
      <c r="F1201" s="141">
        <v>1416.6890000000003</v>
      </c>
    </row>
    <row r="1202" spans="5:6" x14ac:dyDescent="0.25">
      <c r="E1202">
        <v>64.363100000000003</v>
      </c>
      <c r="F1202" s="142">
        <v>1426.5259999999998</v>
      </c>
    </row>
    <row r="1203" spans="5:6" x14ac:dyDescent="0.25">
      <c r="E1203">
        <v>64.391800000000003</v>
      </c>
      <c r="F1203" s="141">
        <v>1435.6570000000002</v>
      </c>
    </row>
    <row r="1204" spans="5:6" x14ac:dyDescent="0.25">
      <c r="E1204">
        <v>64.420400000000001</v>
      </c>
      <c r="F1204" s="142">
        <v>1444.067</v>
      </c>
    </row>
    <row r="1205" spans="5:6" x14ac:dyDescent="0.25">
      <c r="E1205">
        <v>64.449100000000001</v>
      </c>
      <c r="F1205" s="141">
        <v>1451.7439999999997</v>
      </c>
    </row>
    <row r="1206" spans="5:6" x14ac:dyDescent="0.25">
      <c r="E1206">
        <v>64.477699999999999</v>
      </c>
      <c r="F1206" s="142">
        <v>1458.6760000000004</v>
      </c>
    </row>
    <row r="1207" spans="5:6" x14ac:dyDescent="0.25">
      <c r="E1207">
        <v>64.506399999999999</v>
      </c>
      <c r="F1207" s="141">
        <v>1464.8510000000006</v>
      </c>
    </row>
    <row r="1208" spans="5:6" x14ac:dyDescent="0.25">
      <c r="E1208">
        <v>64.534999999999997</v>
      </c>
      <c r="F1208" s="142">
        <v>1470.2600000000002</v>
      </c>
    </row>
    <row r="1209" spans="5:6" x14ac:dyDescent="0.25">
      <c r="E1209">
        <v>64.563699999999997</v>
      </c>
      <c r="F1209" s="141">
        <v>1474.8950000000004</v>
      </c>
    </row>
    <row r="1210" spans="5:6" x14ac:dyDescent="0.25">
      <c r="E1210">
        <v>64.592299999999994</v>
      </c>
      <c r="F1210" s="142">
        <v>1478.7460000000001</v>
      </c>
    </row>
    <row r="1211" spans="5:6" x14ac:dyDescent="0.25">
      <c r="E1211">
        <v>64.620999999999995</v>
      </c>
      <c r="F1211" s="141">
        <v>1481.8070000000007</v>
      </c>
    </row>
    <row r="1212" spans="5:6" x14ac:dyDescent="0.25">
      <c r="E1212">
        <v>64.649600000000007</v>
      </c>
      <c r="F1212" s="142">
        <v>1484.0769999999993</v>
      </c>
    </row>
    <row r="1213" spans="5:6" x14ac:dyDescent="0.25">
      <c r="E1213">
        <v>64.678299999999993</v>
      </c>
      <c r="F1213" s="141">
        <v>1485.5469999999996</v>
      </c>
    </row>
    <row r="1214" spans="5:6" x14ac:dyDescent="0.25">
      <c r="E1214">
        <v>64.706900000000005</v>
      </c>
      <c r="F1214" s="142">
        <v>1486.2190000000001</v>
      </c>
    </row>
    <row r="1215" spans="5:6" x14ac:dyDescent="0.25">
      <c r="E1215">
        <v>64.735600000000005</v>
      </c>
      <c r="F1215" s="141">
        <v>1486.0900000000001</v>
      </c>
    </row>
    <row r="1216" spans="5:6" x14ac:dyDescent="0.25">
      <c r="E1216">
        <v>64.764200000000002</v>
      </c>
      <c r="F1216" s="142">
        <v>1485.1600000000008</v>
      </c>
    </row>
    <row r="1217" spans="5:6" x14ac:dyDescent="0.25">
      <c r="E1217">
        <v>64.792900000000003</v>
      </c>
      <c r="F1217" s="141">
        <v>1483.4309999999996</v>
      </c>
    </row>
    <row r="1218" spans="5:6" x14ac:dyDescent="0.25">
      <c r="E1218">
        <v>64.8215</v>
      </c>
      <c r="F1218" s="142">
        <v>1480.9059999999999</v>
      </c>
    </row>
    <row r="1219" spans="5:6" x14ac:dyDescent="0.25">
      <c r="E1219">
        <v>64.850099999999998</v>
      </c>
      <c r="F1219" s="141">
        <v>1477.5879999999997</v>
      </c>
    </row>
    <row r="1220" spans="5:6" x14ac:dyDescent="0.25">
      <c r="E1220">
        <v>64.878799999999998</v>
      </c>
      <c r="F1220" s="142">
        <v>1473.4840000000004</v>
      </c>
    </row>
    <row r="1221" spans="5:6" x14ac:dyDescent="0.25">
      <c r="E1221">
        <v>64.907399999999996</v>
      </c>
      <c r="F1221" s="141">
        <v>1468.5990000000002</v>
      </c>
    </row>
    <row r="1222" spans="5:6" x14ac:dyDescent="0.25">
      <c r="E1222">
        <v>64.936099999999996</v>
      </c>
      <c r="F1222" s="142">
        <v>1462.942</v>
      </c>
    </row>
    <row r="1223" spans="5:6" x14ac:dyDescent="0.25">
      <c r="E1223">
        <v>64.964699999999993</v>
      </c>
      <c r="F1223" s="141">
        <v>1456.5219999999999</v>
      </c>
    </row>
    <row r="1224" spans="5:6" x14ac:dyDescent="0.25">
      <c r="E1224">
        <v>64.993399999999994</v>
      </c>
      <c r="F1224" s="142">
        <v>1449.348</v>
      </c>
    </row>
    <row r="1225" spans="5:6" x14ac:dyDescent="0.25">
      <c r="E1225">
        <v>65.022000000000006</v>
      </c>
      <c r="F1225" s="141">
        <v>1441.433</v>
      </c>
    </row>
    <row r="1226" spans="5:6" x14ac:dyDescent="0.25">
      <c r="E1226">
        <v>65.050700000000006</v>
      </c>
      <c r="F1226" s="142">
        <v>1432.7889999999998</v>
      </c>
    </row>
    <row r="1227" spans="5:6" x14ac:dyDescent="0.25">
      <c r="E1227">
        <v>65.079300000000003</v>
      </c>
      <c r="F1227" s="141">
        <v>1423.4290000000001</v>
      </c>
    </row>
    <row r="1228" spans="5:6" x14ac:dyDescent="0.25">
      <c r="E1228">
        <v>65.108000000000004</v>
      </c>
      <c r="F1228" s="142">
        <v>1413.37</v>
      </c>
    </row>
    <row r="1229" spans="5:6" x14ac:dyDescent="0.25">
      <c r="E1229">
        <v>65.136600000000001</v>
      </c>
      <c r="F1229" s="141">
        <v>1402.6239999999998</v>
      </c>
    </row>
    <row r="1230" spans="5:6" x14ac:dyDescent="0.25">
      <c r="E1230">
        <v>65.165300000000002</v>
      </c>
      <c r="F1230" s="142">
        <v>1391.2110000000002</v>
      </c>
    </row>
    <row r="1231" spans="5:6" x14ac:dyDescent="0.25">
      <c r="E1231">
        <v>65.193899999999999</v>
      </c>
      <c r="F1231" s="141">
        <v>1379.1450000000004</v>
      </c>
    </row>
    <row r="1232" spans="5:6" x14ac:dyDescent="0.25">
      <c r="E1232">
        <v>65.2226</v>
      </c>
      <c r="F1232" s="142">
        <v>1366.4490000000005</v>
      </c>
    </row>
    <row r="1233" spans="5:6" x14ac:dyDescent="0.25">
      <c r="E1233">
        <v>65.251199999999997</v>
      </c>
      <c r="F1233" s="141">
        <v>1353.1409999999996</v>
      </c>
    </row>
    <row r="1234" spans="5:6" x14ac:dyDescent="0.25">
      <c r="E1234">
        <v>65.279899999999998</v>
      </c>
      <c r="F1234" s="142">
        <v>1339.241</v>
      </c>
    </row>
    <row r="1235" spans="5:6" x14ac:dyDescent="0.25">
      <c r="E1235">
        <v>65.308499999999995</v>
      </c>
      <c r="F1235" s="141">
        <v>1324.768</v>
      </c>
    </row>
    <row r="1236" spans="5:6" x14ac:dyDescent="0.25">
      <c r="E1236">
        <v>65.337199999999996</v>
      </c>
      <c r="F1236" s="142">
        <v>1309.7459999999992</v>
      </c>
    </row>
    <row r="1237" spans="5:6" x14ac:dyDescent="0.25">
      <c r="E1237">
        <v>65.365799999999993</v>
      </c>
      <c r="F1237" s="141">
        <v>1294.1970000000001</v>
      </c>
    </row>
    <row r="1238" spans="5:6" x14ac:dyDescent="0.25">
      <c r="E1238">
        <v>65.394499999999994</v>
      </c>
      <c r="F1238" s="142">
        <v>1278.1449999999995</v>
      </c>
    </row>
    <row r="1239" spans="5:6" x14ac:dyDescent="0.25">
      <c r="E1239">
        <v>65.423100000000005</v>
      </c>
      <c r="F1239" s="141">
        <v>1261.6109999999999</v>
      </c>
    </row>
    <row r="1240" spans="5:6" x14ac:dyDescent="0.25">
      <c r="E1240">
        <v>65.451800000000006</v>
      </c>
      <c r="F1240" s="142">
        <v>1244.6199999999999</v>
      </c>
    </row>
    <row r="1241" spans="5:6" x14ac:dyDescent="0.25">
      <c r="E1241">
        <v>65.480400000000003</v>
      </c>
      <c r="F1241" s="141">
        <v>1227.1960000000008</v>
      </c>
    </row>
    <row r="1242" spans="5:6" x14ac:dyDescent="0.25">
      <c r="E1242">
        <v>65.509</v>
      </c>
      <c r="F1242" s="142">
        <v>1209.3620000000001</v>
      </c>
    </row>
    <row r="1243" spans="5:6" x14ac:dyDescent="0.25">
      <c r="E1243">
        <v>65.537700000000001</v>
      </c>
      <c r="F1243" s="141">
        <v>1191.1480000000001</v>
      </c>
    </row>
    <row r="1244" spans="5:6" x14ac:dyDescent="0.25">
      <c r="E1244">
        <v>65.566299999999998</v>
      </c>
      <c r="F1244" s="142">
        <v>1172.576</v>
      </c>
    </row>
    <row r="1245" spans="5:6" x14ac:dyDescent="0.25">
      <c r="E1245">
        <v>65.594999999999999</v>
      </c>
      <c r="F1245" s="141">
        <v>1153.6720000000005</v>
      </c>
    </row>
    <row r="1246" spans="5:6" x14ac:dyDescent="0.25">
      <c r="E1246">
        <v>65.623599999999996</v>
      </c>
      <c r="F1246" s="142">
        <v>1134.4610000000002</v>
      </c>
    </row>
    <row r="1247" spans="5:6" x14ac:dyDescent="0.25">
      <c r="E1247">
        <v>65.652299999999997</v>
      </c>
      <c r="F1247" s="141">
        <v>1114.9679999999998</v>
      </c>
    </row>
    <row r="1248" spans="5:6" x14ac:dyDescent="0.25">
      <c r="E1248">
        <v>65.680899999999994</v>
      </c>
      <c r="F1248" s="142">
        <v>1095.2209999999995</v>
      </c>
    </row>
    <row r="1249" spans="5:6" x14ac:dyDescent="0.25">
      <c r="E1249">
        <v>65.709599999999995</v>
      </c>
      <c r="F1249" s="141">
        <v>1075.2440000000006</v>
      </c>
    </row>
    <row r="1250" spans="5:6" x14ac:dyDescent="0.25">
      <c r="E1250">
        <v>65.738200000000006</v>
      </c>
      <c r="F1250" s="142">
        <v>1055.0619999999999</v>
      </c>
    </row>
    <row r="1251" spans="5:6" x14ac:dyDescent="0.25">
      <c r="E1251">
        <v>65.766900000000007</v>
      </c>
      <c r="F1251" s="141">
        <v>1034.7019999999993</v>
      </c>
    </row>
    <row r="1252" spans="5:6" x14ac:dyDescent="0.25">
      <c r="E1252">
        <v>65.795500000000004</v>
      </c>
      <c r="F1252" s="142">
        <v>1014.1880000000001</v>
      </c>
    </row>
    <row r="1253" spans="5:6" x14ac:dyDescent="0.25">
      <c r="E1253">
        <v>65.824200000000005</v>
      </c>
      <c r="F1253" s="141">
        <v>993.54500000000007</v>
      </c>
    </row>
    <row r="1254" spans="5:6" x14ac:dyDescent="0.25">
      <c r="E1254">
        <v>65.852800000000002</v>
      </c>
      <c r="F1254" s="142">
        <v>972.79600000000028</v>
      </c>
    </row>
    <row r="1255" spans="5:6" x14ac:dyDescent="0.25">
      <c r="E1255">
        <v>65.881500000000003</v>
      </c>
      <c r="F1255" s="141">
        <v>951.96999999999935</v>
      </c>
    </row>
    <row r="1256" spans="5:6" x14ac:dyDescent="0.25">
      <c r="E1256">
        <v>65.9101</v>
      </c>
      <c r="F1256" s="142">
        <v>931.08700000000044</v>
      </c>
    </row>
    <row r="1257" spans="5:6" x14ac:dyDescent="0.25">
      <c r="E1257">
        <v>65.938800000000001</v>
      </c>
      <c r="F1257" s="141">
        <v>910.17100000000028</v>
      </c>
    </row>
    <row r="1258" spans="5:6" x14ac:dyDescent="0.25">
      <c r="E1258">
        <v>65.967399999999998</v>
      </c>
      <c r="F1258" s="142">
        <v>889.2470000000003</v>
      </c>
    </row>
    <row r="1259" spans="5:6" x14ac:dyDescent="0.25">
      <c r="E1259">
        <v>65.996099999999998</v>
      </c>
      <c r="F1259" s="141">
        <v>868.33399999999983</v>
      </c>
    </row>
    <row r="1260" spans="5:6" x14ac:dyDescent="0.25">
      <c r="E1260">
        <v>66.024699999999996</v>
      </c>
      <c r="F1260" s="142">
        <v>847.45799999999963</v>
      </c>
    </row>
    <row r="1261" spans="5:6" x14ac:dyDescent="0.25">
      <c r="E1261">
        <v>66.053399999999996</v>
      </c>
      <c r="F1261" s="141">
        <v>826.63799999999992</v>
      </c>
    </row>
    <row r="1262" spans="5:6" x14ac:dyDescent="0.25">
      <c r="E1262">
        <v>66.081999999999994</v>
      </c>
      <c r="F1262" s="142">
        <v>805.89500000000044</v>
      </c>
    </row>
    <row r="1263" spans="5:6" x14ac:dyDescent="0.25">
      <c r="E1263">
        <v>66.110699999999994</v>
      </c>
      <c r="F1263" s="141">
        <v>785.25</v>
      </c>
    </row>
    <row r="1264" spans="5:6" x14ac:dyDescent="0.25">
      <c r="E1264">
        <v>66.139300000000006</v>
      </c>
      <c r="F1264" s="142">
        <v>764.72099999999955</v>
      </c>
    </row>
    <row r="1265" spans="5:6" x14ac:dyDescent="0.25">
      <c r="E1265">
        <v>66.167900000000003</v>
      </c>
      <c r="F1265" s="141">
        <v>744.32800000000043</v>
      </c>
    </row>
    <row r="1266" spans="5:6" x14ac:dyDescent="0.25">
      <c r="E1266">
        <v>66.196600000000004</v>
      </c>
      <c r="F1266" s="142">
        <v>724.08600000000024</v>
      </c>
    </row>
    <row r="1267" spans="5:6" x14ac:dyDescent="0.25">
      <c r="E1267">
        <v>66.225200000000001</v>
      </c>
      <c r="F1267" s="141">
        <v>704.01699999999983</v>
      </c>
    </row>
    <row r="1268" spans="5:6" x14ac:dyDescent="0.25">
      <c r="E1268">
        <v>66.253900000000002</v>
      </c>
      <c r="F1268" s="142">
        <v>684.13599999999951</v>
      </c>
    </row>
    <row r="1269" spans="5:6" x14ac:dyDescent="0.25">
      <c r="E1269">
        <v>66.282499999999999</v>
      </c>
      <c r="F1269" s="141">
        <v>664.45800000000054</v>
      </c>
    </row>
    <row r="1270" spans="5:6" x14ac:dyDescent="0.25">
      <c r="E1270">
        <v>66.311199999999999</v>
      </c>
      <c r="F1270" s="142">
        <v>644.99799999999959</v>
      </c>
    </row>
    <row r="1271" spans="5:6" x14ac:dyDescent="0.25">
      <c r="E1271">
        <v>66.339799999999997</v>
      </c>
      <c r="F1271" s="141">
        <v>625.77099999999973</v>
      </c>
    </row>
    <row r="1272" spans="5:6" x14ac:dyDescent="0.25">
      <c r="E1272">
        <v>66.368499999999997</v>
      </c>
      <c r="F1272" s="142">
        <v>606.79100000000017</v>
      </c>
    </row>
    <row r="1273" spans="5:6" x14ac:dyDescent="0.25">
      <c r="E1273">
        <v>66.397099999999995</v>
      </c>
      <c r="F1273" s="141">
        <v>588.06900000000041</v>
      </c>
    </row>
    <row r="1274" spans="5:6" x14ac:dyDescent="0.25">
      <c r="E1274">
        <v>66.425799999999995</v>
      </c>
      <c r="F1274" s="142">
        <v>569.61700000000019</v>
      </c>
    </row>
    <row r="1275" spans="5:6" x14ac:dyDescent="0.25">
      <c r="E1275">
        <v>66.454400000000007</v>
      </c>
      <c r="F1275" s="141">
        <v>551.44800000000032</v>
      </c>
    </row>
    <row r="1276" spans="5:6" x14ac:dyDescent="0.25">
      <c r="E1276">
        <v>66.483099999999993</v>
      </c>
      <c r="F1276" s="142">
        <v>533.57099999999991</v>
      </c>
    </row>
    <row r="1277" spans="5:6" x14ac:dyDescent="0.25">
      <c r="E1277">
        <v>66.511700000000005</v>
      </c>
      <c r="F1277" s="141">
        <v>515.99399999999969</v>
      </c>
    </row>
    <row r="1278" spans="5:6" x14ac:dyDescent="0.25">
      <c r="E1278">
        <v>66.540400000000005</v>
      </c>
      <c r="F1278" s="142">
        <v>498.72800000000007</v>
      </c>
    </row>
    <row r="1279" spans="5:6" x14ac:dyDescent="0.25">
      <c r="E1279">
        <v>66.569000000000003</v>
      </c>
      <c r="F1279" s="141">
        <v>481.78000000000065</v>
      </c>
    </row>
    <row r="1280" spans="5:6" x14ac:dyDescent="0.25">
      <c r="E1280">
        <v>66.597700000000003</v>
      </c>
      <c r="F1280" s="142">
        <v>465.15800000000036</v>
      </c>
    </row>
    <row r="1281" spans="5:6" x14ac:dyDescent="0.25">
      <c r="E1281">
        <v>66.626300000000001</v>
      </c>
      <c r="F1281" s="141">
        <v>448.86700000000019</v>
      </c>
    </row>
    <row r="1282" spans="5:6" x14ac:dyDescent="0.25">
      <c r="E1282">
        <v>66.655000000000001</v>
      </c>
      <c r="F1282" s="142">
        <v>432.91299999999956</v>
      </c>
    </row>
    <row r="1283" spans="5:6" x14ac:dyDescent="0.25">
      <c r="E1283">
        <v>66.683599999999998</v>
      </c>
      <c r="F1283" s="141">
        <v>417.30100000000039</v>
      </c>
    </row>
    <row r="1284" spans="5:6" x14ac:dyDescent="0.25">
      <c r="E1284">
        <v>66.712299999999999</v>
      </c>
      <c r="F1284" s="142">
        <v>402.03700000000026</v>
      </c>
    </row>
    <row r="1285" spans="5:6" x14ac:dyDescent="0.25">
      <c r="E1285">
        <v>66.740899999999996</v>
      </c>
      <c r="F1285" s="141">
        <v>387.12100000000009</v>
      </c>
    </row>
    <row r="1286" spans="5:6" x14ac:dyDescent="0.25">
      <c r="E1286">
        <v>66.769599999999997</v>
      </c>
      <c r="F1286" s="142">
        <v>372.5590000000002</v>
      </c>
    </row>
    <row r="1287" spans="5:6" x14ac:dyDescent="0.25">
      <c r="E1287">
        <v>66.798199999999994</v>
      </c>
      <c r="F1287" s="141">
        <v>358.35000000000036</v>
      </c>
    </row>
    <row r="1288" spans="5:6" x14ac:dyDescent="0.25">
      <c r="E1288">
        <v>66.826800000000006</v>
      </c>
      <c r="F1288" s="142">
        <v>344.49900000000071</v>
      </c>
    </row>
    <row r="1289" spans="5:6" x14ac:dyDescent="0.25">
      <c r="E1289">
        <v>66.855500000000006</v>
      </c>
      <c r="F1289" s="141">
        <v>331.0029999999997</v>
      </c>
    </row>
    <row r="1290" spans="5:6" x14ac:dyDescent="0.25">
      <c r="E1290">
        <v>66.884100000000004</v>
      </c>
      <c r="F1290" s="142">
        <v>317.86599999999999</v>
      </c>
    </row>
    <row r="1291" spans="5:6" x14ac:dyDescent="0.25">
      <c r="E1291">
        <v>66.912800000000004</v>
      </c>
      <c r="F1291" s="141">
        <v>305.08500000000004</v>
      </c>
    </row>
    <row r="1292" spans="5:6" x14ac:dyDescent="0.25">
      <c r="E1292">
        <v>66.941400000000002</v>
      </c>
      <c r="F1292" s="142">
        <v>292.66100000000006</v>
      </c>
    </row>
    <row r="1293" spans="5:6" x14ac:dyDescent="0.25">
      <c r="E1293">
        <v>66.970100000000002</v>
      </c>
      <c r="F1293" s="141">
        <v>280.59200000000055</v>
      </c>
    </row>
    <row r="1294" spans="5:6" x14ac:dyDescent="0.25">
      <c r="E1294">
        <v>66.998699999999999</v>
      </c>
      <c r="F1294" s="142">
        <v>268.875</v>
      </c>
    </row>
    <row r="1295" spans="5:6" x14ac:dyDescent="0.25">
      <c r="E1295">
        <v>67.0274</v>
      </c>
      <c r="F1295" s="141">
        <v>257.50900000000001</v>
      </c>
    </row>
    <row r="1296" spans="5:6" x14ac:dyDescent="0.25">
      <c r="E1296">
        <v>67.055999999999997</v>
      </c>
      <c r="F1296" s="142">
        <v>246.48999999999978</v>
      </c>
    </row>
    <row r="1297" spans="5:6" x14ac:dyDescent="0.25">
      <c r="E1297">
        <v>67.084699999999998</v>
      </c>
      <c r="F1297" s="141">
        <v>235.81700000000001</v>
      </c>
    </row>
    <row r="1298" spans="5:6" x14ac:dyDescent="0.25">
      <c r="E1298">
        <v>67.113299999999995</v>
      </c>
      <c r="F1298" s="142">
        <v>225.48300000000017</v>
      </c>
    </row>
    <row r="1299" spans="5:6" x14ac:dyDescent="0.25">
      <c r="E1299">
        <v>67.141999999999996</v>
      </c>
      <c r="F1299" s="141">
        <v>215.48599999999988</v>
      </c>
    </row>
    <row r="1300" spans="5:6" x14ac:dyDescent="0.25">
      <c r="E1300">
        <v>67.170599999999993</v>
      </c>
      <c r="F1300" s="142">
        <v>205.82200000000012</v>
      </c>
    </row>
    <row r="1301" spans="5:6" x14ac:dyDescent="0.25">
      <c r="E1301">
        <v>67.199299999999994</v>
      </c>
      <c r="F1301" s="141">
        <v>196.48500000000058</v>
      </c>
    </row>
    <row r="1302" spans="5:6" x14ac:dyDescent="0.25">
      <c r="E1302">
        <v>67.227900000000005</v>
      </c>
      <c r="F1302" s="142">
        <v>187.47000000000025</v>
      </c>
    </row>
    <row r="1303" spans="5:6" x14ac:dyDescent="0.25">
      <c r="E1303">
        <v>67.256600000000006</v>
      </c>
      <c r="F1303" s="141">
        <v>178.77400000000034</v>
      </c>
    </row>
    <row r="1304" spans="5:6" x14ac:dyDescent="0.25">
      <c r="E1304">
        <v>67.285200000000003</v>
      </c>
      <c r="F1304" s="142">
        <v>170.38799999999992</v>
      </c>
    </row>
    <row r="1305" spans="5:6" x14ac:dyDescent="0.25">
      <c r="E1305">
        <v>67.313900000000004</v>
      </c>
      <c r="F1305" s="141">
        <v>162.30799999999999</v>
      </c>
    </row>
    <row r="1306" spans="5:6" x14ac:dyDescent="0.25">
      <c r="E1306">
        <v>67.342500000000001</v>
      </c>
      <c r="F1306" s="142">
        <v>154.52900000000045</v>
      </c>
    </row>
    <row r="1307" spans="5:6" x14ac:dyDescent="0.25">
      <c r="E1307">
        <v>67.371200000000002</v>
      </c>
      <c r="F1307" s="141">
        <v>147.04200000000037</v>
      </c>
    </row>
    <row r="1308" spans="5:6" x14ac:dyDescent="0.25">
      <c r="E1308">
        <v>67.399799999999999</v>
      </c>
      <c r="F1308" s="142">
        <v>139.84400000000005</v>
      </c>
    </row>
    <row r="1309" spans="5:6" x14ac:dyDescent="0.25">
      <c r="E1309">
        <v>67.4285</v>
      </c>
      <c r="F1309" s="141">
        <v>132.92599999999948</v>
      </c>
    </row>
    <row r="1310" spans="5:6" x14ac:dyDescent="0.25">
      <c r="E1310">
        <v>67.457099999999997</v>
      </c>
      <c r="F1310" s="142">
        <v>126.28300000000036</v>
      </c>
    </row>
    <row r="1311" spans="5:6" x14ac:dyDescent="0.25">
      <c r="E1311">
        <v>67.485799999999998</v>
      </c>
      <c r="F1311" s="141">
        <v>119.90700000000015</v>
      </c>
    </row>
    <row r="1312" spans="5:6" x14ac:dyDescent="0.25">
      <c r="E1312">
        <v>67.514399999999995</v>
      </c>
      <c r="F1312" s="142">
        <v>113.78999999999996</v>
      </c>
    </row>
    <row r="1313" spans="5:6" x14ac:dyDescent="0.25">
      <c r="E1313">
        <v>67.543000000000006</v>
      </c>
      <c r="F1313" s="141">
        <v>107.92900000000009</v>
      </c>
    </row>
    <row r="1314" spans="5:6" x14ac:dyDescent="0.25">
      <c r="E1314">
        <v>67.571700000000007</v>
      </c>
      <c r="F1314" s="142">
        <v>102.31299999999919</v>
      </c>
    </row>
    <row r="1315" spans="5:6" x14ac:dyDescent="0.25">
      <c r="E1315">
        <v>67.600300000000004</v>
      </c>
      <c r="F1315" s="141">
        <v>96.937999999999192</v>
      </c>
    </row>
    <row r="1316" spans="5:6" x14ac:dyDescent="0.25">
      <c r="E1316">
        <v>67.629000000000005</v>
      </c>
      <c r="F1316" s="142">
        <v>91.796999999999571</v>
      </c>
    </row>
    <row r="1317" spans="5:6" x14ac:dyDescent="0.25">
      <c r="E1317">
        <v>67.657600000000002</v>
      </c>
      <c r="F1317" s="141">
        <v>86.880000000000109</v>
      </c>
    </row>
    <row r="1318" spans="5:6" x14ac:dyDescent="0.25">
      <c r="E1318">
        <v>67.686300000000003</v>
      </c>
      <c r="F1318" s="142">
        <v>82.182999999999993</v>
      </c>
    </row>
    <row r="1319" spans="5:6" x14ac:dyDescent="0.25">
      <c r="E1319">
        <v>67.7149</v>
      </c>
      <c r="F1319" s="141">
        <v>77.697999999999411</v>
      </c>
    </row>
    <row r="1320" spans="5:6" x14ac:dyDescent="0.25">
      <c r="E1320">
        <v>67.743600000000001</v>
      </c>
      <c r="F1320" s="142">
        <v>73.418000000000575</v>
      </c>
    </row>
    <row r="1321" spans="5:6" x14ac:dyDescent="0.25">
      <c r="E1321">
        <v>67.772199999999998</v>
      </c>
      <c r="F1321" s="141">
        <v>69.337000000000444</v>
      </c>
    </row>
    <row r="1322" spans="5:6" x14ac:dyDescent="0.25">
      <c r="E1322">
        <v>67.800899999999999</v>
      </c>
      <c r="F1322" s="142">
        <v>65.445999999999913</v>
      </c>
    </row>
    <row r="1323" spans="5:6" x14ac:dyDescent="0.25">
      <c r="E1323">
        <v>67.829499999999996</v>
      </c>
      <c r="F1323" s="141">
        <v>61.740999999999985</v>
      </c>
    </row>
    <row r="1324" spans="5:6" x14ac:dyDescent="0.25">
      <c r="E1324">
        <v>67.858199999999997</v>
      </c>
      <c r="F1324" s="142">
        <v>58.215000000000146</v>
      </c>
    </row>
    <row r="1325" spans="5:6" x14ac:dyDescent="0.25">
      <c r="E1325">
        <v>67.886799999999994</v>
      </c>
      <c r="F1325" s="141">
        <v>54.860000000000582</v>
      </c>
    </row>
    <row r="1326" spans="5:6" x14ac:dyDescent="0.25">
      <c r="E1326">
        <v>67.915499999999994</v>
      </c>
      <c r="F1326" s="142">
        <v>51.671000000000276</v>
      </c>
    </row>
    <row r="1327" spans="5:6" x14ac:dyDescent="0.25">
      <c r="E1327">
        <v>67.944100000000006</v>
      </c>
      <c r="F1327" s="141">
        <v>48.642000000000735</v>
      </c>
    </row>
    <row r="1328" spans="5:6" x14ac:dyDescent="0.25">
      <c r="E1328">
        <v>67.972800000000007</v>
      </c>
      <c r="F1328" s="142">
        <v>45.764999999999418</v>
      </c>
    </row>
    <row r="1329" spans="5:6" x14ac:dyDescent="0.25">
      <c r="E1329">
        <v>68.001400000000004</v>
      </c>
      <c r="F1329" s="141">
        <v>43.03400000000056</v>
      </c>
    </row>
    <row r="1330" spans="5:6" x14ac:dyDescent="0.25">
      <c r="E1330">
        <v>68.030100000000004</v>
      </c>
      <c r="F1330" s="142">
        <v>40.445000000000618</v>
      </c>
    </row>
    <row r="1331" spans="5:6" x14ac:dyDescent="0.25">
      <c r="E1331">
        <v>68.058700000000002</v>
      </c>
      <c r="F1331" s="141">
        <v>37.99199999999928</v>
      </c>
    </row>
    <row r="1332" spans="5:6" x14ac:dyDescent="0.25">
      <c r="E1332">
        <v>68.087400000000002</v>
      </c>
      <c r="F1332" s="142">
        <v>35.668000000000575</v>
      </c>
    </row>
    <row r="1333" spans="5:6" x14ac:dyDescent="0.25">
      <c r="E1333">
        <v>68.116</v>
      </c>
      <c r="F1333" s="141">
        <v>33.468000000000757</v>
      </c>
    </row>
    <row r="1334" spans="5:6" x14ac:dyDescent="0.25">
      <c r="E1334">
        <v>68.1447</v>
      </c>
      <c r="F1334" s="142">
        <v>31.386999999999716</v>
      </c>
    </row>
    <row r="1335" spans="5:6" x14ac:dyDescent="0.25">
      <c r="E1335">
        <v>68.173299999999998</v>
      </c>
      <c r="F1335" s="141">
        <v>29.419999999999163</v>
      </c>
    </row>
    <row r="1336" spans="5:6" x14ac:dyDescent="0.25">
      <c r="E1336">
        <v>68.201899999999995</v>
      </c>
      <c r="F1336" s="142">
        <v>27.560999999999694</v>
      </c>
    </row>
    <row r="1337" spans="5:6" x14ac:dyDescent="0.25">
      <c r="E1337">
        <v>68.230599999999995</v>
      </c>
      <c r="F1337" s="141">
        <v>25.805000000000291</v>
      </c>
    </row>
    <row r="1338" spans="5:6" x14ac:dyDescent="0.25">
      <c r="E1338">
        <v>68.259200000000007</v>
      </c>
      <c r="F1338" s="142">
        <v>24.149000000000342</v>
      </c>
    </row>
    <row r="1339" spans="5:6" x14ac:dyDescent="0.25">
      <c r="E1339">
        <v>68.287899999999993</v>
      </c>
      <c r="F1339" s="141">
        <v>22.58600000000024</v>
      </c>
    </row>
    <row r="1340" spans="5:6" x14ac:dyDescent="0.25">
      <c r="E1340">
        <v>68.316500000000005</v>
      </c>
      <c r="F1340" s="142">
        <v>21.113999999999578</v>
      </c>
    </row>
    <row r="1341" spans="5:6" x14ac:dyDescent="0.25">
      <c r="E1341">
        <v>68.345200000000006</v>
      </c>
      <c r="F1341" s="141">
        <v>19.726000000000568</v>
      </c>
    </row>
    <row r="1342" spans="5:6" x14ac:dyDescent="0.25">
      <c r="E1342">
        <v>68.373800000000003</v>
      </c>
      <c r="F1342" s="142">
        <v>18.420999999999367</v>
      </c>
    </row>
    <row r="1343" spans="5:6" x14ac:dyDescent="0.25">
      <c r="E1343">
        <v>68.402500000000003</v>
      </c>
      <c r="F1343" s="141">
        <v>17.190999999999804</v>
      </c>
    </row>
    <row r="1344" spans="5:6" x14ac:dyDescent="0.25">
      <c r="E1344">
        <v>68.431100000000001</v>
      </c>
      <c r="F1344" s="142">
        <v>16.037000000000262</v>
      </c>
    </row>
    <row r="1345" spans="5:6" x14ac:dyDescent="0.25">
      <c r="E1345">
        <v>68.459800000000001</v>
      </c>
      <c r="F1345" s="141">
        <v>14.949999999999818</v>
      </c>
    </row>
    <row r="1346" spans="5:6" x14ac:dyDescent="0.25">
      <c r="E1346">
        <v>68.488399999999999</v>
      </c>
      <c r="F1346" s="142">
        <v>13.930999999999585</v>
      </c>
    </row>
    <row r="1347" spans="5:6" x14ac:dyDescent="0.25">
      <c r="E1347">
        <v>68.517099999999999</v>
      </c>
      <c r="F1347" s="141">
        <v>12.97400000000016</v>
      </c>
    </row>
    <row r="1348" spans="5:6" x14ac:dyDescent="0.25">
      <c r="E1348">
        <v>68.545699999999997</v>
      </c>
      <c r="F1348" s="142">
        <v>12.076000000000022</v>
      </c>
    </row>
    <row r="1349" spans="5:6" x14ac:dyDescent="0.25">
      <c r="E1349">
        <v>68.574399999999997</v>
      </c>
      <c r="F1349" s="141">
        <v>11.233999999999469</v>
      </c>
    </row>
    <row r="1350" spans="5:6" x14ac:dyDescent="0.25">
      <c r="E1350">
        <v>68.602999999999994</v>
      </c>
      <c r="F1350" s="142">
        <v>10.445999999999913</v>
      </c>
    </row>
    <row r="1351" spans="5:6" x14ac:dyDescent="0.25">
      <c r="E1351">
        <v>68.631699999999995</v>
      </c>
      <c r="F1351" s="141">
        <v>9.7070000000003347</v>
      </c>
    </row>
    <row r="1352" spans="5:6" x14ac:dyDescent="0.25">
      <c r="E1352">
        <v>68.660300000000007</v>
      </c>
      <c r="F1352" s="142">
        <v>9.0169999999998254</v>
      </c>
    </row>
    <row r="1353" spans="5:6" x14ac:dyDescent="0.25">
      <c r="E1353">
        <v>68.688999999999993</v>
      </c>
      <c r="F1353" s="141">
        <v>8.3710000000000946</v>
      </c>
    </row>
    <row r="1354" spans="5:6" x14ac:dyDescent="0.25">
      <c r="E1354">
        <v>68.717600000000004</v>
      </c>
      <c r="F1354" s="142">
        <v>7.7659999999996217</v>
      </c>
    </row>
    <row r="1355" spans="5:6" x14ac:dyDescent="0.25">
      <c r="E1355">
        <v>68.746300000000005</v>
      </c>
      <c r="F1355" s="141">
        <v>7.2020000000002256</v>
      </c>
    </row>
    <row r="1356" spans="5:6" x14ac:dyDescent="0.25">
      <c r="E1356">
        <v>68.774900000000002</v>
      </c>
      <c r="F1356" s="142">
        <v>6.6769999999996799</v>
      </c>
    </row>
    <row r="1357" spans="5:6" x14ac:dyDescent="0.25">
      <c r="E1357">
        <v>68.803600000000003</v>
      </c>
      <c r="F1357" s="141">
        <v>6.1850000000004002</v>
      </c>
    </row>
    <row r="1358" spans="5:6" x14ac:dyDescent="0.25">
      <c r="E1358">
        <v>68.8322</v>
      </c>
      <c r="F1358" s="142">
        <v>5.7269999999998618</v>
      </c>
    </row>
    <row r="1359" spans="5:6" x14ac:dyDescent="0.25">
      <c r="E1359">
        <v>68.860799999999998</v>
      </c>
      <c r="F1359" s="141">
        <v>5.3010000000003856</v>
      </c>
    </row>
    <row r="1360" spans="5:6" x14ac:dyDescent="0.25">
      <c r="E1360">
        <v>68.889499999999998</v>
      </c>
      <c r="F1360" s="142">
        <v>4.9040000000004511</v>
      </c>
    </row>
    <row r="1361" spans="5:6" x14ac:dyDescent="0.25">
      <c r="E1361">
        <v>68.918099999999995</v>
      </c>
      <c r="F1361" s="141">
        <v>4.5339999999996508</v>
      </c>
    </row>
    <row r="1362" spans="5:6" x14ac:dyDescent="0.25">
      <c r="E1362">
        <v>68.946799999999996</v>
      </c>
      <c r="F1362" s="142">
        <v>4.191000000000713</v>
      </c>
    </row>
    <row r="1363" spans="5:6" x14ac:dyDescent="0.25">
      <c r="E1363">
        <v>68.975399999999993</v>
      </c>
      <c r="F1363" s="141">
        <v>3.8710000000000946</v>
      </c>
    </row>
    <row r="1364" spans="5:6" x14ac:dyDescent="0.25">
      <c r="E1364">
        <v>69.004099999999994</v>
      </c>
      <c r="F1364" s="142">
        <v>3.5760000000000218</v>
      </c>
    </row>
    <row r="1365" spans="5:6" x14ac:dyDescent="0.25">
      <c r="E1365">
        <v>69.032700000000006</v>
      </c>
      <c r="F1365" s="141">
        <v>3.2999999999992724</v>
      </c>
    </row>
    <row r="1366" spans="5:6" x14ac:dyDescent="0.25">
      <c r="E1366">
        <v>69.061400000000006</v>
      </c>
      <c r="F1366" s="142">
        <v>3.045999999999367</v>
      </c>
    </row>
    <row r="1367" spans="5:6" x14ac:dyDescent="0.25">
      <c r="E1367">
        <v>69.09</v>
      </c>
      <c r="F1367" s="141">
        <v>2.8099999999994907</v>
      </c>
    </row>
    <row r="1368" spans="5:6" x14ac:dyDescent="0.25">
      <c r="E1368">
        <v>69.118700000000004</v>
      </c>
      <c r="F1368" s="142">
        <v>2.592000000000553</v>
      </c>
    </row>
    <row r="1369" spans="5:6" x14ac:dyDescent="0.25">
      <c r="E1369">
        <v>69.147300000000001</v>
      </c>
      <c r="F1369" s="141">
        <v>2.3900000000003274</v>
      </c>
    </row>
    <row r="1370" spans="5:6" x14ac:dyDescent="0.25">
      <c r="E1370">
        <v>69.176000000000002</v>
      </c>
      <c r="F1370" s="142">
        <v>2.2049999999999272</v>
      </c>
    </row>
    <row r="1371" spans="5:6" x14ac:dyDescent="0.25">
      <c r="E1371">
        <v>69.204599999999999</v>
      </c>
      <c r="F1371" s="141">
        <v>2.0330000000003565</v>
      </c>
    </row>
    <row r="1372" spans="5:6" x14ac:dyDescent="0.25">
      <c r="E1372">
        <v>69.2333</v>
      </c>
      <c r="F1372" s="142">
        <v>1.875</v>
      </c>
    </row>
    <row r="1373" spans="5:6" x14ac:dyDescent="0.25">
      <c r="E1373">
        <v>69.261899999999997</v>
      </c>
      <c r="F1373" s="141">
        <v>1.7309999999997672</v>
      </c>
    </row>
    <row r="1374" spans="5:6" x14ac:dyDescent="0.25">
      <c r="E1374">
        <v>69.290599999999998</v>
      </c>
      <c r="F1374" s="142">
        <v>1.5969999999997526</v>
      </c>
    </row>
    <row r="1375" spans="5:6" x14ac:dyDescent="0.25">
      <c r="E1375">
        <v>69.319199999999995</v>
      </c>
      <c r="F1375" s="141">
        <v>1.475999999999658</v>
      </c>
    </row>
    <row r="1376" spans="5:6" x14ac:dyDescent="0.25">
      <c r="E1376">
        <v>69.347899999999996</v>
      </c>
      <c r="F1376" s="142">
        <v>1.3659999999999854</v>
      </c>
    </row>
    <row r="1377" spans="5:6" x14ac:dyDescent="0.25">
      <c r="E1377">
        <v>69.376499999999993</v>
      </c>
      <c r="F1377" s="141">
        <v>1.2649999999994179</v>
      </c>
    </row>
    <row r="1378" spans="5:6" x14ac:dyDescent="0.25">
      <c r="E1378">
        <v>69.405199999999994</v>
      </c>
      <c r="F1378" s="142">
        <v>1.1729999999997744</v>
      </c>
    </row>
    <row r="1379" spans="5:6" x14ac:dyDescent="0.25">
      <c r="E1379">
        <v>69.433800000000005</v>
      </c>
      <c r="F1379" s="141">
        <v>1.0900000000001455</v>
      </c>
    </row>
    <row r="1380" spans="5:6" x14ac:dyDescent="0.25">
      <c r="E1380">
        <v>69.462500000000006</v>
      </c>
      <c r="F1380" s="142">
        <v>1.0169999999998254</v>
      </c>
    </row>
    <row r="1381" spans="5:6" x14ac:dyDescent="0.25">
      <c r="E1381">
        <v>69.491100000000003</v>
      </c>
      <c r="F1381" s="141">
        <v>0.95100000000002183</v>
      </c>
    </row>
    <row r="1382" spans="5:6" x14ac:dyDescent="0.25">
      <c r="E1382">
        <v>69.519800000000004</v>
      </c>
      <c r="F1382" s="142">
        <v>0.89400000000023283</v>
      </c>
    </row>
    <row r="1383" spans="5:6" x14ac:dyDescent="0.25">
      <c r="E1383">
        <v>69.548400000000001</v>
      </c>
      <c r="F1383" s="141">
        <v>0.84400000000005093</v>
      </c>
    </row>
    <row r="1384" spans="5:6" x14ac:dyDescent="0.25">
      <c r="E1384">
        <v>69.576999999999998</v>
      </c>
      <c r="F1384" s="142">
        <v>0.7999999999992724</v>
      </c>
    </row>
    <row r="1385" spans="5:6" x14ac:dyDescent="0.25">
      <c r="E1385">
        <v>69.605699999999999</v>
      </c>
      <c r="F1385" s="141">
        <v>0.76499999999941792</v>
      </c>
    </row>
    <row r="1386" spans="5:6" x14ac:dyDescent="0.25">
      <c r="E1386">
        <v>69.634299999999996</v>
      </c>
      <c r="F1386" s="142">
        <v>0.73700000000008004</v>
      </c>
    </row>
    <row r="1387" spans="5:6" x14ac:dyDescent="0.25">
      <c r="E1387">
        <v>69.662999999999997</v>
      </c>
      <c r="F1387" s="141">
        <v>0.71399999999994179</v>
      </c>
    </row>
    <row r="1388" spans="5:6" x14ac:dyDescent="0.25">
      <c r="E1388">
        <v>69.691599999999994</v>
      </c>
      <c r="F1388" s="142">
        <v>0.6999999999998181</v>
      </c>
    </row>
    <row r="1389" spans="5:6" x14ac:dyDescent="0.25">
      <c r="E1389">
        <v>69.720299999999995</v>
      </c>
      <c r="F1389" s="141">
        <v>0.69099999999980355</v>
      </c>
    </row>
    <row r="1390" spans="5:6" x14ac:dyDescent="0.25">
      <c r="E1390">
        <v>69.748900000000006</v>
      </c>
      <c r="F1390" s="142">
        <v>0.69000000000050932</v>
      </c>
    </row>
    <row r="1391" spans="5:6" x14ac:dyDescent="0.25">
      <c r="E1391">
        <v>69.777600000000007</v>
      </c>
      <c r="F1391" s="141">
        <v>0.69499999999970896</v>
      </c>
    </row>
    <row r="1392" spans="5:6" x14ac:dyDescent="0.25">
      <c r="E1392">
        <v>69.806200000000004</v>
      </c>
      <c r="F1392" s="142">
        <v>0.70800000000053842</v>
      </c>
    </row>
    <row r="1393" spans="5:6" x14ac:dyDescent="0.25">
      <c r="E1393">
        <v>69.834900000000005</v>
      </c>
      <c r="F1393" s="141">
        <v>0.72799999999915599</v>
      </c>
    </row>
    <row r="1394" spans="5:6" x14ac:dyDescent="0.25">
      <c r="E1394">
        <v>69.863500000000002</v>
      </c>
      <c r="F1394" s="142">
        <v>0.75500000000010914</v>
      </c>
    </row>
    <row r="1395" spans="5:6" x14ac:dyDescent="0.25">
      <c r="E1395">
        <v>69.892200000000003</v>
      </c>
      <c r="F1395" s="141">
        <v>0.79100000000016735</v>
      </c>
    </row>
    <row r="1396" spans="5:6" x14ac:dyDescent="0.25">
      <c r="E1396">
        <v>69.9208</v>
      </c>
      <c r="F1396" s="142">
        <v>0.83500000000003638</v>
      </c>
    </row>
    <row r="1397" spans="5:6" x14ac:dyDescent="0.25">
      <c r="E1397">
        <v>69.9495</v>
      </c>
      <c r="F1397" s="141">
        <v>0.88799999999991996</v>
      </c>
    </row>
    <row r="1398" spans="5:6" x14ac:dyDescent="0.25">
      <c r="E1398">
        <v>69.978099999999998</v>
      </c>
      <c r="F1398" s="142">
        <v>0.9499999999998181</v>
      </c>
    </row>
    <row r="1399" spans="5:6" x14ac:dyDescent="0.25">
      <c r="E1399">
        <v>70.006799999999998</v>
      </c>
      <c r="F1399" s="141">
        <v>1.0219999999999345</v>
      </c>
    </row>
    <row r="1400" spans="5:6" x14ac:dyDescent="0.25">
      <c r="E1400">
        <v>70.035399999999996</v>
      </c>
      <c r="F1400" s="142">
        <v>1.1050000000004729</v>
      </c>
    </row>
    <row r="1401" spans="5:6" x14ac:dyDescent="0.25">
      <c r="E1401">
        <v>70.064099999999996</v>
      </c>
      <c r="F1401" s="141">
        <v>1.1999999999998181</v>
      </c>
    </row>
    <row r="1402" spans="5:6" x14ac:dyDescent="0.25">
      <c r="E1402">
        <v>70.092699999999994</v>
      </c>
      <c r="F1402" s="142">
        <v>1.306999999999789</v>
      </c>
    </row>
    <row r="1403" spans="5:6" x14ac:dyDescent="0.25">
      <c r="E1403">
        <v>70.121399999999994</v>
      </c>
      <c r="F1403" s="141">
        <v>1.4269999999996799</v>
      </c>
    </row>
    <row r="1404" spans="5:6" x14ac:dyDescent="0.25">
      <c r="E1404">
        <v>70.150000000000006</v>
      </c>
      <c r="F1404" s="142">
        <v>1.5619999999998981</v>
      </c>
    </row>
    <row r="1405" spans="5:6" x14ac:dyDescent="0.25">
      <c r="E1405">
        <v>70.178700000000006</v>
      </c>
      <c r="F1405" s="141">
        <v>1.7120000000004438</v>
      </c>
    </row>
    <row r="1406" spans="5:6" x14ac:dyDescent="0.25">
      <c r="E1406">
        <v>70.207300000000004</v>
      </c>
      <c r="F1406" s="142">
        <v>1.8790000000008149</v>
      </c>
    </row>
    <row r="1407" spans="5:6" x14ac:dyDescent="0.25">
      <c r="E1407">
        <v>70.235900000000001</v>
      </c>
      <c r="F1407" s="141">
        <v>2.0640000000003056</v>
      </c>
    </row>
    <row r="1408" spans="5:6" x14ac:dyDescent="0.25">
      <c r="E1408">
        <v>70.264600000000002</v>
      </c>
      <c r="F1408" s="142">
        <v>2.2700000000004366</v>
      </c>
    </row>
    <row r="1409" spans="5:6" x14ac:dyDescent="0.25">
      <c r="E1409">
        <v>70.293199999999999</v>
      </c>
      <c r="F1409" s="141">
        <v>2.4949999999998909</v>
      </c>
    </row>
    <row r="1410" spans="5:6" x14ac:dyDescent="0.25">
      <c r="E1410">
        <v>70.321899999999999</v>
      </c>
      <c r="F1410" s="142">
        <v>2.7460000000000946</v>
      </c>
    </row>
    <row r="1411" spans="5:6" x14ac:dyDescent="0.25">
      <c r="E1411">
        <v>70.350499999999997</v>
      </c>
      <c r="F1411" s="141">
        <v>3.0200000000004366</v>
      </c>
    </row>
    <row r="1412" spans="5:6" x14ac:dyDescent="0.25">
      <c r="E1412">
        <v>70.379199999999997</v>
      </c>
      <c r="F1412" s="142">
        <v>3.3220000000001164</v>
      </c>
    </row>
    <row r="1413" spans="5:6" x14ac:dyDescent="0.25">
      <c r="E1413">
        <v>70.407799999999995</v>
      </c>
      <c r="F1413" s="141">
        <v>3.6540000000004511</v>
      </c>
    </row>
    <row r="1414" spans="5:6" x14ac:dyDescent="0.25">
      <c r="E1414">
        <v>70.436499999999995</v>
      </c>
      <c r="F1414" s="142">
        <v>4.0169999999998254</v>
      </c>
    </row>
    <row r="1415" spans="5:6" x14ac:dyDescent="0.25">
      <c r="E1415">
        <v>70.465100000000007</v>
      </c>
      <c r="F1415" s="141">
        <v>4.4160000000001673</v>
      </c>
    </row>
    <row r="1416" spans="5:6" x14ac:dyDescent="0.25">
      <c r="E1416">
        <v>70.493799999999993</v>
      </c>
      <c r="F1416" s="142">
        <v>4.850999999999658</v>
      </c>
    </row>
    <row r="1417" spans="5:6" x14ac:dyDescent="0.25">
      <c r="E1417">
        <v>70.522400000000005</v>
      </c>
      <c r="F1417" s="141">
        <v>5.3270000000002256</v>
      </c>
    </row>
    <row r="1418" spans="5:6" x14ac:dyDescent="0.25">
      <c r="E1418">
        <v>70.551100000000005</v>
      </c>
      <c r="F1418" s="142">
        <v>5.8459999999995489</v>
      </c>
    </row>
    <row r="1419" spans="5:6" x14ac:dyDescent="0.25">
      <c r="E1419">
        <v>70.579700000000003</v>
      </c>
      <c r="F1419" s="141">
        <v>6.4129999999995562</v>
      </c>
    </row>
    <row r="1420" spans="5:6" x14ac:dyDescent="0.25">
      <c r="E1420">
        <v>70.608400000000003</v>
      </c>
      <c r="F1420" s="142">
        <v>7.0309999999999491</v>
      </c>
    </row>
    <row r="1421" spans="5:6" x14ac:dyDescent="0.25">
      <c r="E1421">
        <v>70.637</v>
      </c>
      <c r="F1421" s="141">
        <v>7.7030000000004293</v>
      </c>
    </row>
    <row r="1422" spans="5:6" x14ac:dyDescent="0.25">
      <c r="E1422">
        <v>70.665700000000001</v>
      </c>
      <c r="F1422" s="142">
        <v>8.4359999999996944</v>
      </c>
    </row>
    <row r="1423" spans="5:6" x14ac:dyDescent="0.25">
      <c r="E1423">
        <v>70.694299999999998</v>
      </c>
      <c r="F1423" s="141">
        <v>9.2319999999999709</v>
      </c>
    </row>
    <row r="1424" spans="5:6" x14ac:dyDescent="0.25">
      <c r="E1424">
        <v>70.722999999999999</v>
      </c>
      <c r="F1424" s="142">
        <v>10.094999999999345</v>
      </c>
    </row>
    <row r="1425" spans="5:6" x14ac:dyDescent="0.25">
      <c r="E1425">
        <v>70.751599999999996</v>
      </c>
      <c r="F1425" s="141">
        <v>11.033999999999651</v>
      </c>
    </row>
    <row r="1426" spans="5:6" x14ac:dyDescent="0.25">
      <c r="E1426">
        <v>70.780299999999997</v>
      </c>
      <c r="F1426" s="142">
        <v>12.051000000000386</v>
      </c>
    </row>
    <row r="1427" spans="5:6" x14ac:dyDescent="0.25">
      <c r="E1427">
        <v>70.808899999999994</v>
      </c>
      <c r="F1427" s="141">
        <v>13.152999999999338</v>
      </c>
    </row>
    <row r="1428" spans="5:6" x14ac:dyDescent="0.25">
      <c r="E1428">
        <v>70.837599999999995</v>
      </c>
      <c r="F1428" s="142">
        <v>14.345999999999549</v>
      </c>
    </row>
    <row r="1429" spans="5:6" x14ac:dyDescent="0.25">
      <c r="E1429">
        <v>70.866200000000006</v>
      </c>
      <c r="F1429" s="141">
        <v>15.636999999999716</v>
      </c>
    </row>
    <row r="1430" spans="5:6" x14ac:dyDescent="0.25">
      <c r="E1430">
        <v>70.894800000000004</v>
      </c>
      <c r="F1430" s="142">
        <v>17.032999999999447</v>
      </c>
    </row>
    <row r="1431" spans="5:6" x14ac:dyDescent="0.25">
      <c r="E1431">
        <v>70.923500000000004</v>
      </c>
      <c r="F1431" s="141">
        <v>18.541000000000167</v>
      </c>
    </row>
    <row r="1432" spans="5:6" x14ac:dyDescent="0.25">
      <c r="E1432">
        <v>70.952100000000002</v>
      </c>
      <c r="F1432" s="142">
        <v>20.168999999999869</v>
      </c>
    </row>
    <row r="1433" spans="5:6" x14ac:dyDescent="0.25">
      <c r="E1433">
        <v>70.980800000000002</v>
      </c>
      <c r="F1433" s="141">
        <v>21.923999999999978</v>
      </c>
    </row>
    <row r="1434" spans="5:6" x14ac:dyDescent="0.25">
      <c r="E1434">
        <v>71.009399999999999</v>
      </c>
      <c r="F1434" s="142">
        <v>23.815999999999804</v>
      </c>
    </row>
    <row r="1435" spans="5:6" x14ac:dyDescent="0.25">
      <c r="E1435">
        <v>71.0381</v>
      </c>
      <c r="F1435" s="141">
        <v>25.853000000000065</v>
      </c>
    </row>
    <row r="1436" spans="5:6" x14ac:dyDescent="0.25">
      <c r="E1436">
        <v>71.066699999999997</v>
      </c>
      <c r="F1436" s="142">
        <v>28.046000000000276</v>
      </c>
    </row>
    <row r="1437" spans="5:6" x14ac:dyDescent="0.25">
      <c r="E1437">
        <v>71.095399999999998</v>
      </c>
      <c r="F1437" s="141">
        <v>30.403000000000247</v>
      </c>
    </row>
    <row r="1438" spans="5:6" x14ac:dyDescent="0.25">
      <c r="E1438">
        <v>71.123999999999995</v>
      </c>
      <c r="F1438" s="142">
        <v>32.935999999999694</v>
      </c>
    </row>
    <row r="1439" spans="5:6" x14ac:dyDescent="0.25">
      <c r="E1439">
        <v>71.152699999999996</v>
      </c>
      <c r="F1439" s="141">
        <v>35.655000000000655</v>
      </c>
    </row>
    <row r="1440" spans="5:6" x14ac:dyDescent="0.25">
      <c r="E1440">
        <v>71.181299999999993</v>
      </c>
      <c r="F1440" s="142">
        <v>38.570999999999913</v>
      </c>
    </row>
    <row r="1441" spans="5:6" x14ac:dyDescent="0.25">
      <c r="E1441">
        <v>71.209999999999994</v>
      </c>
      <c r="F1441" s="141">
        <v>41.697999999999411</v>
      </c>
    </row>
    <row r="1442" spans="5:6" x14ac:dyDescent="0.25">
      <c r="E1442">
        <v>71.238600000000005</v>
      </c>
      <c r="F1442" s="142">
        <v>45.046999999999571</v>
      </c>
    </row>
    <row r="1443" spans="5:6" x14ac:dyDescent="0.25">
      <c r="E1443">
        <v>71.267300000000006</v>
      </c>
      <c r="F1443" s="141">
        <v>48.631000000000313</v>
      </c>
    </row>
    <row r="1444" spans="5:6" x14ac:dyDescent="0.25">
      <c r="E1444">
        <v>71.295900000000003</v>
      </c>
      <c r="F1444" s="142">
        <v>52.463999999999942</v>
      </c>
    </row>
    <row r="1445" spans="5:6" x14ac:dyDescent="0.25">
      <c r="E1445">
        <v>71.324600000000004</v>
      </c>
      <c r="F1445" s="141">
        <v>56.559999999999491</v>
      </c>
    </row>
    <row r="1446" spans="5:6" x14ac:dyDescent="0.25">
      <c r="E1446">
        <v>71.353200000000001</v>
      </c>
      <c r="F1446" s="142">
        <v>60.932999999999993</v>
      </c>
    </row>
    <row r="1447" spans="5:6" x14ac:dyDescent="0.25">
      <c r="E1447">
        <v>71.381900000000002</v>
      </c>
      <c r="F1447" s="141">
        <v>65.597999999999956</v>
      </c>
    </row>
    <row r="1448" spans="5:6" x14ac:dyDescent="0.25">
      <c r="E1448">
        <v>71.410499999999999</v>
      </c>
      <c r="F1448" s="142">
        <v>70.572000000000116</v>
      </c>
    </row>
    <row r="1449" spans="5:6" x14ac:dyDescent="0.25">
      <c r="E1449">
        <v>71.4392</v>
      </c>
      <c r="F1449" s="141">
        <v>75.871000000000095</v>
      </c>
    </row>
    <row r="1450" spans="5:6" x14ac:dyDescent="0.25">
      <c r="E1450">
        <v>71.467799999999997</v>
      </c>
      <c r="F1450" s="142">
        <v>81.511999999999716</v>
      </c>
    </row>
    <row r="1451" spans="5:6" x14ac:dyDescent="0.25">
      <c r="E1451">
        <v>71.496499999999997</v>
      </c>
      <c r="F1451" s="141">
        <v>87.509000000000015</v>
      </c>
    </row>
    <row r="1452" spans="5:6" x14ac:dyDescent="0.25">
      <c r="E1452">
        <v>71.525099999999995</v>
      </c>
      <c r="F1452" s="142">
        <v>93.884000000000015</v>
      </c>
    </row>
    <row r="1453" spans="5:6" x14ac:dyDescent="0.25">
      <c r="E1453">
        <v>71.553700000000006</v>
      </c>
      <c r="F1453" s="141">
        <v>100.65399999999954</v>
      </c>
    </row>
    <row r="1454" spans="5:6" x14ac:dyDescent="0.25">
      <c r="E1454">
        <v>71.582400000000007</v>
      </c>
      <c r="F1454" s="142">
        <v>107.83700000000044</v>
      </c>
    </row>
    <row r="1455" spans="5:6" x14ac:dyDescent="0.25">
      <c r="E1455">
        <v>71.611000000000004</v>
      </c>
      <c r="F1455" s="141">
        <v>115.45100000000002</v>
      </c>
    </row>
    <row r="1456" spans="5:6" x14ac:dyDescent="0.25">
      <c r="E1456">
        <v>71.639700000000005</v>
      </c>
      <c r="F1456" s="142">
        <v>123.51800000000003</v>
      </c>
    </row>
    <row r="1457" spans="5:6" x14ac:dyDescent="0.25">
      <c r="E1457">
        <v>71.668300000000002</v>
      </c>
      <c r="F1457" s="141">
        <v>132.0590000000002</v>
      </c>
    </row>
    <row r="1458" spans="5:6" x14ac:dyDescent="0.25">
      <c r="E1458">
        <v>71.697000000000003</v>
      </c>
      <c r="F1458" s="142">
        <v>141.08999999999924</v>
      </c>
    </row>
    <row r="1459" spans="5:6" x14ac:dyDescent="0.25">
      <c r="E1459">
        <v>71.7256</v>
      </c>
      <c r="F1459" s="141">
        <v>150.63600000000042</v>
      </c>
    </row>
    <row r="1460" spans="5:6" x14ac:dyDescent="0.25">
      <c r="E1460">
        <v>71.754300000000001</v>
      </c>
      <c r="F1460" s="142">
        <v>160.71399999999994</v>
      </c>
    </row>
    <row r="1461" spans="5:6" x14ac:dyDescent="0.25">
      <c r="E1461">
        <v>71.782899999999998</v>
      </c>
      <c r="F1461" s="141">
        <v>171.34900000000016</v>
      </c>
    </row>
    <row r="1462" spans="5:6" x14ac:dyDescent="0.25">
      <c r="E1462">
        <v>71.811599999999999</v>
      </c>
      <c r="F1462" s="142">
        <v>182.5610000000006</v>
      </c>
    </row>
    <row r="1463" spans="5:6" x14ac:dyDescent="0.25">
      <c r="E1463">
        <v>71.840199999999996</v>
      </c>
      <c r="F1463" s="141">
        <v>194.37099999999919</v>
      </c>
    </row>
    <row r="1464" spans="5:6" x14ac:dyDescent="0.25">
      <c r="E1464">
        <v>71.868899999999996</v>
      </c>
      <c r="F1464" s="142">
        <v>206.80299999999988</v>
      </c>
    </row>
    <row r="1465" spans="5:6" x14ac:dyDescent="0.25">
      <c r="E1465">
        <v>71.897499999999994</v>
      </c>
      <c r="F1465" s="141">
        <v>219.8760000000002</v>
      </c>
    </row>
    <row r="1466" spans="5:6" x14ac:dyDescent="0.25">
      <c r="E1466">
        <v>71.926199999999994</v>
      </c>
      <c r="F1466" s="142">
        <v>233.61400000000049</v>
      </c>
    </row>
    <row r="1467" spans="5:6" x14ac:dyDescent="0.25">
      <c r="E1467">
        <v>71.954800000000006</v>
      </c>
      <c r="F1467" s="141">
        <v>248.03800000000047</v>
      </c>
    </row>
    <row r="1468" spans="5:6" x14ac:dyDescent="0.25">
      <c r="E1468">
        <v>71.983500000000006</v>
      </c>
      <c r="F1468" s="142">
        <v>263.17200000000048</v>
      </c>
    </row>
    <row r="1469" spans="5:6" x14ac:dyDescent="0.25">
      <c r="E1469">
        <v>72.012100000000004</v>
      </c>
      <c r="F1469" s="141">
        <v>279.03300000000036</v>
      </c>
    </row>
    <row r="1470" spans="5:6" x14ac:dyDescent="0.25">
      <c r="E1470">
        <v>72.040800000000004</v>
      </c>
      <c r="F1470" s="142">
        <v>295.64699999999993</v>
      </c>
    </row>
    <row r="1471" spans="5:6" x14ac:dyDescent="0.25">
      <c r="E1471">
        <v>72.069400000000002</v>
      </c>
      <c r="F1471" s="141">
        <v>313.03099999999995</v>
      </c>
    </row>
    <row r="1472" spans="5:6" x14ac:dyDescent="0.25">
      <c r="E1472">
        <v>72.098100000000002</v>
      </c>
      <c r="F1472" s="142">
        <v>331.20899999999983</v>
      </c>
    </row>
    <row r="1473" spans="5:6" x14ac:dyDescent="0.25">
      <c r="E1473">
        <v>72.1267</v>
      </c>
      <c r="F1473" s="141">
        <v>350.19700000000012</v>
      </c>
    </row>
    <row r="1474" spans="5:6" x14ac:dyDescent="0.25">
      <c r="E1474">
        <v>72.1554</v>
      </c>
      <c r="F1474" s="142">
        <v>370.02099999999973</v>
      </c>
    </row>
    <row r="1475" spans="5:6" x14ac:dyDescent="0.25">
      <c r="E1475">
        <v>72.183999999999997</v>
      </c>
      <c r="F1475" s="141">
        <v>390.69300000000021</v>
      </c>
    </row>
    <row r="1476" spans="5:6" x14ac:dyDescent="0.25">
      <c r="E1476">
        <v>72.212699999999998</v>
      </c>
      <c r="F1476" s="142">
        <v>412.23500000000058</v>
      </c>
    </row>
    <row r="1477" spans="5:6" x14ac:dyDescent="0.25">
      <c r="E1477">
        <v>72.241299999999995</v>
      </c>
      <c r="F1477" s="141">
        <v>434.66200000000026</v>
      </c>
    </row>
    <row r="1478" spans="5:6" x14ac:dyDescent="0.25">
      <c r="E1478">
        <v>72.269900000000007</v>
      </c>
      <c r="F1478" s="142">
        <v>457.99399999999969</v>
      </c>
    </row>
    <row r="1479" spans="5:6" x14ac:dyDescent="0.25">
      <c r="E1479">
        <v>72.298599999999993</v>
      </c>
      <c r="F1479" s="141">
        <v>482.24099999999999</v>
      </c>
    </row>
    <row r="1480" spans="5:6" x14ac:dyDescent="0.25">
      <c r="E1480">
        <v>72.327200000000005</v>
      </c>
      <c r="F1480" s="142">
        <v>507.42500000000018</v>
      </c>
    </row>
    <row r="1481" spans="5:6" x14ac:dyDescent="0.25">
      <c r="E1481">
        <v>72.355900000000005</v>
      </c>
      <c r="F1481" s="141">
        <v>533.55000000000018</v>
      </c>
    </row>
    <row r="1482" spans="5:6" x14ac:dyDescent="0.25">
      <c r="E1482">
        <v>72.384500000000003</v>
      </c>
      <c r="F1482" s="142">
        <v>560.6309999999994</v>
      </c>
    </row>
    <row r="1483" spans="5:6" x14ac:dyDescent="0.25">
      <c r="E1483">
        <v>72.413200000000003</v>
      </c>
      <c r="F1483" s="141">
        <v>588.67799999999988</v>
      </c>
    </row>
    <row r="1484" spans="5:6" x14ac:dyDescent="0.25">
      <c r="E1484">
        <v>72.441800000000001</v>
      </c>
      <c r="F1484" s="142">
        <v>617.69999999999982</v>
      </c>
    </row>
    <row r="1485" spans="5:6" x14ac:dyDescent="0.25">
      <c r="E1485">
        <v>72.470500000000001</v>
      </c>
      <c r="F1485" s="141">
        <v>647.70399999999972</v>
      </c>
    </row>
    <row r="1486" spans="5:6" x14ac:dyDescent="0.25">
      <c r="E1486">
        <v>72.499099999999999</v>
      </c>
      <c r="F1486" s="142">
        <v>678.69599999999991</v>
      </c>
    </row>
    <row r="1487" spans="5:6" x14ac:dyDescent="0.25">
      <c r="E1487">
        <v>72.527799999999999</v>
      </c>
      <c r="F1487" s="141">
        <v>710.67600000000039</v>
      </c>
    </row>
    <row r="1488" spans="5:6" x14ac:dyDescent="0.25">
      <c r="E1488">
        <v>72.556399999999996</v>
      </c>
      <c r="F1488" s="142">
        <v>743.64800000000014</v>
      </c>
    </row>
    <row r="1489" spans="5:6" x14ac:dyDescent="0.25">
      <c r="E1489">
        <v>72.585099999999997</v>
      </c>
      <c r="F1489" s="141">
        <v>777.60900000000038</v>
      </c>
    </row>
    <row r="1490" spans="5:6" x14ac:dyDescent="0.25">
      <c r="E1490">
        <v>72.613699999999994</v>
      </c>
      <c r="F1490" s="142">
        <v>812.5590000000002</v>
      </c>
    </row>
    <row r="1491" spans="5:6" x14ac:dyDescent="0.25">
      <c r="E1491">
        <v>72.642399999999995</v>
      </c>
      <c r="F1491" s="141">
        <v>848.49099999999999</v>
      </c>
    </row>
    <row r="1492" spans="5:6" x14ac:dyDescent="0.25">
      <c r="E1492">
        <v>72.671000000000006</v>
      </c>
      <c r="F1492" s="142">
        <v>885.40099999999984</v>
      </c>
    </row>
    <row r="1493" spans="5:6" x14ac:dyDescent="0.25">
      <c r="E1493">
        <v>72.699700000000007</v>
      </c>
      <c r="F1493" s="141">
        <v>923.27400000000034</v>
      </c>
    </row>
    <row r="1494" spans="5:6" x14ac:dyDescent="0.25">
      <c r="E1494">
        <v>72.728300000000004</v>
      </c>
      <c r="F1494" s="142">
        <v>962.09799999999996</v>
      </c>
    </row>
    <row r="1495" spans="5:6" x14ac:dyDescent="0.25">
      <c r="E1495">
        <v>72.757000000000005</v>
      </c>
      <c r="F1495" s="141">
        <v>1001.8609999999999</v>
      </c>
    </row>
    <row r="1496" spans="5:6" x14ac:dyDescent="0.25">
      <c r="E1496">
        <v>72.785600000000002</v>
      </c>
      <c r="F1496" s="142">
        <v>1042.5439999999999</v>
      </c>
    </row>
    <row r="1497" spans="5:6" x14ac:dyDescent="0.25">
      <c r="E1497">
        <v>72.814300000000003</v>
      </c>
      <c r="F1497" s="141">
        <v>1084.1260000000002</v>
      </c>
    </row>
    <row r="1498" spans="5:6" x14ac:dyDescent="0.25">
      <c r="E1498">
        <v>72.8429</v>
      </c>
      <c r="F1498" s="142">
        <v>1126.5900000000001</v>
      </c>
    </row>
    <row r="1499" spans="5:6" x14ac:dyDescent="0.25">
      <c r="E1499">
        <v>72.871600000000001</v>
      </c>
      <c r="F1499" s="141">
        <v>1169.9030000000002</v>
      </c>
    </row>
    <row r="1500" spans="5:6" x14ac:dyDescent="0.25">
      <c r="E1500">
        <v>72.900199999999998</v>
      </c>
      <c r="F1500" s="142">
        <v>1214.0390000000007</v>
      </c>
    </row>
    <row r="1501" spans="5:6" x14ac:dyDescent="0.25">
      <c r="E1501">
        <v>72.928799999999995</v>
      </c>
      <c r="F1501" s="141">
        <v>1258.9660000000003</v>
      </c>
    </row>
    <row r="1502" spans="5:6" x14ac:dyDescent="0.25">
      <c r="E1502">
        <v>72.957499999999996</v>
      </c>
      <c r="F1502" s="142">
        <v>1304.6530000000002</v>
      </c>
    </row>
    <row r="1503" spans="5:6" x14ac:dyDescent="0.25">
      <c r="E1503">
        <v>72.986099999999993</v>
      </c>
      <c r="F1503" s="141">
        <v>1351.0659999999998</v>
      </c>
    </row>
    <row r="1504" spans="5:6" x14ac:dyDescent="0.25">
      <c r="E1504">
        <v>73.014799999999994</v>
      </c>
      <c r="F1504" s="142">
        <v>1398.1550000000007</v>
      </c>
    </row>
    <row r="1505" spans="5:6" x14ac:dyDescent="0.25">
      <c r="E1505">
        <v>73.043400000000005</v>
      </c>
      <c r="F1505" s="141">
        <v>1445.8820000000005</v>
      </c>
    </row>
    <row r="1506" spans="5:6" x14ac:dyDescent="0.25">
      <c r="E1506">
        <v>73.072100000000006</v>
      </c>
      <c r="F1506" s="142">
        <v>1494.2030000000004</v>
      </c>
    </row>
    <row r="1507" spans="5:6" x14ac:dyDescent="0.25">
      <c r="E1507">
        <v>73.100700000000003</v>
      </c>
      <c r="F1507" s="141">
        <v>1543.0690000000004</v>
      </c>
    </row>
    <row r="1508" spans="5:6" x14ac:dyDescent="0.25">
      <c r="E1508">
        <v>73.129400000000004</v>
      </c>
      <c r="F1508" s="142">
        <v>1592.4290000000001</v>
      </c>
    </row>
    <row r="1509" spans="5:6" x14ac:dyDescent="0.25">
      <c r="E1509">
        <v>73.158000000000001</v>
      </c>
      <c r="F1509" s="141">
        <v>1642.232</v>
      </c>
    </row>
    <row r="1510" spans="5:6" x14ac:dyDescent="0.25">
      <c r="E1510">
        <v>73.186700000000002</v>
      </c>
      <c r="F1510" s="142">
        <v>1692.4169999999995</v>
      </c>
    </row>
    <row r="1511" spans="5:6" x14ac:dyDescent="0.25">
      <c r="E1511">
        <v>73.215299999999999</v>
      </c>
      <c r="F1511" s="141">
        <v>1742.9280000000008</v>
      </c>
    </row>
    <row r="1512" spans="5:6" x14ac:dyDescent="0.25">
      <c r="E1512">
        <v>73.244</v>
      </c>
      <c r="F1512" s="142">
        <v>1793.7020000000002</v>
      </c>
    </row>
    <row r="1513" spans="5:6" x14ac:dyDescent="0.25">
      <c r="E1513">
        <v>73.272599999999997</v>
      </c>
      <c r="F1513" s="141">
        <v>1844.6759999999995</v>
      </c>
    </row>
    <row r="1514" spans="5:6" x14ac:dyDescent="0.25">
      <c r="E1514">
        <v>73.301299999999998</v>
      </c>
      <c r="F1514" s="142">
        <v>1895.7850000000008</v>
      </c>
    </row>
    <row r="1515" spans="5:6" x14ac:dyDescent="0.25">
      <c r="E1515">
        <v>73.329899999999995</v>
      </c>
      <c r="F1515" s="141">
        <v>1946.9670000000006</v>
      </c>
    </row>
    <row r="1516" spans="5:6" x14ac:dyDescent="0.25">
      <c r="E1516">
        <v>73.358599999999996</v>
      </c>
      <c r="F1516" s="142">
        <v>1998.139000000001</v>
      </c>
    </row>
    <row r="1517" spans="5:6" x14ac:dyDescent="0.25">
      <c r="E1517">
        <v>73.387200000000007</v>
      </c>
      <c r="F1517" s="141">
        <v>2049.2350000000006</v>
      </c>
    </row>
    <row r="1518" spans="5:6" x14ac:dyDescent="0.25">
      <c r="E1518">
        <v>73.415899999999993</v>
      </c>
      <c r="F1518" s="142">
        <v>2100.1830000000009</v>
      </c>
    </row>
    <row r="1519" spans="5:6" x14ac:dyDescent="0.25">
      <c r="E1519">
        <v>73.444500000000005</v>
      </c>
      <c r="F1519" s="141">
        <v>2150.9070000000002</v>
      </c>
    </row>
    <row r="1520" spans="5:6" x14ac:dyDescent="0.25">
      <c r="E1520">
        <v>73.473200000000006</v>
      </c>
      <c r="F1520" s="142">
        <v>2201.3289999999997</v>
      </c>
    </row>
    <row r="1521" spans="5:6" x14ac:dyDescent="0.25">
      <c r="E1521">
        <v>73.501800000000003</v>
      </c>
      <c r="F1521" s="141">
        <v>2251.3760000000002</v>
      </c>
    </row>
    <row r="1522" spans="5:6" x14ac:dyDescent="0.25">
      <c r="E1522">
        <v>73.530500000000004</v>
      </c>
      <c r="F1522" s="142">
        <v>2300.9630000000006</v>
      </c>
    </row>
    <row r="1523" spans="5:6" x14ac:dyDescent="0.25">
      <c r="E1523">
        <v>73.559100000000001</v>
      </c>
      <c r="F1523" s="141">
        <v>2350.0129999999999</v>
      </c>
    </row>
    <row r="1524" spans="5:6" x14ac:dyDescent="0.25">
      <c r="E1524">
        <v>73.587699999999998</v>
      </c>
      <c r="F1524" s="142">
        <v>2398.447000000001</v>
      </c>
    </row>
    <row r="1525" spans="5:6" x14ac:dyDescent="0.25">
      <c r="E1525">
        <v>73.616399999999999</v>
      </c>
      <c r="F1525" s="141">
        <v>2446.1829999999991</v>
      </c>
    </row>
    <row r="1526" spans="5:6" x14ac:dyDescent="0.25">
      <c r="E1526">
        <v>73.644999999999996</v>
      </c>
      <c r="F1526" s="142">
        <v>2493.143</v>
      </c>
    </row>
    <row r="1527" spans="5:6" x14ac:dyDescent="0.25">
      <c r="E1527">
        <v>73.673699999999997</v>
      </c>
      <c r="F1527" s="141">
        <v>2539.2480000000005</v>
      </c>
    </row>
    <row r="1528" spans="5:6" x14ac:dyDescent="0.25">
      <c r="E1528">
        <v>73.702299999999994</v>
      </c>
      <c r="F1528" s="142">
        <v>2584.41</v>
      </c>
    </row>
    <row r="1529" spans="5:6" x14ac:dyDescent="0.25">
      <c r="E1529">
        <v>73.730999999999995</v>
      </c>
      <c r="F1529" s="141">
        <v>2628.5529999999999</v>
      </c>
    </row>
    <row r="1530" spans="5:6" x14ac:dyDescent="0.25">
      <c r="E1530">
        <v>73.759600000000006</v>
      </c>
      <c r="F1530" s="142">
        <v>2671.6000000000004</v>
      </c>
    </row>
    <row r="1531" spans="5:6" x14ac:dyDescent="0.25">
      <c r="E1531">
        <v>73.788300000000007</v>
      </c>
      <c r="F1531" s="141">
        <v>2713.4709999999995</v>
      </c>
    </row>
    <row r="1532" spans="5:6" x14ac:dyDescent="0.25">
      <c r="E1532">
        <v>73.816900000000004</v>
      </c>
      <c r="F1532" s="142">
        <v>2754.088999999999</v>
      </c>
    </row>
    <row r="1533" spans="5:6" x14ac:dyDescent="0.25">
      <c r="E1533">
        <v>73.845600000000005</v>
      </c>
      <c r="F1533" s="141">
        <v>2793.3820000000005</v>
      </c>
    </row>
    <row r="1534" spans="5:6" x14ac:dyDescent="0.25">
      <c r="E1534">
        <v>73.874200000000002</v>
      </c>
      <c r="F1534" s="142">
        <v>2831.271999999999</v>
      </c>
    </row>
    <row r="1535" spans="5:6" x14ac:dyDescent="0.25">
      <c r="E1535">
        <v>73.902900000000002</v>
      </c>
      <c r="F1535" s="141">
        <v>2867.688000000001</v>
      </c>
    </row>
    <row r="1536" spans="5:6" x14ac:dyDescent="0.25">
      <c r="E1536">
        <v>73.9315</v>
      </c>
      <c r="F1536" s="142">
        <v>2902.5609999999988</v>
      </c>
    </row>
    <row r="1537" spans="5:6" x14ac:dyDescent="0.25">
      <c r="E1537">
        <v>73.9602</v>
      </c>
      <c r="F1537" s="141">
        <v>2935.8249999999989</v>
      </c>
    </row>
    <row r="1538" spans="5:6" x14ac:dyDescent="0.25">
      <c r="E1538">
        <v>73.988799999999998</v>
      </c>
      <c r="F1538" s="142">
        <v>2967.4159999999993</v>
      </c>
    </row>
    <row r="1539" spans="5:6" x14ac:dyDescent="0.25">
      <c r="E1539">
        <v>74.017499999999998</v>
      </c>
      <c r="F1539" s="141">
        <v>2997.2669999999998</v>
      </c>
    </row>
    <row r="1540" spans="5:6" x14ac:dyDescent="0.25">
      <c r="E1540">
        <v>74.046099999999996</v>
      </c>
      <c r="F1540" s="142">
        <v>3025.3220000000001</v>
      </c>
    </row>
    <row r="1541" spans="5:6" x14ac:dyDescent="0.25">
      <c r="E1541">
        <v>74.074799999999996</v>
      </c>
      <c r="F1541" s="141">
        <v>3051.5259999999989</v>
      </c>
    </row>
    <row r="1542" spans="5:6" x14ac:dyDescent="0.25">
      <c r="E1542">
        <v>74.103399999999993</v>
      </c>
      <c r="F1542" s="142">
        <v>3075.8239999999996</v>
      </c>
    </row>
    <row r="1543" spans="5:6" x14ac:dyDescent="0.25">
      <c r="E1543">
        <v>74.132099999999994</v>
      </c>
      <c r="F1543" s="141">
        <v>3098.1710000000003</v>
      </c>
    </row>
    <row r="1544" spans="5:6" x14ac:dyDescent="0.25">
      <c r="E1544">
        <v>74.160700000000006</v>
      </c>
      <c r="F1544" s="142">
        <v>3118.5209999999988</v>
      </c>
    </row>
    <row r="1545" spans="5:6" x14ac:dyDescent="0.25">
      <c r="E1545">
        <v>74.189400000000006</v>
      </c>
      <c r="F1545" s="141">
        <v>3136.8300000000008</v>
      </c>
    </row>
    <row r="1546" spans="5:6" x14ac:dyDescent="0.25">
      <c r="E1546">
        <v>74.218000000000004</v>
      </c>
      <c r="F1546" s="142">
        <v>3153.0609999999997</v>
      </c>
    </row>
    <row r="1547" spans="5:6" x14ac:dyDescent="0.25">
      <c r="E1547">
        <v>74.246700000000004</v>
      </c>
      <c r="F1547" s="141">
        <v>3167.1819999999998</v>
      </c>
    </row>
    <row r="1548" spans="5:6" x14ac:dyDescent="0.25">
      <c r="E1548">
        <v>74.275300000000001</v>
      </c>
      <c r="F1548" s="142">
        <v>3179.1639999999998</v>
      </c>
    </row>
    <row r="1549" spans="5:6" x14ac:dyDescent="0.25">
      <c r="E1549">
        <v>74.303899999999999</v>
      </c>
      <c r="F1549" s="141">
        <v>3188.9809999999998</v>
      </c>
    </row>
    <row r="1550" spans="5:6" x14ac:dyDescent="0.25">
      <c r="E1550">
        <v>74.332599999999999</v>
      </c>
      <c r="F1550" s="142">
        <v>3196.616</v>
      </c>
    </row>
    <row r="1551" spans="5:6" x14ac:dyDescent="0.25">
      <c r="E1551">
        <v>74.361199999999997</v>
      </c>
      <c r="F1551" s="141">
        <v>3202.05</v>
      </c>
    </row>
    <row r="1552" spans="5:6" x14ac:dyDescent="0.25">
      <c r="E1552">
        <v>74.389899999999997</v>
      </c>
      <c r="F1552" s="142">
        <v>3205.2709999999997</v>
      </c>
    </row>
    <row r="1553" spans="5:6" x14ac:dyDescent="0.25">
      <c r="E1553">
        <v>74.418499999999995</v>
      </c>
      <c r="F1553" s="141">
        <v>3206.2760000000007</v>
      </c>
    </row>
    <row r="1554" spans="5:6" x14ac:dyDescent="0.25">
      <c r="E1554">
        <v>74.447199999999995</v>
      </c>
      <c r="F1554" s="142">
        <v>3205.0610000000006</v>
      </c>
    </row>
    <row r="1555" spans="5:6" x14ac:dyDescent="0.25">
      <c r="E1555">
        <v>74.475800000000007</v>
      </c>
      <c r="F1555" s="141">
        <v>3201.6290000000008</v>
      </c>
    </row>
    <row r="1556" spans="5:6" x14ac:dyDescent="0.25">
      <c r="E1556">
        <v>74.504499999999993</v>
      </c>
      <c r="F1556" s="142">
        <v>3195.9849999999997</v>
      </c>
    </row>
    <row r="1557" spans="5:6" x14ac:dyDescent="0.25">
      <c r="E1557">
        <v>74.533100000000005</v>
      </c>
      <c r="F1557" s="141">
        <v>3188.1440000000011</v>
      </c>
    </row>
    <row r="1558" spans="5:6" x14ac:dyDescent="0.25">
      <c r="E1558">
        <v>74.561800000000005</v>
      </c>
      <c r="F1558" s="142">
        <v>3178.1210000000001</v>
      </c>
    </row>
    <row r="1559" spans="5:6" x14ac:dyDescent="0.25">
      <c r="E1559">
        <v>74.590400000000002</v>
      </c>
      <c r="F1559" s="141">
        <v>3165.9360000000006</v>
      </c>
    </row>
    <row r="1560" spans="5:6" x14ac:dyDescent="0.25">
      <c r="E1560">
        <v>74.619100000000003</v>
      </c>
      <c r="F1560" s="142">
        <v>3151.6149999999998</v>
      </c>
    </row>
    <row r="1561" spans="5:6" x14ac:dyDescent="0.25">
      <c r="E1561">
        <v>74.6477</v>
      </c>
      <c r="F1561" s="141">
        <v>3135.1860000000006</v>
      </c>
    </row>
    <row r="1562" spans="5:6" x14ac:dyDescent="0.25">
      <c r="E1562">
        <v>74.676400000000001</v>
      </c>
      <c r="F1562" s="142">
        <v>3116.6829999999991</v>
      </c>
    </row>
    <row r="1563" spans="5:6" x14ac:dyDescent="0.25">
      <c r="E1563">
        <v>74.704999999999998</v>
      </c>
      <c r="F1563" s="141">
        <v>3096.1459999999988</v>
      </c>
    </row>
    <row r="1564" spans="5:6" x14ac:dyDescent="0.25">
      <c r="E1564">
        <v>74.733699999999999</v>
      </c>
      <c r="F1564" s="142">
        <v>3073.6150000000007</v>
      </c>
    </row>
    <row r="1565" spans="5:6" x14ac:dyDescent="0.25">
      <c r="E1565">
        <v>74.762299999999996</v>
      </c>
      <c r="F1565" s="141">
        <v>3049.1369999999997</v>
      </c>
    </row>
    <row r="1566" spans="5:6" x14ac:dyDescent="0.25">
      <c r="E1566">
        <v>74.790999999999997</v>
      </c>
      <c r="F1566" s="142">
        <v>3022.7610000000004</v>
      </c>
    </row>
    <row r="1567" spans="5:6" x14ac:dyDescent="0.25">
      <c r="E1567">
        <v>74.819599999999994</v>
      </c>
      <c r="F1567" s="141">
        <v>2994.5380000000005</v>
      </c>
    </row>
    <row r="1568" spans="5:6" x14ac:dyDescent="0.25">
      <c r="E1568">
        <v>74.848299999999995</v>
      </c>
      <c r="F1568" s="142">
        <v>2964.5259999999998</v>
      </c>
    </row>
    <row r="1569" spans="5:6" x14ac:dyDescent="0.25">
      <c r="E1569">
        <v>74.876900000000006</v>
      </c>
      <c r="F1569" s="141">
        <v>2932.7819999999992</v>
      </c>
    </row>
    <row r="1570" spans="5:6" x14ac:dyDescent="0.25">
      <c r="E1570">
        <v>74.905600000000007</v>
      </c>
      <c r="F1570" s="142">
        <v>2899.3720000000003</v>
      </c>
    </row>
    <row r="1571" spans="5:6" x14ac:dyDescent="0.25">
      <c r="E1571">
        <v>74.934200000000004</v>
      </c>
      <c r="F1571" s="141">
        <v>2864.3590000000004</v>
      </c>
    </row>
    <row r="1572" spans="5:6" x14ac:dyDescent="0.25">
      <c r="E1572">
        <v>74.962800000000001</v>
      </c>
      <c r="F1572" s="142">
        <v>2827.8090000000002</v>
      </c>
    </row>
    <row r="1573" spans="5:6" x14ac:dyDescent="0.25">
      <c r="E1573">
        <v>74.991500000000002</v>
      </c>
      <c r="F1573" s="141">
        <v>2789.7889999999998</v>
      </c>
    </row>
    <row r="1574" spans="5:6" x14ac:dyDescent="0.25">
      <c r="E1574">
        <v>75.020099999999999</v>
      </c>
      <c r="F1574" s="142">
        <v>2750.3810000000003</v>
      </c>
    </row>
    <row r="1575" spans="5:6" x14ac:dyDescent="0.25">
      <c r="E1575">
        <v>75.0488</v>
      </c>
      <c r="F1575" s="141">
        <v>2709.6529999999993</v>
      </c>
    </row>
    <row r="1576" spans="5:6" x14ac:dyDescent="0.25">
      <c r="E1576">
        <v>75.077399999999997</v>
      </c>
      <c r="F1576" s="142">
        <v>2667.6800000000003</v>
      </c>
    </row>
    <row r="1577" spans="5:6" x14ac:dyDescent="0.25">
      <c r="E1577">
        <v>75.106099999999998</v>
      </c>
      <c r="F1577" s="141">
        <v>2624.5400000000009</v>
      </c>
    </row>
    <row r="1578" spans="5:6" x14ac:dyDescent="0.25">
      <c r="E1578">
        <v>75.134699999999995</v>
      </c>
      <c r="F1578" s="142">
        <v>2580.3110000000006</v>
      </c>
    </row>
    <row r="1579" spans="5:6" x14ac:dyDescent="0.25">
      <c r="E1579">
        <v>75.163399999999996</v>
      </c>
      <c r="F1579" s="141">
        <v>2535.0690000000004</v>
      </c>
    </row>
    <row r="1580" spans="5:6" x14ac:dyDescent="0.25">
      <c r="E1580">
        <v>75.191999999999993</v>
      </c>
      <c r="F1580" s="142">
        <v>2488.9000000000005</v>
      </c>
    </row>
    <row r="1581" spans="5:6" x14ac:dyDescent="0.25">
      <c r="E1581">
        <v>75.220699999999994</v>
      </c>
      <c r="F1581" s="141">
        <v>2441.8799999999992</v>
      </c>
    </row>
    <row r="1582" spans="5:6" x14ac:dyDescent="0.25">
      <c r="E1582">
        <v>75.249300000000005</v>
      </c>
      <c r="F1582" s="142">
        <v>2394.0909999999994</v>
      </c>
    </row>
    <row r="1583" spans="5:6" x14ac:dyDescent="0.25">
      <c r="E1583">
        <v>75.278000000000006</v>
      </c>
      <c r="F1583" s="141">
        <v>2345.6129999999994</v>
      </c>
    </row>
    <row r="1584" spans="5:6" x14ac:dyDescent="0.25">
      <c r="E1584">
        <v>75.306600000000003</v>
      </c>
      <c r="F1584" s="142">
        <v>2296.527</v>
      </c>
    </row>
    <row r="1585" spans="5:6" x14ac:dyDescent="0.25">
      <c r="E1585">
        <v>75.335300000000004</v>
      </c>
      <c r="F1585" s="141">
        <v>2246.9060000000009</v>
      </c>
    </row>
    <row r="1586" spans="5:6" x14ac:dyDescent="0.25">
      <c r="E1586">
        <v>75.363900000000001</v>
      </c>
      <c r="F1586" s="142">
        <v>2196.8419999999987</v>
      </c>
    </row>
    <row r="1587" spans="5:6" x14ac:dyDescent="0.25">
      <c r="E1587">
        <v>75.392600000000002</v>
      </c>
      <c r="F1587" s="141">
        <v>2146.4070000000002</v>
      </c>
    </row>
    <row r="1588" spans="5:6" x14ac:dyDescent="0.25">
      <c r="E1588">
        <v>75.421199999999999</v>
      </c>
      <c r="F1588" s="142">
        <v>2095.6790000000001</v>
      </c>
    </row>
    <row r="1589" spans="5:6" x14ac:dyDescent="0.25">
      <c r="E1589">
        <v>75.4499</v>
      </c>
      <c r="F1589" s="141">
        <v>2044.7330000000002</v>
      </c>
    </row>
    <row r="1590" spans="5:6" x14ac:dyDescent="0.25">
      <c r="E1590">
        <v>75.478499999999997</v>
      </c>
      <c r="F1590" s="142">
        <v>1993.6480000000001</v>
      </c>
    </row>
    <row r="1591" spans="5:6" x14ac:dyDescent="0.25">
      <c r="E1591">
        <v>75.507199999999997</v>
      </c>
      <c r="F1591" s="141">
        <v>1942.4879999999994</v>
      </c>
    </row>
    <row r="1592" spans="5:6" x14ac:dyDescent="0.25">
      <c r="E1592">
        <v>75.535799999999995</v>
      </c>
      <c r="F1592" s="142">
        <v>1891.3359999999993</v>
      </c>
    </row>
    <row r="1593" spans="5:6" x14ac:dyDescent="0.25">
      <c r="E1593">
        <v>75.564499999999995</v>
      </c>
      <c r="F1593" s="141">
        <v>1840.2570000000005</v>
      </c>
    </row>
    <row r="1594" spans="5:6" x14ac:dyDescent="0.25">
      <c r="E1594">
        <v>75.593100000000007</v>
      </c>
      <c r="F1594" s="142">
        <v>1789.3179999999993</v>
      </c>
    </row>
    <row r="1595" spans="5:6" x14ac:dyDescent="0.25">
      <c r="E1595">
        <v>75.621700000000004</v>
      </c>
      <c r="F1595" s="141">
        <v>1738.5859999999993</v>
      </c>
    </row>
    <row r="1596" spans="5:6" x14ac:dyDescent="0.25">
      <c r="E1596">
        <v>75.650400000000005</v>
      </c>
      <c r="F1596" s="142">
        <v>1688.1239999999998</v>
      </c>
    </row>
    <row r="1597" spans="5:6" x14ac:dyDescent="0.25">
      <c r="E1597">
        <v>75.679000000000002</v>
      </c>
      <c r="F1597" s="141">
        <v>1637.9870000000001</v>
      </c>
    </row>
    <row r="1598" spans="5:6" x14ac:dyDescent="0.25">
      <c r="E1598">
        <v>75.707700000000003</v>
      </c>
      <c r="F1598" s="142">
        <v>1588.2440000000006</v>
      </c>
    </row>
    <row r="1599" spans="5:6" x14ac:dyDescent="0.25">
      <c r="E1599">
        <v>75.7363</v>
      </c>
      <c r="F1599" s="141">
        <v>1538.9459999999999</v>
      </c>
    </row>
    <row r="1600" spans="5:6" x14ac:dyDescent="0.25">
      <c r="E1600">
        <v>75.765000000000001</v>
      </c>
      <c r="F1600" s="142">
        <v>1490.1480000000001</v>
      </c>
    </row>
    <row r="1601" spans="5:6" x14ac:dyDescent="0.25">
      <c r="E1601">
        <v>75.793599999999998</v>
      </c>
      <c r="F1601" s="141">
        <v>1441.8980000000001</v>
      </c>
    </row>
    <row r="1602" spans="5:6" x14ac:dyDescent="0.25">
      <c r="E1602">
        <v>75.822299999999998</v>
      </c>
      <c r="F1602" s="142">
        <v>1394.2449999999999</v>
      </c>
    </row>
    <row r="1603" spans="5:6" x14ac:dyDescent="0.25">
      <c r="E1603">
        <v>75.850899999999996</v>
      </c>
      <c r="F1603" s="141">
        <v>1347.232</v>
      </c>
    </row>
    <row r="1604" spans="5:6" x14ac:dyDescent="0.25">
      <c r="E1604">
        <v>75.879599999999996</v>
      </c>
      <c r="F1604" s="142">
        <v>1300.9069999999992</v>
      </c>
    </row>
    <row r="1605" spans="5:6" x14ac:dyDescent="0.25">
      <c r="E1605">
        <v>75.908199999999994</v>
      </c>
      <c r="F1605" s="141">
        <v>1255.3050000000003</v>
      </c>
    </row>
    <row r="1606" spans="5:6" x14ac:dyDescent="0.25">
      <c r="E1606">
        <v>75.936899999999994</v>
      </c>
      <c r="F1606" s="142">
        <v>1210.4629999999997</v>
      </c>
    </row>
    <row r="1607" spans="5:6" x14ac:dyDescent="0.25">
      <c r="E1607">
        <v>75.965500000000006</v>
      </c>
      <c r="F1607" s="141">
        <v>1166.4160000000002</v>
      </c>
    </row>
    <row r="1608" spans="5:6" x14ac:dyDescent="0.25">
      <c r="E1608">
        <v>75.994200000000006</v>
      </c>
      <c r="F1608" s="142">
        <v>1123.1899999999996</v>
      </c>
    </row>
    <row r="1609" spans="5:6" x14ac:dyDescent="0.25">
      <c r="E1609">
        <v>76.022800000000004</v>
      </c>
      <c r="F1609" s="141">
        <v>1080.8220000000001</v>
      </c>
    </row>
    <row r="1610" spans="5:6" x14ac:dyDescent="0.25">
      <c r="E1610">
        <v>76.051500000000004</v>
      </c>
      <c r="F1610" s="142">
        <v>1039.3329999999996</v>
      </c>
    </row>
    <row r="1611" spans="5:6" x14ac:dyDescent="0.25">
      <c r="E1611">
        <v>76.080100000000002</v>
      </c>
      <c r="F1611" s="141">
        <v>998.74499999999989</v>
      </c>
    </row>
    <row r="1612" spans="5:6" x14ac:dyDescent="0.25">
      <c r="E1612">
        <v>76.108800000000002</v>
      </c>
      <c r="F1612" s="142">
        <v>959.07700000000023</v>
      </c>
    </row>
    <row r="1613" spans="5:6" x14ac:dyDescent="0.25">
      <c r="E1613">
        <v>76.1374</v>
      </c>
      <c r="F1613" s="141">
        <v>920.35000000000036</v>
      </c>
    </row>
    <row r="1614" spans="5:6" x14ac:dyDescent="0.25">
      <c r="E1614">
        <v>76.1661</v>
      </c>
      <c r="F1614" s="142">
        <v>882.57200000000012</v>
      </c>
    </row>
    <row r="1615" spans="5:6" x14ac:dyDescent="0.25">
      <c r="E1615">
        <v>76.194699999999997</v>
      </c>
      <c r="F1615" s="141">
        <v>845.76100000000042</v>
      </c>
    </row>
    <row r="1616" spans="5:6" x14ac:dyDescent="0.25">
      <c r="E1616">
        <v>76.223399999999998</v>
      </c>
      <c r="F1616" s="142">
        <v>809.92499999999927</v>
      </c>
    </row>
    <row r="1617" spans="5:6" x14ac:dyDescent="0.25">
      <c r="E1617">
        <v>76.251999999999995</v>
      </c>
      <c r="F1617" s="141">
        <v>775.07200000000012</v>
      </c>
    </row>
    <row r="1618" spans="5:6" x14ac:dyDescent="0.25">
      <c r="E1618">
        <v>76.280699999999996</v>
      </c>
      <c r="F1618" s="142">
        <v>741.20499999999993</v>
      </c>
    </row>
    <row r="1619" spans="5:6" x14ac:dyDescent="0.25">
      <c r="E1619">
        <v>76.309299999999993</v>
      </c>
      <c r="F1619" s="141">
        <v>708.32700000000023</v>
      </c>
    </row>
    <row r="1620" spans="5:6" x14ac:dyDescent="0.25">
      <c r="E1620">
        <v>76.337900000000005</v>
      </c>
      <c r="F1620" s="142">
        <v>676.4369999999999</v>
      </c>
    </row>
    <row r="1621" spans="5:6" x14ac:dyDescent="0.25">
      <c r="E1621">
        <v>76.366600000000005</v>
      </c>
      <c r="F1621" s="141">
        <v>645.53799999999956</v>
      </c>
    </row>
    <row r="1622" spans="5:6" x14ac:dyDescent="0.25">
      <c r="E1622">
        <v>76.395200000000003</v>
      </c>
      <c r="F1622" s="142">
        <v>615.62599999999929</v>
      </c>
    </row>
    <row r="1623" spans="5:6" x14ac:dyDescent="0.25">
      <c r="E1623">
        <v>76.423900000000003</v>
      </c>
      <c r="F1623" s="141">
        <v>586.69200000000001</v>
      </c>
    </row>
    <row r="1624" spans="5:6" x14ac:dyDescent="0.25">
      <c r="E1624">
        <v>76.452500000000001</v>
      </c>
      <c r="F1624" s="142">
        <v>558.73199999999997</v>
      </c>
    </row>
    <row r="1625" spans="5:6" x14ac:dyDescent="0.25">
      <c r="E1625">
        <v>76.481200000000001</v>
      </c>
      <c r="F1625" s="141">
        <v>531.73700000000008</v>
      </c>
    </row>
    <row r="1626" spans="5:6" x14ac:dyDescent="0.25">
      <c r="E1626">
        <v>76.509799999999998</v>
      </c>
      <c r="F1626" s="142">
        <v>505.69399999999951</v>
      </c>
    </row>
    <row r="1627" spans="5:6" x14ac:dyDescent="0.25">
      <c r="E1627">
        <v>76.538499999999999</v>
      </c>
      <c r="F1627" s="141">
        <v>480.59600000000046</v>
      </c>
    </row>
    <row r="1628" spans="5:6" x14ac:dyDescent="0.25">
      <c r="E1628">
        <v>76.567099999999996</v>
      </c>
      <c r="F1628" s="142">
        <v>456.42699999999968</v>
      </c>
    </row>
    <row r="1629" spans="5:6" x14ac:dyDescent="0.25">
      <c r="E1629">
        <v>76.595799999999997</v>
      </c>
      <c r="F1629" s="141">
        <v>433.17399999999998</v>
      </c>
    </row>
    <row r="1630" spans="5:6" x14ac:dyDescent="0.25">
      <c r="E1630">
        <v>76.624399999999994</v>
      </c>
      <c r="F1630" s="142">
        <v>410.82099999999991</v>
      </c>
    </row>
    <row r="1631" spans="5:6" x14ac:dyDescent="0.25">
      <c r="E1631">
        <v>76.653099999999995</v>
      </c>
      <c r="F1631" s="141">
        <v>389.35300000000007</v>
      </c>
    </row>
    <row r="1632" spans="5:6" x14ac:dyDescent="0.25">
      <c r="E1632">
        <v>76.681700000000006</v>
      </c>
      <c r="F1632" s="142">
        <v>368.7489999999998</v>
      </c>
    </row>
    <row r="1633" spans="5:6" x14ac:dyDescent="0.25">
      <c r="E1633">
        <v>76.710400000000007</v>
      </c>
      <c r="F1633" s="141">
        <v>348.99499999999989</v>
      </c>
    </row>
    <row r="1634" spans="5:6" x14ac:dyDescent="0.25">
      <c r="E1634">
        <v>76.739000000000004</v>
      </c>
      <c r="F1634" s="142">
        <v>330.07200000000012</v>
      </c>
    </row>
    <row r="1635" spans="5:6" x14ac:dyDescent="0.25">
      <c r="E1635">
        <v>76.767700000000005</v>
      </c>
      <c r="F1635" s="141">
        <v>311.95900000000074</v>
      </c>
    </row>
    <row r="1636" spans="5:6" x14ac:dyDescent="0.25">
      <c r="E1636">
        <v>76.796300000000002</v>
      </c>
      <c r="F1636" s="142">
        <v>294.63599999999951</v>
      </c>
    </row>
    <row r="1637" spans="5:6" x14ac:dyDescent="0.25">
      <c r="E1637">
        <v>76.825000000000003</v>
      </c>
      <c r="F1637" s="141">
        <v>278.08199999999943</v>
      </c>
    </row>
    <row r="1638" spans="5:6" x14ac:dyDescent="0.25">
      <c r="E1638">
        <v>76.8536</v>
      </c>
      <c r="F1638" s="142">
        <v>262.27599999999984</v>
      </c>
    </row>
    <row r="1639" spans="5:6" x14ac:dyDescent="0.25">
      <c r="E1639">
        <v>76.882300000000001</v>
      </c>
      <c r="F1639" s="141">
        <v>247.19799999999941</v>
      </c>
    </row>
    <row r="1640" spans="5:6" x14ac:dyDescent="0.25">
      <c r="E1640">
        <v>76.910899999999998</v>
      </c>
      <c r="F1640" s="142">
        <v>232.82600000000002</v>
      </c>
    </row>
    <row r="1641" spans="5:6" x14ac:dyDescent="0.25">
      <c r="E1641">
        <v>76.939599999999999</v>
      </c>
      <c r="F1641" s="141">
        <v>219.13800000000083</v>
      </c>
    </row>
    <row r="1642" spans="5:6" x14ac:dyDescent="0.25">
      <c r="E1642">
        <v>76.968199999999996</v>
      </c>
      <c r="F1642" s="142">
        <v>206.11200000000008</v>
      </c>
    </row>
    <row r="1643" spans="5:6" x14ac:dyDescent="0.25">
      <c r="E1643">
        <v>76.996799999999993</v>
      </c>
      <c r="F1643" s="141">
        <v>193.72600000000057</v>
      </c>
    </row>
    <row r="1644" spans="5:6" x14ac:dyDescent="0.25">
      <c r="E1644">
        <v>77.025499999999994</v>
      </c>
      <c r="F1644" s="142">
        <v>181.95799999999963</v>
      </c>
    </row>
    <row r="1645" spans="5:6" x14ac:dyDescent="0.25">
      <c r="E1645">
        <v>77.054100000000005</v>
      </c>
      <c r="F1645" s="141">
        <v>170.78799999999956</v>
      </c>
    </row>
    <row r="1646" spans="5:6" x14ac:dyDescent="0.25">
      <c r="E1646">
        <v>77.082800000000006</v>
      </c>
      <c r="F1646" s="142">
        <v>160.19200000000001</v>
      </c>
    </row>
    <row r="1647" spans="5:6" x14ac:dyDescent="0.25">
      <c r="E1647">
        <v>77.111400000000003</v>
      </c>
      <c r="F1647" s="141">
        <v>150.14999999999964</v>
      </c>
    </row>
    <row r="1648" spans="5:6" x14ac:dyDescent="0.25">
      <c r="E1648">
        <v>77.140100000000004</v>
      </c>
      <c r="F1648" s="142">
        <v>140.63999999999942</v>
      </c>
    </row>
    <row r="1649" spans="5:6" x14ac:dyDescent="0.25">
      <c r="E1649">
        <v>77.168700000000001</v>
      </c>
      <c r="F1649" s="141">
        <v>131.64100000000053</v>
      </c>
    </row>
    <row r="1650" spans="5:6" x14ac:dyDescent="0.25">
      <c r="E1650">
        <v>77.197400000000002</v>
      </c>
      <c r="F1650" s="142">
        <v>123.13400000000001</v>
      </c>
    </row>
    <row r="1651" spans="5:6" x14ac:dyDescent="0.25">
      <c r="E1651">
        <v>77.225999999999999</v>
      </c>
      <c r="F1651" s="141">
        <v>115.09699999999975</v>
      </c>
    </row>
    <row r="1652" spans="5:6" x14ac:dyDescent="0.25">
      <c r="E1652">
        <v>77.2547</v>
      </c>
      <c r="F1652" s="142">
        <v>107.50999999999931</v>
      </c>
    </row>
    <row r="1653" spans="5:6" x14ac:dyDescent="0.25">
      <c r="E1653">
        <v>77.283299999999997</v>
      </c>
      <c r="F1653" s="141">
        <v>100.35400000000027</v>
      </c>
    </row>
    <row r="1654" spans="5:6" x14ac:dyDescent="0.25">
      <c r="E1654">
        <v>77.311999999999998</v>
      </c>
      <c r="F1654" s="142">
        <v>93.609999999999673</v>
      </c>
    </row>
    <row r="1655" spans="5:6" x14ac:dyDescent="0.25">
      <c r="E1655">
        <v>77.340599999999995</v>
      </c>
      <c r="F1655" s="141">
        <v>87.259000000000015</v>
      </c>
    </row>
    <row r="1656" spans="5:6" x14ac:dyDescent="0.25">
      <c r="E1656">
        <v>77.369299999999996</v>
      </c>
      <c r="F1656" s="142">
        <v>81.282999999999447</v>
      </c>
    </row>
    <row r="1657" spans="5:6" x14ac:dyDescent="0.25">
      <c r="E1657">
        <v>77.397900000000007</v>
      </c>
      <c r="F1657" s="141">
        <v>75.664999999999964</v>
      </c>
    </row>
    <row r="1658" spans="5:6" x14ac:dyDescent="0.25">
      <c r="E1658">
        <v>77.426599999999993</v>
      </c>
      <c r="F1658" s="142">
        <v>70.386999999999716</v>
      </c>
    </row>
    <row r="1659" spans="5:6" x14ac:dyDescent="0.25">
      <c r="E1659">
        <v>77.455200000000005</v>
      </c>
      <c r="F1659" s="141">
        <v>65.432000000000698</v>
      </c>
    </row>
    <row r="1660" spans="5:6" x14ac:dyDescent="0.25">
      <c r="E1660">
        <v>77.483900000000006</v>
      </c>
      <c r="F1660" s="142">
        <v>60.784999999999854</v>
      </c>
    </row>
    <row r="1661" spans="5:6" x14ac:dyDescent="0.25">
      <c r="E1661">
        <v>77.512500000000003</v>
      </c>
      <c r="F1661" s="141">
        <v>56.430000000000291</v>
      </c>
    </row>
    <row r="1662" spans="5:6" x14ac:dyDescent="0.25">
      <c r="E1662">
        <v>77.541200000000003</v>
      </c>
      <c r="F1662" s="142">
        <v>52.351999999999862</v>
      </c>
    </row>
    <row r="1663" spans="5:6" x14ac:dyDescent="0.25">
      <c r="E1663">
        <v>77.569800000000001</v>
      </c>
      <c r="F1663" s="141">
        <v>48.536000000000058</v>
      </c>
    </row>
    <row r="1664" spans="5:6" x14ac:dyDescent="0.25">
      <c r="E1664">
        <v>77.598500000000001</v>
      </c>
      <c r="F1664" s="142">
        <v>44.967999999999847</v>
      </c>
    </row>
    <row r="1665" spans="5:6" x14ac:dyDescent="0.25">
      <c r="E1665">
        <v>77.627099999999999</v>
      </c>
      <c r="F1665" s="141">
        <v>41.636000000000422</v>
      </c>
    </row>
    <row r="1666" spans="5:6" x14ac:dyDescent="0.25">
      <c r="E1666">
        <v>77.655699999999996</v>
      </c>
      <c r="F1666" s="142">
        <v>38.52599999999984</v>
      </c>
    </row>
    <row r="1667" spans="5:6" x14ac:dyDescent="0.25">
      <c r="E1667">
        <v>77.684399999999997</v>
      </c>
      <c r="F1667" s="141">
        <v>35.625999999999294</v>
      </c>
    </row>
    <row r="1668" spans="5:6" x14ac:dyDescent="0.25">
      <c r="E1668">
        <v>77.712999999999994</v>
      </c>
      <c r="F1668" s="142">
        <v>32.923999999999978</v>
      </c>
    </row>
    <row r="1669" spans="5:6" x14ac:dyDescent="0.25">
      <c r="E1669">
        <v>77.741699999999994</v>
      </c>
      <c r="F1669" s="141">
        <v>30.408000000000357</v>
      </c>
    </row>
    <row r="1670" spans="5:6" x14ac:dyDescent="0.25">
      <c r="E1670">
        <v>77.770300000000006</v>
      </c>
      <c r="F1670" s="142">
        <v>28.070000000000618</v>
      </c>
    </row>
    <row r="1671" spans="5:6" x14ac:dyDescent="0.25">
      <c r="E1671">
        <v>77.799000000000007</v>
      </c>
      <c r="F1671" s="141">
        <v>25.896999999999935</v>
      </c>
    </row>
    <row r="1672" spans="5:6" x14ac:dyDescent="0.25">
      <c r="E1672">
        <v>77.827600000000004</v>
      </c>
      <c r="F1672" s="142">
        <v>23.881000000000313</v>
      </c>
    </row>
    <row r="1673" spans="5:6" x14ac:dyDescent="0.25">
      <c r="E1673">
        <v>77.856300000000005</v>
      </c>
      <c r="F1673" s="141">
        <v>22.010999999999513</v>
      </c>
    </row>
    <row r="1674" spans="5:6" x14ac:dyDescent="0.25">
      <c r="E1674">
        <v>77.884900000000002</v>
      </c>
      <c r="F1674" s="142">
        <v>20.279000000000451</v>
      </c>
    </row>
    <row r="1675" spans="5:6" x14ac:dyDescent="0.25">
      <c r="E1675">
        <v>77.913600000000002</v>
      </c>
      <c r="F1675" s="141">
        <v>18.677999999999884</v>
      </c>
    </row>
    <row r="1676" spans="5:6" x14ac:dyDescent="0.25">
      <c r="E1676">
        <v>77.9422</v>
      </c>
      <c r="F1676" s="142">
        <v>17.199999999999818</v>
      </c>
    </row>
    <row r="1677" spans="5:6" x14ac:dyDescent="0.25">
      <c r="E1677">
        <v>77.9709</v>
      </c>
      <c r="F1677" s="141">
        <v>15.837000000000444</v>
      </c>
    </row>
    <row r="1678" spans="5:6" x14ac:dyDescent="0.25">
      <c r="E1678">
        <v>77.999499999999998</v>
      </c>
      <c r="F1678" s="142">
        <v>14.581000000000131</v>
      </c>
    </row>
    <row r="1679" spans="5:6" x14ac:dyDescent="0.25">
      <c r="E1679">
        <v>78.028199999999998</v>
      </c>
      <c r="F1679" s="141">
        <v>13.429000000000087</v>
      </c>
    </row>
    <row r="1680" spans="5:6" x14ac:dyDescent="0.25">
      <c r="E1680">
        <v>78.056799999999996</v>
      </c>
      <c r="F1680" s="142">
        <v>12.373000000000502</v>
      </c>
    </row>
    <row r="1681" spans="5:6" x14ac:dyDescent="0.25">
      <c r="E1681">
        <v>78.085499999999996</v>
      </c>
      <c r="F1681" s="141">
        <v>11.405999999999949</v>
      </c>
    </row>
    <row r="1682" spans="5:6" x14ac:dyDescent="0.25">
      <c r="E1682">
        <v>78.114099999999993</v>
      </c>
      <c r="F1682" s="142">
        <v>10.52599999999984</v>
      </c>
    </row>
    <row r="1683" spans="5:6" x14ac:dyDescent="0.25">
      <c r="E1683">
        <v>78.142799999999994</v>
      </c>
      <c r="F1683" s="141">
        <v>9.7260000000005675</v>
      </c>
    </row>
    <row r="1684" spans="5:6" x14ac:dyDescent="0.25">
      <c r="E1684">
        <v>78.171400000000006</v>
      </c>
      <c r="F1684" s="142">
        <v>9.0029999999997017</v>
      </c>
    </row>
    <row r="1685" spans="5:6" x14ac:dyDescent="0.25">
      <c r="E1685">
        <v>78.200100000000006</v>
      </c>
      <c r="F1685" s="141">
        <v>8.3550000000004729</v>
      </c>
    </row>
    <row r="1686" spans="5:6" x14ac:dyDescent="0.25">
      <c r="E1686">
        <v>78.228700000000003</v>
      </c>
      <c r="F1686" s="142">
        <v>7.774000000000342</v>
      </c>
    </row>
    <row r="1687" spans="5:6" x14ac:dyDescent="0.25">
      <c r="E1687">
        <v>78.257400000000004</v>
      </c>
      <c r="F1687" s="141">
        <v>7.2619999999997162</v>
      </c>
    </row>
    <row r="1688" spans="5:6" x14ac:dyDescent="0.25">
      <c r="E1688">
        <v>78.286000000000001</v>
      </c>
      <c r="F1688" s="142">
        <v>6.8130000000001019</v>
      </c>
    </row>
    <row r="1689" spans="5:6" x14ac:dyDescent="0.25">
      <c r="E1689">
        <v>78.314599999999999</v>
      </c>
      <c r="F1689" s="141">
        <v>6.4250000000001819</v>
      </c>
    </row>
    <row r="1690" spans="5:6" x14ac:dyDescent="0.25">
      <c r="E1690">
        <v>78.343299999999999</v>
      </c>
      <c r="F1690" s="142">
        <v>6.0990000000001601</v>
      </c>
    </row>
    <row r="1691" spans="5:6" x14ac:dyDescent="0.25">
      <c r="E1691">
        <v>78.371899999999997</v>
      </c>
      <c r="F1691" s="141">
        <v>5.831000000000131</v>
      </c>
    </row>
    <row r="1692" spans="5:6" x14ac:dyDescent="0.25">
      <c r="E1692">
        <v>78.400599999999997</v>
      </c>
      <c r="F1692" s="142">
        <v>5.6219999999993888</v>
      </c>
    </row>
    <row r="1693" spans="5:6" x14ac:dyDescent="0.25">
      <c r="E1693">
        <v>78.429199999999994</v>
      </c>
      <c r="F1693" s="141">
        <v>5.4700000000002547</v>
      </c>
    </row>
    <row r="1694" spans="5:6" x14ac:dyDescent="0.25">
      <c r="E1694">
        <v>78.457899999999995</v>
      </c>
      <c r="F1694" s="142">
        <v>5.3760000000002037</v>
      </c>
    </row>
    <row r="1695" spans="5:6" x14ac:dyDescent="0.25">
      <c r="E1695">
        <v>78.486500000000007</v>
      </c>
      <c r="F1695" s="141">
        <v>5.3409999999994398</v>
      </c>
    </row>
    <row r="1696" spans="5:6" x14ac:dyDescent="0.25">
      <c r="E1696">
        <v>78.515199999999993</v>
      </c>
      <c r="F1696" s="142">
        <v>5.3630000000002838</v>
      </c>
    </row>
    <row r="1697" spans="5:6" x14ac:dyDescent="0.25">
      <c r="E1697">
        <v>78.543800000000005</v>
      </c>
      <c r="F1697" s="141">
        <v>5.4479999999994106</v>
      </c>
    </row>
    <row r="1698" spans="5:6" x14ac:dyDescent="0.25">
      <c r="E1698">
        <v>78.572500000000005</v>
      </c>
      <c r="F1698" s="142">
        <v>5.5940000000000509</v>
      </c>
    </row>
    <row r="1699" spans="5:6" x14ac:dyDescent="0.25">
      <c r="E1699">
        <v>78.601100000000002</v>
      </c>
      <c r="F1699" s="141">
        <v>5.8039999999991778</v>
      </c>
    </row>
    <row r="1700" spans="5:6" x14ac:dyDescent="0.25">
      <c r="E1700">
        <v>78.629800000000003</v>
      </c>
      <c r="F1700" s="142">
        <v>6.0829999999996289</v>
      </c>
    </row>
    <row r="1701" spans="5:6" x14ac:dyDescent="0.25">
      <c r="E1701">
        <v>78.6584</v>
      </c>
      <c r="F1701" s="141">
        <v>6.4329999999999927</v>
      </c>
    </row>
    <row r="1702" spans="5:6" x14ac:dyDescent="0.25">
      <c r="E1702">
        <v>78.687100000000001</v>
      </c>
      <c r="F1702" s="142">
        <v>6.8569999999999709</v>
      </c>
    </row>
    <row r="1703" spans="5:6" x14ac:dyDescent="0.25">
      <c r="E1703">
        <v>78.715699999999998</v>
      </c>
      <c r="F1703" s="141">
        <v>7.36200000000008</v>
      </c>
    </row>
    <row r="1704" spans="5:6" x14ac:dyDescent="0.25">
      <c r="E1704">
        <v>78.744399999999999</v>
      </c>
      <c r="F1704" s="142">
        <v>7.9520000000002256</v>
      </c>
    </row>
    <row r="1705" spans="5:6" x14ac:dyDescent="0.25">
      <c r="E1705">
        <v>78.772999999999996</v>
      </c>
      <c r="F1705" s="141">
        <v>8.6320000000005166</v>
      </c>
    </row>
    <row r="1706" spans="5:6" x14ac:dyDescent="0.25">
      <c r="E1706">
        <v>78.801699999999997</v>
      </c>
      <c r="F1706" s="142">
        <v>9.4099999999998545</v>
      </c>
    </row>
    <row r="1707" spans="5:6" x14ac:dyDescent="0.25">
      <c r="E1707">
        <v>78.830299999999994</v>
      </c>
      <c r="F1707" s="141">
        <v>10.292000000000371</v>
      </c>
    </row>
    <row r="1708" spans="5:6" x14ac:dyDescent="0.25">
      <c r="E1708">
        <v>78.858999999999995</v>
      </c>
      <c r="F1708" s="142">
        <v>11.289000000000669</v>
      </c>
    </row>
    <row r="1709" spans="5:6" x14ac:dyDescent="0.25">
      <c r="E1709">
        <v>78.887600000000006</v>
      </c>
      <c r="F1709" s="141">
        <v>12.406000000000859</v>
      </c>
    </row>
    <row r="1710" spans="5:6" x14ac:dyDescent="0.25">
      <c r="E1710">
        <v>78.916300000000007</v>
      </c>
      <c r="F1710" s="142">
        <v>13.655000000000655</v>
      </c>
    </row>
    <row r="1711" spans="5:6" x14ac:dyDescent="0.25">
      <c r="E1711">
        <v>78.944900000000004</v>
      </c>
      <c r="F1711" s="141">
        <v>15.04700000000048</v>
      </c>
    </row>
    <row r="1712" spans="5:6" x14ac:dyDescent="0.25">
      <c r="E1712">
        <v>78.973600000000005</v>
      </c>
      <c r="F1712" s="142">
        <v>16.59099999999944</v>
      </c>
    </row>
    <row r="1713" spans="5:6" x14ac:dyDescent="0.25">
      <c r="E1713">
        <v>79.002200000000002</v>
      </c>
      <c r="F1713" s="141">
        <v>18.30199999999968</v>
      </c>
    </row>
    <row r="1714" spans="5:6" x14ac:dyDescent="0.25">
      <c r="E1714">
        <v>79.030799999999999</v>
      </c>
      <c r="F1714" s="142">
        <v>20.192999999999302</v>
      </c>
    </row>
    <row r="1715" spans="5:6" x14ac:dyDescent="0.25">
      <c r="E1715">
        <v>79.0595</v>
      </c>
      <c r="F1715" s="141">
        <v>22.276000000000749</v>
      </c>
    </row>
    <row r="1716" spans="5:6" x14ac:dyDescent="0.25">
      <c r="E1716">
        <v>79.088099999999997</v>
      </c>
      <c r="F1716" s="142">
        <v>24.569000000000415</v>
      </c>
    </row>
    <row r="1717" spans="5:6" x14ac:dyDescent="0.25">
      <c r="E1717">
        <v>79.116799999999998</v>
      </c>
      <c r="F1717" s="141">
        <v>27.088999999999942</v>
      </c>
    </row>
    <row r="1718" spans="5:6" x14ac:dyDescent="0.25">
      <c r="E1718">
        <v>79.145399999999995</v>
      </c>
      <c r="F1718" s="142">
        <v>29.852000000000771</v>
      </c>
    </row>
    <row r="1719" spans="5:6" x14ac:dyDescent="0.25">
      <c r="E1719">
        <v>79.174099999999996</v>
      </c>
      <c r="F1719" s="141">
        <v>32.878000000000611</v>
      </c>
    </row>
    <row r="1720" spans="5:6" x14ac:dyDescent="0.25">
      <c r="E1720">
        <v>79.202699999999993</v>
      </c>
      <c r="F1720" s="142">
        <v>36.187000000000808</v>
      </c>
    </row>
    <row r="1721" spans="5:6" x14ac:dyDescent="0.25">
      <c r="E1721">
        <v>79.231399999999994</v>
      </c>
      <c r="F1721" s="141">
        <v>39.800000000000182</v>
      </c>
    </row>
    <row r="1722" spans="5:6" x14ac:dyDescent="0.25">
      <c r="E1722">
        <v>79.260000000000005</v>
      </c>
      <c r="F1722" s="142">
        <v>43.740999999999985</v>
      </c>
    </row>
    <row r="1723" spans="5:6" x14ac:dyDescent="0.25">
      <c r="E1723">
        <v>79.288700000000006</v>
      </c>
      <c r="F1723" s="141">
        <v>48.032000000000153</v>
      </c>
    </row>
    <row r="1724" spans="5:6" x14ac:dyDescent="0.25">
      <c r="E1724">
        <v>79.317300000000003</v>
      </c>
      <c r="F1724" s="142">
        <v>52.70299999999952</v>
      </c>
    </row>
    <row r="1725" spans="5:6" x14ac:dyDescent="0.25">
      <c r="E1725">
        <v>79.346000000000004</v>
      </c>
      <c r="F1725" s="141">
        <v>57.774999999999636</v>
      </c>
    </row>
    <row r="1726" spans="5:6" x14ac:dyDescent="0.25">
      <c r="E1726">
        <v>79.374600000000001</v>
      </c>
      <c r="F1726" s="142">
        <v>63.282000000000153</v>
      </c>
    </row>
    <row r="1727" spans="5:6" x14ac:dyDescent="0.25">
      <c r="E1727">
        <v>79.403300000000002</v>
      </c>
      <c r="F1727" s="141">
        <v>69.248999999999796</v>
      </c>
    </row>
    <row r="1728" spans="5:6" x14ac:dyDescent="0.25">
      <c r="E1728">
        <v>79.431899999999999</v>
      </c>
      <c r="F1728" s="142">
        <v>75.710000000000036</v>
      </c>
    </row>
    <row r="1729" spans="5:6" x14ac:dyDescent="0.25">
      <c r="E1729">
        <v>79.460599999999999</v>
      </c>
      <c r="F1729" s="141">
        <v>82.697999999999411</v>
      </c>
    </row>
    <row r="1730" spans="5:6" x14ac:dyDescent="0.25">
      <c r="E1730">
        <v>79.489199999999997</v>
      </c>
      <c r="F1730" s="142">
        <v>90.247000000000298</v>
      </c>
    </row>
    <row r="1731" spans="5:6" x14ac:dyDescent="0.25">
      <c r="E1731">
        <v>79.517899999999997</v>
      </c>
      <c r="F1731" s="141">
        <v>98.390000000000327</v>
      </c>
    </row>
    <row r="1732" spans="5:6" x14ac:dyDescent="0.25">
      <c r="E1732">
        <v>79.546499999999995</v>
      </c>
      <c r="F1732" s="142">
        <v>107.16799999999967</v>
      </c>
    </row>
    <row r="1733" spans="5:6" x14ac:dyDescent="0.25">
      <c r="E1733">
        <v>79.575199999999995</v>
      </c>
      <c r="F1733" s="141">
        <v>116.61700000000019</v>
      </c>
    </row>
    <row r="1734" spans="5:6" x14ac:dyDescent="0.25">
      <c r="E1734">
        <v>79.603800000000007</v>
      </c>
      <c r="F1734" s="142">
        <v>126.77799999999934</v>
      </c>
    </row>
    <row r="1735" spans="5:6" x14ac:dyDescent="0.25">
      <c r="E1735">
        <v>79.632499999999993</v>
      </c>
      <c r="F1735" s="141">
        <v>137.69500000000062</v>
      </c>
    </row>
    <row r="1736" spans="5:6" x14ac:dyDescent="0.25">
      <c r="E1736">
        <v>79.661100000000005</v>
      </c>
      <c r="F1736" s="142">
        <v>149.40499999999975</v>
      </c>
    </row>
    <row r="1737" spans="5:6" x14ac:dyDescent="0.25">
      <c r="E1737">
        <v>79.689700000000002</v>
      </c>
      <c r="F1737" s="141">
        <v>161.95499999999993</v>
      </c>
    </row>
    <row r="1738" spans="5:6" x14ac:dyDescent="0.25">
      <c r="E1738">
        <v>79.718400000000003</v>
      </c>
      <c r="F1738" s="142">
        <v>175.39000000000033</v>
      </c>
    </row>
    <row r="1739" spans="5:6" x14ac:dyDescent="0.25">
      <c r="E1739">
        <v>79.747</v>
      </c>
      <c r="F1739" s="141">
        <v>189.75600000000031</v>
      </c>
    </row>
    <row r="1740" spans="5:6" x14ac:dyDescent="0.25">
      <c r="E1740">
        <v>79.775700000000001</v>
      </c>
      <c r="F1740" s="142">
        <v>205.09999999999945</v>
      </c>
    </row>
    <row r="1741" spans="5:6" x14ac:dyDescent="0.25">
      <c r="E1741">
        <v>79.804299999999998</v>
      </c>
      <c r="F1741" s="141">
        <v>221.47100000000046</v>
      </c>
    </row>
    <row r="1742" spans="5:6" x14ac:dyDescent="0.25">
      <c r="E1742">
        <v>79.832999999999998</v>
      </c>
      <c r="F1742" s="142">
        <v>238.91700000000037</v>
      </c>
    </row>
    <row r="1743" spans="5:6" x14ac:dyDescent="0.25">
      <c r="E1743">
        <v>79.861599999999996</v>
      </c>
      <c r="F1743" s="141">
        <v>257.48599999999988</v>
      </c>
    </row>
    <row r="1744" spans="5:6" x14ac:dyDescent="0.25">
      <c r="E1744">
        <v>79.890299999999996</v>
      </c>
      <c r="F1744" s="142">
        <v>277.22800000000007</v>
      </c>
    </row>
    <row r="1745" spans="5:6" x14ac:dyDescent="0.25">
      <c r="E1745">
        <v>79.918899999999994</v>
      </c>
      <c r="F1745" s="141">
        <v>298.19700000000012</v>
      </c>
    </row>
    <row r="1746" spans="5:6" x14ac:dyDescent="0.25">
      <c r="E1746">
        <v>79.947599999999994</v>
      </c>
      <c r="F1746" s="142">
        <v>320.43900000000031</v>
      </c>
    </row>
    <row r="1747" spans="5:6" x14ac:dyDescent="0.25">
      <c r="E1747">
        <v>79.976200000000006</v>
      </c>
      <c r="F1747" s="141">
        <v>344.00900000000001</v>
      </c>
    </row>
    <row r="1748" spans="5:6" x14ac:dyDescent="0.25">
      <c r="E1748">
        <v>80.004900000000006</v>
      </c>
      <c r="F1748" s="142">
        <v>368.95100000000002</v>
      </c>
    </row>
    <row r="1749" spans="5:6" x14ac:dyDescent="0.25">
      <c r="E1749">
        <v>80.033500000000004</v>
      </c>
      <c r="F1749" s="141">
        <v>395.31800000000021</v>
      </c>
    </row>
    <row r="1750" spans="5:6" x14ac:dyDescent="0.25">
      <c r="E1750">
        <v>80.062200000000004</v>
      </c>
      <c r="F1750" s="142">
        <v>423.15700000000015</v>
      </c>
    </row>
    <row r="1751" spans="5:6" x14ac:dyDescent="0.25">
      <c r="E1751">
        <v>80.090800000000002</v>
      </c>
      <c r="F1751" s="141">
        <v>452.51800000000003</v>
      </c>
    </row>
    <row r="1752" spans="5:6" x14ac:dyDescent="0.25">
      <c r="E1752">
        <v>80.119500000000002</v>
      </c>
      <c r="F1752" s="142">
        <v>483.44200000000001</v>
      </c>
    </row>
    <row r="1753" spans="5:6" x14ac:dyDescent="0.25">
      <c r="E1753">
        <v>80.148099999999999</v>
      </c>
      <c r="F1753" s="141">
        <v>515.98199999999997</v>
      </c>
    </row>
    <row r="1754" spans="5:6" x14ac:dyDescent="0.25">
      <c r="E1754">
        <v>80.1768</v>
      </c>
      <c r="F1754" s="142">
        <v>550.17799999999988</v>
      </c>
    </row>
    <row r="1755" spans="5:6" x14ac:dyDescent="0.25">
      <c r="E1755">
        <v>80.205399999999997</v>
      </c>
      <c r="F1755" s="141">
        <v>586.06999999999971</v>
      </c>
    </row>
    <row r="1756" spans="5:6" x14ac:dyDescent="0.25">
      <c r="E1756">
        <v>80.234099999999998</v>
      </c>
      <c r="F1756" s="142">
        <v>623.69500000000062</v>
      </c>
    </row>
    <row r="1757" spans="5:6" x14ac:dyDescent="0.25">
      <c r="E1757">
        <v>80.262699999999995</v>
      </c>
      <c r="F1757" s="141">
        <v>663.09299999999985</v>
      </c>
    </row>
    <row r="1758" spans="5:6" x14ac:dyDescent="0.25">
      <c r="E1758">
        <v>80.291399999999996</v>
      </c>
      <c r="F1758" s="142">
        <v>704.29199999999946</v>
      </c>
    </row>
    <row r="1759" spans="5:6" x14ac:dyDescent="0.25">
      <c r="E1759">
        <v>80.319999999999993</v>
      </c>
      <c r="F1759" s="141">
        <v>747.33399999999983</v>
      </c>
    </row>
    <row r="1760" spans="5:6" x14ac:dyDescent="0.25">
      <c r="E1760">
        <v>80.348600000000005</v>
      </c>
      <c r="F1760" s="142">
        <v>792.22899999999936</v>
      </c>
    </row>
    <row r="1761" spans="5:6" x14ac:dyDescent="0.25">
      <c r="E1761">
        <v>80.377300000000005</v>
      </c>
      <c r="F1761" s="141">
        <v>839.00399999999991</v>
      </c>
    </row>
    <row r="1762" spans="5:6" x14ac:dyDescent="0.25">
      <c r="E1762">
        <v>80.405900000000003</v>
      </c>
      <c r="F1762" s="142">
        <v>887.6840000000002</v>
      </c>
    </row>
    <row r="1763" spans="5:6" x14ac:dyDescent="0.25">
      <c r="E1763">
        <v>80.434600000000003</v>
      </c>
      <c r="F1763" s="141">
        <v>938.27199999999993</v>
      </c>
    </row>
    <row r="1764" spans="5:6" x14ac:dyDescent="0.25">
      <c r="E1764">
        <v>80.463200000000001</v>
      </c>
      <c r="F1764" s="142">
        <v>990.78000000000065</v>
      </c>
    </row>
    <row r="1765" spans="5:6" x14ac:dyDescent="0.25">
      <c r="E1765">
        <v>80.491900000000001</v>
      </c>
      <c r="F1765" s="141">
        <v>1045.2139999999999</v>
      </c>
    </row>
    <row r="1766" spans="5:6" x14ac:dyDescent="0.25">
      <c r="E1766">
        <v>80.520499999999998</v>
      </c>
      <c r="F1766" s="142">
        <v>1101.5609999999997</v>
      </c>
    </row>
    <row r="1767" spans="5:6" x14ac:dyDescent="0.25">
      <c r="E1767">
        <v>80.549199999999999</v>
      </c>
      <c r="F1767" s="141">
        <v>1159.826</v>
      </c>
    </row>
    <row r="1768" spans="5:6" x14ac:dyDescent="0.25">
      <c r="E1768">
        <v>80.577799999999996</v>
      </c>
      <c r="F1768" s="142">
        <v>1219.9860000000008</v>
      </c>
    </row>
    <row r="1769" spans="5:6" x14ac:dyDescent="0.25">
      <c r="E1769">
        <v>80.606499999999997</v>
      </c>
      <c r="F1769" s="141">
        <v>1282.0190000000002</v>
      </c>
    </row>
    <row r="1770" spans="5:6" x14ac:dyDescent="0.25">
      <c r="E1770">
        <v>80.635099999999994</v>
      </c>
      <c r="F1770" s="142">
        <v>1345.9110000000001</v>
      </c>
    </row>
    <row r="1771" spans="5:6" x14ac:dyDescent="0.25">
      <c r="E1771">
        <v>80.663799999999995</v>
      </c>
      <c r="F1771" s="141">
        <v>1411.6030000000001</v>
      </c>
    </row>
    <row r="1772" spans="5:6" x14ac:dyDescent="0.25">
      <c r="E1772">
        <v>80.692400000000006</v>
      </c>
      <c r="F1772" s="142">
        <v>1479.0740000000005</v>
      </c>
    </row>
    <row r="1773" spans="5:6" x14ac:dyDescent="0.25">
      <c r="E1773">
        <v>80.721100000000007</v>
      </c>
      <c r="F1773" s="141">
        <v>1548.2510000000011</v>
      </c>
    </row>
    <row r="1774" spans="5:6" x14ac:dyDescent="0.25">
      <c r="E1774">
        <v>80.749700000000004</v>
      </c>
      <c r="F1774" s="142">
        <v>1619.1089999999995</v>
      </c>
    </row>
    <row r="1775" spans="5:6" x14ac:dyDescent="0.25">
      <c r="E1775">
        <v>80.778400000000005</v>
      </c>
      <c r="F1775" s="141">
        <v>1691.5550000000003</v>
      </c>
    </row>
    <row r="1776" spans="5:6" x14ac:dyDescent="0.25">
      <c r="E1776">
        <v>80.807000000000002</v>
      </c>
      <c r="F1776" s="142">
        <v>1765.5220000000008</v>
      </c>
    </row>
    <row r="1777" spans="5:6" x14ac:dyDescent="0.25">
      <c r="E1777">
        <v>80.835700000000003</v>
      </c>
      <c r="F1777" s="141">
        <v>1840.9519999999993</v>
      </c>
    </row>
    <row r="1778" spans="5:6" x14ac:dyDescent="0.25">
      <c r="E1778">
        <v>80.8643</v>
      </c>
      <c r="F1778" s="142">
        <v>1917.7350000000006</v>
      </c>
    </row>
    <row r="1779" spans="5:6" x14ac:dyDescent="0.25">
      <c r="E1779">
        <v>80.893000000000001</v>
      </c>
      <c r="F1779" s="141">
        <v>1995.7829999999994</v>
      </c>
    </row>
    <row r="1780" spans="5:6" x14ac:dyDescent="0.25">
      <c r="E1780">
        <v>80.921599999999998</v>
      </c>
      <c r="F1780" s="142">
        <v>2074.9870000000001</v>
      </c>
    </row>
    <row r="1781" spans="5:6" x14ac:dyDescent="0.25">
      <c r="E1781">
        <v>80.950299999999999</v>
      </c>
      <c r="F1781" s="141">
        <v>2155.2549999999992</v>
      </c>
    </row>
    <row r="1782" spans="5:6" x14ac:dyDescent="0.25">
      <c r="E1782">
        <v>80.978899999999996</v>
      </c>
      <c r="F1782" s="142">
        <v>2236.4560000000001</v>
      </c>
    </row>
    <row r="1783" spans="5:6" x14ac:dyDescent="0.25">
      <c r="E1783">
        <v>81.007599999999996</v>
      </c>
      <c r="F1783" s="141">
        <v>2318.4650000000011</v>
      </c>
    </row>
    <row r="1784" spans="5:6" x14ac:dyDescent="0.25">
      <c r="E1784">
        <v>81.036199999999994</v>
      </c>
      <c r="F1784" s="142">
        <v>2401.1469999999999</v>
      </c>
    </row>
    <row r="1785" spans="5:6" x14ac:dyDescent="0.25">
      <c r="E1785">
        <v>81.064800000000005</v>
      </c>
      <c r="F1785" s="141">
        <v>2484.3549999999996</v>
      </c>
    </row>
    <row r="1786" spans="5:6" x14ac:dyDescent="0.25">
      <c r="E1786">
        <v>81.093500000000006</v>
      </c>
      <c r="F1786" s="142">
        <v>2567.9699999999993</v>
      </c>
    </row>
    <row r="1787" spans="5:6" x14ac:dyDescent="0.25">
      <c r="E1787">
        <v>81.122100000000003</v>
      </c>
      <c r="F1787" s="141">
        <v>2651.8220000000001</v>
      </c>
    </row>
    <row r="1788" spans="5:6" x14ac:dyDescent="0.25">
      <c r="E1788">
        <v>81.150800000000004</v>
      </c>
      <c r="F1788" s="142">
        <v>2735.755000000001</v>
      </c>
    </row>
    <row r="1789" spans="5:6" x14ac:dyDescent="0.25">
      <c r="E1789">
        <v>81.179400000000001</v>
      </c>
      <c r="F1789" s="141">
        <v>2819.6050000000005</v>
      </c>
    </row>
    <row r="1790" spans="5:6" x14ac:dyDescent="0.25">
      <c r="E1790">
        <v>81.208100000000002</v>
      </c>
      <c r="F1790" s="142">
        <v>2903.2069999999994</v>
      </c>
    </row>
    <row r="1791" spans="5:6" x14ac:dyDescent="0.25">
      <c r="E1791">
        <v>81.236699999999999</v>
      </c>
      <c r="F1791" s="141">
        <v>2986.4009999999998</v>
      </c>
    </row>
    <row r="1792" spans="5:6" x14ac:dyDescent="0.25">
      <c r="E1792">
        <v>81.2654</v>
      </c>
      <c r="F1792" s="142">
        <v>3068.994999999999</v>
      </c>
    </row>
    <row r="1793" spans="5:6" x14ac:dyDescent="0.25">
      <c r="E1793">
        <v>81.293999999999997</v>
      </c>
      <c r="F1793" s="141">
        <v>3150.8380000000006</v>
      </c>
    </row>
    <row r="1794" spans="5:6" x14ac:dyDescent="0.25">
      <c r="E1794">
        <v>81.322699999999998</v>
      </c>
      <c r="F1794" s="142">
        <v>3231.6809999999996</v>
      </c>
    </row>
    <row r="1795" spans="5:6" x14ac:dyDescent="0.25">
      <c r="E1795">
        <v>81.351299999999995</v>
      </c>
      <c r="F1795" s="141">
        <v>3311.4330000000009</v>
      </c>
    </row>
    <row r="1796" spans="5:6" x14ac:dyDescent="0.25">
      <c r="E1796">
        <v>81.38</v>
      </c>
      <c r="F1796" s="142">
        <v>3389.8569999999991</v>
      </c>
    </row>
    <row r="1797" spans="5:6" x14ac:dyDescent="0.25">
      <c r="E1797">
        <v>81.408600000000007</v>
      </c>
      <c r="F1797" s="141">
        <v>3466.7599999999993</v>
      </c>
    </row>
    <row r="1798" spans="5:6" x14ac:dyDescent="0.25">
      <c r="E1798">
        <v>81.437299999999993</v>
      </c>
      <c r="F1798" s="142">
        <v>3541.9799999999996</v>
      </c>
    </row>
    <row r="1799" spans="5:6" x14ac:dyDescent="0.25">
      <c r="E1799">
        <v>81.465900000000005</v>
      </c>
      <c r="F1799" s="141">
        <v>3615.302999999999</v>
      </c>
    </row>
    <row r="1800" spans="5:6" x14ac:dyDescent="0.25">
      <c r="E1800">
        <v>81.494600000000005</v>
      </c>
      <c r="F1800" s="142">
        <v>3686.5939999999991</v>
      </c>
    </row>
    <row r="1801" spans="5:6" x14ac:dyDescent="0.25">
      <c r="E1801">
        <v>81.523200000000003</v>
      </c>
      <c r="F1801" s="141">
        <v>3755.6490000000003</v>
      </c>
    </row>
    <row r="1802" spans="5:6" x14ac:dyDescent="0.25">
      <c r="E1802">
        <v>81.551900000000003</v>
      </c>
      <c r="F1802" s="142">
        <v>3822.2789999999995</v>
      </c>
    </row>
    <row r="1803" spans="5:6" x14ac:dyDescent="0.25">
      <c r="E1803">
        <v>81.580500000000001</v>
      </c>
      <c r="F1803" s="141">
        <v>3886.3329999999996</v>
      </c>
    </row>
    <row r="1804" spans="5:6" x14ac:dyDescent="0.25">
      <c r="E1804">
        <v>81.609200000000001</v>
      </c>
      <c r="F1804" s="142">
        <v>3947.6390000000001</v>
      </c>
    </row>
    <row r="1805" spans="5:6" x14ac:dyDescent="0.25">
      <c r="E1805">
        <v>81.637799999999999</v>
      </c>
      <c r="F1805" s="141">
        <v>4006.0290000000005</v>
      </c>
    </row>
    <row r="1806" spans="5:6" x14ac:dyDescent="0.25">
      <c r="E1806">
        <v>81.666499999999999</v>
      </c>
      <c r="F1806" s="142">
        <v>4061.3339999999998</v>
      </c>
    </row>
    <row r="1807" spans="5:6" x14ac:dyDescent="0.25">
      <c r="E1807">
        <v>81.695099999999996</v>
      </c>
      <c r="F1807" s="141">
        <v>4113.4189999999999</v>
      </c>
    </row>
    <row r="1808" spans="5:6" x14ac:dyDescent="0.25">
      <c r="E1808">
        <v>81.723699999999994</v>
      </c>
      <c r="F1808" s="142">
        <v>4162.1349999999993</v>
      </c>
    </row>
    <row r="1809" spans="5:6" x14ac:dyDescent="0.25">
      <c r="E1809">
        <v>81.752399999999994</v>
      </c>
      <c r="F1809" s="141">
        <v>4207.3569999999991</v>
      </c>
    </row>
    <row r="1810" spans="5:6" x14ac:dyDescent="0.25">
      <c r="E1810">
        <v>81.781000000000006</v>
      </c>
      <c r="F1810" s="142">
        <v>4248.9469999999992</v>
      </c>
    </row>
    <row r="1811" spans="5:6" x14ac:dyDescent="0.25">
      <c r="E1811">
        <v>81.809700000000007</v>
      </c>
      <c r="F1811" s="141">
        <v>4286.7830000000004</v>
      </c>
    </row>
    <row r="1812" spans="5:6" x14ac:dyDescent="0.25">
      <c r="E1812">
        <v>81.838300000000004</v>
      </c>
      <c r="F1812" s="142">
        <v>4320.7919999999995</v>
      </c>
    </row>
    <row r="1813" spans="5:6" x14ac:dyDescent="0.25">
      <c r="E1813">
        <v>81.867000000000004</v>
      </c>
      <c r="F1813" s="141">
        <v>4350.8339999999998</v>
      </c>
    </row>
    <row r="1814" spans="5:6" x14ac:dyDescent="0.25">
      <c r="E1814">
        <v>81.895600000000002</v>
      </c>
      <c r="F1814" s="142">
        <v>4376.8439999999991</v>
      </c>
    </row>
    <row r="1815" spans="5:6" x14ac:dyDescent="0.25">
      <c r="E1815">
        <v>81.924300000000002</v>
      </c>
      <c r="F1815" s="141">
        <v>4398.7749999999996</v>
      </c>
    </row>
    <row r="1816" spans="5:6" x14ac:dyDescent="0.25">
      <c r="E1816">
        <v>81.9529</v>
      </c>
      <c r="F1816" s="142">
        <v>4416.5140000000001</v>
      </c>
    </row>
    <row r="1817" spans="5:6" x14ac:dyDescent="0.25">
      <c r="E1817">
        <v>81.9816</v>
      </c>
      <c r="F1817" s="141">
        <v>4430.0349999999999</v>
      </c>
    </row>
    <row r="1818" spans="5:6" x14ac:dyDescent="0.25">
      <c r="E1818">
        <v>82.010199999999998</v>
      </c>
      <c r="F1818" s="142">
        <v>4439.2909999999993</v>
      </c>
    </row>
    <row r="1819" spans="5:6" x14ac:dyDescent="0.25">
      <c r="E1819">
        <v>82.038899999999998</v>
      </c>
      <c r="F1819" s="141">
        <v>4444.2580000000007</v>
      </c>
    </row>
    <row r="1820" spans="5:6" x14ac:dyDescent="0.25">
      <c r="E1820">
        <v>82.067499999999995</v>
      </c>
      <c r="F1820" s="142">
        <v>4444.9349999999995</v>
      </c>
    </row>
    <row r="1821" spans="5:6" x14ac:dyDescent="0.25">
      <c r="E1821">
        <v>82.096199999999996</v>
      </c>
      <c r="F1821" s="141">
        <v>4441.3060000000005</v>
      </c>
    </row>
    <row r="1822" spans="5:6" x14ac:dyDescent="0.25">
      <c r="E1822">
        <v>82.124799999999993</v>
      </c>
      <c r="F1822" s="142">
        <v>4433.3740000000007</v>
      </c>
    </row>
    <row r="1823" spans="5:6" x14ac:dyDescent="0.25">
      <c r="E1823">
        <v>82.153499999999994</v>
      </c>
      <c r="F1823" s="141">
        <v>4421.1890000000003</v>
      </c>
    </row>
    <row r="1824" spans="5:6" x14ac:dyDescent="0.25">
      <c r="E1824">
        <v>82.182100000000005</v>
      </c>
      <c r="F1824" s="142">
        <v>4404.7780000000002</v>
      </c>
    </row>
    <row r="1825" spans="5:6" x14ac:dyDescent="0.25">
      <c r="E1825">
        <v>82.210800000000006</v>
      </c>
      <c r="F1825" s="141">
        <v>4384.1639999999998</v>
      </c>
    </row>
    <row r="1826" spans="5:6" x14ac:dyDescent="0.25">
      <c r="E1826">
        <v>82.239400000000003</v>
      </c>
      <c r="F1826" s="142">
        <v>4359.4339999999993</v>
      </c>
    </row>
    <row r="1827" spans="5:6" x14ac:dyDescent="0.25">
      <c r="E1827">
        <v>82.268100000000004</v>
      </c>
      <c r="F1827" s="141">
        <v>4330.6589999999997</v>
      </c>
    </row>
    <row r="1828" spans="5:6" x14ac:dyDescent="0.25">
      <c r="E1828">
        <v>82.296700000000001</v>
      </c>
      <c r="F1828" s="142">
        <v>4297.8989999999994</v>
      </c>
    </row>
    <row r="1829" spans="5:6" x14ac:dyDescent="0.25">
      <c r="E1829">
        <v>82.325400000000002</v>
      </c>
      <c r="F1829" s="141">
        <v>4261.2469999999994</v>
      </c>
    </row>
    <row r="1830" spans="5:6" x14ac:dyDescent="0.25">
      <c r="E1830">
        <v>82.353999999999999</v>
      </c>
      <c r="F1830" s="142">
        <v>4220.8459999999995</v>
      </c>
    </row>
    <row r="1831" spans="5:6" x14ac:dyDescent="0.25">
      <c r="E1831">
        <v>82.382599999999996</v>
      </c>
      <c r="F1831" s="141">
        <v>4176.7629999999999</v>
      </c>
    </row>
    <row r="1832" spans="5:6" x14ac:dyDescent="0.25">
      <c r="E1832">
        <v>82.411299999999997</v>
      </c>
      <c r="F1832" s="142">
        <v>4129.1809999999996</v>
      </c>
    </row>
    <row r="1833" spans="5:6" x14ac:dyDescent="0.25">
      <c r="E1833">
        <v>82.439899999999994</v>
      </c>
      <c r="F1833" s="141">
        <v>4078.1419999999998</v>
      </c>
    </row>
    <row r="1834" spans="5:6" x14ac:dyDescent="0.25">
      <c r="E1834">
        <v>82.468599999999995</v>
      </c>
      <c r="F1834" s="142">
        <v>4023.8729999999996</v>
      </c>
    </row>
    <row r="1835" spans="5:6" x14ac:dyDescent="0.25">
      <c r="E1835">
        <v>82.497200000000007</v>
      </c>
      <c r="F1835" s="141">
        <v>3966.4749999999995</v>
      </c>
    </row>
    <row r="1836" spans="5:6" x14ac:dyDescent="0.25">
      <c r="E1836">
        <v>82.525899999999993</v>
      </c>
      <c r="F1836" s="142">
        <v>3906.0969999999998</v>
      </c>
    </row>
    <row r="1837" spans="5:6" x14ac:dyDescent="0.25">
      <c r="E1837">
        <v>82.554500000000004</v>
      </c>
      <c r="F1837" s="141">
        <v>3842.95</v>
      </c>
    </row>
    <row r="1838" spans="5:6" x14ac:dyDescent="0.25">
      <c r="E1838">
        <v>82.583200000000005</v>
      </c>
      <c r="F1838" s="142">
        <v>3777.1490000000003</v>
      </c>
    </row>
    <row r="1839" spans="5:6" x14ac:dyDescent="0.25">
      <c r="E1839">
        <v>82.611800000000002</v>
      </c>
      <c r="F1839" s="141">
        <v>3708.8919999999989</v>
      </c>
    </row>
    <row r="1840" spans="5:6" x14ac:dyDescent="0.25">
      <c r="E1840">
        <v>82.640500000000003</v>
      </c>
      <c r="F1840" s="142">
        <v>3638.338999999999</v>
      </c>
    </row>
    <row r="1841" spans="5:6" x14ac:dyDescent="0.25">
      <c r="E1841">
        <v>82.6691</v>
      </c>
      <c r="F1841" s="141">
        <v>3565.6810000000005</v>
      </c>
    </row>
    <row r="1842" spans="5:6" x14ac:dyDescent="0.25">
      <c r="E1842">
        <v>82.697800000000001</v>
      </c>
      <c r="F1842" s="142">
        <v>3491.097999999999</v>
      </c>
    </row>
    <row r="1843" spans="5:6" x14ac:dyDescent="0.25">
      <c r="E1843">
        <v>82.726399999999998</v>
      </c>
      <c r="F1843" s="141">
        <v>3414.777</v>
      </c>
    </row>
    <row r="1844" spans="5:6" x14ac:dyDescent="0.25">
      <c r="E1844">
        <v>82.755099999999999</v>
      </c>
      <c r="F1844" s="142">
        <v>3336.8690000000006</v>
      </c>
    </row>
    <row r="1845" spans="5:6" x14ac:dyDescent="0.25">
      <c r="E1845">
        <v>82.783699999999996</v>
      </c>
      <c r="F1845" s="141">
        <v>3257.6239999999998</v>
      </c>
    </row>
    <row r="1846" spans="5:6" x14ac:dyDescent="0.25">
      <c r="E1846">
        <v>82.812399999999997</v>
      </c>
      <c r="F1846" s="142">
        <v>3177.152000000001</v>
      </c>
    </row>
    <row r="1847" spans="5:6" x14ac:dyDescent="0.25">
      <c r="E1847">
        <v>82.840999999999994</v>
      </c>
      <c r="F1847" s="141">
        <v>3095.6809999999996</v>
      </c>
    </row>
    <row r="1848" spans="5:6" x14ac:dyDescent="0.25">
      <c r="E1848">
        <v>82.869699999999995</v>
      </c>
      <c r="F1848" s="142">
        <v>3013.3899999999994</v>
      </c>
    </row>
    <row r="1849" spans="5:6" x14ac:dyDescent="0.25">
      <c r="E1849">
        <v>82.898300000000006</v>
      </c>
      <c r="F1849" s="141">
        <v>2930.4390000000003</v>
      </c>
    </row>
    <row r="1850" spans="5:6" x14ac:dyDescent="0.25">
      <c r="E1850">
        <v>82.927000000000007</v>
      </c>
      <c r="F1850" s="142">
        <v>2847.043999999999</v>
      </c>
    </row>
    <row r="1851" spans="5:6" x14ac:dyDescent="0.25">
      <c r="E1851">
        <v>82.955600000000004</v>
      </c>
      <c r="F1851" s="141">
        <v>2763.3210000000008</v>
      </c>
    </row>
    <row r="1852" spans="5:6" x14ac:dyDescent="0.25">
      <c r="E1852">
        <v>82.984300000000005</v>
      </c>
      <c r="F1852" s="142">
        <v>2679.4949999999999</v>
      </c>
    </row>
    <row r="1853" spans="5:6" x14ac:dyDescent="0.25">
      <c r="E1853">
        <v>83.012900000000002</v>
      </c>
      <c r="F1853" s="141">
        <v>2595.67</v>
      </c>
    </row>
    <row r="1854" spans="5:6" x14ac:dyDescent="0.25">
      <c r="E1854">
        <v>83.041499999999999</v>
      </c>
      <c r="F1854" s="142">
        <v>2512.0630000000001</v>
      </c>
    </row>
    <row r="1855" spans="5:6" x14ac:dyDescent="0.25">
      <c r="E1855">
        <v>83.0702</v>
      </c>
      <c r="F1855" s="141">
        <v>2428.7760000000007</v>
      </c>
    </row>
    <row r="1856" spans="5:6" x14ac:dyDescent="0.25">
      <c r="E1856">
        <v>83.098799999999997</v>
      </c>
      <c r="F1856" s="142">
        <v>2346.0049999999992</v>
      </c>
    </row>
    <row r="1857" spans="5:6" x14ac:dyDescent="0.25">
      <c r="E1857">
        <v>83.127499999999998</v>
      </c>
      <c r="F1857" s="141">
        <v>2263.835</v>
      </c>
    </row>
    <row r="1858" spans="5:6" x14ac:dyDescent="0.25">
      <c r="E1858">
        <v>83.156099999999995</v>
      </c>
      <c r="F1858" s="142">
        <v>2182.447000000001</v>
      </c>
    </row>
    <row r="1859" spans="5:6" x14ac:dyDescent="0.25">
      <c r="E1859">
        <v>83.184799999999996</v>
      </c>
      <c r="F1859" s="141">
        <v>2101.9669999999987</v>
      </c>
    </row>
    <row r="1860" spans="5:6" x14ac:dyDescent="0.25">
      <c r="E1860">
        <v>83.213399999999993</v>
      </c>
      <c r="F1860" s="142">
        <v>2022.4770000000008</v>
      </c>
    </row>
    <row r="1861" spans="5:6" x14ac:dyDescent="0.25">
      <c r="E1861">
        <v>83.242099999999994</v>
      </c>
      <c r="F1861" s="141">
        <v>1944.1260000000002</v>
      </c>
    </row>
    <row r="1862" spans="5:6" x14ac:dyDescent="0.25">
      <c r="E1862">
        <v>83.270700000000005</v>
      </c>
      <c r="F1862" s="142">
        <v>1866.9890000000005</v>
      </c>
    </row>
    <row r="1863" spans="5:6" x14ac:dyDescent="0.25">
      <c r="E1863">
        <v>83.299400000000006</v>
      </c>
      <c r="F1863" s="141">
        <v>1791.2040000000006</v>
      </c>
    </row>
    <row r="1864" spans="5:6" x14ac:dyDescent="0.25">
      <c r="E1864">
        <v>83.328000000000003</v>
      </c>
      <c r="F1864" s="142">
        <v>1716.8140000000003</v>
      </c>
    </row>
    <row r="1865" spans="5:6" x14ac:dyDescent="0.25">
      <c r="E1865">
        <v>83.356700000000004</v>
      </c>
      <c r="F1865" s="141">
        <v>1643.9430000000002</v>
      </c>
    </row>
    <row r="1866" spans="5:6" x14ac:dyDescent="0.25">
      <c r="E1866">
        <v>83.385300000000001</v>
      </c>
      <c r="F1866" s="142">
        <v>1572.6200000000008</v>
      </c>
    </row>
    <row r="1867" spans="5:6" x14ac:dyDescent="0.25">
      <c r="E1867">
        <v>83.414000000000001</v>
      </c>
      <c r="F1867" s="141">
        <v>1502.9649999999992</v>
      </c>
    </row>
    <row r="1868" spans="5:6" x14ac:dyDescent="0.25">
      <c r="E1868">
        <v>83.442599999999999</v>
      </c>
      <c r="F1868" s="142">
        <v>1434.9849999999997</v>
      </c>
    </row>
    <row r="1869" spans="5:6" x14ac:dyDescent="0.25">
      <c r="E1869">
        <v>83.471299999999999</v>
      </c>
      <c r="F1869" s="141">
        <v>1368.759</v>
      </c>
    </row>
    <row r="1870" spans="5:6" x14ac:dyDescent="0.25">
      <c r="E1870">
        <v>83.499899999999997</v>
      </c>
      <c r="F1870" s="142">
        <v>1304.3360000000002</v>
      </c>
    </row>
    <row r="1871" spans="5:6" x14ac:dyDescent="0.25">
      <c r="E1871">
        <v>83.528599999999997</v>
      </c>
      <c r="F1871" s="141">
        <v>1241.7420000000002</v>
      </c>
    </row>
    <row r="1872" spans="5:6" x14ac:dyDescent="0.25">
      <c r="E1872">
        <v>83.557199999999995</v>
      </c>
      <c r="F1872" s="142">
        <v>1181.0070000000005</v>
      </c>
    </row>
    <row r="1873" spans="5:6" x14ac:dyDescent="0.25">
      <c r="E1873">
        <v>83.585899999999995</v>
      </c>
      <c r="F1873" s="141">
        <v>1122.1559999999999</v>
      </c>
    </row>
    <row r="1874" spans="5:6" x14ac:dyDescent="0.25">
      <c r="E1874">
        <v>83.614500000000007</v>
      </c>
      <c r="F1874" s="142">
        <v>1065.2239999999993</v>
      </c>
    </row>
    <row r="1875" spans="5:6" x14ac:dyDescent="0.25">
      <c r="E1875">
        <v>83.643199999999993</v>
      </c>
      <c r="F1875" s="141">
        <v>1010.1799999999994</v>
      </c>
    </row>
    <row r="1876" spans="5:6" x14ac:dyDescent="0.25">
      <c r="E1876">
        <v>83.671800000000005</v>
      </c>
      <c r="F1876" s="142">
        <v>957.07399999999961</v>
      </c>
    </row>
    <row r="1877" spans="5:6" x14ac:dyDescent="0.25">
      <c r="E1877">
        <v>83.700500000000005</v>
      </c>
      <c r="F1877" s="141">
        <v>905.86899999999969</v>
      </c>
    </row>
    <row r="1878" spans="5:6" x14ac:dyDescent="0.25">
      <c r="E1878">
        <v>83.729100000000003</v>
      </c>
      <c r="F1878" s="142">
        <v>856.59500000000025</v>
      </c>
    </row>
    <row r="1879" spans="5:6" x14ac:dyDescent="0.25">
      <c r="E1879">
        <v>83.7577</v>
      </c>
      <c r="F1879" s="141">
        <v>809.19799999999941</v>
      </c>
    </row>
    <row r="1880" spans="5:6" x14ac:dyDescent="0.25">
      <c r="E1880">
        <v>83.7864</v>
      </c>
      <c r="F1880" s="142">
        <v>763.70100000000002</v>
      </c>
    </row>
    <row r="1881" spans="5:6" x14ac:dyDescent="0.25">
      <c r="E1881">
        <v>83.814999999999998</v>
      </c>
      <c r="F1881" s="141">
        <v>720.05400000000009</v>
      </c>
    </row>
    <row r="1882" spans="5:6" x14ac:dyDescent="0.25">
      <c r="E1882">
        <v>83.843699999999998</v>
      </c>
      <c r="F1882" s="142">
        <v>678.24900000000071</v>
      </c>
    </row>
    <row r="1883" spans="5:6" x14ac:dyDescent="0.25">
      <c r="E1883">
        <v>83.872299999999996</v>
      </c>
      <c r="F1883" s="141">
        <v>638.25600000000031</v>
      </c>
    </row>
    <row r="1884" spans="5:6" x14ac:dyDescent="0.25">
      <c r="E1884">
        <v>83.900999999999996</v>
      </c>
      <c r="F1884" s="142">
        <v>600.03500000000076</v>
      </c>
    </row>
    <row r="1885" spans="5:6" x14ac:dyDescent="0.25">
      <c r="E1885">
        <v>83.929599999999994</v>
      </c>
      <c r="F1885" s="141">
        <v>563.57000000000062</v>
      </c>
    </row>
    <row r="1886" spans="5:6" x14ac:dyDescent="0.25">
      <c r="E1886">
        <v>83.958299999999994</v>
      </c>
      <c r="F1886" s="142">
        <v>528.79799999999977</v>
      </c>
    </row>
    <row r="1887" spans="5:6" x14ac:dyDescent="0.25">
      <c r="E1887">
        <v>83.986900000000006</v>
      </c>
      <c r="F1887" s="141">
        <v>495.70399999999972</v>
      </c>
    </row>
    <row r="1888" spans="5:6" x14ac:dyDescent="0.25">
      <c r="E1888">
        <v>84.015600000000006</v>
      </c>
      <c r="F1888" s="142">
        <v>464.22100000000046</v>
      </c>
    </row>
    <row r="1889" spans="5:6" x14ac:dyDescent="0.25">
      <c r="E1889">
        <v>84.044200000000004</v>
      </c>
      <c r="F1889" s="141">
        <v>434.32800000000043</v>
      </c>
    </row>
    <row r="1890" spans="5:6" x14ac:dyDescent="0.25">
      <c r="E1890">
        <v>84.072900000000004</v>
      </c>
      <c r="F1890" s="142">
        <v>405.95799999999963</v>
      </c>
    </row>
    <row r="1891" spans="5:6" x14ac:dyDescent="0.25">
      <c r="E1891">
        <v>84.101500000000001</v>
      </c>
      <c r="F1891" s="141">
        <v>379.08399999999983</v>
      </c>
    </row>
    <row r="1892" spans="5:6" x14ac:dyDescent="0.25">
      <c r="E1892">
        <v>84.130200000000002</v>
      </c>
      <c r="F1892" s="142">
        <v>353.63799999999992</v>
      </c>
    </row>
    <row r="1893" spans="5:6" x14ac:dyDescent="0.25">
      <c r="E1893">
        <v>84.158799999999999</v>
      </c>
      <c r="F1893" s="141">
        <v>329.58600000000024</v>
      </c>
    </row>
    <row r="1894" spans="5:6" x14ac:dyDescent="0.25">
      <c r="E1894">
        <v>84.1875</v>
      </c>
      <c r="F1894" s="142">
        <v>306.87299999999959</v>
      </c>
    </row>
    <row r="1895" spans="5:6" x14ac:dyDescent="0.25">
      <c r="E1895">
        <v>84.216099999999997</v>
      </c>
      <c r="F1895" s="141">
        <v>285.44900000000052</v>
      </c>
    </row>
    <row r="1896" spans="5:6" x14ac:dyDescent="0.25">
      <c r="E1896">
        <v>84.244799999999998</v>
      </c>
      <c r="F1896" s="142">
        <v>265.26500000000033</v>
      </c>
    </row>
    <row r="1897" spans="5:6" x14ac:dyDescent="0.25">
      <c r="E1897">
        <v>84.273399999999995</v>
      </c>
      <c r="F1897" s="141">
        <v>246.26600000000053</v>
      </c>
    </row>
    <row r="1898" spans="5:6" x14ac:dyDescent="0.25">
      <c r="E1898">
        <v>84.302099999999996</v>
      </c>
      <c r="F1898" s="142">
        <v>228.41499999999996</v>
      </c>
    </row>
    <row r="1899" spans="5:6" x14ac:dyDescent="0.25">
      <c r="E1899">
        <v>84.330699999999993</v>
      </c>
      <c r="F1899" s="141">
        <v>211.64599999999973</v>
      </c>
    </row>
    <row r="1900" spans="5:6" x14ac:dyDescent="0.25">
      <c r="E1900">
        <v>84.359399999999994</v>
      </c>
      <c r="F1900" s="142">
        <v>195.92400000000089</v>
      </c>
    </row>
    <row r="1901" spans="5:6" x14ac:dyDescent="0.25">
      <c r="E1901">
        <v>84.388000000000005</v>
      </c>
      <c r="F1901" s="141">
        <v>181.1909999999998</v>
      </c>
    </row>
    <row r="1902" spans="5:6" x14ac:dyDescent="0.25">
      <c r="E1902">
        <v>84.416600000000003</v>
      </c>
      <c r="F1902" s="142">
        <v>167.40700000000015</v>
      </c>
    </row>
    <row r="1903" spans="5:6" x14ac:dyDescent="0.25">
      <c r="E1903">
        <v>84.445300000000003</v>
      </c>
      <c r="F1903" s="141">
        <v>154.51899999999932</v>
      </c>
    </row>
    <row r="1904" spans="5:6" x14ac:dyDescent="0.25">
      <c r="E1904">
        <v>84.4739</v>
      </c>
      <c r="F1904" s="142">
        <v>142.48700000000008</v>
      </c>
    </row>
    <row r="1905" spans="5:6" x14ac:dyDescent="0.25">
      <c r="E1905">
        <v>84.502600000000001</v>
      </c>
      <c r="F1905" s="141">
        <v>131.26599999999962</v>
      </c>
    </row>
    <row r="1906" spans="5:6" x14ac:dyDescent="0.25">
      <c r="E1906">
        <v>84.531199999999998</v>
      </c>
      <c r="F1906" s="142">
        <v>120.81099999999969</v>
      </c>
    </row>
    <row r="1907" spans="5:6" x14ac:dyDescent="0.25">
      <c r="E1907">
        <v>84.559899999999999</v>
      </c>
      <c r="F1907" s="141">
        <v>111.08200000000033</v>
      </c>
    </row>
    <row r="1908" spans="5:6" x14ac:dyDescent="0.25">
      <c r="E1908">
        <v>84.588499999999996</v>
      </c>
      <c r="F1908" s="142">
        <v>102.03600000000006</v>
      </c>
    </row>
    <row r="1909" spans="5:6" x14ac:dyDescent="0.25">
      <c r="E1909">
        <v>84.617199999999997</v>
      </c>
      <c r="F1909" s="141">
        <v>93.638999999999214</v>
      </c>
    </row>
    <row r="1910" spans="5:6" x14ac:dyDescent="0.25">
      <c r="E1910">
        <v>84.645799999999994</v>
      </c>
      <c r="F1910" s="142">
        <v>85.846999999999753</v>
      </c>
    </row>
    <row r="1911" spans="5:6" x14ac:dyDescent="0.25">
      <c r="E1911">
        <v>84.674499999999995</v>
      </c>
      <c r="F1911" s="141">
        <v>78.631000000000313</v>
      </c>
    </row>
    <row r="1912" spans="5:6" x14ac:dyDescent="0.25">
      <c r="E1912">
        <v>84.703100000000006</v>
      </c>
      <c r="F1912" s="142">
        <v>71.949000000000524</v>
      </c>
    </row>
    <row r="1913" spans="5:6" x14ac:dyDescent="0.25">
      <c r="E1913">
        <v>84.731800000000007</v>
      </c>
      <c r="F1913" s="141">
        <v>65.772999999999229</v>
      </c>
    </row>
    <row r="1914" spans="5:6" x14ac:dyDescent="0.25">
      <c r="E1914">
        <v>84.760400000000004</v>
      </c>
      <c r="F1914" s="142">
        <v>60.067999999999302</v>
      </c>
    </row>
    <row r="1915" spans="5:6" x14ac:dyDescent="0.25">
      <c r="E1915">
        <v>84.789100000000005</v>
      </c>
      <c r="F1915" s="141">
        <v>54.806000000000495</v>
      </c>
    </row>
    <row r="1916" spans="5:6" x14ac:dyDescent="0.25">
      <c r="E1916">
        <v>84.817700000000002</v>
      </c>
      <c r="F1916" s="142">
        <v>49.956000000000131</v>
      </c>
    </row>
    <row r="1917" spans="5:6" x14ac:dyDescent="0.25">
      <c r="E1917">
        <v>84.846400000000003</v>
      </c>
      <c r="F1917" s="141">
        <v>45.490999999999985</v>
      </c>
    </row>
    <row r="1918" spans="5:6" x14ac:dyDescent="0.25">
      <c r="E1918">
        <v>84.875</v>
      </c>
      <c r="F1918" s="142">
        <v>41.384999999999309</v>
      </c>
    </row>
    <row r="1919" spans="5:6" x14ac:dyDescent="0.25">
      <c r="E1919">
        <v>84.903700000000001</v>
      </c>
      <c r="F1919" s="141">
        <v>37.613999999999578</v>
      </c>
    </row>
    <row r="1920" spans="5:6" x14ac:dyDescent="0.25">
      <c r="E1920">
        <v>84.932299999999998</v>
      </c>
      <c r="F1920" s="142">
        <v>34.154000000000451</v>
      </c>
    </row>
    <row r="1921" spans="5:6" x14ac:dyDescent="0.25">
      <c r="E1921">
        <v>84.960999999999999</v>
      </c>
      <c r="F1921" s="141">
        <v>30.981000000000677</v>
      </c>
    </row>
    <row r="1922" spans="5:6" x14ac:dyDescent="0.25">
      <c r="E1922">
        <v>84.989599999999996</v>
      </c>
      <c r="F1922" s="142">
        <v>28.077000000000226</v>
      </c>
    </row>
    <row r="1923" spans="5:6" x14ac:dyDescent="0.25">
      <c r="E1923">
        <v>85.018299999999996</v>
      </c>
      <c r="F1923" s="141">
        <v>25.418999999999869</v>
      </c>
    </row>
    <row r="1924" spans="5:6" x14ac:dyDescent="0.25">
      <c r="E1924">
        <v>85.046899999999994</v>
      </c>
      <c r="F1924" s="142">
        <v>22.99199999999928</v>
      </c>
    </row>
    <row r="1925" spans="5:6" x14ac:dyDescent="0.25">
      <c r="E1925">
        <v>85.075500000000005</v>
      </c>
      <c r="F1925" s="141">
        <v>20.77599999999984</v>
      </c>
    </row>
    <row r="1926" spans="5:6" x14ac:dyDescent="0.25">
      <c r="E1926">
        <v>85.104200000000006</v>
      </c>
      <c r="F1926" s="142">
        <v>18.755999999999403</v>
      </c>
    </row>
    <row r="1927" spans="5:6" x14ac:dyDescent="0.25">
      <c r="E1927">
        <v>85.132800000000003</v>
      </c>
      <c r="F1927" s="141">
        <v>16.914999999999964</v>
      </c>
    </row>
    <row r="1928" spans="5:6" x14ac:dyDescent="0.25">
      <c r="E1928">
        <v>85.161500000000004</v>
      </c>
      <c r="F1928" s="142">
        <v>15.240999999999985</v>
      </c>
    </row>
    <row r="1929" spans="5:6" x14ac:dyDescent="0.25">
      <c r="E1929">
        <v>85.190100000000001</v>
      </c>
      <c r="F1929" s="141">
        <v>13.719000000000051</v>
      </c>
    </row>
    <row r="1930" spans="5:6" x14ac:dyDescent="0.25">
      <c r="E1930">
        <v>85.218800000000002</v>
      </c>
      <c r="F1930" s="142">
        <v>12.336999999999534</v>
      </c>
    </row>
    <row r="1931" spans="5:6" x14ac:dyDescent="0.25">
      <c r="E1931">
        <v>85.247399999999999</v>
      </c>
      <c r="F1931" s="141">
        <v>11.083999999999833</v>
      </c>
    </row>
    <row r="1932" spans="5:6" x14ac:dyDescent="0.25">
      <c r="E1932">
        <v>85.2761</v>
      </c>
      <c r="F1932" s="142">
        <v>9.9480000000003201</v>
      </c>
    </row>
    <row r="1933" spans="5:6" x14ac:dyDescent="0.25">
      <c r="E1933">
        <v>85.304699999999997</v>
      </c>
      <c r="F1933" s="141">
        <v>8.9200000000000728</v>
      </c>
    </row>
    <row r="1934" spans="5:6" x14ac:dyDescent="0.25">
      <c r="E1934">
        <v>85.333399999999997</v>
      </c>
      <c r="F1934" s="142">
        <v>7.9909999999999854</v>
      </c>
    </row>
    <row r="1935" spans="5:6" x14ac:dyDescent="0.25">
      <c r="E1935">
        <v>85.361999999999995</v>
      </c>
      <c r="F1935" s="141">
        <v>7.1520000000000437</v>
      </c>
    </row>
    <row r="1936" spans="5:6" x14ac:dyDescent="0.25">
      <c r="E1936">
        <v>85.390699999999995</v>
      </c>
      <c r="F1936" s="142">
        <v>6.3949999999995271</v>
      </c>
    </row>
    <row r="1937" spans="5:6" x14ac:dyDescent="0.25">
      <c r="E1937">
        <v>85.419300000000007</v>
      </c>
      <c r="F1937" s="141">
        <v>5.7119999999995343</v>
      </c>
    </row>
    <row r="1938" spans="5:6" x14ac:dyDescent="0.25">
      <c r="E1938">
        <v>85.447999999999993</v>
      </c>
      <c r="F1938" s="142">
        <v>5.0979999999999563</v>
      </c>
    </row>
    <row r="1939" spans="5:6" x14ac:dyDescent="0.25">
      <c r="E1939">
        <v>85.476600000000005</v>
      </c>
      <c r="F1939" s="141">
        <v>4.5450000000000728</v>
      </c>
    </row>
    <row r="1940" spans="5:6" x14ac:dyDescent="0.25">
      <c r="E1940">
        <v>85.505300000000005</v>
      </c>
      <c r="F1940" s="142">
        <v>4.0479999999997744</v>
      </c>
    </row>
    <row r="1941" spans="5:6" x14ac:dyDescent="0.25">
      <c r="E1941">
        <v>85.533900000000003</v>
      </c>
      <c r="F1941" s="141">
        <v>3.6019999999998618</v>
      </c>
    </row>
    <row r="1942" spans="5:6" x14ac:dyDescent="0.25">
      <c r="E1942">
        <v>85.562600000000003</v>
      </c>
      <c r="F1942" s="142">
        <v>3.2020000000002256</v>
      </c>
    </row>
    <row r="1943" spans="5:6" x14ac:dyDescent="0.25">
      <c r="E1943">
        <v>85.591200000000001</v>
      </c>
      <c r="F1943" s="141">
        <v>2.8440000000000509</v>
      </c>
    </row>
    <row r="1944" spans="5:6" x14ac:dyDescent="0.25">
      <c r="E1944">
        <v>85.619900000000001</v>
      </c>
      <c r="F1944" s="142">
        <v>2.524000000000342</v>
      </c>
    </row>
    <row r="1945" spans="5:6" x14ac:dyDescent="0.25">
      <c r="E1945">
        <v>85.648499999999999</v>
      </c>
      <c r="F1945" s="141">
        <v>2.2380000000002838</v>
      </c>
    </row>
    <row r="1946" spans="5:6" x14ac:dyDescent="0.25">
      <c r="E1946">
        <v>85.677199999999999</v>
      </c>
      <c r="F1946" s="142">
        <v>1.9829999999992651</v>
      </c>
    </row>
    <row r="1947" spans="5:6" x14ac:dyDescent="0.25">
      <c r="E1947">
        <v>85.705799999999996</v>
      </c>
      <c r="F1947" s="141">
        <v>1.7539999999999054</v>
      </c>
    </row>
    <row r="1948" spans="5:6" x14ac:dyDescent="0.25">
      <c r="E1948">
        <v>85.734499999999997</v>
      </c>
      <c r="F1948" s="142">
        <v>1.5519999999996799</v>
      </c>
    </row>
    <row r="1949" spans="5:6" x14ac:dyDescent="0.25">
      <c r="E1949">
        <v>85.763099999999994</v>
      </c>
      <c r="F1949" s="141">
        <v>1.3719999999993888</v>
      </c>
    </row>
    <row r="1950" spans="5:6" x14ac:dyDescent="0.25">
      <c r="E1950">
        <v>85.791700000000006</v>
      </c>
      <c r="F1950" s="142">
        <v>1.2110000000002401</v>
      </c>
    </row>
    <row r="1951" spans="5:6" x14ac:dyDescent="0.25">
      <c r="E1951">
        <v>85.820400000000006</v>
      </c>
      <c r="F1951" s="141">
        <v>1.0689999999995052</v>
      </c>
    </row>
    <row r="1952" spans="5:6" x14ac:dyDescent="0.25">
      <c r="E1952">
        <v>85.849000000000004</v>
      </c>
      <c r="F1952" s="142">
        <v>0.94200000000000728</v>
      </c>
    </row>
    <row r="1953" spans="5:6" x14ac:dyDescent="0.25">
      <c r="E1953">
        <v>85.877700000000004</v>
      </c>
      <c r="F1953" s="141">
        <v>0.83100000000013097</v>
      </c>
    </row>
    <row r="1954" spans="5:6" x14ac:dyDescent="0.25">
      <c r="E1954">
        <v>85.906300000000002</v>
      </c>
      <c r="F1954" s="142">
        <v>0.7319999999999709</v>
      </c>
    </row>
    <row r="1955" spans="5:6" x14ac:dyDescent="0.25">
      <c r="E1955">
        <v>85.935000000000002</v>
      </c>
      <c r="F1955" s="141">
        <v>0.64599999999973079</v>
      </c>
    </row>
    <row r="1956" spans="5:6" x14ac:dyDescent="0.25">
      <c r="E1956">
        <v>85.9636</v>
      </c>
      <c r="F1956" s="142">
        <v>0.56900000000041473</v>
      </c>
    </row>
    <row r="1957" spans="5:6" x14ac:dyDescent="0.25">
      <c r="E1957">
        <v>85.9923</v>
      </c>
      <c r="F1957" s="141">
        <v>0.50299999999970169</v>
      </c>
    </row>
    <row r="1958" spans="5:6" x14ac:dyDescent="0.25">
      <c r="E1958">
        <v>86.020899999999997</v>
      </c>
      <c r="F1958" s="142">
        <v>0.44399999999950523</v>
      </c>
    </row>
    <row r="1959" spans="5:6" x14ac:dyDescent="0.25">
      <c r="E1959">
        <v>86.049599999999998</v>
      </c>
      <c r="F1959" s="141">
        <v>0.39399999999932334</v>
      </c>
    </row>
    <row r="1960" spans="5:6" x14ac:dyDescent="0.25">
      <c r="E1960">
        <v>86.078199999999995</v>
      </c>
      <c r="F1960" s="142">
        <v>0.3500000000003638</v>
      </c>
    </row>
    <row r="1961" spans="5:6" x14ac:dyDescent="0.25">
      <c r="E1961">
        <v>86.106899999999996</v>
      </c>
      <c r="F1961" s="141">
        <v>0.31199999999989814</v>
      </c>
    </row>
    <row r="1962" spans="5:6" x14ac:dyDescent="0.25">
      <c r="E1962">
        <v>86.135499999999993</v>
      </c>
      <c r="F1962" s="142">
        <v>0.27999999999974534</v>
      </c>
    </row>
    <row r="1963" spans="5:6" x14ac:dyDescent="0.25">
      <c r="E1963">
        <v>86.164199999999994</v>
      </c>
      <c r="F1963" s="141">
        <v>0.25299999999970169</v>
      </c>
    </row>
    <row r="1964" spans="5:6" x14ac:dyDescent="0.25">
      <c r="E1964">
        <v>86.192800000000005</v>
      </c>
      <c r="F1964" s="142">
        <v>0.23099999999976717</v>
      </c>
    </row>
    <row r="1965" spans="5:6" x14ac:dyDescent="0.25">
      <c r="E1965">
        <v>86.221500000000006</v>
      </c>
      <c r="F1965" s="141">
        <v>0.21299999999973807</v>
      </c>
    </row>
    <row r="1966" spans="5:6" x14ac:dyDescent="0.25">
      <c r="E1966">
        <v>86.250100000000003</v>
      </c>
      <c r="F1966" s="142">
        <v>0.1999999999998181</v>
      </c>
    </row>
    <row r="1967" spans="5:6" x14ac:dyDescent="0.25">
      <c r="E1967">
        <v>86.278800000000004</v>
      </c>
      <c r="F1967" s="141">
        <v>0.19000000000050932</v>
      </c>
    </row>
    <row r="1968" spans="5:6" x14ac:dyDescent="0.25">
      <c r="E1968">
        <v>86.307400000000001</v>
      </c>
      <c r="F1968" s="142">
        <v>0.18500000000040018</v>
      </c>
    </row>
    <row r="1969" spans="5:6" x14ac:dyDescent="0.25">
      <c r="E1969">
        <v>86.336100000000002</v>
      </c>
      <c r="F1969" s="141">
        <v>0.18299999999999272</v>
      </c>
    </row>
    <row r="1970" spans="5:6" x14ac:dyDescent="0.25">
      <c r="E1970">
        <v>86.364699999999999</v>
      </c>
      <c r="F1970" s="142">
        <v>0.18499999999949068</v>
      </c>
    </row>
    <row r="1971" spans="5:6" x14ac:dyDescent="0.25">
      <c r="E1971">
        <v>86.3934</v>
      </c>
      <c r="F1971" s="141">
        <v>0.19000000000050932</v>
      </c>
    </row>
    <row r="1972" spans="5:6" x14ac:dyDescent="0.25">
      <c r="E1972">
        <v>86.421999999999997</v>
      </c>
      <c r="F1972" s="142">
        <v>0.1999999999998181</v>
      </c>
    </row>
    <row r="1973" spans="5:6" x14ac:dyDescent="0.25">
      <c r="E1973">
        <v>86.450599999999994</v>
      </c>
      <c r="F1973" s="141">
        <v>0.21399999999994179</v>
      </c>
    </row>
    <row r="1974" spans="5:6" x14ac:dyDescent="0.25">
      <c r="E1974">
        <v>86.479299999999995</v>
      </c>
      <c r="F1974" s="142">
        <v>0.2319999999999709</v>
      </c>
    </row>
    <row r="1975" spans="5:6" x14ac:dyDescent="0.25">
      <c r="E1975">
        <v>86.507900000000006</v>
      </c>
      <c r="F1975" s="141">
        <v>0.25500000000010914</v>
      </c>
    </row>
    <row r="1976" spans="5:6" x14ac:dyDescent="0.25">
      <c r="E1976">
        <v>86.536600000000007</v>
      </c>
      <c r="F1976" s="142">
        <v>0.28400000000056025</v>
      </c>
    </row>
    <row r="1977" spans="5:6" x14ac:dyDescent="0.25">
      <c r="E1977">
        <v>86.565200000000004</v>
      </c>
      <c r="F1977" s="141">
        <v>0.31700000000000728</v>
      </c>
    </row>
    <row r="1978" spans="5:6" x14ac:dyDescent="0.25">
      <c r="E1978">
        <v>86.593900000000005</v>
      </c>
      <c r="F1978" s="142">
        <v>0.35799999999926513</v>
      </c>
    </row>
    <row r="1979" spans="5:6" x14ac:dyDescent="0.25">
      <c r="E1979">
        <v>86.622500000000002</v>
      </c>
      <c r="F1979" s="141">
        <v>0.40500000000065484</v>
      </c>
    </row>
    <row r="1980" spans="5:6" x14ac:dyDescent="0.25">
      <c r="E1980">
        <v>86.651200000000003</v>
      </c>
      <c r="F1980" s="142">
        <v>0.46000000000003638</v>
      </c>
    </row>
    <row r="1981" spans="5:6" x14ac:dyDescent="0.25">
      <c r="E1981">
        <v>86.6798</v>
      </c>
      <c r="F1981" s="141">
        <v>0.52400000000034197</v>
      </c>
    </row>
    <row r="1982" spans="5:6" x14ac:dyDescent="0.25">
      <c r="E1982">
        <v>86.708500000000001</v>
      </c>
      <c r="F1982" s="142">
        <v>0.59599999999954889</v>
      </c>
    </row>
    <row r="1983" spans="5:6" x14ac:dyDescent="0.25">
      <c r="E1983">
        <v>86.737099999999998</v>
      </c>
      <c r="F1983" s="141">
        <v>0.68100000000049477</v>
      </c>
    </row>
    <row r="1984" spans="5:6" x14ac:dyDescent="0.25">
      <c r="E1984">
        <v>86.765799999999999</v>
      </c>
      <c r="F1984" s="142">
        <v>0.77700000000004366</v>
      </c>
    </row>
    <row r="1985" spans="5:6" x14ac:dyDescent="0.25">
      <c r="E1985">
        <v>86.794399999999996</v>
      </c>
      <c r="F1985" s="141">
        <v>0.88599999999951251</v>
      </c>
    </row>
    <row r="1986" spans="5:6" x14ac:dyDescent="0.25">
      <c r="E1986">
        <v>86.823099999999997</v>
      </c>
      <c r="F1986" s="142">
        <v>1.011000000000422</v>
      </c>
    </row>
    <row r="1987" spans="5:6" x14ac:dyDescent="0.25">
      <c r="E1987">
        <v>86.851699999999994</v>
      </c>
      <c r="F1987" s="141">
        <v>1.1539999999995416</v>
      </c>
    </row>
    <row r="1988" spans="5:6" x14ac:dyDescent="0.25">
      <c r="E1988">
        <v>86.880399999999995</v>
      </c>
      <c r="F1988" s="142">
        <v>1.3140000000003056</v>
      </c>
    </row>
    <row r="1989" spans="5:6" x14ac:dyDescent="0.25">
      <c r="E1989">
        <v>86.909000000000006</v>
      </c>
      <c r="F1989" s="141">
        <v>1.4969999999993888</v>
      </c>
    </row>
    <row r="1990" spans="5:6" x14ac:dyDescent="0.25">
      <c r="E1990">
        <v>86.937700000000007</v>
      </c>
      <c r="F1990" s="142">
        <v>1.7049999999999272</v>
      </c>
    </row>
    <row r="1991" spans="5:6" x14ac:dyDescent="0.25">
      <c r="E1991">
        <v>86.966300000000004</v>
      </c>
      <c r="F1991" s="141">
        <v>1.9380000000001019</v>
      </c>
    </row>
    <row r="1992" spans="5:6" x14ac:dyDescent="0.25">
      <c r="E1992">
        <v>86.995000000000005</v>
      </c>
      <c r="F1992" s="142">
        <v>2.2020000000002256</v>
      </c>
    </row>
    <row r="1993" spans="5:6" x14ac:dyDescent="0.25">
      <c r="E1993">
        <v>87.023600000000002</v>
      </c>
      <c r="F1993" s="141">
        <v>2.4989999999997963</v>
      </c>
    </row>
    <row r="1994" spans="5:6" x14ac:dyDescent="0.25">
      <c r="E1994">
        <v>87.052300000000002</v>
      </c>
      <c r="F1994" s="142">
        <v>2.8339999999998327</v>
      </c>
    </row>
    <row r="1995" spans="5:6" x14ac:dyDescent="0.25">
      <c r="E1995">
        <v>87.0809</v>
      </c>
      <c r="F1995" s="141">
        <v>3.2109999999993306</v>
      </c>
    </row>
    <row r="1996" spans="5:6" x14ac:dyDescent="0.25">
      <c r="E1996">
        <v>87.109499999999997</v>
      </c>
      <c r="F1996" s="142">
        <v>3.6330000000007203</v>
      </c>
    </row>
    <row r="1997" spans="5:6" x14ac:dyDescent="0.25">
      <c r="E1997">
        <v>87.138199999999998</v>
      </c>
      <c r="F1997" s="141">
        <v>4.1080000000001746</v>
      </c>
    </row>
    <row r="1998" spans="5:6" x14ac:dyDescent="0.25">
      <c r="E1998">
        <v>87.166799999999995</v>
      </c>
      <c r="F1998" s="142">
        <v>4.6399999999994179</v>
      </c>
    </row>
    <row r="1999" spans="5:6" x14ac:dyDescent="0.25">
      <c r="E1999">
        <v>87.195499999999996</v>
      </c>
      <c r="F1999" s="141">
        <v>5.2339999999994689</v>
      </c>
    </row>
    <row r="2000" spans="5:6" x14ac:dyDescent="0.25">
      <c r="E2000">
        <v>87.224100000000007</v>
      </c>
      <c r="F2000" s="142">
        <v>5.8989999999994325</v>
      </c>
    </row>
    <row r="2001" spans="5:6" x14ac:dyDescent="0.25">
      <c r="E2001">
        <v>87.252799999999993</v>
      </c>
      <c r="F2001" s="141">
        <v>6.6410000000005311</v>
      </c>
    </row>
    <row r="2002" spans="5:6" x14ac:dyDescent="0.25">
      <c r="E2002">
        <v>87.281400000000005</v>
      </c>
      <c r="F2002" s="142">
        <v>7.4690000000000509</v>
      </c>
    </row>
    <row r="2003" spans="5:6" x14ac:dyDescent="0.25">
      <c r="E2003">
        <v>87.310100000000006</v>
      </c>
      <c r="F2003" s="141">
        <v>8.3919999999998254</v>
      </c>
    </row>
    <row r="2004" spans="5:6" x14ac:dyDescent="0.25">
      <c r="E2004">
        <v>87.338700000000003</v>
      </c>
      <c r="F2004" s="142">
        <v>9.4179999999996653</v>
      </c>
    </row>
    <row r="2005" spans="5:6" x14ac:dyDescent="0.25">
      <c r="E2005">
        <v>87.367400000000004</v>
      </c>
      <c r="F2005" s="141">
        <v>10.557999999999993</v>
      </c>
    </row>
    <row r="2006" spans="5:6" x14ac:dyDescent="0.25">
      <c r="E2006">
        <v>87.396000000000001</v>
      </c>
      <c r="F2006" s="142">
        <v>11.823999999999614</v>
      </c>
    </row>
    <row r="2007" spans="5:6" x14ac:dyDescent="0.25">
      <c r="E2007">
        <v>87.424700000000001</v>
      </c>
      <c r="F2007" s="141">
        <v>13.226999999999862</v>
      </c>
    </row>
    <row r="2008" spans="5:6" x14ac:dyDescent="0.25">
      <c r="E2008">
        <v>87.453299999999999</v>
      </c>
      <c r="F2008" s="142">
        <v>14.780999999999949</v>
      </c>
    </row>
    <row r="2009" spans="5:6" x14ac:dyDescent="0.25">
      <c r="E2009">
        <v>87.481999999999999</v>
      </c>
      <c r="F2009" s="141">
        <v>16.500999999999294</v>
      </c>
    </row>
    <row r="2010" spans="5:6" x14ac:dyDescent="0.25">
      <c r="E2010">
        <v>87.510599999999997</v>
      </c>
      <c r="F2010" s="142">
        <v>18.40099999999984</v>
      </c>
    </row>
    <row r="2011" spans="5:6" x14ac:dyDescent="0.25">
      <c r="E2011">
        <v>87.539299999999997</v>
      </c>
      <c r="F2011" s="141">
        <v>20.497000000000298</v>
      </c>
    </row>
    <row r="2012" spans="5:6" x14ac:dyDescent="0.25">
      <c r="E2012">
        <v>87.567899999999995</v>
      </c>
      <c r="F2012" s="142">
        <v>22.809000000000196</v>
      </c>
    </row>
    <row r="2013" spans="5:6" x14ac:dyDescent="0.25">
      <c r="E2013">
        <v>87.596599999999995</v>
      </c>
      <c r="F2013" s="141">
        <v>25.351999999999862</v>
      </c>
    </row>
    <row r="2014" spans="5:6" x14ac:dyDescent="0.25">
      <c r="E2014">
        <v>87.625200000000007</v>
      </c>
      <c r="F2014" s="142">
        <v>28.15099999999984</v>
      </c>
    </row>
    <row r="2015" spans="5:6" x14ac:dyDescent="0.25">
      <c r="E2015">
        <v>87.653899999999993</v>
      </c>
      <c r="F2015" s="141">
        <v>31.223999999999251</v>
      </c>
    </row>
    <row r="2016" spans="5:6" x14ac:dyDescent="0.25">
      <c r="E2016">
        <v>87.682500000000005</v>
      </c>
      <c r="F2016" s="142">
        <v>34.596999999999753</v>
      </c>
    </row>
    <row r="2017" spans="5:6" x14ac:dyDescent="0.25">
      <c r="E2017">
        <v>87.711200000000005</v>
      </c>
      <c r="F2017" s="141">
        <v>38.293999999999869</v>
      </c>
    </row>
    <row r="2018" spans="5:6" x14ac:dyDescent="0.25">
      <c r="E2018">
        <v>87.739800000000002</v>
      </c>
      <c r="F2018" s="142">
        <v>42.338999999999942</v>
      </c>
    </row>
    <row r="2019" spans="5:6" x14ac:dyDescent="0.25">
      <c r="E2019">
        <v>87.768500000000003</v>
      </c>
      <c r="F2019" s="141">
        <v>46.762000000000626</v>
      </c>
    </row>
    <row r="2020" spans="5:6" x14ac:dyDescent="0.25">
      <c r="E2020">
        <v>87.7971</v>
      </c>
      <c r="F2020" s="142">
        <v>51.593000000000757</v>
      </c>
    </row>
    <row r="2021" spans="5:6" x14ac:dyDescent="0.25">
      <c r="E2021">
        <v>87.825699999999998</v>
      </c>
      <c r="F2021" s="141">
        <v>56.860999999999876</v>
      </c>
    </row>
    <row r="2022" spans="5:6" x14ac:dyDescent="0.25">
      <c r="E2022">
        <v>87.854399999999998</v>
      </c>
      <c r="F2022" s="142">
        <v>62.600000000000364</v>
      </c>
    </row>
    <row r="2023" spans="5:6" x14ac:dyDescent="0.25">
      <c r="E2023">
        <v>87.882999999999996</v>
      </c>
      <c r="F2023" s="141">
        <v>68.847000000000662</v>
      </c>
    </row>
    <row r="2024" spans="5:6" x14ac:dyDescent="0.25">
      <c r="E2024">
        <v>87.911699999999996</v>
      </c>
      <c r="F2024" s="142">
        <v>75.632999999999811</v>
      </c>
    </row>
    <row r="2025" spans="5:6" x14ac:dyDescent="0.25">
      <c r="E2025">
        <v>87.940299999999993</v>
      </c>
      <c r="F2025" s="141">
        <v>83.002999999999702</v>
      </c>
    </row>
    <row r="2026" spans="5:6" x14ac:dyDescent="0.25">
      <c r="E2026">
        <v>87.968999999999994</v>
      </c>
      <c r="F2026" s="142">
        <v>90.989999999999782</v>
      </c>
    </row>
    <row r="2027" spans="5:6" x14ac:dyDescent="0.25">
      <c r="E2027">
        <v>87.997600000000006</v>
      </c>
      <c r="F2027" s="141">
        <v>99.643000000000029</v>
      </c>
    </row>
    <row r="2028" spans="5:6" x14ac:dyDescent="0.25">
      <c r="E2028">
        <v>88.026300000000006</v>
      </c>
      <c r="F2028" s="142">
        <v>109.00200000000041</v>
      </c>
    </row>
    <row r="2029" spans="5:6" x14ac:dyDescent="0.25">
      <c r="E2029">
        <v>88.054900000000004</v>
      </c>
      <c r="F2029" s="141">
        <v>119.11099999999988</v>
      </c>
    </row>
    <row r="2030" spans="5:6" x14ac:dyDescent="0.25">
      <c r="E2030">
        <v>88.083600000000004</v>
      </c>
      <c r="F2030" s="142">
        <v>130.02099999999973</v>
      </c>
    </row>
    <row r="2031" spans="5:6" x14ac:dyDescent="0.25">
      <c r="E2031">
        <v>88.112200000000001</v>
      </c>
      <c r="F2031" s="141">
        <v>141.77599999999984</v>
      </c>
    </row>
    <row r="2032" spans="5:6" x14ac:dyDescent="0.25">
      <c r="E2032">
        <v>88.140900000000002</v>
      </c>
      <c r="F2032" s="142">
        <v>154.43299999999999</v>
      </c>
    </row>
    <row r="2033" spans="5:6" x14ac:dyDescent="0.25">
      <c r="E2033">
        <v>88.169499999999999</v>
      </c>
      <c r="F2033" s="141">
        <v>168.03599999999915</v>
      </c>
    </row>
    <row r="2034" spans="5:6" x14ac:dyDescent="0.25">
      <c r="E2034">
        <v>88.1982</v>
      </c>
      <c r="F2034" s="142">
        <v>182.64699999999993</v>
      </c>
    </row>
    <row r="2035" spans="5:6" x14ac:dyDescent="0.25">
      <c r="E2035">
        <v>88.226799999999997</v>
      </c>
      <c r="F2035" s="141">
        <v>198.3119999999999</v>
      </c>
    </row>
    <row r="2036" spans="5:6" x14ac:dyDescent="0.25">
      <c r="E2036">
        <v>88.255499999999998</v>
      </c>
      <c r="F2036" s="142">
        <v>215.09699999999975</v>
      </c>
    </row>
    <row r="2037" spans="5:6" x14ac:dyDescent="0.25">
      <c r="E2037">
        <v>88.284099999999995</v>
      </c>
      <c r="F2037" s="141">
        <v>233.04699999999957</v>
      </c>
    </row>
    <row r="2038" spans="5:6" x14ac:dyDescent="0.25">
      <c r="E2038">
        <v>88.312799999999996</v>
      </c>
      <c r="F2038" s="142">
        <v>252.23300000000017</v>
      </c>
    </row>
    <row r="2039" spans="5:6" x14ac:dyDescent="0.25">
      <c r="E2039">
        <v>88.341399999999993</v>
      </c>
      <c r="F2039" s="141">
        <v>272.70200000000023</v>
      </c>
    </row>
    <row r="2040" spans="5:6" x14ac:dyDescent="0.25">
      <c r="E2040">
        <v>88.370099999999994</v>
      </c>
      <c r="F2040" s="142">
        <v>294.52500000000055</v>
      </c>
    </row>
    <row r="2041" spans="5:6" x14ac:dyDescent="0.25">
      <c r="E2041">
        <v>88.398700000000005</v>
      </c>
      <c r="F2041" s="141">
        <v>317.7529999999997</v>
      </c>
    </row>
    <row r="2042" spans="5:6" x14ac:dyDescent="0.25">
      <c r="E2042">
        <v>88.427400000000006</v>
      </c>
      <c r="F2042" s="142">
        <v>342.44400000000041</v>
      </c>
    </row>
    <row r="2043" spans="5:6" x14ac:dyDescent="0.25">
      <c r="E2043">
        <v>88.456000000000003</v>
      </c>
      <c r="F2043" s="141">
        <v>368.66499999999996</v>
      </c>
    </row>
    <row r="2044" spans="5:6" x14ac:dyDescent="0.25">
      <c r="E2044">
        <v>88.4846</v>
      </c>
      <c r="F2044" s="142">
        <v>396.46699999999964</v>
      </c>
    </row>
    <row r="2045" spans="5:6" x14ac:dyDescent="0.25">
      <c r="E2045">
        <v>88.513300000000001</v>
      </c>
      <c r="F2045" s="141">
        <v>425.91899999999987</v>
      </c>
    </row>
    <row r="2046" spans="5:6" x14ac:dyDescent="0.25">
      <c r="E2046">
        <v>88.541899999999998</v>
      </c>
      <c r="F2046" s="142">
        <v>457.06099999999969</v>
      </c>
    </row>
    <row r="2047" spans="5:6" x14ac:dyDescent="0.25">
      <c r="E2047">
        <v>88.570599999999999</v>
      </c>
      <c r="F2047" s="141">
        <v>489.97099999999955</v>
      </c>
    </row>
    <row r="2048" spans="5:6" x14ac:dyDescent="0.25">
      <c r="E2048">
        <v>88.599199999999996</v>
      </c>
      <c r="F2048" s="142">
        <v>524.67900000000009</v>
      </c>
    </row>
    <row r="2049" spans="5:6" x14ac:dyDescent="0.25">
      <c r="E2049">
        <v>88.627899999999997</v>
      </c>
      <c r="F2049" s="141">
        <v>561.25999999999931</v>
      </c>
    </row>
    <row r="2050" spans="5:6" x14ac:dyDescent="0.25">
      <c r="E2050">
        <v>88.656499999999994</v>
      </c>
      <c r="F2050" s="142">
        <v>599.73900000000049</v>
      </c>
    </row>
    <row r="2051" spans="5:6" x14ac:dyDescent="0.25">
      <c r="E2051">
        <v>88.685199999999995</v>
      </c>
      <c r="F2051" s="141">
        <v>640.1899999999996</v>
      </c>
    </row>
    <row r="2052" spans="5:6" x14ac:dyDescent="0.25">
      <c r="E2052">
        <v>88.713800000000006</v>
      </c>
      <c r="F2052" s="142">
        <v>682.63800000000083</v>
      </c>
    </row>
    <row r="2053" spans="5:6" x14ac:dyDescent="0.25">
      <c r="E2053">
        <v>88.742500000000007</v>
      </c>
      <c r="F2053" s="141">
        <v>727.11800000000039</v>
      </c>
    </row>
    <row r="2054" spans="5:6" x14ac:dyDescent="0.25">
      <c r="E2054">
        <v>88.771100000000004</v>
      </c>
      <c r="F2054" s="142">
        <v>773.68199999999979</v>
      </c>
    </row>
    <row r="2055" spans="5:6" x14ac:dyDescent="0.25">
      <c r="E2055">
        <v>88.799800000000005</v>
      </c>
      <c r="F2055" s="141">
        <v>822.34299999999985</v>
      </c>
    </row>
    <row r="2056" spans="5:6" x14ac:dyDescent="0.25">
      <c r="E2056">
        <v>88.828400000000002</v>
      </c>
      <c r="F2056" s="142">
        <v>873.14999999999964</v>
      </c>
    </row>
    <row r="2057" spans="5:6" x14ac:dyDescent="0.25">
      <c r="E2057">
        <v>88.857100000000003</v>
      </c>
      <c r="F2057" s="141">
        <v>926.09199999999964</v>
      </c>
    </row>
    <row r="2058" spans="5:6" x14ac:dyDescent="0.25">
      <c r="E2058">
        <v>88.8857</v>
      </c>
      <c r="F2058" s="142">
        <v>981.21800000000076</v>
      </c>
    </row>
    <row r="2059" spans="5:6" x14ac:dyDescent="0.25">
      <c r="E2059">
        <v>88.914400000000001</v>
      </c>
      <c r="F2059" s="141">
        <v>1038.5019999999995</v>
      </c>
    </row>
    <row r="2060" spans="5:6" x14ac:dyDescent="0.25">
      <c r="E2060">
        <v>88.942999999999998</v>
      </c>
      <c r="F2060" s="142">
        <v>1097.9840000000004</v>
      </c>
    </row>
    <row r="2061" spans="5:6" x14ac:dyDescent="0.25">
      <c r="E2061">
        <v>88.971699999999998</v>
      </c>
      <c r="F2061" s="141">
        <v>1159.6170000000002</v>
      </c>
    </row>
    <row r="2062" spans="5:6" x14ac:dyDescent="0.25">
      <c r="E2062">
        <v>89.000299999999996</v>
      </c>
      <c r="F2062" s="142">
        <v>1223.4300000000012</v>
      </c>
    </row>
    <row r="2063" spans="5:6" x14ac:dyDescent="0.25">
      <c r="E2063">
        <v>89.028999999999996</v>
      </c>
      <c r="F2063" s="141">
        <v>1289.3779999999988</v>
      </c>
    </row>
    <row r="2064" spans="5:6" x14ac:dyDescent="0.25">
      <c r="E2064">
        <v>89.057599999999994</v>
      </c>
      <c r="F2064" s="142">
        <v>1357.4270000000006</v>
      </c>
    </row>
    <row r="2065" spans="5:6" x14ac:dyDescent="0.25">
      <c r="E2065">
        <v>89.086299999999994</v>
      </c>
      <c r="F2065" s="141">
        <v>1427.5600000000013</v>
      </c>
    </row>
    <row r="2066" spans="5:6" x14ac:dyDescent="0.25">
      <c r="E2066">
        <v>89.114900000000006</v>
      </c>
      <c r="F2066" s="142">
        <v>1499.7120000000004</v>
      </c>
    </row>
    <row r="2067" spans="5:6" x14ac:dyDescent="0.25">
      <c r="E2067">
        <v>89.143500000000003</v>
      </c>
      <c r="F2067" s="141">
        <v>1573.8569999999991</v>
      </c>
    </row>
    <row r="2068" spans="5:6" x14ac:dyDescent="0.25">
      <c r="E2068">
        <v>89.172200000000004</v>
      </c>
      <c r="F2068" s="142">
        <v>1649.8869999999997</v>
      </c>
    </row>
    <row r="2069" spans="5:6" x14ac:dyDescent="0.25">
      <c r="E2069">
        <v>89.200800000000001</v>
      </c>
      <c r="F2069" s="141">
        <v>1727.7819999999992</v>
      </c>
    </row>
    <row r="2070" spans="5:6" x14ac:dyDescent="0.25">
      <c r="E2070">
        <v>89.229500000000002</v>
      </c>
      <c r="F2070" s="142">
        <v>1807.4049999999997</v>
      </c>
    </row>
    <row r="2071" spans="5:6" x14ac:dyDescent="0.25">
      <c r="E2071">
        <v>89.258099999999999</v>
      </c>
      <c r="F2071" s="141">
        <v>1888.7209999999995</v>
      </c>
    </row>
    <row r="2072" spans="5:6" x14ac:dyDescent="0.25">
      <c r="E2072">
        <v>89.286799999999999</v>
      </c>
      <c r="F2072" s="142">
        <v>1971.5719999999992</v>
      </c>
    </row>
    <row r="2073" spans="5:6" x14ac:dyDescent="0.25">
      <c r="E2073">
        <v>89.315399999999997</v>
      </c>
      <c r="F2073" s="141">
        <v>2055.9029999999993</v>
      </c>
    </row>
    <row r="2074" spans="5:6" x14ac:dyDescent="0.25">
      <c r="E2074">
        <v>89.344099999999997</v>
      </c>
      <c r="F2074" s="142">
        <v>2141.536000000001</v>
      </c>
    </row>
    <row r="2075" spans="5:6" x14ac:dyDescent="0.25">
      <c r="E2075">
        <v>89.372699999999995</v>
      </c>
      <c r="F2075" s="141">
        <v>2228.4009999999989</v>
      </c>
    </row>
    <row r="2076" spans="5:6" x14ac:dyDescent="0.25">
      <c r="E2076">
        <v>89.401399999999995</v>
      </c>
      <c r="F2076" s="142">
        <v>2316.3199999999988</v>
      </c>
    </row>
    <row r="2077" spans="5:6" x14ac:dyDescent="0.25">
      <c r="E2077">
        <v>89.43</v>
      </c>
      <c r="F2077" s="141">
        <v>2405.143</v>
      </c>
    </row>
    <row r="2078" spans="5:6" x14ac:dyDescent="0.25">
      <c r="E2078">
        <v>89.458699999999993</v>
      </c>
      <c r="F2078" s="142">
        <v>2494.7349999999997</v>
      </c>
    </row>
    <row r="2079" spans="5:6" x14ac:dyDescent="0.25">
      <c r="E2079">
        <v>89.487300000000005</v>
      </c>
      <c r="F2079" s="141">
        <v>2584.9089999999997</v>
      </c>
    </row>
    <row r="2080" spans="5:6" x14ac:dyDescent="0.25">
      <c r="E2080">
        <v>89.516000000000005</v>
      </c>
      <c r="F2080" s="142">
        <v>2675.5240000000003</v>
      </c>
    </row>
    <row r="2081" spans="5:6" x14ac:dyDescent="0.25">
      <c r="E2081">
        <v>89.544600000000003</v>
      </c>
      <c r="F2081" s="141">
        <v>2766.348</v>
      </c>
    </row>
    <row r="2082" spans="5:6" x14ac:dyDescent="0.25">
      <c r="E2082">
        <v>89.573300000000003</v>
      </c>
      <c r="F2082" s="142">
        <v>2857.2570000000005</v>
      </c>
    </row>
    <row r="2083" spans="5:6" x14ac:dyDescent="0.25">
      <c r="E2083">
        <v>89.601900000000001</v>
      </c>
      <c r="F2083" s="141">
        <v>2947.9930000000004</v>
      </c>
    </row>
    <row r="2084" spans="5:6" x14ac:dyDescent="0.25">
      <c r="E2084">
        <v>89.630600000000001</v>
      </c>
      <c r="F2084" s="142">
        <v>3038.4189999999999</v>
      </c>
    </row>
    <row r="2085" spans="5:6" x14ac:dyDescent="0.25">
      <c r="E2085">
        <v>89.659199999999998</v>
      </c>
      <c r="F2085" s="141">
        <v>3128.2689999999993</v>
      </c>
    </row>
    <row r="2086" spans="5:6" x14ac:dyDescent="0.25">
      <c r="E2086">
        <v>89.687899999999999</v>
      </c>
      <c r="F2086" s="142">
        <v>3217.3959999999997</v>
      </c>
    </row>
    <row r="2087" spans="5:6" x14ac:dyDescent="0.25">
      <c r="E2087">
        <v>89.716499999999996</v>
      </c>
      <c r="F2087" s="141">
        <v>3305.545000000001</v>
      </c>
    </row>
    <row r="2088" spans="5:6" x14ac:dyDescent="0.25">
      <c r="E2088">
        <v>89.745199999999997</v>
      </c>
      <c r="F2088" s="142">
        <v>3392.5030000000006</v>
      </c>
    </row>
    <row r="2089" spans="5:6" x14ac:dyDescent="0.25">
      <c r="E2089">
        <v>89.773799999999994</v>
      </c>
      <c r="F2089" s="141">
        <v>3478.0679999999993</v>
      </c>
    </row>
    <row r="2090" spans="5:6" x14ac:dyDescent="0.25">
      <c r="E2090">
        <v>89.802400000000006</v>
      </c>
      <c r="F2090" s="142">
        <v>3562.0079999999998</v>
      </c>
    </row>
    <row r="2091" spans="5:6" x14ac:dyDescent="0.25">
      <c r="E2091">
        <v>89.831100000000006</v>
      </c>
      <c r="F2091" s="141">
        <v>3644.128999999999</v>
      </c>
    </row>
    <row r="2092" spans="5:6" x14ac:dyDescent="0.25">
      <c r="E2092">
        <v>89.859700000000004</v>
      </c>
      <c r="F2092" s="142">
        <v>3724.1679999999997</v>
      </c>
    </row>
    <row r="2093" spans="5:6" x14ac:dyDescent="0.25">
      <c r="E2093">
        <v>89.888400000000004</v>
      </c>
      <c r="F2093" s="141">
        <v>3801.9639999999999</v>
      </c>
    </row>
    <row r="2094" spans="5:6" x14ac:dyDescent="0.25">
      <c r="E2094">
        <v>89.917000000000002</v>
      </c>
      <c r="F2094" s="142">
        <v>3877.2489999999998</v>
      </c>
    </row>
    <row r="2095" spans="5:6" x14ac:dyDescent="0.25">
      <c r="E2095">
        <v>89.945700000000002</v>
      </c>
      <c r="F2095" s="141">
        <v>3949.8649999999998</v>
      </c>
    </row>
    <row r="2096" spans="5:6" x14ac:dyDescent="0.25">
      <c r="E2096">
        <v>89.974299999999999</v>
      </c>
      <c r="F2096" s="142">
        <v>4019.558</v>
      </c>
    </row>
    <row r="2097" spans="5:6" x14ac:dyDescent="0.25">
      <c r="E2097">
        <v>90.003</v>
      </c>
      <c r="F2097" s="141">
        <v>4086.1760000000004</v>
      </c>
    </row>
    <row r="2098" spans="5:6" x14ac:dyDescent="0.25">
      <c r="E2098">
        <v>90.031599999999997</v>
      </c>
      <c r="F2098" s="142">
        <v>4149.4919999999993</v>
      </c>
    </row>
    <row r="2099" spans="5:6" x14ac:dyDescent="0.25">
      <c r="E2099">
        <v>90.060299999999998</v>
      </c>
      <c r="F2099" s="141">
        <v>4209.3289999999997</v>
      </c>
    </row>
    <row r="2100" spans="5:6" x14ac:dyDescent="0.25">
      <c r="E2100">
        <v>90.088899999999995</v>
      </c>
      <c r="F2100" s="142">
        <v>4265.5120000000006</v>
      </c>
    </row>
    <row r="2101" spans="5:6" x14ac:dyDescent="0.25">
      <c r="E2101">
        <v>90.117599999999996</v>
      </c>
      <c r="F2101" s="141">
        <v>4317.8719999999994</v>
      </c>
    </row>
    <row r="2102" spans="5:6" x14ac:dyDescent="0.25">
      <c r="E2102">
        <v>90.146199999999993</v>
      </c>
      <c r="F2102" s="142">
        <v>4366.2610000000004</v>
      </c>
    </row>
    <row r="2103" spans="5:6" x14ac:dyDescent="0.25">
      <c r="E2103">
        <v>90.174899999999994</v>
      </c>
      <c r="F2103" s="141">
        <v>4410.5069999999996</v>
      </c>
    </row>
    <row r="2104" spans="5:6" x14ac:dyDescent="0.25">
      <c r="E2104">
        <v>90.203500000000005</v>
      </c>
      <c r="F2104" s="142">
        <v>4450.5040000000008</v>
      </c>
    </row>
    <row r="2105" spans="5:6" x14ac:dyDescent="0.25">
      <c r="E2105">
        <v>90.232200000000006</v>
      </c>
      <c r="F2105" s="141">
        <v>4486.101999999999</v>
      </c>
    </row>
    <row r="2106" spans="5:6" x14ac:dyDescent="0.25">
      <c r="E2106">
        <v>90.260800000000003</v>
      </c>
      <c r="F2106" s="142">
        <v>4517.2160000000003</v>
      </c>
    </row>
    <row r="2107" spans="5:6" x14ac:dyDescent="0.25">
      <c r="E2107">
        <v>90.289500000000004</v>
      </c>
      <c r="F2107" s="141">
        <v>4543.7259999999997</v>
      </c>
    </row>
    <row r="2108" spans="5:6" x14ac:dyDescent="0.25">
      <c r="E2108">
        <v>90.318100000000001</v>
      </c>
      <c r="F2108" s="142">
        <v>4565.5709999999999</v>
      </c>
    </row>
    <row r="2109" spans="5:6" x14ac:dyDescent="0.25">
      <c r="E2109">
        <v>90.346800000000002</v>
      </c>
      <c r="F2109" s="141">
        <v>4582.6639999999998</v>
      </c>
    </row>
    <row r="2110" spans="5:6" x14ac:dyDescent="0.25">
      <c r="E2110">
        <v>90.375399999999999</v>
      </c>
      <c r="F2110" s="142">
        <v>4594.9639999999999</v>
      </c>
    </row>
    <row r="2111" spans="5:6" x14ac:dyDescent="0.25">
      <c r="E2111">
        <v>90.4041</v>
      </c>
      <c r="F2111" s="141">
        <v>4602.4219999999996</v>
      </c>
    </row>
    <row r="2112" spans="5:6" x14ac:dyDescent="0.25">
      <c r="E2112">
        <v>90.432699999999997</v>
      </c>
      <c r="F2112" s="142">
        <v>4605.0300000000007</v>
      </c>
    </row>
    <row r="2113" spans="5:6" x14ac:dyDescent="0.25">
      <c r="E2113">
        <v>90.461399999999998</v>
      </c>
      <c r="F2113" s="141">
        <v>4602.7619999999997</v>
      </c>
    </row>
    <row r="2114" spans="5:6" x14ac:dyDescent="0.25">
      <c r="E2114">
        <v>90.49</v>
      </c>
      <c r="F2114" s="142">
        <v>4595.6429999999991</v>
      </c>
    </row>
    <row r="2115" spans="5:6" x14ac:dyDescent="0.25">
      <c r="E2115">
        <v>90.518600000000006</v>
      </c>
      <c r="F2115" s="141">
        <v>4583.6819999999998</v>
      </c>
    </row>
    <row r="2116" spans="5:6" x14ac:dyDescent="0.25">
      <c r="E2116">
        <v>90.547300000000007</v>
      </c>
      <c r="F2116" s="142">
        <v>4566.9269999999988</v>
      </c>
    </row>
    <row r="2117" spans="5:6" x14ac:dyDescent="0.25">
      <c r="E2117">
        <v>90.575900000000004</v>
      </c>
      <c r="F2117" s="141">
        <v>4545.4189999999999</v>
      </c>
    </row>
    <row r="2118" spans="5:6" x14ac:dyDescent="0.25">
      <c r="E2118">
        <v>90.604600000000005</v>
      </c>
      <c r="F2118" s="142">
        <v>4519.2460000000001</v>
      </c>
    </row>
    <row r="2119" spans="5:6" x14ac:dyDescent="0.25">
      <c r="E2119">
        <v>90.633200000000002</v>
      </c>
      <c r="F2119" s="141">
        <v>4488.4670000000006</v>
      </c>
    </row>
    <row r="2120" spans="5:6" x14ac:dyDescent="0.25">
      <c r="E2120">
        <v>90.661900000000003</v>
      </c>
      <c r="F2120" s="142">
        <v>4453.2020000000002</v>
      </c>
    </row>
    <row r="2121" spans="5:6" x14ac:dyDescent="0.25">
      <c r="E2121">
        <v>90.6905</v>
      </c>
      <c r="F2121" s="141">
        <v>4413.5370000000012</v>
      </c>
    </row>
    <row r="2122" spans="5:6" x14ac:dyDescent="0.25">
      <c r="E2122">
        <v>90.719200000000001</v>
      </c>
      <c r="F2122" s="142">
        <v>4369.6069999999991</v>
      </c>
    </row>
    <row r="2123" spans="5:6" x14ac:dyDescent="0.25">
      <c r="E2123">
        <v>90.747799999999998</v>
      </c>
      <c r="F2123" s="141">
        <v>4321.5590000000002</v>
      </c>
    </row>
    <row r="2124" spans="5:6" x14ac:dyDescent="0.25">
      <c r="E2124">
        <v>90.776499999999999</v>
      </c>
      <c r="F2124" s="142">
        <v>4269.5149999999994</v>
      </c>
    </row>
    <row r="2125" spans="5:6" x14ac:dyDescent="0.25">
      <c r="E2125">
        <v>90.805099999999996</v>
      </c>
      <c r="F2125" s="141">
        <v>4213.6580000000004</v>
      </c>
    </row>
    <row r="2126" spans="5:6" x14ac:dyDescent="0.25">
      <c r="E2126">
        <v>90.833799999999997</v>
      </c>
      <c r="F2126" s="142">
        <v>4154.1269999999995</v>
      </c>
    </row>
    <row r="2127" spans="5:6" x14ac:dyDescent="0.25">
      <c r="E2127">
        <v>90.862399999999994</v>
      </c>
      <c r="F2127" s="141">
        <v>4091.1360000000004</v>
      </c>
    </row>
    <row r="2128" spans="5:6" x14ac:dyDescent="0.25">
      <c r="E2128">
        <v>90.891099999999994</v>
      </c>
      <c r="F2128" s="142">
        <v>4024.8250000000007</v>
      </c>
    </row>
    <row r="2129" spans="5:6" x14ac:dyDescent="0.25">
      <c r="E2129">
        <v>90.919700000000006</v>
      </c>
      <c r="F2129" s="141">
        <v>3955.4330000000009</v>
      </c>
    </row>
    <row r="2130" spans="5:6" x14ac:dyDescent="0.25">
      <c r="E2130">
        <v>90.948400000000007</v>
      </c>
      <c r="F2130" s="142">
        <v>3883.1140000000005</v>
      </c>
    </row>
    <row r="2131" spans="5:6" x14ac:dyDescent="0.25">
      <c r="E2131">
        <v>90.977000000000004</v>
      </c>
      <c r="F2131" s="141">
        <v>3808.1189999999997</v>
      </c>
    </row>
    <row r="2132" spans="5:6" x14ac:dyDescent="0.25">
      <c r="E2132">
        <v>91.005700000000004</v>
      </c>
      <c r="F2132" s="142">
        <v>3730.6069999999991</v>
      </c>
    </row>
    <row r="2133" spans="5:6" x14ac:dyDescent="0.25">
      <c r="E2133">
        <v>91.034300000000002</v>
      </c>
      <c r="F2133" s="141">
        <v>3650.8240000000005</v>
      </c>
    </row>
    <row r="2134" spans="5:6" x14ac:dyDescent="0.25">
      <c r="E2134">
        <v>91.063000000000002</v>
      </c>
      <c r="F2134" s="142">
        <v>3568.9910000000009</v>
      </c>
    </row>
    <row r="2135" spans="5:6" x14ac:dyDescent="0.25">
      <c r="E2135">
        <v>91.0916</v>
      </c>
      <c r="F2135" s="141">
        <v>3485.3009999999995</v>
      </c>
    </row>
    <row r="2136" spans="5:6" x14ac:dyDescent="0.25">
      <c r="E2136">
        <v>91.1203</v>
      </c>
      <c r="F2136" s="142">
        <v>3399.9939999999997</v>
      </c>
    </row>
    <row r="2137" spans="5:6" x14ac:dyDescent="0.25">
      <c r="E2137">
        <v>91.148899999999998</v>
      </c>
      <c r="F2137" s="141">
        <v>3313.2569999999996</v>
      </c>
    </row>
    <row r="2138" spans="5:6" x14ac:dyDescent="0.25">
      <c r="E2138">
        <v>91.177499999999995</v>
      </c>
      <c r="F2138" s="142">
        <v>3225.3559999999998</v>
      </c>
    </row>
    <row r="2139" spans="5:6" x14ac:dyDescent="0.25">
      <c r="E2139">
        <v>91.206199999999995</v>
      </c>
      <c r="F2139" s="141">
        <v>3136.4489999999987</v>
      </c>
    </row>
    <row r="2140" spans="5:6" x14ac:dyDescent="0.25">
      <c r="E2140">
        <v>91.234800000000007</v>
      </c>
      <c r="F2140" s="142">
        <v>3046.8049999999994</v>
      </c>
    </row>
    <row r="2141" spans="5:6" x14ac:dyDescent="0.25">
      <c r="E2141">
        <v>91.263499999999993</v>
      </c>
      <c r="F2141" s="141">
        <v>2956.5729999999994</v>
      </c>
    </row>
    <row r="2142" spans="5:6" x14ac:dyDescent="0.25">
      <c r="E2142">
        <v>91.292100000000005</v>
      </c>
      <c r="F2142" s="142">
        <v>2866.018</v>
      </c>
    </row>
    <row r="2143" spans="5:6" x14ac:dyDescent="0.25">
      <c r="E2143">
        <v>91.320800000000006</v>
      </c>
      <c r="F2143" s="141">
        <v>2775.2780000000002</v>
      </c>
    </row>
    <row r="2144" spans="5:6" x14ac:dyDescent="0.25">
      <c r="E2144">
        <v>91.349400000000003</v>
      </c>
      <c r="F2144" s="142">
        <v>2684.5879999999997</v>
      </c>
    </row>
    <row r="2145" spans="5:6" x14ac:dyDescent="0.25">
      <c r="E2145">
        <v>91.378100000000003</v>
      </c>
      <c r="F2145" s="141">
        <v>2594.1339999999991</v>
      </c>
    </row>
    <row r="2146" spans="5:6" x14ac:dyDescent="0.25">
      <c r="E2146">
        <v>91.406700000000001</v>
      </c>
      <c r="F2146" s="142">
        <v>2504.0740000000005</v>
      </c>
    </row>
    <row r="2147" spans="5:6" x14ac:dyDescent="0.25">
      <c r="E2147">
        <v>91.435400000000001</v>
      </c>
      <c r="F2147" s="141">
        <v>2414.6049999999987</v>
      </c>
    </row>
    <row r="2148" spans="5:6" x14ac:dyDescent="0.25">
      <c r="E2148">
        <v>91.463999999999999</v>
      </c>
      <c r="F2148" s="142">
        <v>2325.8679999999995</v>
      </c>
    </row>
    <row r="2149" spans="5:6" x14ac:dyDescent="0.25">
      <c r="E2149">
        <v>91.492699999999999</v>
      </c>
      <c r="F2149" s="141">
        <v>2238.04</v>
      </c>
    </row>
    <row r="2150" spans="5:6" x14ac:dyDescent="0.25">
      <c r="E2150">
        <v>91.521299999999997</v>
      </c>
      <c r="F2150" s="142">
        <v>2151.2409999999991</v>
      </c>
    </row>
    <row r="2151" spans="5:6" x14ac:dyDescent="0.25">
      <c r="E2151">
        <v>91.55</v>
      </c>
      <c r="F2151" s="141">
        <v>2065.6570000000002</v>
      </c>
    </row>
    <row r="2152" spans="5:6" x14ac:dyDescent="0.25">
      <c r="E2152">
        <v>91.578599999999994</v>
      </c>
      <c r="F2152" s="142">
        <v>1981.3609999999999</v>
      </c>
    </row>
    <row r="2153" spans="5:6" x14ac:dyDescent="0.25">
      <c r="E2153">
        <v>91.607299999999995</v>
      </c>
      <c r="F2153" s="141">
        <v>1898.5289999999995</v>
      </c>
    </row>
    <row r="2154" spans="5:6" x14ac:dyDescent="0.25">
      <c r="E2154">
        <v>91.635900000000007</v>
      </c>
      <c r="F2154" s="142">
        <v>1817.2169999999996</v>
      </c>
    </row>
    <row r="2155" spans="5:6" x14ac:dyDescent="0.25">
      <c r="E2155">
        <v>91.664599999999993</v>
      </c>
      <c r="F2155" s="141">
        <v>1737.5810000000001</v>
      </c>
    </row>
    <row r="2156" spans="5:6" x14ac:dyDescent="0.25">
      <c r="E2156">
        <v>91.693200000000004</v>
      </c>
      <c r="F2156" s="142">
        <v>1659.6610000000001</v>
      </c>
    </row>
    <row r="2157" spans="5:6" x14ac:dyDescent="0.25">
      <c r="E2157">
        <v>91.721900000000005</v>
      </c>
      <c r="F2157" s="141">
        <v>1583.5739999999996</v>
      </c>
    </row>
    <row r="2158" spans="5:6" x14ac:dyDescent="0.25">
      <c r="E2158">
        <v>91.750500000000002</v>
      </c>
      <c r="F2158" s="142">
        <v>1509.3889999999992</v>
      </c>
    </row>
    <row r="2159" spans="5:6" x14ac:dyDescent="0.25">
      <c r="E2159">
        <v>91.779200000000003</v>
      </c>
      <c r="F2159" s="141">
        <v>1437.1600000000008</v>
      </c>
    </row>
    <row r="2160" spans="5:6" x14ac:dyDescent="0.25">
      <c r="E2160">
        <v>91.8078</v>
      </c>
      <c r="F2160" s="142">
        <v>1366.9519999999993</v>
      </c>
    </row>
    <row r="2161" spans="5:6" x14ac:dyDescent="0.25">
      <c r="E2161">
        <v>91.836399999999998</v>
      </c>
      <c r="F2161" s="141">
        <v>1298.7910000000011</v>
      </c>
    </row>
    <row r="2162" spans="5:6" x14ac:dyDescent="0.25">
      <c r="E2162">
        <v>91.865099999999998</v>
      </c>
      <c r="F2162" s="142">
        <v>1232.7530000000006</v>
      </c>
    </row>
    <row r="2163" spans="5:6" x14ac:dyDescent="0.25">
      <c r="E2163">
        <v>91.893699999999995</v>
      </c>
      <c r="F2163" s="141">
        <v>1168.8199999999997</v>
      </c>
    </row>
    <row r="2164" spans="5:6" x14ac:dyDescent="0.25">
      <c r="E2164">
        <v>91.922399999999996</v>
      </c>
      <c r="F2164" s="142">
        <v>1107.0569999999998</v>
      </c>
    </row>
    <row r="2165" spans="5:6" x14ac:dyDescent="0.25">
      <c r="E2165">
        <v>91.950999999999993</v>
      </c>
      <c r="F2165" s="141">
        <v>1047.4359999999997</v>
      </c>
    </row>
    <row r="2166" spans="5:6" x14ac:dyDescent="0.25">
      <c r="E2166">
        <v>91.979699999999994</v>
      </c>
      <c r="F2166" s="142">
        <v>990.00399999999991</v>
      </c>
    </row>
    <row r="2167" spans="5:6" x14ac:dyDescent="0.25">
      <c r="E2167">
        <v>92.008300000000006</v>
      </c>
      <c r="F2167" s="141">
        <v>934.72100000000046</v>
      </c>
    </row>
    <row r="2168" spans="5:6" x14ac:dyDescent="0.25">
      <c r="E2168">
        <v>92.037000000000006</v>
      </c>
      <c r="F2168" s="142">
        <v>881.60600000000068</v>
      </c>
    </row>
    <row r="2169" spans="5:6" x14ac:dyDescent="0.25">
      <c r="E2169">
        <v>92.065600000000003</v>
      </c>
      <c r="F2169" s="141">
        <v>830.64000000000033</v>
      </c>
    </row>
    <row r="2170" spans="5:6" x14ac:dyDescent="0.25">
      <c r="E2170">
        <v>92.094300000000004</v>
      </c>
      <c r="F2170" s="142">
        <v>781.79800000000068</v>
      </c>
    </row>
    <row r="2171" spans="5:6" x14ac:dyDescent="0.25">
      <c r="E2171">
        <v>92.122900000000001</v>
      </c>
      <c r="F2171" s="141">
        <v>735.06099999999969</v>
      </c>
    </row>
    <row r="2172" spans="5:6" x14ac:dyDescent="0.25">
      <c r="E2172">
        <v>92.151600000000002</v>
      </c>
      <c r="F2172" s="142">
        <v>690.38899999999921</v>
      </c>
    </row>
    <row r="2173" spans="5:6" x14ac:dyDescent="0.25">
      <c r="E2173">
        <v>92.180199999999999</v>
      </c>
      <c r="F2173" s="141">
        <v>647.76899999999932</v>
      </c>
    </row>
    <row r="2174" spans="5:6" x14ac:dyDescent="0.25">
      <c r="E2174">
        <v>92.2089</v>
      </c>
      <c r="F2174" s="142">
        <v>607.13600000000042</v>
      </c>
    </row>
    <row r="2175" spans="5:6" x14ac:dyDescent="0.25">
      <c r="E2175">
        <v>92.237499999999997</v>
      </c>
      <c r="F2175" s="141">
        <v>568.47500000000036</v>
      </c>
    </row>
    <row r="2176" spans="5:6" x14ac:dyDescent="0.25">
      <c r="E2176">
        <v>92.266199999999998</v>
      </c>
      <c r="F2176" s="142">
        <v>531.71500000000015</v>
      </c>
    </row>
    <row r="2177" spans="5:6" x14ac:dyDescent="0.25">
      <c r="E2177">
        <v>92.294799999999995</v>
      </c>
      <c r="F2177" s="141">
        <v>496.83200000000033</v>
      </c>
    </row>
    <row r="2178" spans="5:6" x14ac:dyDescent="0.25">
      <c r="E2178">
        <v>92.323499999999996</v>
      </c>
      <c r="F2178" s="142">
        <v>463.7529999999997</v>
      </c>
    </row>
    <row r="2179" spans="5:6" x14ac:dyDescent="0.25">
      <c r="E2179">
        <v>92.352099999999993</v>
      </c>
      <c r="F2179" s="141">
        <v>432.44300000000021</v>
      </c>
    </row>
    <row r="2180" spans="5:6" x14ac:dyDescent="0.25">
      <c r="E2180">
        <v>92.380799999999994</v>
      </c>
      <c r="F2180" s="142">
        <v>402.84200000000055</v>
      </c>
    </row>
    <row r="2181" spans="5:6" x14ac:dyDescent="0.25">
      <c r="E2181">
        <v>92.409400000000005</v>
      </c>
      <c r="F2181" s="141">
        <v>374.89399999999932</v>
      </c>
    </row>
    <row r="2182" spans="5:6" x14ac:dyDescent="0.25">
      <c r="E2182">
        <v>92.438100000000006</v>
      </c>
      <c r="F2182" s="142">
        <v>348.54500000000007</v>
      </c>
    </row>
    <row r="2183" spans="5:6" x14ac:dyDescent="0.25">
      <c r="E2183">
        <v>92.466700000000003</v>
      </c>
      <c r="F2183" s="141">
        <v>323.73500000000058</v>
      </c>
    </row>
    <row r="2184" spans="5:6" x14ac:dyDescent="0.25">
      <c r="E2184">
        <v>92.495400000000004</v>
      </c>
      <c r="F2184" s="142">
        <v>300.40800000000036</v>
      </c>
    </row>
    <row r="2185" spans="5:6" x14ac:dyDescent="0.25">
      <c r="E2185">
        <v>92.524000000000001</v>
      </c>
      <c r="F2185" s="141">
        <v>278.5029999999997</v>
      </c>
    </row>
    <row r="2186" spans="5:6" x14ac:dyDescent="0.25">
      <c r="E2186">
        <v>92.552599999999998</v>
      </c>
      <c r="F2186" s="142">
        <v>257.97500000000036</v>
      </c>
    </row>
    <row r="2187" spans="5:6" x14ac:dyDescent="0.25">
      <c r="E2187">
        <v>92.581299999999999</v>
      </c>
      <c r="F2187" s="141">
        <v>238.75</v>
      </c>
    </row>
    <row r="2188" spans="5:6" x14ac:dyDescent="0.25">
      <c r="E2188">
        <v>92.609899999999996</v>
      </c>
      <c r="F2188" s="142">
        <v>220.78799999999956</v>
      </c>
    </row>
    <row r="2189" spans="5:6" x14ac:dyDescent="0.25">
      <c r="E2189">
        <v>92.638599999999997</v>
      </c>
      <c r="F2189" s="141">
        <v>204.02099999999973</v>
      </c>
    </row>
    <row r="2190" spans="5:6" x14ac:dyDescent="0.25">
      <c r="E2190">
        <v>92.667199999999994</v>
      </c>
      <c r="F2190" s="142">
        <v>188.40599999999995</v>
      </c>
    </row>
    <row r="2191" spans="5:6" x14ac:dyDescent="0.25">
      <c r="E2191">
        <v>92.695899999999995</v>
      </c>
      <c r="F2191" s="141">
        <v>173.88000000000011</v>
      </c>
    </row>
    <row r="2192" spans="5:6" x14ac:dyDescent="0.25">
      <c r="E2192">
        <v>92.724500000000006</v>
      </c>
      <c r="F2192" s="142">
        <v>160.39800000000014</v>
      </c>
    </row>
    <row r="2193" spans="5:6" x14ac:dyDescent="0.25">
      <c r="E2193">
        <v>92.753200000000007</v>
      </c>
      <c r="F2193" s="141">
        <v>147.90999999999985</v>
      </c>
    </row>
    <row r="2194" spans="5:6" x14ac:dyDescent="0.25">
      <c r="E2194">
        <v>92.781800000000004</v>
      </c>
      <c r="F2194" s="142">
        <v>136.36699999999928</v>
      </c>
    </row>
    <row r="2195" spans="5:6" x14ac:dyDescent="0.25">
      <c r="E2195">
        <v>92.810500000000005</v>
      </c>
      <c r="F2195" s="141">
        <v>125.72200000000066</v>
      </c>
    </row>
    <row r="2196" spans="5:6" x14ac:dyDescent="0.25">
      <c r="E2196">
        <v>92.839100000000002</v>
      </c>
      <c r="F2196" s="142">
        <v>115.93099999999959</v>
      </c>
    </row>
    <row r="2197" spans="5:6" x14ac:dyDescent="0.25">
      <c r="E2197">
        <v>92.867800000000003</v>
      </c>
      <c r="F2197" s="141">
        <v>106.95699999999943</v>
      </c>
    </row>
    <row r="2198" spans="5:6" x14ac:dyDescent="0.25">
      <c r="E2198">
        <v>92.8964</v>
      </c>
      <c r="F2198" s="142">
        <v>98.751999999999498</v>
      </c>
    </row>
    <row r="2199" spans="5:6" x14ac:dyDescent="0.25">
      <c r="E2199">
        <v>92.9251</v>
      </c>
      <c r="F2199" s="141">
        <v>91.286000000000058</v>
      </c>
    </row>
    <row r="2200" spans="5:6" x14ac:dyDescent="0.25">
      <c r="E2200">
        <v>92.953699999999998</v>
      </c>
      <c r="F2200" s="142">
        <v>84.516999999999825</v>
      </c>
    </row>
    <row r="2201" spans="5:6" x14ac:dyDescent="0.25">
      <c r="E2201">
        <v>92.982399999999998</v>
      </c>
      <c r="F2201" s="141">
        <v>78.417999999999665</v>
      </c>
    </row>
    <row r="2202" spans="5:6" x14ac:dyDescent="0.25">
      <c r="E2202">
        <v>93.010999999999996</v>
      </c>
      <c r="F2202" s="142">
        <v>72.952000000000226</v>
      </c>
    </row>
    <row r="2203" spans="5:6" x14ac:dyDescent="0.25">
      <c r="E2203">
        <v>93.039699999999996</v>
      </c>
      <c r="F2203" s="141">
        <v>68.095999999999549</v>
      </c>
    </row>
    <row r="2204" spans="5:6" x14ac:dyDescent="0.25">
      <c r="E2204">
        <v>93.068299999999994</v>
      </c>
      <c r="F2204" s="142">
        <v>63.820999999999913</v>
      </c>
    </row>
    <row r="2205" spans="5:6" x14ac:dyDescent="0.25">
      <c r="E2205">
        <v>93.096999999999994</v>
      </c>
      <c r="F2205" s="141">
        <v>60.104000000000269</v>
      </c>
    </row>
    <row r="2206" spans="5:6" x14ac:dyDescent="0.25">
      <c r="E2206">
        <v>93.125600000000006</v>
      </c>
      <c r="F2206" s="142">
        <v>56.923999999999978</v>
      </c>
    </row>
    <row r="2207" spans="5:6" x14ac:dyDescent="0.25">
      <c r="E2207">
        <v>93.154300000000006</v>
      </c>
      <c r="F2207" s="141">
        <v>54.260000000000218</v>
      </c>
    </row>
    <row r="2208" spans="5:6" x14ac:dyDescent="0.25">
      <c r="E2208">
        <v>93.182900000000004</v>
      </c>
      <c r="F2208" s="142">
        <v>52.100999999999658</v>
      </c>
    </row>
    <row r="2209" spans="5:6" x14ac:dyDescent="0.25">
      <c r="E2209">
        <v>93.211500000000001</v>
      </c>
      <c r="F2209" s="141">
        <v>50.424999999999272</v>
      </c>
    </row>
    <row r="2210" spans="5:6" x14ac:dyDescent="0.25">
      <c r="E2210">
        <v>93.240200000000002</v>
      </c>
      <c r="F2210" s="142">
        <v>49.224999999999454</v>
      </c>
    </row>
    <row r="2211" spans="5:6" x14ac:dyDescent="0.25">
      <c r="E2211">
        <v>93.268799999999999</v>
      </c>
      <c r="F2211" s="141">
        <v>48.488999999999578</v>
      </c>
    </row>
    <row r="2212" spans="5:6" x14ac:dyDescent="0.25">
      <c r="E2212">
        <v>93.297499999999999</v>
      </c>
      <c r="F2212" s="142">
        <v>48.212999999999738</v>
      </c>
    </row>
    <row r="2213" spans="5:6" x14ac:dyDescent="0.25">
      <c r="E2213">
        <v>93.326099999999997</v>
      </c>
      <c r="F2213" s="141">
        <v>48.388000000000829</v>
      </c>
    </row>
    <row r="2214" spans="5:6" x14ac:dyDescent="0.25">
      <c r="E2214">
        <v>93.354799999999997</v>
      </c>
      <c r="F2214" s="142">
        <v>49.011000000000422</v>
      </c>
    </row>
    <row r="2215" spans="5:6" x14ac:dyDescent="0.25">
      <c r="E2215">
        <v>93.383399999999995</v>
      </c>
      <c r="F2215" s="141">
        <v>50.083000000000538</v>
      </c>
    </row>
    <row r="2216" spans="5:6" x14ac:dyDescent="0.25">
      <c r="E2216">
        <v>93.412099999999995</v>
      </c>
      <c r="F2216" s="142">
        <v>51.604000000000269</v>
      </c>
    </row>
    <row r="2217" spans="5:6" x14ac:dyDescent="0.25">
      <c r="E2217">
        <v>93.440700000000007</v>
      </c>
      <c r="F2217" s="141">
        <v>53.576000000000022</v>
      </c>
    </row>
    <row r="2218" spans="5:6" x14ac:dyDescent="0.25">
      <c r="E2218">
        <v>93.469399999999993</v>
      </c>
      <c r="F2218" s="142">
        <v>56.005000000000109</v>
      </c>
    </row>
    <row r="2219" spans="5:6" x14ac:dyDescent="0.25">
      <c r="E2219">
        <v>93.498000000000005</v>
      </c>
      <c r="F2219" s="141">
        <v>58.895999999999731</v>
      </c>
    </row>
    <row r="2220" spans="5:6" x14ac:dyDescent="0.25">
      <c r="E2220">
        <v>93.526700000000005</v>
      </c>
      <c r="F2220" s="142">
        <v>62.257999999999811</v>
      </c>
    </row>
    <row r="2221" spans="5:6" x14ac:dyDescent="0.25">
      <c r="E2221">
        <v>93.555300000000003</v>
      </c>
      <c r="F2221" s="141">
        <v>66.104000000000269</v>
      </c>
    </row>
    <row r="2222" spans="5:6" x14ac:dyDescent="0.25">
      <c r="E2222">
        <v>93.584000000000003</v>
      </c>
      <c r="F2222" s="142">
        <v>70.440000000000509</v>
      </c>
    </row>
    <row r="2223" spans="5:6" x14ac:dyDescent="0.25">
      <c r="E2223">
        <v>93.6126</v>
      </c>
      <c r="F2223" s="141">
        <v>75.283999999999651</v>
      </c>
    </row>
    <row r="2224" spans="5:6" x14ac:dyDescent="0.25">
      <c r="E2224">
        <v>93.641300000000001</v>
      </c>
      <c r="F2224" s="142">
        <v>80.648000000000138</v>
      </c>
    </row>
    <row r="2225" spans="5:6" x14ac:dyDescent="0.25">
      <c r="E2225">
        <v>93.669899999999998</v>
      </c>
      <c r="F2225" s="141">
        <v>86.546000000000276</v>
      </c>
    </row>
    <row r="2226" spans="5:6" x14ac:dyDescent="0.25">
      <c r="E2226">
        <v>93.698599999999999</v>
      </c>
      <c r="F2226" s="142">
        <v>92.997999999999593</v>
      </c>
    </row>
    <row r="2227" spans="5:6" x14ac:dyDescent="0.25">
      <c r="E2227">
        <v>93.727199999999996</v>
      </c>
      <c r="F2227" s="141">
        <v>100.01900000000023</v>
      </c>
    </row>
    <row r="2228" spans="5:6" x14ac:dyDescent="0.25">
      <c r="E2228">
        <v>93.755899999999997</v>
      </c>
      <c r="F2228" s="142">
        <v>107.6309999999994</v>
      </c>
    </row>
    <row r="2229" spans="5:6" x14ac:dyDescent="0.25">
      <c r="E2229">
        <v>93.784499999999994</v>
      </c>
      <c r="F2229" s="141">
        <v>115.85099999999966</v>
      </c>
    </row>
    <row r="2230" spans="5:6" x14ac:dyDescent="0.25">
      <c r="E2230">
        <v>93.813199999999995</v>
      </c>
      <c r="F2230" s="142">
        <v>124.69899999999961</v>
      </c>
    </row>
    <row r="2231" spans="5:6" x14ac:dyDescent="0.25">
      <c r="E2231">
        <v>93.841800000000006</v>
      </c>
      <c r="F2231" s="141">
        <v>134.19499999999971</v>
      </c>
    </row>
    <row r="2232" spans="5:6" x14ac:dyDescent="0.25">
      <c r="E2232">
        <v>93.870400000000004</v>
      </c>
      <c r="F2232" s="142">
        <v>144.36399999999958</v>
      </c>
    </row>
    <row r="2233" spans="5:6" x14ac:dyDescent="0.25">
      <c r="E2233">
        <v>93.899100000000004</v>
      </c>
      <c r="F2233" s="141">
        <v>155.22000000000025</v>
      </c>
    </row>
    <row r="2234" spans="5:6" x14ac:dyDescent="0.25">
      <c r="E2234">
        <v>93.927700000000002</v>
      </c>
      <c r="F2234" s="142">
        <v>166.79100000000017</v>
      </c>
    </row>
    <row r="2235" spans="5:6" x14ac:dyDescent="0.25">
      <c r="E2235">
        <v>93.956400000000002</v>
      </c>
      <c r="F2235" s="141">
        <v>179.09000000000015</v>
      </c>
    </row>
    <row r="2236" spans="5:6" x14ac:dyDescent="0.25">
      <c r="E2236">
        <v>93.984999999999999</v>
      </c>
      <c r="F2236" s="142">
        <v>192.14599999999973</v>
      </c>
    </row>
    <row r="2237" spans="5:6" x14ac:dyDescent="0.25">
      <c r="E2237">
        <v>94.0137</v>
      </c>
      <c r="F2237" s="141">
        <v>205.97199999999975</v>
      </c>
    </row>
    <row r="2238" spans="5:6" x14ac:dyDescent="0.25">
      <c r="E2238">
        <v>94.042299999999997</v>
      </c>
      <c r="F2238" s="142">
        <v>220.58799999999974</v>
      </c>
    </row>
    <row r="2239" spans="5:6" x14ac:dyDescent="0.25">
      <c r="E2239">
        <v>94.070999999999998</v>
      </c>
      <c r="F2239" s="141">
        <v>236.01400000000012</v>
      </c>
    </row>
    <row r="2240" spans="5:6" x14ac:dyDescent="0.25">
      <c r="E2240">
        <v>94.099599999999995</v>
      </c>
      <c r="F2240" s="142">
        <v>252.26299999999992</v>
      </c>
    </row>
    <row r="2241" spans="5:6" x14ac:dyDescent="0.25">
      <c r="E2241">
        <v>94.128299999999996</v>
      </c>
      <c r="F2241" s="141">
        <v>269.35399999999936</v>
      </c>
    </row>
    <row r="2242" spans="5:6" x14ac:dyDescent="0.25">
      <c r="E2242">
        <v>94.156899999999993</v>
      </c>
      <c r="F2242" s="142">
        <v>287.29700000000048</v>
      </c>
    </row>
    <row r="2243" spans="5:6" x14ac:dyDescent="0.25">
      <c r="E2243">
        <v>94.185599999999994</v>
      </c>
      <c r="F2243" s="141">
        <v>306.10900000000038</v>
      </c>
    </row>
    <row r="2244" spans="5:6" x14ac:dyDescent="0.25">
      <c r="E2244">
        <v>94.214200000000005</v>
      </c>
      <c r="F2244" s="142">
        <v>325.79300000000057</v>
      </c>
    </row>
    <row r="2245" spans="5:6" x14ac:dyDescent="0.25">
      <c r="E2245">
        <v>94.242900000000006</v>
      </c>
      <c r="F2245" s="141">
        <v>346.36599999999999</v>
      </c>
    </row>
    <row r="2246" spans="5:6" x14ac:dyDescent="0.25">
      <c r="E2246">
        <v>94.271500000000003</v>
      </c>
      <c r="F2246" s="142">
        <v>367.8179999999993</v>
      </c>
    </row>
    <row r="2247" spans="5:6" x14ac:dyDescent="0.25">
      <c r="E2247">
        <v>94.300200000000004</v>
      </c>
      <c r="F2247" s="141">
        <v>390.16899999999987</v>
      </c>
    </row>
    <row r="2248" spans="5:6" x14ac:dyDescent="0.25">
      <c r="E2248">
        <v>94.328800000000001</v>
      </c>
      <c r="F2248" s="142">
        <v>413.40599999999995</v>
      </c>
    </row>
    <row r="2249" spans="5:6" x14ac:dyDescent="0.25">
      <c r="E2249">
        <v>94.357500000000002</v>
      </c>
      <c r="F2249" s="141">
        <v>437.52599999999984</v>
      </c>
    </row>
    <row r="2250" spans="5:6" x14ac:dyDescent="0.25">
      <c r="E2250">
        <v>94.386099999999999</v>
      </c>
      <c r="F2250" s="142">
        <v>462.52899999999954</v>
      </c>
    </row>
    <row r="2251" spans="5:6" x14ac:dyDescent="0.25">
      <c r="E2251">
        <v>94.4148</v>
      </c>
      <c r="F2251" s="141">
        <v>488.39699999999993</v>
      </c>
    </row>
    <row r="2252" spans="5:6" x14ac:dyDescent="0.25">
      <c r="E2252">
        <v>94.443399999999997</v>
      </c>
      <c r="F2252" s="142">
        <v>515.1239999999998</v>
      </c>
    </row>
    <row r="2253" spans="5:6" x14ac:dyDescent="0.25">
      <c r="E2253">
        <v>94.472099999999998</v>
      </c>
      <c r="F2253" s="141">
        <v>542.6840000000002</v>
      </c>
    </row>
    <row r="2254" spans="5:6" x14ac:dyDescent="0.25">
      <c r="E2254">
        <v>94.500699999999995</v>
      </c>
      <c r="F2254" s="142">
        <v>571.06400000000031</v>
      </c>
    </row>
    <row r="2255" spans="5:6" x14ac:dyDescent="0.25">
      <c r="E2255">
        <v>94.529300000000006</v>
      </c>
      <c r="F2255" s="141">
        <v>600.22900000000027</v>
      </c>
    </row>
    <row r="2256" spans="5:6" x14ac:dyDescent="0.25">
      <c r="E2256">
        <v>94.558000000000007</v>
      </c>
      <c r="F2256" s="142">
        <v>630.16399999999976</v>
      </c>
    </row>
    <row r="2257" spans="5:6" x14ac:dyDescent="0.25">
      <c r="E2257">
        <v>94.586600000000004</v>
      </c>
      <c r="F2257" s="141">
        <v>660.8159999999998</v>
      </c>
    </row>
    <row r="2258" spans="5:6" x14ac:dyDescent="0.25">
      <c r="E2258">
        <v>94.615300000000005</v>
      </c>
      <c r="F2258" s="142">
        <v>692.16899999999987</v>
      </c>
    </row>
    <row r="2259" spans="5:6" x14ac:dyDescent="0.25">
      <c r="E2259">
        <v>94.643900000000002</v>
      </c>
      <c r="F2259" s="141">
        <v>724.16600000000017</v>
      </c>
    </row>
    <row r="2260" spans="5:6" x14ac:dyDescent="0.25">
      <c r="E2260">
        <v>94.672600000000003</v>
      </c>
      <c r="F2260" s="142">
        <v>756.76199999999972</v>
      </c>
    </row>
    <row r="2261" spans="5:6" x14ac:dyDescent="0.25">
      <c r="E2261">
        <v>94.7012</v>
      </c>
      <c r="F2261" s="141">
        <v>789.91299999999956</v>
      </c>
    </row>
    <row r="2262" spans="5:6" x14ac:dyDescent="0.25">
      <c r="E2262">
        <v>94.729900000000001</v>
      </c>
      <c r="F2262" s="142">
        <v>823.55699999999979</v>
      </c>
    </row>
    <row r="2263" spans="5:6" x14ac:dyDescent="0.25">
      <c r="E2263">
        <v>94.758499999999998</v>
      </c>
      <c r="F2263" s="141">
        <v>857.64300000000003</v>
      </c>
    </row>
    <row r="2264" spans="5:6" x14ac:dyDescent="0.25">
      <c r="E2264">
        <v>94.787199999999999</v>
      </c>
      <c r="F2264" s="142">
        <v>892.10199999999986</v>
      </c>
    </row>
    <row r="2265" spans="5:6" x14ac:dyDescent="0.25">
      <c r="E2265">
        <v>94.815799999999996</v>
      </c>
      <c r="F2265" s="141">
        <v>926.8739999999998</v>
      </c>
    </row>
    <row r="2266" spans="5:6" x14ac:dyDescent="0.25">
      <c r="E2266">
        <v>94.844499999999996</v>
      </c>
      <c r="F2266" s="142">
        <v>961.88299999999981</v>
      </c>
    </row>
    <row r="2267" spans="5:6" x14ac:dyDescent="0.25">
      <c r="E2267">
        <v>94.873099999999994</v>
      </c>
      <c r="F2267" s="141">
        <v>997.0619999999999</v>
      </c>
    </row>
    <row r="2268" spans="5:6" x14ac:dyDescent="0.25">
      <c r="E2268">
        <v>94.901799999999994</v>
      </c>
      <c r="F2268" s="142">
        <v>1032.3270000000002</v>
      </c>
    </row>
    <row r="2269" spans="5:6" x14ac:dyDescent="0.25">
      <c r="E2269">
        <v>94.930400000000006</v>
      </c>
      <c r="F2269" s="141">
        <v>1067.6100000000006</v>
      </c>
    </row>
    <row r="2270" spans="5:6" x14ac:dyDescent="0.25">
      <c r="E2270">
        <v>94.959100000000007</v>
      </c>
      <c r="F2270" s="142">
        <v>1102.8090000000002</v>
      </c>
    </row>
    <row r="2271" spans="5:6" x14ac:dyDescent="0.25">
      <c r="E2271">
        <v>94.987700000000004</v>
      </c>
      <c r="F2271" s="141">
        <v>1137.8619999999992</v>
      </c>
    </row>
    <row r="2272" spans="5:6" x14ac:dyDescent="0.25">
      <c r="E2272">
        <v>95.016400000000004</v>
      </c>
      <c r="F2272" s="142">
        <v>1172.6660000000002</v>
      </c>
    </row>
    <row r="2273" spans="5:6" x14ac:dyDescent="0.25">
      <c r="E2273">
        <v>95.045000000000002</v>
      </c>
      <c r="F2273" s="141">
        <v>1207.1330000000007</v>
      </c>
    </row>
    <row r="2274" spans="5:6" x14ac:dyDescent="0.25">
      <c r="E2274">
        <v>95.073700000000002</v>
      </c>
      <c r="F2274" s="142">
        <v>1241.1809999999996</v>
      </c>
    </row>
    <row r="2275" spans="5:6" x14ac:dyDescent="0.25">
      <c r="E2275">
        <v>95.1023</v>
      </c>
      <c r="F2275" s="141">
        <v>1274.71</v>
      </c>
    </row>
    <row r="2276" spans="5:6" x14ac:dyDescent="0.25">
      <c r="E2276">
        <v>95.131</v>
      </c>
      <c r="F2276" s="142">
        <v>1307.6349999999993</v>
      </c>
    </row>
    <row r="2277" spans="5:6" x14ac:dyDescent="0.25">
      <c r="E2277">
        <v>95.159599999999998</v>
      </c>
      <c r="F2277" s="141">
        <v>1339.8579999999993</v>
      </c>
    </row>
    <row r="2278" spans="5:6" x14ac:dyDescent="0.25">
      <c r="E2278">
        <v>95.188299999999998</v>
      </c>
      <c r="F2278" s="142">
        <v>1371.2919999999995</v>
      </c>
    </row>
    <row r="2279" spans="5:6" x14ac:dyDescent="0.25">
      <c r="E2279">
        <v>95.216899999999995</v>
      </c>
      <c r="F2279" s="141">
        <v>1401.8420000000006</v>
      </c>
    </row>
    <row r="2280" spans="5:6" x14ac:dyDescent="0.25">
      <c r="E2280">
        <v>95.245500000000007</v>
      </c>
      <c r="F2280" s="142">
        <v>1431.4260000000004</v>
      </c>
    </row>
    <row r="2281" spans="5:6" x14ac:dyDescent="0.25">
      <c r="E2281">
        <v>95.274199999999993</v>
      </c>
      <c r="F2281" s="141">
        <v>1459.9380000000001</v>
      </c>
    </row>
    <row r="2282" spans="5:6" x14ac:dyDescent="0.25">
      <c r="E2282">
        <v>95.302800000000005</v>
      </c>
      <c r="F2282" s="142">
        <v>1487.3110000000006</v>
      </c>
    </row>
    <row r="2283" spans="5:6" x14ac:dyDescent="0.25">
      <c r="E2283">
        <v>95.331500000000005</v>
      </c>
      <c r="F2283" s="141">
        <v>1513.4480000000003</v>
      </c>
    </row>
    <row r="2284" spans="5:6" x14ac:dyDescent="0.25">
      <c r="E2284">
        <v>95.360100000000003</v>
      </c>
      <c r="F2284" s="142">
        <v>1538.2710000000006</v>
      </c>
    </row>
    <row r="2285" spans="5:6" x14ac:dyDescent="0.25">
      <c r="E2285">
        <v>95.388800000000003</v>
      </c>
      <c r="F2285" s="141">
        <v>1561.7040000000006</v>
      </c>
    </row>
    <row r="2286" spans="5:6" x14ac:dyDescent="0.25">
      <c r="E2286">
        <v>95.417400000000001</v>
      </c>
      <c r="F2286" s="142">
        <v>1583.6709999999994</v>
      </c>
    </row>
    <row r="2287" spans="5:6" x14ac:dyDescent="0.25">
      <c r="E2287">
        <v>95.446100000000001</v>
      </c>
      <c r="F2287" s="141">
        <v>1604.1040000000003</v>
      </c>
    </row>
    <row r="2288" spans="5:6" x14ac:dyDescent="0.25">
      <c r="E2288">
        <v>95.474699999999999</v>
      </c>
      <c r="F2288" s="142">
        <v>1622.9350000000004</v>
      </c>
    </row>
    <row r="2289" spans="5:6" x14ac:dyDescent="0.25">
      <c r="E2289">
        <v>95.503399999999999</v>
      </c>
      <c r="F2289" s="141">
        <v>1640.1079999999993</v>
      </c>
    </row>
    <row r="2290" spans="5:6" x14ac:dyDescent="0.25">
      <c r="E2290">
        <v>95.531999999999996</v>
      </c>
      <c r="F2290" s="142">
        <v>1655.5649999999996</v>
      </c>
    </row>
    <row r="2291" spans="5:6" x14ac:dyDescent="0.25">
      <c r="E2291">
        <v>95.560699999999997</v>
      </c>
      <c r="F2291" s="141">
        <v>1669.2609999999995</v>
      </c>
    </row>
    <row r="2292" spans="5:6" x14ac:dyDescent="0.25">
      <c r="E2292">
        <v>95.589299999999994</v>
      </c>
      <c r="F2292" s="142">
        <v>1681.1449999999995</v>
      </c>
    </row>
    <row r="2293" spans="5:6" x14ac:dyDescent="0.25">
      <c r="E2293">
        <v>95.617999999999995</v>
      </c>
      <c r="F2293" s="141">
        <v>1691.1890000000003</v>
      </c>
    </row>
    <row r="2294" spans="5:6" x14ac:dyDescent="0.25">
      <c r="E2294">
        <v>95.646600000000007</v>
      </c>
      <c r="F2294" s="142">
        <v>1699.357</v>
      </c>
    </row>
    <row r="2295" spans="5:6" x14ac:dyDescent="0.25">
      <c r="E2295">
        <v>95.675299999999993</v>
      </c>
      <c r="F2295" s="141">
        <v>1705.63</v>
      </c>
    </row>
    <row r="2296" spans="5:6" x14ac:dyDescent="0.25">
      <c r="E2296">
        <v>95.703900000000004</v>
      </c>
      <c r="F2296" s="142">
        <v>1709.9859999999999</v>
      </c>
    </row>
    <row r="2297" spans="5:6" x14ac:dyDescent="0.25">
      <c r="E2297">
        <v>95.732600000000005</v>
      </c>
      <c r="F2297" s="141">
        <v>1712.4230000000007</v>
      </c>
    </row>
    <row r="2298" spans="5:6" x14ac:dyDescent="0.25">
      <c r="E2298">
        <v>95.761200000000002</v>
      </c>
      <c r="F2298" s="142">
        <v>1712.9309999999996</v>
      </c>
    </row>
    <row r="2299" spans="5:6" x14ac:dyDescent="0.25">
      <c r="E2299">
        <v>95.789900000000003</v>
      </c>
      <c r="F2299" s="141">
        <v>1711.5229999999992</v>
      </c>
    </row>
    <row r="2300" spans="5:6" x14ac:dyDescent="0.25">
      <c r="E2300">
        <v>95.8185</v>
      </c>
      <c r="F2300" s="142">
        <v>1708.2050000000008</v>
      </c>
    </row>
    <row r="2301" spans="5:6" x14ac:dyDescent="0.25">
      <c r="E2301">
        <v>95.847200000000001</v>
      </c>
      <c r="F2301" s="141">
        <v>1703.0030000000006</v>
      </c>
    </row>
    <row r="2302" spans="5:6" x14ac:dyDescent="0.25">
      <c r="E2302">
        <v>95.875799999999998</v>
      </c>
      <c r="F2302" s="142">
        <v>1695.9360000000006</v>
      </c>
    </row>
    <row r="2303" spans="5:6" x14ac:dyDescent="0.25">
      <c r="E2303">
        <v>95.904399999999995</v>
      </c>
      <c r="F2303" s="141">
        <v>1687.0480000000007</v>
      </c>
    </row>
    <row r="2304" spans="5:6" x14ac:dyDescent="0.25">
      <c r="E2304">
        <v>95.933099999999996</v>
      </c>
      <c r="F2304" s="142">
        <v>1676.3710000000001</v>
      </c>
    </row>
    <row r="2305" spans="5:6" x14ac:dyDescent="0.25">
      <c r="E2305">
        <v>95.961699999999993</v>
      </c>
      <c r="F2305" s="141">
        <v>1663.9620000000004</v>
      </c>
    </row>
    <row r="2306" spans="5:6" x14ac:dyDescent="0.25">
      <c r="E2306">
        <v>95.990399999999994</v>
      </c>
      <c r="F2306" s="142">
        <v>1649.8680000000004</v>
      </c>
    </row>
    <row r="2307" spans="5:6" x14ac:dyDescent="0.25">
      <c r="E2307">
        <v>96.019000000000005</v>
      </c>
      <c r="F2307" s="141">
        <v>1634.1539999999995</v>
      </c>
    </row>
    <row r="2308" spans="5:6" x14ac:dyDescent="0.25">
      <c r="E2308">
        <v>96.047700000000006</v>
      </c>
      <c r="F2308" s="142">
        <v>1616.8919999999989</v>
      </c>
    </row>
    <row r="2309" spans="5:6" x14ac:dyDescent="0.25">
      <c r="E2309">
        <v>96.076300000000003</v>
      </c>
      <c r="F2309" s="141">
        <v>1598.1479999999992</v>
      </c>
    </row>
    <row r="2310" spans="5:6" x14ac:dyDescent="0.25">
      <c r="E2310">
        <v>96.105000000000004</v>
      </c>
      <c r="F2310" s="142">
        <v>1578.0119999999997</v>
      </c>
    </row>
    <row r="2311" spans="5:6" x14ac:dyDescent="0.25">
      <c r="E2311">
        <v>96.133600000000001</v>
      </c>
      <c r="F2311" s="141">
        <v>1556.5569999999998</v>
      </c>
    </row>
    <row r="2312" spans="5:6" x14ac:dyDescent="0.25">
      <c r="E2312">
        <v>96.162300000000002</v>
      </c>
      <c r="F2312" s="142">
        <v>1533.884</v>
      </c>
    </row>
    <row r="2313" spans="5:6" x14ac:dyDescent="0.25">
      <c r="E2313">
        <v>96.190899999999999</v>
      </c>
      <c r="F2313" s="141">
        <v>1510.0780000000004</v>
      </c>
    </row>
    <row r="2314" spans="5:6" x14ac:dyDescent="0.25">
      <c r="E2314">
        <v>96.2196</v>
      </c>
      <c r="F2314" s="142">
        <v>1485.2470000000012</v>
      </c>
    </row>
    <row r="2315" spans="5:6" x14ac:dyDescent="0.25">
      <c r="E2315">
        <v>96.248199999999997</v>
      </c>
      <c r="F2315" s="141">
        <v>1459.4840000000004</v>
      </c>
    </row>
    <row r="2316" spans="5:6" x14ac:dyDescent="0.25">
      <c r="E2316">
        <v>96.276899999999998</v>
      </c>
      <c r="F2316" s="142">
        <v>1432.9090000000006</v>
      </c>
    </row>
    <row r="2317" spans="5:6" x14ac:dyDescent="0.25">
      <c r="E2317">
        <v>96.305499999999995</v>
      </c>
      <c r="F2317" s="141">
        <v>1405.6130000000012</v>
      </c>
    </row>
    <row r="2318" spans="5:6" x14ac:dyDescent="0.25">
      <c r="E2318">
        <v>96.334199999999996</v>
      </c>
      <c r="F2318" s="142">
        <v>1377.7219999999998</v>
      </c>
    </row>
    <row r="2319" spans="5:6" x14ac:dyDescent="0.25">
      <c r="E2319">
        <v>96.362799999999993</v>
      </c>
      <c r="F2319" s="141">
        <v>1349.3509999999997</v>
      </c>
    </row>
    <row r="2320" spans="5:6" x14ac:dyDescent="0.25">
      <c r="E2320">
        <v>96.391499999999994</v>
      </c>
      <c r="F2320" s="142">
        <v>1320.6059999999998</v>
      </c>
    </row>
    <row r="2321" spans="5:6" x14ac:dyDescent="0.25">
      <c r="E2321">
        <v>96.420100000000005</v>
      </c>
      <c r="F2321" s="141">
        <v>1291.6150000000007</v>
      </c>
    </row>
    <row r="2322" spans="5:6" x14ac:dyDescent="0.25">
      <c r="E2322">
        <v>96.448800000000006</v>
      </c>
      <c r="F2322" s="142">
        <v>1262.4860000000008</v>
      </c>
    </row>
    <row r="2323" spans="5:6" x14ac:dyDescent="0.25">
      <c r="E2323">
        <v>96.477400000000003</v>
      </c>
      <c r="F2323" s="141">
        <v>1233.3460000000005</v>
      </c>
    </row>
    <row r="2324" spans="5:6" x14ac:dyDescent="0.25">
      <c r="E2324">
        <v>96.506100000000004</v>
      </c>
      <c r="F2324" s="142">
        <v>1204.3070000000007</v>
      </c>
    </row>
    <row r="2325" spans="5:6" x14ac:dyDescent="0.25">
      <c r="E2325">
        <v>96.534700000000001</v>
      </c>
      <c r="F2325" s="141">
        <v>1175.4939999999997</v>
      </c>
    </row>
    <row r="2326" spans="5:6" x14ac:dyDescent="0.25">
      <c r="E2326">
        <v>96.563299999999998</v>
      </c>
      <c r="F2326" s="142">
        <v>1147.0130000000008</v>
      </c>
    </row>
    <row r="2327" spans="5:6" x14ac:dyDescent="0.25">
      <c r="E2327">
        <v>96.591999999999999</v>
      </c>
      <c r="F2327" s="141">
        <v>1118.9980000000005</v>
      </c>
    </row>
    <row r="2328" spans="5:6" x14ac:dyDescent="0.25">
      <c r="E2328">
        <v>96.620599999999996</v>
      </c>
      <c r="F2328" s="142">
        <v>1091.5429999999997</v>
      </c>
    </row>
    <row r="2329" spans="5:6" x14ac:dyDescent="0.25">
      <c r="E2329">
        <v>96.649299999999997</v>
      </c>
      <c r="F2329" s="141">
        <v>1064.7749999999996</v>
      </c>
    </row>
    <row r="2330" spans="5:6" x14ac:dyDescent="0.25">
      <c r="E2330">
        <v>96.677899999999994</v>
      </c>
      <c r="F2330" s="142">
        <v>1038.8020000000006</v>
      </c>
    </row>
    <row r="2331" spans="5:6" x14ac:dyDescent="0.25">
      <c r="E2331">
        <v>96.706599999999995</v>
      </c>
      <c r="F2331" s="141">
        <v>1013.7280000000001</v>
      </c>
    </row>
    <row r="2332" spans="5:6" x14ac:dyDescent="0.25">
      <c r="E2332">
        <v>96.735200000000006</v>
      </c>
      <c r="F2332" s="142">
        <v>989.65899999999965</v>
      </c>
    </row>
    <row r="2333" spans="5:6" x14ac:dyDescent="0.25">
      <c r="E2333">
        <v>96.763900000000007</v>
      </c>
      <c r="F2333" s="141">
        <v>966.69599999999991</v>
      </c>
    </row>
    <row r="2334" spans="5:6" x14ac:dyDescent="0.25">
      <c r="E2334">
        <v>96.792500000000004</v>
      </c>
      <c r="F2334" s="142">
        <v>944.9350000000004</v>
      </c>
    </row>
    <row r="2335" spans="5:6" x14ac:dyDescent="0.25">
      <c r="E2335">
        <v>96.821200000000005</v>
      </c>
      <c r="F2335" s="141">
        <v>924.47199999999975</v>
      </c>
    </row>
    <row r="2336" spans="5:6" x14ac:dyDescent="0.25">
      <c r="E2336">
        <v>96.849800000000002</v>
      </c>
      <c r="F2336" s="142">
        <v>905.39400000000023</v>
      </c>
    </row>
    <row r="2337" spans="5:6" x14ac:dyDescent="0.25">
      <c r="E2337">
        <v>96.878500000000003</v>
      </c>
      <c r="F2337" s="141">
        <v>887.78099999999995</v>
      </c>
    </row>
    <row r="2338" spans="5:6" x14ac:dyDescent="0.25">
      <c r="E2338">
        <v>96.9071</v>
      </c>
      <c r="F2338" s="142">
        <v>871.72399999999925</v>
      </c>
    </row>
    <row r="2339" spans="5:6" x14ac:dyDescent="0.25">
      <c r="E2339">
        <v>96.9358</v>
      </c>
      <c r="F2339" s="141">
        <v>857.28400000000056</v>
      </c>
    </row>
    <row r="2340" spans="5:6" x14ac:dyDescent="0.25">
      <c r="E2340">
        <v>96.964399999999998</v>
      </c>
      <c r="F2340" s="142">
        <v>844.54699999999957</v>
      </c>
    </row>
    <row r="2341" spans="5:6" x14ac:dyDescent="0.25">
      <c r="E2341">
        <v>96.993099999999998</v>
      </c>
      <c r="F2341" s="141">
        <v>833.54899999999998</v>
      </c>
    </row>
    <row r="2342" spans="5:6" x14ac:dyDescent="0.25">
      <c r="E2342">
        <v>97.021699999999996</v>
      </c>
      <c r="F2342" s="142">
        <v>824.375</v>
      </c>
    </row>
    <row r="2343" spans="5:6" x14ac:dyDescent="0.25">
      <c r="E2343">
        <v>97.050399999999996</v>
      </c>
      <c r="F2343" s="141">
        <v>817.05999999999949</v>
      </c>
    </row>
    <row r="2344" spans="5:6" x14ac:dyDescent="0.25">
      <c r="E2344">
        <v>97.078999999999994</v>
      </c>
      <c r="F2344" s="142">
        <v>811.66100000000006</v>
      </c>
    </row>
    <row r="2345" spans="5:6" x14ac:dyDescent="0.25">
      <c r="E2345">
        <v>97.107699999999994</v>
      </c>
      <c r="F2345" s="141">
        <v>808.20300000000043</v>
      </c>
    </row>
    <row r="2346" spans="5:6" x14ac:dyDescent="0.25">
      <c r="E2346">
        <v>97.136300000000006</v>
      </c>
      <c r="F2346" s="142">
        <v>806.73199999999997</v>
      </c>
    </row>
    <row r="2347" spans="5:6" x14ac:dyDescent="0.25">
      <c r="E2347">
        <v>97.165000000000006</v>
      </c>
      <c r="F2347" s="141">
        <v>807.26100000000042</v>
      </c>
    </row>
    <row r="2348" spans="5:6" x14ac:dyDescent="0.25">
      <c r="E2348">
        <v>97.193600000000004</v>
      </c>
      <c r="F2348" s="142">
        <v>809.81700000000001</v>
      </c>
    </row>
    <row r="2349" spans="5:6" x14ac:dyDescent="0.25">
      <c r="E2349">
        <v>97.222300000000004</v>
      </c>
      <c r="F2349" s="141">
        <v>814.40499999999975</v>
      </c>
    </row>
    <row r="2350" spans="5:6" x14ac:dyDescent="0.25">
      <c r="E2350">
        <v>97.250900000000001</v>
      </c>
      <c r="F2350" s="142">
        <v>821.03399999999965</v>
      </c>
    </row>
    <row r="2351" spans="5:6" x14ac:dyDescent="0.25">
      <c r="E2351">
        <v>97.279499999999999</v>
      </c>
      <c r="F2351" s="141">
        <v>829.70700000000033</v>
      </c>
    </row>
    <row r="2352" spans="5:6" x14ac:dyDescent="0.25">
      <c r="E2352">
        <v>97.308199999999999</v>
      </c>
      <c r="F2352" s="142">
        <v>840.38999999999942</v>
      </c>
    </row>
    <row r="2353" spans="5:6" x14ac:dyDescent="0.25">
      <c r="E2353">
        <v>97.336799999999997</v>
      </c>
      <c r="F2353" s="141">
        <v>853.09500000000025</v>
      </c>
    </row>
    <row r="2354" spans="5:6" x14ac:dyDescent="0.25">
      <c r="E2354">
        <v>97.365499999999997</v>
      </c>
      <c r="F2354" s="142">
        <v>867.77099999999973</v>
      </c>
    </row>
    <row r="2355" spans="5:6" x14ac:dyDescent="0.25">
      <c r="E2355">
        <v>97.394099999999995</v>
      </c>
      <c r="F2355" s="141">
        <v>884.40700000000015</v>
      </c>
    </row>
    <row r="2356" spans="5:6" x14ac:dyDescent="0.25">
      <c r="E2356">
        <v>97.422799999999995</v>
      </c>
      <c r="F2356" s="142">
        <v>902.94000000000051</v>
      </c>
    </row>
    <row r="2357" spans="5:6" x14ac:dyDescent="0.25">
      <c r="E2357">
        <v>97.451400000000007</v>
      </c>
      <c r="F2357" s="141">
        <v>923.34600000000046</v>
      </c>
    </row>
    <row r="2358" spans="5:6" x14ac:dyDescent="0.25">
      <c r="E2358">
        <v>97.480099999999993</v>
      </c>
      <c r="F2358" s="142">
        <v>945.54500000000007</v>
      </c>
    </row>
    <row r="2359" spans="5:6" x14ac:dyDescent="0.25">
      <c r="E2359">
        <v>97.508700000000005</v>
      </c>
      <c r="F2359" s="141">
        <v>969.49900000000071</v>
      </c>
    </row>
    <row r="2360" spans="5:6" x14ac:dyDescent="0.25">
      <c r="E2360">
        <v>97.537400000000005</v>
      </c>
      <c r="F2360" s="142">
        <v>995.11399999999958</v>
      </c>
    </row>
    <row r="2361" spans="5:6" x14ac:dyDescent="0.25">
      <c r="E2361">
        <v>97.566000000000003</v>
      </c>
      <c r="F2361" s="141">
        <v>1022.3290000000006</v>
      </c>
    </row>
    <row r="2362" spans="5:6" x14ac:dyDescent="0.25">
      <c r="E2362">
        <v>97.594700000000003</v>
      </c>
      <c r="F2362" s="142">
        <v>1051.0510000000013</v>
      </c>
    </row>
    <row r="2363" spans="5:6" x14ac:dyDescent="0.25">
      <c r="E2363">
        <v>97.6233</v>
      </c>
      <c r="F2363" s="141">
        <v>1081.1940000000004</v>
      </c>
    </row>
    <row r="2364" spans="5:6" x14ac:dyDescent="0.25">
      <c r="E2364">
        <v>97.652000000000001</v>
      </c>
      <c r="F2364" s="142">
        <v>1112.6630000000005</v>
      </c>
    </row>
    <row r="2365" spans="5:6" x14ac:dyDescent="0.25">
      <c r="E2365">
        <v>97.680599999999998</v>
      </c>
      <c r="F2365" s="141">
        <v>1145.3350000000009</v>
      </c>
    </row>
    <row r="2366" spans="5:6" x14ac:dyDescent="0.25">
      <c r="E2366">
        <v>97.709299999999999</v>
      </c>
      <c r="F2366" s="142">
        <v>1179.1260000000002</v>
      </c>
    </row>
    <row r="2367" spans="5:6" x14ac:dyDescent="0.25">
      <c r="E2367">
        <v>97.737899999999996</v>
      </c>
      <c r="F2367" s="141">
        <v>1213.8919999999998</v>
      </c>
    </row>
    <row r="2368" spans="5:6" x14ac:dyDescent="0.25">
      <c r="E2368">
        <v>97.766599999999997</v>
      </c>
      <c r="F2368" s="142">
        <v>1249.5409999999993</v>
      </c>
    </row>
    <row r="2369" spans="5:6" x14ac:dyDescent="0.25">
      <c r="E2369">
        <v>97.795199999999994</v>
      </c>
      <c r="F2369" s="141">
        <v>1285.9160000000002</v>
      </c>
    </row>
    <row r="2370" spans="5:6" x14ac:dyDescent="0.25">
      <c r="E2370">
        <v>97.823899999999995</v>
      </c>
      <c r="F2370" s="142">
        <v>1322.9159999999993</v>
      </c>
    </row>
    <row r="2371" spans="5:6" x14ac:dyDescent="0.25">
      <c r="E2371">
        <v>97.852500000000006</v>
      </c>
      <c r="F2371" s="141">
        <v>1360.3810000000012</v>
      </c>
    </row>
    <row r="2372" spans="5:6" x14ac:dyDescent="0.25">
      <c r="E2372">
        <v>97.881200000000007</v>
      </c>
      <c r="F2372" s="142">
        <v>1398.1859999999988</v>
      </c>
    </row>
    <row r="2373" spans="5:6" x14ac:dyDescent="0.25">
      <c r="E2373">
        <v>97.909800000000004</v>
      </c>
      <c r="F2373" s="141">
        <v>1436.1840000000002</v>
      </c>
    </row>
    <row r="2374" spans="5:6" x14ac:dyDescent="0.25">
      <c r="E2374">
        <v>97.938400000000001</v>
      </c>
      <c r="F2374" s="142">
        <v>1474.2329999999993</v>
      </c>
    </row>
    <row r="2375" spans="5:6" x14ac:dyDescent="0.25">
      <c r="E2375">
        <v>97.967100000000002</v>
      </c>
      <c r="F2375" s="141">
        <v>1512.1929999999993</v>
      </c>
    </row>
    <row r="2376" spans="5:6" x14ac:dyDescent="0.25">
      <c r="E2376">
        <v>97.995699999999999</v>
      </c>
      <c r="F2376" s="142">
        <v>1549.8920000000007</v>
      </c>
    </row>
    <row r="2377" spans="5:6" x14ac:dyDescent="0.25">
      <c r="E2377">
        <v>98.0244</v>
      </c>
      <c r="F2377" s="141">
        <v>1587.2150000000001</v>
      </c>
    </row>
    <row r="2378" spans="5:6" x14ac:dyDescent="0.25">
      <c r="E2378">
        <v>98.052999999999997</v>
      </c>
      <c r="F2378" s="142">
        <v>1623.9840000000004</v>
      </c>
    </row>
    <row r="2379" spans="5:6" x14ac:dyDescent="0.25">
      <c r="E2379">
        <v>98.081699999999998</v>
      </c>
      <c r="F2379" s="141">
        <v>1660.0780000000013</v>
      </c>
    </row>
    <row r="2380" spans="5:6" x14ac:dyDescent="0.25">
      <c r="E2380">
        <v>98.110299999999995</v>
      </c>
      <c r="F2380" s="142">
        <v>1695.3250000000007</v>
      </c>
    </row>
    <row r="2381" spans="5:6" x14ac:dyDescent="0.25">
      <c r="E2381">
        <v>98.138999999999996</v>
      </c>
      <c r="F2381" s="141">
        <v>1729.6059999999998</v>
      </c>
    </row>
    <row r="2382" spans="5:6" x14ac:dyDescent="0.25">
      <c r="E2382">
        <v>98.167599999999993</v>
      </c>
      <c r="F2382" s="142">
        <v>1762.7619999999997</v>
      </c>
    </row>
    <row r="2383" spans="5:6" x14ac:dyDescent="0.25">
      <c r="E2383">
        <v>98.196299999999994</v>
      </c>
      <c r="F2383" s="141">
        <v>1794.661000000001</v>
      </c>
    </row>
    <row r="2384" spans="5:6" x14ac:dyDescent="0.25">
      <c r="E2384">
        <v>98.224900000000005</v>
      </c>
      <c r="F2384" s="142">
        <v>1825.1669999999995</v>
      </c>
    </row>
    <row r="2385" spans="5:6" x14ac:dyDescent="0.25">
      <c r="E2385">
        <v>98.253600000000006</v>
      </c>
      <c r="F2385" s="141">
        <v>1854.1530000000002</v>
      </c>
    </row>
    <row r="2386" spans="5:6" x14ac:dyDescent="0.25">
      <c r="E2386">
        <v>98.282200000000003</v>
      </c>
      <c r="F2386" s="142">
        <v>1881.5</v>
      </c>
    </row>
    <row r="2387" spans="5:6" x14ac:dyDescent="0.25">
      <c r="E2387">
        <v>98.310900000000004</v>
      </c>
      <c r="F2387" s="141">
        <v>1907.0739999999996</v>
      </c>
    </row>
    <row r="2388" spans="5:6" x14ac:dyDescent="0.25">
      <c r="E2388">
        <v>98.339500000000001</v>
      </c>
      <c r="F2388" s="142">
        <v>1930.7839999999997</v>
      </c>
    </row>
    <row r="2389" spans="5:6" x14ac:dyDescent="0.25">
      <c r="E2389">
        <v>98.368200000000002</v>
      </c>
      <c r="F2389" s="141">
        <v>1952.5079999999998</v>
      </c>
    </row>
    <row r="2390" spans="5:6" x14ac:dyDescent="0.25">
      <c r="E2390">
        <v>98.396799999999999</v>
      </c>
      <c r="F2390" s="142">
        <v>1972.1660000000011</v>
      </c>
    </row>
    <row r="2391" spans="5:6" x14ac:dyDescent="0.25">
      <c r="E2391">
        <v>98.4255</v>
      </c>
      <c r="F2391" s="141">
        <v>1989.6560000000009</v>
      </c>
    </row>
    <row r="2392" spans="5:6" x14ac:dyDescent="0.25">
      <c r="E2392">
        <v>98.454099999999997</v>
      </c>
      <c r="F2392" s="142">
        <v>2004.9100000000008</v>
      </c>
    </row>
    <row r="2393" spans="5:6" x14ac:dyDescent="0.25">
      <c r="E2393">
        <v>98.482799999999997</v>
      </c>
      <c r="F2393" s="141">
        <v>2017.848</v>
      </c>
    </row>
    <row r="2394" spans="5:6" x14ac:dyDescent="0.25">
      <c r="E2394">
        <v>98.511399999999995</v>
      </c>
      <c r="F2394" s="142">
        <v>2028.4180000000006</v>
      </c>
    </row>
    <row r="2395" spans="5:6" x14ac:dyDescent="0.25">
      <c r="E2395">
        <v>98.540099999999995</v>
      </c>
      <c r="F2395" s="141">
        <v>2036.5639999999994</v>
      </c>
    </row>
    <row r="2396" spans="5:6" x14ac:dyDescent="0.25">
      <c r="E2396">
        <v>98.568700000000007</v>
      </c>
      <c r="F2396" s="142">
        <v>2042.2419999999993</v>
      </c>
    </row>
    <row r="2397" spans="5:6" x14ac:dyDescent="0.25">
      <c r="E2397">
        <v>98.597300000000004</v>
      </c>
      <c r="F2397" s="141">
        <v>2045.4279999999999</v>
      </c>
    </row>
    <row r="2398" spans="5:6" x14ac:dyDescent="0.25">
      <c r="E2398">
        <v>98.626000000000005</v>
      </c>
      <c r="F2398" s="142">
        <v>2046.0929999999998</v>
      </c>
    </row>
    <row r="2399" spans="5:6" x14ac:dyDescent="0.25">
      <c r="E2399">
        <v>98.654600000000002</v>
      </c>
      <c r="F2399" s="141">
        <v>2044.2340000000013</v>
      </c>
    </row>
    <row r="2400" spans="5:6" x14ac:dyDescent="0.25">
      <c r="E2400">
        <v>98.683300000000003</v>
      </c>
      <c r="F2400" s="142">
        <v>2039.8470000000007</v>
      </c>
    </row>
    <row r="2401" spans="5:6" x14ac:dyDescent="0.25">
      <c r="E2401">
        <v>98.7119</v>
      </c>
      <c r="F2401" s="141">
        <v>2032.9430000000002</v>
      </c>
    </row>
    <row r="2402" spans="5:6" x14ac:dyDescent="0.25">
      <c r="E2402">
        <v>98.740600000000001</v>
      </c>
      <c r="F2402" s="142">
        <v>2023.5419999999995</v>
      </c>
    </row>
    <row r="2403" spans="5:6" x14ac:dyDescent="0.25">
      <c r="E2403">
        <v>98.769199999999998</v>
      </c>
      <c r="F2403" s="141">
        <v>2011.6729999999998</v>
      </c>
    </row>
    <row r="2404" spans="5:6" x14ac:dyDescent="0.25">
      <c r="E2404">
        <v>98.797899999999998</v>
      </c>
      <c r="F2404" s="142">
        <v>1997.38</v>
      </c>
    </row>
    <row r="2405" spans="5:6" x14ac:dyDescent="0.25">
      <c r="E2405">
        <v>98.826499999999996</v>
      </c>
      <c r="F2405" s="141">
        <v>1980.7040000000006</v>
      </c>
    </row>
    <row r="2406" spans="5:6" x14ac:dyDescent="0.25">
      <c r="E2406">
        <v>98.855199999999996</v>
      </c>
      <c r="F2406" s="142">
        <v>1961.7139999999999</v>
      </c>
    </row>
    <row r="2407" spans="5:6" x14ac:dyDescent="0.25">
      <c r="E2407">
        <v>98.883799999999994</v>
      </c>
      <c r="F2407" s="141">
        <v>1940.4659999999994</v>
      </c>
    </row>
    <row r="2408" spans="5:6" x14ac:dyDescent="0.25">
      <c r="E2408">
        <v>98.912499999999994</v>
      </c>
      <c r="F2408" s="142">
        <v>1917.045000000001</v>
      </c>
    </row>
    <row r="2409" spans="5:6" x14ac:dyDescent="0.25">
      <c r="E2409">
        <v>98.941100000000006</v>
      </c>
      <c r="F2409" s="141">
        <v>1891.5230000000001</v>
      </c>
    </row>
    <row r="2410" spans="5:6" x14ac:dyDescent="0.25">
      <c r="E2410">
        <v>98.969800000000006</v>
      </c>
      <c r="F2410" s="142">
        <v>1863.9939999999997</v>
      </c>
    </row>
    <row r="2411" spans="5:6" x14ac:dyDescent="0.25">
      <c r="E2411">
        <v>98.998400000000004</v>
      </c>
      <c r="F2411" s="141">
        <v>1834.5659999999989</v>
      </c>
    </row>
    <row r="2412" spans="5:6" x14ac:dyDescent="0.25">
      <c r="E2412">
        <v>99.027100000000004</v>
      </c>
      <c r="F2412" s="142">
        <v>1803.3199999999997</v>
      </c>
    </row>
    <row r="2413" spans="5:6" x14ac:dyDescent="0.25">
      <c r="E2413">
        <v>99.055700000000002</v>
      </c>
      <c r="F2413" s="141">
        <v>1770.3870000000006</v>
      </c>
    </row>
    <row r="2414" spans="5:6" x14ac:dyDescent="0.25">
      <c r="E2414">
        <v>99.084400000000002</v>
      </c>
      <c r="F2414" s="142">
        <v>1735.8550000000005</v>
      </c>
    </row>
    <row r="2415" spans="5:6" x14ac:dyDescent="0.25">
      <c r="E2415">
        <v>99.113</v>
      </c>
      <c r="F2415" s="141">
        <v>1699.8649999999998</v>
      </c>
    </row>
    <row r="2416" spans="5:6" x14ac:dyDescent="0.25">
      <c r="E2416">
        <v>99.1417</v>
      </c>
      <c r="F2416" s="142">
        <v>1662.5109999999995</v>
      </c>
    </row>
    <row r="2417" spans="5:6" x14ac:dyDescent="0.25">
      <c r="E2417">
        <v>99.170299999999997</v>
      </c>
      <c r="F2417" s="141">
        <v>1623.9389999999994</v>
      </c>
    </row>
    <row r="2418" spans="5:6" x14ac:dyDescent="0.25">
      <c r="E2418">
        <v>99.198999999999998</v>
      </c>
      <c r="F2418" s="142">
        <v>1584.255000000001</v>
      </c>
    </row>
    <row r="2419" spans="5:6" x14ac:dyDescent="0.25">
      <c r="E2419">
        <v>99.227599999999995</v>
      </c>
      <c r="F2419" s="141">
        <v>1543.5989999999993</v>
      </c>
    </row>
    <row r="2420" spans="5:6" x14ac:dyDescent="0.25">
      <c r="E2420">
        <v>99.256200000000007</v>
      </c>
      <c r="F2420" s="142">
        <v>1502.0829999999996</v>
      </c>
    </row>
    <row r="2421" spans="5:6" x14ac:dyDescent="0.25">
      <c r="E2421">
        <v>99.284899999999993</v>
      </c>
      <c r="F2421" s="141">
        <v>1459.8360000000002</v>
      </c>
    </row>
    <row r="2422" spans="5:6" x14ac:dyDescent="0.25">
      <c r="E2422">
        <v>99.313500000000005</v>
      </c>
      <c r="F2422" s="142">
        <v>1417.0029999999997</v>
      </c>
    </row>
    <row r="2423" spans="5:6" x14ac:dyDescent="0.25">
      <c r="E2423">
        <v>99.342200000000005</v>
      </c>
      <c r="F2423" s="141">
        <v>1373.6760000000004</v>
      </c>
    </row>
    <row r="2424" spans="5:6" x14ac:dyDescent="0.25">
      <c r="E2424">
        <v>99.370800000000003</v>
      </c>
      <c r="F2424" s="142">
        <v>1330.009</v>
      </c>
    </row>
    <row r="2425" spans="5:6" x14ac:dyDescent="0.25">
      <c r="E2425">
        <v>99.399500000000003</v>
      </c>
      <c r="F2425" s="141">
        <v>1286.0909999999994</v>
      </c>
    </row>
    <row r="2426" spans="5:6" x14ac:dyDescent="0.25">
      <c r="E2426">
        <v>99.428100000000001</v>
      </c>
      <c r="F2426" s="142">
        <v>1242.0699999999997</v>
      </c>
    </row>
    <row r="2427" spans="5:6" x14ac:dyDescent="0.25">
      <c r="E2427">
        <v>99.456800000000001</v>
      </c>
      <c r="F2427" s="141">
        <v>1198.0259999999989</v>
      </c>
    </row>
    <row r="2428" spans="5:6" x14ac:dyDescent="0.25">
      <c r="E2428">
        <v>99.485399999999998</v>
      </c>
      <c r="F2428" s="142">
        <v>1154.1019999999999</v>
      </c>
    </row>
    <row r="2429" spans="5:6" x14ac:dyDescent="0.25">
      <c r="E2429">
        <v>99.514099999999999</v>
      </c>
      <c r="F2429" s="141">
        <v>1110.371000000001</v>
      </c>
    </row>
    <row r="2430" spans="5:6" x14ac:dyDescent="0.25">
      <c r="E2430">
        <v>99.542699999999996</v>
      </c>
      <c r="F2430" s="142">
        <v>1066.9589999999998</v>
      </c>
    </row>
    <row r="2431" spans="5:6" x14ac:dyDescent="0.25">
      <c r="E2431">
        <v>99.571399999999997</v>
      </c>
      <c r="F2431" s="141">
        <v>1023.9450000000006</v>
      </c>
    </row>
    <row r="2432" spans="5:6" x14ac:dyDescent="0.25">
      <c r="E2432">
        <v>99.6</v>
      </c>
      <c r="F2432" s="142">
        <v>981.43100000000049</v>
      </c>
    </row>
    <row r="2433" spans="5:6" x14ac:dyDescent="0.25">
      <c r="E2433">
        <v>99.628699999999995</v>
      </c>
      <c r="F2433" s="141">
        <v>939.49099999999999</v>
      </c>
    </row>
    <row r="2434" spans="5:6" x14ac:dyDescent="0.25">
      <c r="E2434">
        <v>99.657300000000006</v>
      </c>
      <c r="F2434" s="142">
        <v>898.20299999999952</v>
      </c>
    </row>
    <row r="2435" spans="5:6" x14ac:dyDescent="0.25">
      <c r="E2435">
        <v>99.686000000000007</v>
      </c>
      <c r="F2435" s="141">
        <v>857.65999999999985</v>
      </c>
    </row>
    <row r="2436" spans="5:6" x14ac:dyDescent="0.25">
      <c r="E2436">
        <v>99.714600000000004</v>
      </c>
      <c r="F2436" s="142">
        <v>817.90099999999984</v>
      </c>
    </row>
    <row r="2437" spans="5:6" x14ac:dyDescent="0.25">
      <c r="E2437">
        <v>99.743300000000005</v>
      </c>
      <c r="F2437" s="141">
        <v>779.01299999999992</v>
      </c>
    </row>
    <row r="2438" spans="5:6" x14ac:dyDescent="0.25">
      <c r="E2438">
        <v>99.771900000000002</v>
      </c>
      <c r="F2438" s="142">
        <v>741.02700000000004</v>
      </c>
    </row>
    <row r="2439" spans="5:6" x14ac:dyDescent="0.25">
      <c r="E2439">
        <v>99.800600000000003</v>
      </c>
      <c r="F2439" s="141">
        <v>704.01499999999942</v>
      </c>
    </row>
    <row r="2440" spans="5:6" x14ac:dyDescent="0.25">
      <c r="E2440">
        <v>99.8292</v>
      </c>
      <c r="F2440" s="142">
        <v>667.99699999999939</v>
      </c>
    </row>
    <row r="2441" spans="5:6" x14ac:dyDescent="0.25">
      <c r="E2441">
        <v>99.857900000000001</v>
      </c>
      <c r="F2441" s="141">
        <v>633.02800000000025</v>
      </c>
    </row>
    <row r="2442" spans="5:6" x14ac:dyDescent="0.25">
      <c r="E2442">
        <v>99.886499999999998</v>
      </c>
      <c r="F2442" s="142">
        <v>599.1309999999994</v>
      </c>
    </row>
    <row r="2443" spans="5:6" x14ac:dyDescent="0.25">
      <c r="E2443">
        <v>99.915199999999999</v>
      </c>
      <c r="F2443" s="141">
        <v>566.33699999999953</v>
      </c>
    </row>
    <row r="2444" spans="5:6" x14ac:dyDescent="0.25">
      <c r="E2444">
        <v>99.943799999999996</v>
      </c>
      <c r="F2444" s="142">
        <v>534.65900000000056</v>
      </c>
    </row>
    <row r="2445" spans="5:6" x14ac:dyDescent="0.25">
      <c r="E2445">
        <v>99.972399999999993</v>
      </c>
      <c r="F2445" s="141">
        <v>504.11300000000028</v>
      </c>
    </row>
    <row r="2446" spans="5:6" x14ac:dyDescent="0.25">
      <c r="E2446">
        <v>100.001</v>
      </c>
      <c r="F2446" s="142">
        <v>474.72100000000046</v>
      </c>
    </row>
    <row r="2447" spans="5:6" x14ac:dyDescent="0.25">
      <c r="E2447">
        <v>100.03</v>
      </c>
      <c r="F2447" s="141">
        <v>446.47099999999955</v>
      </c>
    </row>
    <row r="2448" spans="5:6" x14ac:dyDescent="0.25">
      <c r="E2448">
        <v>100.05800000000001</v>
      </c>
      <c r="F2448" s="142">
        <v>419.38000000000011</v>
      </c>
    </row>
    <row r="2449" spans="5:6" x14ac:dyDescent="0.25">
      <c r="E2449">
        <v>100.087</v>
      </c>
      <c r="F2449" s="141">
        <v>393.42900000000009</v>
      </c>
    </row>
    <row r="2450" spans="5:6" x14ac:dyDescent="0.25">
      <c r="E2450">
        <v>100.116</v>
      </c>
      <c r="F2450" s="142">
        <v>368.625</v>
      </c>
    </row>
    <row r="2451" spans="5:6" x14ac:dyDescent="0.25">
      <c r="E2451">
        <v>100.14400000000001</v>
      </c>
      <c r="F2451" s="141">
        <v>344.94200000000001</v>
      </c>
    </row>
    <row r="2452" spans="5:6" x14ac:dyDescent="0.25">
      <c r="E2452">
        <v>100.173</v>
      </c>
      <c r="F2452" s="142">
        <v>322.37700000000041</v>
      </c>
    </row>
    <row r="2453" spans="5:6" x14ac:dyDescent="0.25">
      <c r="E2453">
        <v>100.202</v>
      </c>
      <c r="F2453" s="141">
        <v>300.90700000000015</v>
      </c>
    </row>
    <row r="2454" spans="5:6" x14ac:dyDescent="0.25">
      <c r="E2454">
        <v>100.23</v>
      </c>
      <c r="F2454" s="142">
        <v>280.51400000000012</v>
      </c>
    </row>
    <row r="2455" spans="5:6" x14ac:dyDescent="0.25">
      <c r="E2455">
        <v>100.259</v>
      </c>
      <c r="F2455" s="141">
        <v>261.17199999999957</v>
      </c>
    </row>
    <row r="2456" spans="5:6" x14ac:dyDescent="0.25">
      <c r="E2456">
        <v>100.288</v>
      </c>
      <c r="F2456" s="142">
        <v>242.85399999999936</v>
      </c>
    </row>
    <row r="2457" spans="5:6" x14ac:dyDescent="0.25">
      <c r="E2457">
        <v>100.316</v>
      </c>
      <c r="F2457" s="141">
        <v>225.54199999999946</v>
      </c>
    </row>
    <row r="2458" spans="5:6" x14ac:dyDescent="0.25">
      <c r="E2458">
        <v>100.345</v>
      </c>
      <c r="F2458" s="142">
        <v>209.19400000000041</v>
      </c>
    </row>
    <row r="2459" spans="5:6" x14ac:dyDescent="0.25">
      <c r="E2459">
        <v>100.374</v>
      </c>
      <c r="F2459" s="141">
        <v>193.79100000000017</v>
      </c>
    </row>
    <row r="2460" spans="5:6" x14ac:dyDescent="0.25">
      <c r="E2460">
        <v>100.402</v>
      </c>
      <c r="F2460" s="142">
        <v>179.29100000000017</v>
      </c>
    </row>
    <row r="2461" spans="5:6" x14ac:dyDescent="0.25">
      <c r="E2461">
        <v>100.431</v>
      </c>
      <c r="F2461" s="141">
        <v>165.67100000000028</v>
      </c>
    </row>
    <row r="2462" spans="5:6" x14ac:dyDescent="0.25">
      <c r="E2462">
        <v>100.459</v>
      </c>
      <c r="F2462" s="142">
        <v>152.88799999999992</v>
      </c>
    </row>
    <row r="2463" spans="5:6" x14ac:dyDescent="0.25">
      <c r="E2463">
        <v>100.488</v>
      </c>
      <c r="F2463" s="141">
        <v>140.91800000000057</v>
      </c>
    </row>
    <row r="2464" spans="5:6" x14ac:dyDescent="0.25">
      <c r="E2464">
        <v>100.517</v>
      </c>
      <c r="F2464" s="142">
        <v>129.71699999999964</v>
      </c>
    </row>
    <row r="2465" spans="5:6" x14ac:dyDescent="0.25">
      <c r="E2465">
        <v>100.545</v>
      </c>
      <c r="F2465" s="141">
        <v>119.25700000000052</v>
      </c>
    </row>
    <row r="2466" spans="5:6" x14ac:dyDescent="0.25">
      <c r="E2466">
        <v>100.574</v>
      </c>
      <c r="F2466" s="142">
        <v>109.5019999999995</v>
      </c>
    </row>
    <row r="2467" spans="5:6" x14ac:dyDescent="0.25">
      <c r="E2467">
        <v>100.60299999999999</v>
      </c>
      <c r="F2467" s="141">
        <v>100.41600000000017</v>
      </c>
    </row>
    <row r="2468" spans="5:6" x14ac:dyDescent="0.25">
      <c r="E2468">
        <v>100.631</v>
      </c>
      <c r="F2468" s="142">
        <v>91.972000000000662</v>
      </c>
    </row>
    <row r="2469" spans="5:6" x14ac:dyDescent="0.25">
      <c r="E2469">
        <v>100.66</v>
      </c>
      <c r="F2469" s="141">
        <v>84.127999999999702</v>
      </c>
    </row>
    <row r="2470" spans="5:6" x14ac:dyDescent="0.25">
      <c r="E2470">
        <v>100.68899999999999</v>
      </c>
      <c r="F2470" s="142">
        <v>76.858000000000175</v>
      </c>
    </row>
    <row r="2471" spans="5:6" x14ac:dyDescent="0.25">
      <c r="E2471">
        <v>100.717</v>
      </c>
      <c r="F2471" s="141">
        <v>70.126000000000204</v>
      </c>
    </row>
    <row r="2472" spans="5:6" x14ac:dyDescent="0.25">
      <c r="E2472">
        <v>100.746</v>
      </c>
      <c r="F2472" s="142">
        <v>63.904000000000451</v>
      </c>
    </row>
    <row r="2473" spans="5:6" x14ac:dyDescent="0.25">
      <c r="E2473">
        <v>100.77500000000001</v>
      </c>
      <c r="F2473" s="141">
        <v>58.158999999999651</v>
      </c>
    </row>
    <row r="2474" spans="5:6" x14ac:dyDescent="0.25">
      <c r="E2474">
        <v>100.803</v>
      </c>
      <c r="F2474" s="142">
        <v>52.864999999999782</v>
      </c>
    </row>
    <row r="2475" spans="5:6" x14ac:dyDescent="0.25">
      <c r="E2475">
        <v>100.83199999999999</v>
      </c>
      <c r="F2475" s="141">
        <v>47.990999999999985</v>
      </c>
    </row>
    <row r="2476" spans="5:6" x14ac:dyDescent="0.25">
      <c r="E2476">
        <v>100.861</v>
      </c>
      <c r="F2476" s="142">
        <v>43.511999999999716</v>
      </c>
    </row>
    <row r="2477" spans="5:6" x14ac:dyDescent="0.25">
      <c r="E2477">
        <v>100.889</v>
      </c>
      <c r="F2477" s="141">
        <v>39.40099999999984</v>
      </c>
    </row>
    <row r="2478" spans="5:6" x14ac:dyDescent="0.25">
      <c r="E2478">
        <v>100.91800000000001</v>
      </c>
      <c r="F2478" s="142">
        <v>35.634000000000015</v>
      </c>
    </row>
    <row r="2479" spans="5:6" x14ac:dyDescent="0.25">
      <c r="E2479">
        <v>100.946</v>
      </c>
      <c r="F2479" s="141">
        <v>32.1850000000004</v>
      </c>
    </row>
    <row r="2480" spans="5:6" x14ac:dyDescent="0.25">
      <c r="E2480">
        <v>100.97499999999999</v>
      </c>
      <c r="F2480" s="142">
        <v>29.032999999999447</v>
      </c>
    </row>
    <row r="2481" spans="5:6" x14ac:dyDescent="0.25">
      <c r="E2481">
        <v>101.004</v>
      </c>
      <c r="F2481" s="141">
        <v>26.158000000000357</v>
      </c>
    </row>
    <row r="2482" spans="5:6" x14ac:dyDescent="0.25">
      <c r="E2482">
        <v>101.032</v>
      </c>
      <c r="F2482" s="142">
        <v>23.537000000000262</v>
      </c>
    </row>
    <row r="2483" spans="5:6" x14ac:dyDescent="0.25">
      <c r="E2483">
        <v>101.06100000000001</v>
      </c>
      <c r="F2483" s="141">
        <v>21.152000000000044</v>
      </c>
    </row>
    <row r="2484" spans="5:6" x14ac:dyDescent="0.25">
      <c r="E2484">
        <v>101.09</v>
      </c>
      <c r="F2484" s="142">
        <v>18.985000000000582</v>
      </c>
    </row>
    <row r="2485" spans="5:6" x14ac:dyDescent="0.25">
      <c r="E2485">
        <v>101.11799999999999</v>
      </c>
      <c r="F2485" s="141">
        <v>17.018000000000029</v>
      </c>
    </row>
    <row r="2486" spans="5:6" x14ac:dyDescent="0.25">
      <c r="E2486">
        <v>101.14700000000001</v>
      </c>
      <c r="F2486" s="142">
        <v>15.235999999999876</v>
      </c>
    </row>
    <row r="2487" spans="5:6" x14ac:dyDescent="0.25">
      <c r="E2487">
        <v>101.176</v>
      </c>
      <c r="F2487" s="141">
        <v>13.622000000000298</v>
      </c>
    </row>
    <row r="2488" spans="5:6" x14ac:dyDescent="0.25">
      <c r="E2488">
        <v>101.20399999999999</v>
      </c>
      <c r="F2488" s="142">
        <v>12.164999999999964</v>
      </c>
    </row>
    <row r="2489" spans="5:6" x14ac:dyDescent="0.25">
      <c r="E2489">
        <v>101.233</v>
      </c>
      <c r="F2489" s="141">
        <v>10.850000000000364</v>
      </c>
    </row>
    <row r="2490" spans="5:6" x14ac:dyDescent="0.25">
      <c r="E2490">
        <v>101.262</v>
      </c>
      <c r="F2490" s="142">
        <v>9.6649999999999636</v>
      </c>
    </row>
    <row r="2491" spans="5:6" x14ac:dyDescent="0.25">
      <c r="E2491">
        <v>101.29</v>
      </c>
      <c r="F2491" s="141">
        <v>8.5970000000006621</v>
      </c>
    </row>
    <row r="2492" spans="5:6" x14ac:dyDescent="0.25">
      <c r="E2492">
        <v>101.319</v>
      </c>
      <c r="F2492" s="142">
        <v>7.6390000000001237</v>
      </c>
    </row>
    <row r="2493" spans="5:6" x14ac:dyDescent="0.25">
      <c r="E2493">
        <v>101.348</v>
      </c>
      <c r="F2493" s="141">
        <v>6.7790000000004511</v>
      </c>
    </row>
    <row r="2494" spans="5:6" x14ac:dyDescent="0.25">
      <c r="E2494">
        <v>101.376</v>
      </c>
      <c r="F2494" s="142">
        <v>6.0079999999998108</v>
      </c>
    </row>
    <row r="2495" spans="5:6" x14ac:dyDescent="0.25">
      <c r="E2495">
        <v>101.405</v>
      </c>
      <c r="F2495" s="141">
        <v>5.3170000000000073</v>
      </c>
    </row>
    <row r="2496" spans="5:6" x14ac:dyDescent="0.25">
      <c r="E2496">
        <v>101.43300000000001</v>
      </c>
      <c r="F2496" s="142">
        <v>4.7010000000000218</v>
      </c>
    </row>
    <row r="2497" spans="5:6" x14ac:dyDescent="0.25">
      <c r="E2497">
        <v>101.462</v>
      </c>
      <c r="F2497" s="141">
        <v>4.1499999999996362</v>
      </c>
    </row>
    <row r="2498" spans="5:6" x14ac:dyDescent="0.25">
      <c r="E2498">
        <v>101.491</v>
      </c>
      <c r="F2498" s="142">
        <v>3.6590000000005602</v>
      </c>
    </row>
    <row r="2499" spans="5:6" x14ac:dyDescent="0.25">
      <c r="E2499">
        <v>101.51900000000001</v>
      </c>
      <c r="F2499" s="141">
        <v>3.2219999999997526</v>
      </c>
    </row>
    <row r="2500" spans="5:6" x14ac:dyDescent="0.25">
      <c r="E2500">
        <v>101.548</v>
      </c>
      <c r="F2500" s="142">
        <v>2.8350000000000364</v>
      </c>
    </row>
    <row r="2501" spans="5:6" x14ac:dyDescent="0.25">
      <c r="E2501">
        <v>101.577</v>
      </c>
      <c r="F2501" s="141">
        <v>2.4899999999997817</v>
      </c>
    </row>
    <row r="2502" spans="5:6" x14ac:dyDescent="0.25">
      <c r="E2502">
        <v>101.605</v>
      </c>
      <c r="F2502" s="142">
        <v>2.1840000000001965</v>
      </c>
    </row>
    <row r="2503" spans="5:6" x14ac:dyDescent="0.25">
      <c r="E2503">
        <v>101.634</v>
      </c>
      <c r="F2503" s="141">
        <v>1.9139999999997599</v>
      </c>
    </row>
    <row r="2504" spans="5:6" x14ac:dyDescent="0.25">
      <c r="E2504">
        <v>101.663</v>
      </c>
      <c r="F2504" s="142">
        <v>1.6750000000001819</v>
      </c>
    </row>
    <row r="2505" spans="5:6" x14ac:dyDescent="0.25">
      <c r="E2505">
        <v>101.691</v>
      </c>
      <c r="F2505" s="141">
        <v>1.4639999999999418</v>
      </c>
    </row>
    <row r="2506" spans="5:6" x14ac:dyDescent="0.25">
      <c r="E2506">
        <v>101.72</v>
      </c>
      <c r="F2506" s="142">
        <v>1.2780000000002474</v>
      </c>
    </row>
    <row r="2507" spans="5:6" x14ac:dyDescent="0.25">
      <c r="E2507">
        <v>101.749</v>
      </c>
      <c r="F2507" s="141">
        <v>1.1140000000004875</v>
      </c>
    </row>
    <row r="2508" spans="5:6" x14ac:dyDescent="0.25">
      <c r="E2508">
        <v>101.777</v>
      </c>
      <c r="F2508" s="142">
        <v>0.97099999999954889</v>
      </c>
    </row>
    <row r="2509" spans="5:6" x14ac:dyDescent="0.25">
      <c r="E2509">
        <v>101.806</v>
      </c>
      <c r="F2509" s="141">
        <v>0.84400000000005093</v>
      </c>
    </row>
    <row r="2510" spans="5:6" x14ac:dyDescent="0.25">
      <c r="E2510">
        <v>101.83499999999999</v>
      </c>
      <c r="F2510" s="142">
        <v>0.73300000000017462</v>
      </c>
    </row>
    <row r="2511" spans="5:6" x14ac:dyDescent="0.25">
      <c r="E2511">
        <v>101.863</v>
      </c>
      <c r="F2511" s="141">
        <v>0.63500000000021828</v>
      </c>
    </row>
    <row r="2512" spans="5:6" x14ac:dyDescent="0.25">
      <c r="E2512">
        <v>101.892</v>
      </c>
      <c r="F2512" s="142">
        <v>0.5500000000001819</v>
      </c>
    </row>
    <row r="2513" spans="5:6" x14ac:dyDescent="0.25">
      <c r="E2513">
        <v>101.92100000000001</v>
      </c>
      <c r="F2513" s="141">
        <v>0.47699999999986176</v>
      </c>
    </row>
    <row r="2514" spans="5:6" x14ac:dyDescent="0.25">
      <c r="E2514">
        <v>101.949</v>
      </c>
      <c r="F2514" s="142">
        <v>0.41200000000026193</v>
      </c>
    </row>
    <row r="2515" spans="5:6" x14ac:dyDescent="0.25">
      <c r="E2515">
        <v>101.97799999999999</v>
      </c>
      <c r="F2515" s="141">
        <v>0.35599999999976717</v>
      </c>
    </row>
    <row r="2516" spans="5:6" x14ac:dyDescent="0.25">
      <c r="E2516">
        <v>102.006</v>
      </c>
      <c r="F2516" s="142">
        <v>0.306999999999789</v>
      </c>
    </row>
    <row r="2517" spans="5:6" x14ac:dyDescent="0.25">
      <c r="E2517">
        <v>102.035</v>
      </c>
      <c r="F2517" s="141">
        <v>0.26400000000012369</v>
      </c>
    </row>
    <row r="2518" spans="5:6" x14ac:dyDescent="0.25">
      <c r="E2518">
        <v>102.06399999999999</v>
      </c>
      <c r="F2518" s="142">
        <v>0.22699999999986176</v>
      </c>
    </row>
    <row r="2519" spans="5:6" x14ac:dyDescent="0.25">
      <c r="E2519">
        <v>102.092</v>
      </c>
      <c r="F2519" s="141">
        <v>0.19599999999991269</v>
      </c>
    </row>
    <row r="2520" spans="5:6" x14ac:dyDescent="0.25">
      <c r="E2520">
        <v>102.121</v>
      </c>
      <c r="F2520" s="142">
        <v>0.16799999999966531</v>
      </c>
    </row>
    <row r="2521" spans="5:6" x14ac:dyDescent="0.25">
      <c r="E2521">
        <v>102.15</v>
      </c>
      <c r="F2521" s="141">
        <v>0.1430000000000291</v>
      </c>
    </row>
    <row r="2522" spans="5:6" x14ac:dyDescent="0.25">
      <c r="E2522">
        <v>102.178</v>
      </c>
      <c r="F2522" s="142">
        <v>0.12300000000050204</v>
      </c>
    </row>
    <row r="2523" spans="5:6" x14ac:dyDescent="0.25">
      <c r="E2523">
        <v>102.20699999999999</v>
      </c>
      <c r="F2523" s="141">
        <v>0.10600000000067666</v>
      </c>
    </row>
    <row r="2524" spans="5:6" x14ac:dyDescent="0.25">
      <c r="E2524">
        <v>102.236</v>
      </c>
      <c r="F2524" s="142">
        <v>8.9999999999236024E-2</v>
      </c>
    </row>
    <row r="2525" spans="5:6" x14ac:dyDescent="0.25">
      <c r="E2525">
        <v>102.264</v>
      </c>
      <c r="F2525" s="141">
        <v>7.7000000000225555E-2</v>
      </c>
    </row>
    <row r="2526" spans="5:6" x14ac:dyDescent="0.25">
      <c r="E2526">
        <v>102.29300000000001</v>
      </c>
      <c r="F2526" s="142">
        <v>6.5000000000509317E-2</v>
      </c>
    </row>
    <row r="2527" spans="5:6" x14ac:dyDescent="0.25">
      <c r="E2527">
        <v>102.322</v>
      </c>
      <c r="F2527" s="141">
        <v>5.599999999958527E-2</v>
      </c>
    </row>
    <row r="2528" spans="5:6" x14ac:dyDescent="0.25">
      <c r="E2528">
        <v>102.35</v>
      </c>
      <c r="F2528" s="142">
        <v>4.7999999999774445E-2</v>
      </c>
    </row>
    <row r="2529" spans="5:6" x14ac:dyDescent="0.25">
      <c r="E2529">
        <v>102.379</v>
      </c>
      <c r="F2529" s="141">
        <v>4.1000000000167347E-2</v>
      </c>
    </row>
    <row r="2530" spans="5:6" x14ac:dyDescent="0.25">
      <c r="E2530">
        <v>102.408</v>
      </c>
      <c r="F2530" s="142">
        <v>3.4000000000560249E-2</v>
      </c>
    </row>
    <row r="2531" spans="5:6" x14ac:dyDescent="0.25">
      <c r="E2531">
        <v>102.43600000000001</v>
      </c>
      <c r="F2531" s="141">
        <v>2.9999999999745341E-2</v>
      </c>
    </row>
    <row r="2532" spans="5:6" x14ac:dyDescent="0.25">
      <c r="E2532">
        <v>102.465</v>
      </c>
      <c r="F2532" s="142">
        <v>2.4999999999636202E-2</v>
      </c>
    </row>
    <row r="2533" spans="5:6" x14ac:dyDescent="0.25">
      <c r="E2533">
        <v>102.49299999999999</v>
      </c>
      <c r="F2533" s="141">
        <v>2.1000000000640284E-2</v>
      </c>
    </row>
    <row r="2534" spans="5:6" x14ac:dyDescent="0.25">
      <c r="E2534">
        <v>102.52200000000001</v>
      </c>
      <c r="F2534" s="142">
        <v>1.8000000000029104E-2</v>
      </c>
    </row>
    <row r="2535" spans="5:6" x14ac:dyDescent="0.25">
      <c r="E2535">
        <v>102.551</v>
      </c>
      <c r="F2535" s="141">
        <v>1.4999999999417923E-2</v>
      </c>
    </row>
    <row r="2536" spans="5:6" x14ac:dyDescent="0.25">
      <c r="E2536">
        <v>102.57899999999999</v>
      </c>
      <c r="F2536" s="142">
        <v>1.2999999999919964E-2</v>
      </c>
    </row>
    <row r="2537" spans="5:6" x14ac:dyDescent="0.25">
      <c r="E2537">
        <v>102.608</v>
      </c>
      <c r="F2537" s="141">
        <v>1.0999999999512511E-2</v>
      </c>
    </row>
    <row r="2538" spans="5:6" x14ac:dyDescent="0.25">
      <c r="E2538">
        <v>102.637</v>
      </c>
      <c r="F2538" s="142">
        <v>1.0000000000218279E-2</v>
      </c>
    </row>
    <row r="2539" spans="5:6" x14ac:dyDescent="0.25">
      <c r="E2539">
        <v>102.66500000000001</v>
      </c>
      <c r="F2539" s="141">
        <v>8.0000000007203198E-3</v>
      </c>
    </row>
    <row r="2540" spans="5:6" x14ac:dyDescent="0.25">
      <c r="E2540">
        <v>102.694</v>
      </c>
      <c r="F2540" s="142">
        <v>6.9999999996070983E-3</v>
      </c>
    </row>
    <row r="2541" spans="5:6" x14ac:dyDescent="0.25">
      <c r="E2541">
        <v>102.723</v>
      </c>
      <c r="F2541" s="141">
        <v>6.0000000003128662E-3</v>
      </c>
    </row>
    <row r="2542" spans="5:6" x14ac:dyDescent="0.25">
      <c r="E2542">
        <v>102.751</v>
      </c>
      <c r="F2542" s="142">
        <v>5.0000000001091394E-3</v>
      </c>
    </row>
    <row r="2543" spans="5:6" x14ac:dyDescent="0.25">
      <c r="E2543">
        <v>102.78</v>
      </c>
      <c r="F2543" s="141">
        <v>5.0000000001091394E-3</v>
      </c>
    </row>
    <row r="2544" spans="5:6" x14ac:dyDescent="0.25">
      <c r="E2544">
        <v>102.809</v>
      </c>
      <c r="F2544" s="142">
        <v>3.9999999999054126E-3</v>
      </c>
    </row>
    <row r="2545" spans="5:6" x14ac:dyDescent="0.25">
      <c r="E2545">
        <v>102.837</v>
      </c>
      <c r="F2545" s="141">
        <v>3.9999999999054126E-3</v>
      </c>
    </row>
    <row r="2546" spans="5:6" x14ac:dyDescent="0.25">
      <c r="E2546">
        <v>102.866</v>
      </c>
      <c r="F2546" s="142">
        <v>3.0000000006111804E-3</v>
      </c>
    </row>
    <row r="2547" spans="5:6" x14ac:dyDescent="0.25">
      <c r="E2547">
        <v>102.895</v>
      </c>
      <c r="F2547" s="141">
        <v>2.9999999997016857E-3</v>
      </c>
    </row>
    <row r="2548" spans="5:6" x14ac:dyDescent="0.25">
      <c r="E2548">
        <v>102.923</v>
      </c>
      <c r="F2548" s="142">
        <v>3.0000000006111804E-3</v>
      </c>
    </row>
    <row r="2549" spans="5:6" x14ac:dyDescent="0.25">
      <c r="E2549">
        <v>102.952</v>
      </c>
      <c r="F2549" s="141">
        <v>2.0000000004074536E-3</v>
      </c>
    </row>
    <row r="2550" spans="5:6" x14ac:dyDescent="0.25">
      <c r="E2550">
        <v>102.98</v>
      </c>
      <c r="F2550" s="142">
        <v>1.9999999994979589E-3</v>
      </c>
    </row>
    <row r="2551" spans="5:6" x14ac:dyDescent="0.25">
      <c r="E2551">
        <v>103.009</v>
      </c>
      <c r="F2551" s="141">
        <v>1.9999999994979589E-3</v>
      </c>
    </row>
    <row r="2552" spans="5:6" x14ac:dyDescent="0.25">
      <c r="E2552">
        <v>103.038</v>
      </c>
      <c r="F2552" s="142">
        <v>9.9999999929423211E-4</v>
      </c>
    </row>
    <row r="2553" spans="5:6" x14ac:dyDescent="0.25">
      <c r="E2553">
        <v>103.066</v>
      </c>
      <c r="F2553" s="141">
        <v>1.0000000002037268E-3</v>
      </c>
    </row>
    <row r="2554" spans="5:6" x14ac:dyDescent="0.25">
      <c r="E2554">
        <v>103.095</v>
      </c>
      <c r="F2554" s="142">
        <v>1.0000000002037268E-3</v>
      </c>
    </row>
    <row r="2555" spans="5:6" x14ac:dyDescent="0.25">
      <c r="E2555">
        <v>103.124</v>
      </c>
      <c r="F2555" s="141">
        <v>1.0000000002037268E-3</v>
      </c>
    </row>
    <row r="2556" spans="5:6" x14ac:dyDescent="0.25">
      <c r="E2556">
        <v>103.152</v>
      </c>
      <c r="F2556" s="142">
        <v>1.0000000002037268E-3</v>
      </c>
    </row>
    <row r="2557" spans="5:6" x14ac:dyDescent="0.25">
      <c r="E2557">
        <v>103.181</v>
      </c>
      <c r="F2557" s="141">
        <v>2.0000000004074536E-3</v>
      </c>
    </row>
    <row r="2558" spans="5:6" x14ac:dyDescent="0.25">
      <c r="E2558">
        <v>103.21</v>
      </c>
      <c r="F2558" s="142">
        <v>1.0000000002037268E-3</v>
      </c>
    </row>
    <row r="2559" spans="5:6" x14ac:dyDescent="0.25">
      <c r="E2559">
        <v>103.238</v>
      </c>
      <c r="F2559" s="141">
        <v>2.0000000004074536E-3</v>
      </c>
    </row>
    <row r="2560" spans="5:6" x14ac:dyDescent="0.25">
      <c r="E2560">
        <v>103.267</v>
      </c>
      <c r="F2560" s="142">
        <v>1.0000000002037268E-3</v>
      </c>
    </row>
    <row r="2561" spans="5:6" x14ac:dyDescent="0.25">
      <c r="E2561">
        <v>103.29600000000001</v>
      </c>
      <c r="F2561" s="141">
        <v>9.9999999929423211E-4</v>
      </c>
    </row>
    <row r="2562" spans="5:6" x14ac:dyDescent="0.25">
      <c r="E2562">
        <v>103.324</v>
      </c>
      <c r="F2562" s="142">
        <v>1.0000000002037268E-3</v>
      </c>
    </row>
    <row r="2563" spans="5:6" x14ac:dyDescent="0.25">
      <c r="E2563">
        <v>103.35299999999999</v>
      </c>
      <c r="F2563" s="141">
        <v>1.0000000002037268E-3</v>
      </c>
    </row>
    <row r="2564" spans="5:6" x14ac:dyDescent="0.25">
      <c r="E2564">
        <v>103.38200000000001</v>
      </c>
      <c r="F2564" s="142">
        <v>1.0000000002037268E-3</v>
      </c>
    </row>
    <row r="2565" spans="5:6" x14ac:dyDescent="0.25">
      <c r="E2565">
        <v>103.41</v>
      </c>
      <c r="F2565" s="141">
        <v>1.0000000002037268E-3</v>
      </c>
    </row>
    <row r="2566" spans="5:6" x14ac:dyDescent="0.25">
      <c r="E2566">
        <v>103.43899999999999</v>
      </c>
      <c r="F2566" s="142">
        <v>1.0000000002037268E-3</v>
      </c>
    </row>
    <row r="2567" spans="5:6" x14ac:dyDescent="0.25">
      <c r="E2567">
        <v>103.467</v>
      </c>
      <c r="F2567" s="141">
        <v>1.0000000002037268E-3</v>
      </c>
    </row>
    <row r="2568" spans="5:6" x14ac:dyDescent="0.25">
      <c r="E2568">
        <v>103.496</v>
      </c>
      <c r="F2568" s="142">
        <v>1.0000000002037268E-3</v>
      </c>
    </row>
    <row r="2569" spans="5:6" x14ac:dyDescent="0.25">
      <c r="E2569">
        <v>103.52500000000001</v>
      </c>
      <c r="F2569" s="141">
        <v>9.9999999929423211E-4</v>
      </c>
    </row>
    <row r="2570" spans="5:6" x14ac:dyDescent="0.25">
      <c r="E2570">
        <v>103.553</v>
      </c>
      <c r="F2570" s="142">
        <v>1.0000000002037268E-3</v>
      </c>
    </row>
    <row r="2571" spans="5:6" x14ac:dyDescent="0.25">
      <c r="E2571">
        <v>103.58199999999999</v>
      </c>
      <c r="F2571" s="141">
        <v>1.0000000002037268E-3</v>
      </c>
    </row>
    <row r="2572" spans="5:6" x14ac:dyDescent="0.25">
      <c r="E2572">
        <v>103.611</v>
      </c>
      <c r="F2572" s="142">
        <v>9.9999999929423211E-4</v>
      </c>
    </row>
    <row r="2573" spans="5:6" x14ac:dyDescent="0.25">
      <c r="E2573">
        <v>103.639</v>
      </c>
      <c r="F2573" s="141">
        <v>9.9999999929423211E-4</v>
      </c>
    </row>
    <row r="2574" spans="5:6" x14ac:dyDescent="0.25">
      <c r="E2574">
        <v>103.66800000000001</v>
      </c>
      <c r="F2574" s="142">
        <v>1.0000000002037268E-3</v>
      </c>
    </row>
    <row r="2575" spans="5:6" x14ac:dyDescent="0.25">
      <c r="E2575">
        <v>103.697</v>
      </c>
      <c r="F2575" s="141">
        <v>1.0000000002037268E-3</v>
      </c>
    </row>
    <row r="2576" spans="5:6" x14ac:dyDescent="0.25">
      <c r="E2576">
        <v>103.72499999999999</v>
      </c>
      <c r="F2576" s="142">
        <v>1.0000000002037268E-3</v>
      </c>
    </row>
    <row r="2577" spans="5:6" x14ac:dyDescent="0.25">
      <c r="E2577">
        <v>103.754</v>
      </c>
      <c r="F2577" s="141">
        <v>1.0000000002037268E-3</v>
      </c>
    </row>
    <row r="2578" spans="5:6" x14ac:dyDescent="0.25">
      <c r="E2578">
        <v>103.783</v>
      </c>
      <c r="F2578" s="142">
        <v>9.9999999929423211E-4</v>
      </c>
    </row>
    <row r="2579" spans="5:6" x14ac:dyDescent="0.25">
      <c r="E2579">
        <v>103.81100000000001</v>
      </c>
      <c r="F2579" s="141">
        <v>1.0000000002037268E-3</v>
      </c>
    </row>
    <row r="2580" spans="5:6" x14ac:dyDescent="0.25">
      <c r="E2580">
        <v>103.84</v>
      </c>
      <c r="F2580" s="142">
        <v>1.0000000002037268E-3</v>
      </c>
    </row>
    <row r="2581" spans="5:6" x14ac:dyDescent="0.25">
      <c r="E2581">
        <v>103.869</v>
      </c>
      <c r="F2581" s="141">
        <v>1.0000000002037268E-3</v>
      </c>
    </row>
    <row r="2582" spans="5:6" x14ac:dyDescent="0.25">
      <c r="E2582">
        <v>103.89700000000001</v>
      </c>
      <c r="F2582" s="142">
        <v>9.9999999929423211E-4</v>
      </c>
    </row>
    <row r="2583" spans="5:6" x14ac:dyDescent="0.25">
      <c r="E2583">
        <v>103.926</v>
      </c>
      <c r="F2583" s="141">
        <v>1.0000000002037268E-3</v>
      </c>
    </row>
    <row r="2584" spans="5:6" x14ac:dyDescent="0.25">
      <c r="E2584">
        <v>103.955</v>
      </c>
      <c r="F2584" s="142">
        <v>1.0000000002037268E-3</v>
      </c>
    </row>
    <row r="2585" spans="5:6" x14ac:dyDescent="0.25">
      <c r="E2585">
        <v>103.983</v>
      </c>
      <c r="F2585" s="141">
        <v>1.0000000002037268E-3</v>
      </c>
    </row>
    <row r="2586" spans="5:6" x14ac:dyDescent="0.25">
      <c r="E2586">
        <v>104.012</v>
      </c>
      <c r="F2586" s="142">
        <v>1.0000000002037268E-3</v>
      </c>
    </row>
    <row r="2587" spans="5:6" x14ac:dyDescent="0.25">
      <c r="E2587">
        <v>104.04</v>
      </c>
      <c r="F2587" s="141">
        <v>1.0000000002037268E-3</v>
      </c>
    </row>
    <row r="2588" spans="5:6" x14ac:dyDescent="0.25">
      <c r="E2588">
        <v>104.069</v>
      </c>
      <c r="F2588" s="142">
        <v>9.9999999929423211E-4</v>
      </c>
    </row>
    <row r="2589" spans="5:6" x14ac:dyDescent="0.25">
      <c r="E2589">
        <v>104.098</v>
      </c>
      <c r="F2589" s="141">
        <v>1.0000000002037268E-3</v>
      </c>
    </row>
    <row r="2590" spans="5:6" x14ac:dyDescent="0.25">
      <c r="E2590">
        <v>104.126</v>
      </c>
      <c r="F2590" s="142">
        <v>1.0000000002037268E-3</v>
      </c>
    </row>
    <row r="2591" spans="5:6" x14ac:dyDescent="0.25">
      <c r="E2591">
        <v>104.155</v>
      </c>
      <c r="F2591" s="141">
        <v>1.0000000002037268E-3</v>
      </c>
    </row>
    <row r="2592" spans="5:6" x14ac:dyDescent="0.25">
      <c r="E2592">
        <v>104.184</v>
      </c>
      <c r="F2592" s="142">
        <v>1.0000000002037268E-3</v>
      </c>
    </row>
    <row r="2593" spans="5:6" x14ac:dyDescent="0.25">
      <c r="E2593">
        <v>104.212</v>
      </c>
      <c r="F2593" s="141">
        <v>1.0000000002037268E-3</v>
      </c>
    </row>
    <row r="2594" spans="5:6" x14ac:dyDescent="0.25">
      <c r="E2594">
        <v>104.241</v>
      </c>
      <c r="F2594" s="142">
        <v>0</v>
      </c>
    </row>
    <row r="2595" spans="5:6" x14ac:dyDescent="0.25">
      <c r="E2595">
        <v>104.27</v>
      </c>
      <c r="F2595" s="141">
        <v>9.9999999929423211E-4</v>
      </c>
    </row>
    <row r="2596" spans="5:6" x14ac:dyDescent="0.25">
      <c r="E2596">
        <v>104.298</v>
      </c>
      <c r="F2596" s="142">
        <v>0</v>
      </c>
    </row>
    <row r="2597" spans="5:6" x14ac:dyDescent="0.25">
      <c r="E2597">
        <v>104.327</v>
      </c>
      <c r="F2597" s="141">
        <v>1.0000000002037268E-3</v>
      </c>
    </row>
    <row r="2598" spans="5:6" x14ac:dyDescent="0.25">
      <c r="E2598">
        <v>104.35599999999999</v>
      </c>
      <c r="F2598" s="142">
        <v>1.0000000002037268E-3</v>
      </c>
    </row>
    <row r="2599" spans="5:6" x14ac:dyDescent="0.25">
      <c r="E2599">
        <v>104.384</v>
      </c>
      <c r="F2599" s="141">
        <v>1.0000000002037268E-3</v>
      </c>
    </row>
    <row r="2600" spans="5:6" x14ac:dyDescent="0.25">
      <c r="E2600">
        <v>104.413</v>
      </c>
      <c r="F2600" s="142">
        <v>1.0000000002037268E-3</v>
      </c>
    </row>
    <row r="2601" spans="5:6" x14ac:dyDescent="0.25">
      <c r="E2601">
        <v>104.44199999999999</v>
      </c>
      <c r="F2601" s="141">
        <v>0</v>
      </c>
    </row>
    <row r="2602" spans="5:6" x14ac:dyDescent="0.25">
      <c r="E2602">
        <v>104.47</v>
      </c>
      <c r="F2602" s="142">
        <v>9.9999999929423211E-4</v>
      </c>
    </row>
    <row r="2603" spans="5:6" x14ac:dyDescent="0.25">
      <c r="E2603">
        <v>104.499</v>
      </c>
      <c r="F2603" s="141">
        <v>0</v>
      </c>
    </row>
    <row r="2604" spans="5:6" x14ac:dyDescent="0.25">
      <c r="E2604">
        <v>104.527</v>
      </c>
      <c r="F2604" s="142">
        <v>9.9999999929423211E-4</v>
      </c>
    </row>
    <row r="2605" spans="5:6" x14ac:dyDescent="0.25">
      <c r="E2605">
        <v>104.556</v>
      </c>
      <c r="F2605" s="141">
        <v>9.9999999929423211E-4</v>
      </c>
    </row>
    <row r="2606" spans="5:6" x14ac:dyDescent="0.25">
      <c r="E2606">
        <v>104.58499999999999</v>
      </c>
      <c r="F2606" s="142">
        <v>1.0000000002037268E-3</v>
      </c>
    </row>
    <row r="2607" spans="5:6" x14ac:dyDescent="0.25">
      <c r="E2607">
        <v>104.613</v>
      </c>
      <c r="F2607" s="141">
        <v>0</v>
      </c>
    </row>
    <row r="2608" spans="5:6" x14ac:dyDescent="0.25">
      <c r="E2608">
        <v>104.642</v>
      </c>
      <c r="F2608" s="142">
        <v>9.9999999929423211E-4</v>
      </c>
    </row>
    <row r="2609" spans="5:6" x14ac:dyDescent="0.25">
      <c r="E2609">
        <v>104.67100000000001</v>
      </c>
      <c r="F2609" s="141">
        <v>1.0000000002037268E-3</v>
      </c>
    </row>
    <row r="2610" spans="5:6" x14ac:dyDescent="0.25">
      <c r="E2610">
        <v>104.699</v>
      </c>
      <c r="F2610" s="142">
        <v>0</v>
      </c>
    </row>
    <row r="2611" spans="5:6" x14ac:dyDescent="0.25">
      <c r="E2611">
        <v>104.72799999999999</v>
      </c>
      <c r="F2611" s="141">
        <v>9.9999999929423211E-4</v>
      </c>
    </row>
    <row r="2612" spans="5:6" x14ac:dyDescent="0.25">
      <c r="E2612">
        <v>104.75700000000001</v>
      </c>
      <c r="F2612" s="142">
        <v>0</v>
      </c>
    </row>
    <row r="2613" spans="5:6" x14ac:dyDescent="0.25">
      <c r="E2613">
        <v>104.785</v>
      </c>
      <c r="F2613" s="141">
        <v>1.0000000002037268E-3</v>
      </c>
    </row>
    <row r="2614" spans="5:6" x14ac:dyDescent="0.25">
      <c r="E2614">
        <v>104.81399999999999</v>
      </c>
      <c r="F2614" s="142">
        <v>0</v>
      </c>
    </row>
    <row r="2615" spans="5:6" x14ac:dyDescent="0.25">
      <c r="E2615">
        <v>104.843</v>
      </c>
      <c r="F2615" s="141">
        <v>9.9999999929423211E-4</v>
      </c>
    </row>
    <row r="2616" spans="5:6" x14ac:dyDescent="0.25">
      <c r="E2616">
        <v>104.871</v>
      </c>
      <c r="F2616" s="142">
        <v>1.0000000002037268E-3</v>
      </c>
    </row>
    <row r="2617" spans="5:6" x14ac:dyDescent="0.25">
      <c r="E2617">
        <v>104.9</v>
      </c>
      <c r="F2617" s="141">
        <v>1.0000000002037268E-3</v>
      </c>
    </row>
    <row r="2618" spans="5:6" x14ac:dyDescent="0.25">
      <c r="E2618">
        <v>104.929</v>
      </c>
      <c r="F2618" s="142">
        <v>1.0000000002037268E-3</v>
      </c>
    </row>
    <row r="2619" spans="5:6" x14ac:dyDescent="0.25">
      <c r="E2619">
        <v>104.95699999999999</v>
      </c>
      <c r="F2619" s="141">
        <v>1.0000000002037268E-3</v>
      </c>
    </row>
    <row r="2620" spans="5:6" x14ac:dyDescent="0.25">
      <c r="E2620">
        <v>104.986</v>
      </c>
      <c r="F2620" s="142">
        <v>1.0000000002037268E-3</v>
      </c>
    </row>
    <row r="2621" spans="5:6" x14ac:dyDescent="0.25">
      <c r="E2621">
        <v>105.014</v>
      </c>
      <c r="F2621" s="141">
        <v>1.0000000002037268E-3</v>
      </c>
    </row>
    <row r="2622" spans="5:6" x14ac:dyDescent="0.25">
      <c r="E2622">
        <v>105.04300000000001</v>
      </c>
      <c r="F2622" s="142">
        <v>1.0000000002037268E-3</v>
      </c>
    </row>
    <row r="2623" spans="5:6" x14ac:dyDescent="0.25">
      <c r="E2623">
        <v>105.072</v>
      </c>
      <c r="F2623" s="141">
        <v>1.0000000002037268E-3</v>
      </c>
    </row>
    <row r="2624" spans="5:6" x14ac:dyDescent="0.25">
      <c r="E2624">
        <v>105.1</v>
      </c>
      <c r="F2624" s="142">
        <v>1.0000000002037268E-3</v>
      </c>
    </row>
    <row r="2625" spans="5:6" x14ac:dyDescent="0.25">
      <c r="E2625">
        <v>105.129</v>
      </c>
      <c r="F2625" s="141">
        <v>1.0000000002037268E-3</v>
      </c>
    </row>
    <row r="2626" spans="5:6" x14ac:dyDescent="0.25">
      <c r="E2626">
        <v>105.158</v>
      </c>
      <c r="F2626" s="142">
        <v>0</v>
      </c>
    </row>
    <row r="2627" spans="5:6" x14ac:dyDescent="0.25">
      <c r="E2627">
        <v>105.18600000000001</v>
      </c>
      <c r="F2627" s="141">
        <v>0</v>
      </c>
    </row>
    <row r="2628" spans="5:6" x14ac:dyDescent="0.25">
      <c r="E2628">
        <v>105.215</v>
      </c>
      <c r="F2628" s="142">
        <v>1.0000000002037268E-3</v>
      </c>
    </row>
    <row r="2629" spans="5:6" x14ac:dyDescent="0.25">
      <c r="E2629">
        <v>105.244</v>
      </c>
      <c r="F2629" s="141">
        <v>1.0000000002037268E-3</v>
      </c>
    </row>
    <row r="2630" spans="5:6" x14ac:dyDescent="0.25">
      <c r="E2630">
        <v>105.27200000000001</v>
      </c>
      <c r="F2630" s="142">
        <v>9.9999999929423211E-4</v>
      </c>
    </row>
    <row r="2631" spans="5:6" x14ac:dyDescent="0.25">
      <c r="E2631">
        <v>105.301</v>
      </c>
      <c r="F2631" s="141">
        <v>1.0000000002037268E-3</v>
      </c>
    </row>
    <row r="2632" spans="5:6" x14ac:dyDescent="0.25">
      <c r="E2632">
        <v>105.33</v>
      </c>
      <c r="F2632" s="142">
        <v>9.9999999929423211E-4</v>
      </c>
    </row>
    <row r="2633" spans="5:6" x14ac:dyDescent="0.25">
      <c r="E2633">
        <v>105.358</v>
      </c>
      <c r="F2633" s="141">
        <v>0</v>
      </c>
    </row>
    <row r="2634" spans="5:6" x14ac:dyDescent="0.25">
      <c r="E2634">
        <v>105.387</v>
      </c>
      <c r="F2634" s="142">
        <v>1.0000000002037268E-3</v>
      </c>
    </row>
    <row r="2635" spans="5:6" x14ac:dyDescent="0.25">
      <c r="E2635">
        <v>105.416</v>
      </c>
      <c r="F2635" s="141">
        <v>0</v>
      </c>
    </row>
    <row r="2636" spans="5:6" x14ac:dyDescent="0.25">
      <c r="E2636">
        <v>105.444</v>
      </c>
      <c r="F2636" s="142">
        <v>9.9999999929423211E-4</v>
      </c>
    </row>
    <row r="2637" spans="5:6" x14ac:dyDescent="0.25">
      <c r="E2637">
        <v>105.473</v>
      </c>
      <c r="F2637" s="141">
        <v>9.9999999929423211E-4</v>
      </c>
    </row>
    <row r="2638" spans="5:6" x14ac:dyDescent="0.25">
      <c r="E2638">
        <v>105.501</v>
      </c>
      <c r="F2638" s="142">
        <v>1.0000000002037268E-3</v>
      </c>
    </row>
    <row r="2639" spans="5:6" x14ac:dyDescent="0.25">
      <c r="E2639">
        <v>105.53</v>
      </c>
      <c r="F2639" s="141">
        <v>1.0000000002037268E-3</v>
      </c>
    </row>
    <row r="2640" spans="5:6" x14ac:dyDescent="0.25">
      <c r="E2640">
        <v>105.559</v>
      </c>
      <c r="F2640" s="142">
        <v>1.0000000002037268E-3</v>
      </c>
    </row>
    <row r="2641" spans="5:6" x14ac:dyDescent="0.25">
      <c r="E2641">
        <v>105.587</v>
      </c>
      <c r="F2641" s="141">
        <v>9.9999999929423211E-4</v>
      </c>
    </row>
    <row r="2642" spans="5:6" x14ac:dyDescent="0.25">
      <c r="E2642">
        <v>105.616</v>
      </c>
      <c r="F2642" s="142">
        <v>1.0000000002037268E-3</v>
      </c>
    </row>
    <row r="2643" spans="5:6" x14ac:dyDescent="0.25">
      <c r="E2643">
        <v>105.645</v>
      </c>
      <c r="F2643" s="141">
        <v>9.9999999929423211E-4</v>
      </c>
    </row>
    <row r="2644" spans="5:6" x14ac:dyDescent="0.25">
      <c r="E2644">
        <v>105.673</v>
      </c>
      <c r="F2644" s="142">
        <v>1.0000000002037268E-3</v>
      </c>
    </row>
    <row r="2645" spans="5:6" x14ac:dyDescent="0.25">
      <c r="E2645">
        <v>105.702</v>
      </c>
      <c r="F2645" s="141">
        <v>1.0000000002037268E-3</v>
      </c>
    </row>
    <row r="2646" spans="5:6" x14ac:dyDescent="0.25">
      <c r="E2646">
        <v>105.73099999999999</v>
      </c>
      <c r="F2646" s="142">
        <v>1.0000000002037268E-3</v>
      </c>
    </row>
    <row r="2647" spans="5:6" x14ac:dyDescent="0.25">
      <c r="E2647">
        <v>105.759</v>
      </c>
      <c r="F2647" s="141">
        <v>0</v>
      </c>
    </row>
    <row r="2648" spans="5:6" x14ac:dyDescent="0.25">
      <c r="E2648">
        <v>105.788</v>
      </c>
      <c r="F2648" s="142">
        <v>1.0000000002037268E-3</v>
      </c>
    </row>
    <row r="2649" spans="5:6" x14ac:dyDescent="0.25">
      <c r="E2649">
        <v>105.81699999999999</v>
      </c>
      <c r="F2649" s="141">
        <v>0</v>
      </c>
    </row>
    <row r="2650" spans="5:6" x14ac:dyDescent="0.25">
      <c r="E2650">
        <v>105.845</v>
      </c>
      <c r="F2650" s="142">
        <v>1.0000000002037268E-3</v>
      </c>
    </row>
    <row r="2651" spans="5:6" x14ac:dyDescent="0.25">
      <c r="E2651">
        <v>105.874</v>
      </c>
      <c r="F2651" s="141">
        <v>1.0000000002037268E-3</v>
      </c>
    </row>
    <row r="2652" spans="5:6" x14ac:dyDescent="0.25">
      <c r="E2652">
        <v>105.90300000000001</v>
      </c>
      <c r="F2652" s="142">
        <v>1.0000000002037268E-3</v>
      </c>
    </row>
    <row r="2653" spans="5:6" x14ac:dyDescent="0.25">
      <c r="E2653">
        <v>105.931</v>
      </c>
      <c r="F2653" s="141">
        <v>0</v>
      </c>
    </row>
    <row r="2654" spans="5:6" x14ac:dyDescent="0.25">
      <c r="E2654">
        <v>105.96</v>
      </c>
      <c r="F2654" s="142">
        <v>1.0000000002037268E-3</v>
      </c>
    </row>
    <row r="2655" spans="5:6" x14ac:dyDescent="0.25">
      <c r="E2655">
        <v>105.989</v>
      </c>
      <c r="F2655" s="141">
        <v>1.0000000002037268E-3</v>
      </c>
    </row>
    <row r="2656" spans="5:6" x14ac:dyDescent="0.25">
      <c r="E2656">
        <v>106.017</v>
      </c>
      <c r="F2656" s="142">
        <v>9.9999999929423211E-4</v>
      </c>
    </row>
    <row r="2657" spans="5:6" x14ac:dyDescent="0.25">
      <c r="E2657">
        <v>106.04600000000001</v>
      </c>
      <c r="F2657" s="141">
        <v>1.0000000002037268E-3</v>
      </c>
    </row>
    <row r="2658" spans="5:6" x14ac:dyDescent="0.25">
      <c r="E2658">
        <v>106.074</v>
      </c>
      <c r="F2658" s="142">
        <v>1.0000000002037268E-3</v>
      </c>
    </row>
    <row r="2659" spans="5:6" x14ac:dyDescent="0.25">
      <c r="E2659">
        <v>106.10299999999999</v>
      </c>
      <c r="F2659" s="141">
        <v>1.0000000002037268E-3</v>
      </c>
    </row>
    <row r="2660" spans="5:6" x14ac:dyDescent="0.25">
      <c r="E2660">
        <v>106.13200000000001</v>
      </c>
      <c r="F2660" s="142">
        <v>0</v>
      </c>
    </row>
    <row r="2661" spans="5:6" x14ac:dyDescent="0.25">
      <c r="E2661">
        <v>106.16</v>
      </c>
      <c r="F2661" s="141">
        <v>1.0000000002037268E-3</v>
      </c>
    </row>
    <row r="2662" spans="5:6" x14ac:dyDescent="0.25">
      <c r="E2662">
        <v>106.18899999999999</v>
      </c>
      <c r="F2662" s="142">
        <v>9.9999999929423211E-4</v>
      </c>
    </row>
    <row r="2663" spans="5:6" x14ac:dyDescent="0.25">
      <c r="E2663">
        <v>106.218</v>
      </c>
      <c r="F2663" s="141">
        <v>1.0000000002037268E-3</v>
      </c>
    </row>
    <row r="2664" spans="5:6" x14ac:dyDescent="0.25">
      <c r="E2664">
        <v>106.246</v>
      </c>
      <c r="F2664" s="142">
        <v>1.0000000002037268E-3</v>
      </c>
    </row>
    <row r="2665" spans="5:6" x14ac:dyDescent="0.25">
      <c r="E2665">
        <v>106.27500000000001</v>
      </c>
      <c r="F2665" s="141">
        <v>9.9999999929423211E-4</v>
      </c>
    </row>
    <row r="2666" spans="5:6" x14ac:dyDescent="0.25">
      <c r="E2666">
        <v>106.304</v>
      </c>
      <c r="F2666" s="142">
        <v>0</v>
      </c>
    </row>
    <row r="2667" spans="5:6" x14ac:dyDescent="0.25">
      <c r="E2667">
        <v>106.33199999999999</v>
      </c>
      <c r="F2667" s="141">
        <v>0</v>
      </c>
    </row>
    <row r="2668" spans="5:6" x14ac:dyDescent="0.25">
      <c r="E2668">
        <v>106.361</v>
      </c>
      <c r="F2668" s="142">
        <v>1.0000000002037268E-3</v>
      </c>
    </row>
    <row r="2669" spans="5:6" x14ac:dyDescent="0.25">
      <c r="E2669">
        <v>106.39</v>
      </c>
      <c r="F2669" s="141">
        <v>1.0000000002037268E-3</v>
      </c>
    </row>
    <row r="2670" spans="5:6" x14ac:dyDescent="0.25">
      <c r="E2670">
        <v>106.41800000000001</v>
      </c>
      <c r="F2670" s="142">
        <v>1.0000000002037268E-3</v>
      </c>
    </row>
    <row r="2671" spans="5:6" x14ac:dyDescent="0.25">
      <c r="E2671">
        <v>106.447</v>
      </c>
      <c r="F2671" s="141">
        <v>0</v>
      </c>
    </row>
    <row r="2672" spans="5:6" x14ac:dyDescent="0.25">
      <c r="E2672">
        <v>106.476</v>
      </c>
      <c r="F2672" s="142">
        <v>1.0000000002037268E-3</v>
      </c>
    </row>
    <row r="2673" spans="5:6" x14ac:dyDescent="0.25">
      <c r="E2673">
        <v>106.504</v>
      </c>
      <c r="F2673" s="141">
        <v>1.0000000002037268E-3</v>
      </c>
    </row>
    <row r="2674" spans="5:6" x14ac:dyDescent="0.25">
      <c r="E2674">
        <v>106.533</v>
      </c>
      <c r="F2674" s="142">
        <v>1.0000000002037268E-3</v>
      </c>
    </row>
    <row r="2675" spans="5:6" x14ac:dyDescent="0.25">
      <c r="E2675">
        <v>106.56100000000001</v>
      </c>
      <c r="F2675" s="141">
        <v>1.0000000002037268E-3</v>
      </c>
    </row>
    <row r="2676" spans="5:6" x14ac:dyDescent="0.25">
      <c r="E2676">
        <v>106.59</v>
      </c>
      <c r="F2676" s="142">
        <v>0</v>
      </c>
    </row>
    <row r="2677" spans="5:6" x14ac:dyDescent="0.25">
      <c r="E2677">
        <v>106.619</v>
      </c>
      <c r="F2677" s="141">
        <v>1.0000000002037268E-3</v>
      </c>
    </row>
    <row r="2678" spans="5:6" x14ac:dyDescent="0.25">
      <c r="E2678">
        <v>106.64700000000001</v>
      </c>
      <c r="F2678" s="142">
        <v>1.0000000002037268E-3</v>
      </c>
    </row>
    <row r="2679" spans="5:6" x14ac:dyDescent="0.25">
      <c r="E2679">
        <v>106.676</v>
      </c>
      <c r="F2679" s="141">
        <v>0</v>
      </c>
    </row>
    <row r="2680" spans="5:6" x14ac:dyDescent="0.25">
      <c r="E2680">
        <v>106.705</v>
      </c>
      <c r="F2680" s="142">
        <v>9.9999999929423211E-4</v>
      </c>
    </row>
    <row r="2681" spans="5:6" x14ac:dyDescent="0.25">
      <c r="E2681">
        <v>106.733</v>
      </c>
      <c r="F2681" s="141">
        <v>1.0000000002037268E-3</v>
      </c>
    </row>
    <row r="2682" spans="5:6" x14ac:dyDescent="0.25">
      <c r="E2682">
        <v>106.762</v>
      </c>
      <c r="F2682" s="142">
        <v>9.9999999929423211E-4</v>
      </c>
    </row>
    <row r="2683" spans="5:6" x14ac:dyDescent="0.25">
      <c r="E2683">
        <v>106.791</v>
      </c>
      <c r="F2683" s="141">
        <v>1.0000000002037268E-3</v>
      </c>
    </row>
    <row r="2684" spans="5:6" x14ac:dyDescent="0.25">
      <c r="E2684">
        <v>106.819</v>
      </c>
      <c r="F2684" s="142">
        <v>9.9999999929423211E-4</v>
      </c>
    </row>
    <row r="2685" spans="5:6" x14ac:dyDescent="0.25">
      <c r="E2685">
        <v>106.848</v>
      </c>
      <c r="F2685" s="141">
        <v>0</v>
      </c>
    </row>
    <row r="2686" spans="5:6" x14ac:dyDescent="0.25">
      <c r="E2686">
        <v>106.877</v>
      </c>
      <c r="F2686" s="142">
        <v>1.0000000002037268E-3</v>
      </c>
    </row>
    <row r="2687" spans="5:6" x14ac:dyDescent="0.25">
      <c r="E2687">
        <v>106.905</v>
      </c>
      <c r="F2687" s="141">
        <v>0</v>
      </c>
    </row>
    <row r="2688" spans="5:6" x14ac:dyDescent="0.25">
      <c r="E2688">
        <v>106.934</v>
      </c>
      <c r="F2688" s="142">
        <v>9.9999999929423211E-4</v>
      </c>
    </row>
    <row r="2689" spans="5:6" x14ac:dyDescent="0.25">
      <c r="E2689">
        <v>106.96299999999999</v>
      </c>
      <c r="F2689" s="141">
        <v>1.0000000002037268E-3</v>
      </c>
    </row>
    <row r="2690" spans="5:6" x14ac:dyDescent="0.25">
      <c r="E2690">
        <v>106.991</v>
      </c>
      <c r="F2690" s="142">
        <v>1.0000000002037268E-3</v>
      </c>
    </row>
    <row r="2691" spans="5:6" x14ac:dyDescent="0.25">
      <c r="E2691">
        <v>107.02</v>
      </c>
      <c r="F2691" s="141">
        <v>1.0000000002037268E-3</v>
      </c>
    </row>
    <row r="2692" spans="5:6" x14ac:dyDescent="0.25">
      <c r="E2692">
        <v>107.048</v>
      </c>
      <c r="F2692" s="142">
        <v>0</v>
      </c>
    </row>
    <row r="2693" spans="5:6" x14ac:dyDescent="0.25">
      <c r="E2693">
        <v>107.077</v>
      </c>
      <c r="F2693" s="141">
        <v>0</v>
      </c>
    </row>
    <row r="2694" spans="5:6" x14ac:dyDescent="0.25">
      <c r="E2694">
        <v>107.10599999999999</v>
      </c>
      <c r="F2694" s="142">
        <v>1.0000000002037268E-3</v>
      </c>
    </row>
    <row r="2695" spans="5:6" x14ac:dyDescent="0.25">
      <c r="E2695">
        <v>107.134</v>
      </c>
      <c r="F2695" s="141">
        <v>9.9999999929423211E-4</v>
      </c>
    </row>
    <row r="2696" spans="5:6" x14ac:dyDescent="0.25">
      <c r="E2696">
        <v>107.163</v>
      </c>
      <c r="F2696" s="142">
        <v>1.0000000002037268E-3</v>
      </c>
    </row>
    <row r="2697" spans="5:6" x14ac:dyDescent="0.25">
      <c r="E2697">
        <v>107.19199999999999</v>
      </c>
      <c r="F2697" s="141">
        <v>1.0000000002037268E-3</v>
      </c>
    </row>
    <row r="2698" spans="5:6" x14ac:dyDescent="0.25">
      <c r="E2698">
        <v>107.22</v>
      </c>
      <c r="F2698" s="142">
        <v>1.0000000002037268E-3</v>
      </c>
    </row>
    <row r="2699" spans="5:6" x14ac:dyDescent="0.25">
      <c r="E2699">
        <v>107.249</v>
      </c>
      <c r="F2699" s="141">
        <v>0</v>
      </c>
    </row>
    <row r="2700" spans="5:6" x14ac:dyDescent="0.25">
      <c r="E2700">
        <v>107.27800000000001</v>
      </c>
      <c r="F2700" s="142">
        <v>1.0000000002037268E-3</v>
      </c>
    </row>
    <row r="2701" spans="5:6" x14ac:dyDescent="0.25">
      <c r="E2701">
        <v>107.306</v>
      </c>
      <c r="F2701" s="141">
        <v>1.0000000002037268E-3</v>
      </c>
    </row>
    <row r="2702" spans="5:6" x14ac:dyDescent="0.25">
      <c r="E2702">
        <v>107.33499999999999</v>
      </c>
      <c r="F2702" s="142">
        <v>1.0000000002037268E-3</v>
      </c>
    </row>
    <row r="2703" spans="5:6" x14ac:dyDescent="0.25">
      <c r="E2703">
        <v>107.364</v>
      </c>
      <c r="F2703" s="141">
        <v>0</v>
      </c>
    </row>
    <row r="2704" spans="5:6" x14ac:dyDescent="0.25">
      <c r="E2704">
        <v>107.392</v>
      </c>
      <c r="F2704" s="142">
        <v>1.0000000002037268E-3</v>
      </c>
    </row>
    <row r="2705" spans="5:6" x14ac:dyDescent="0.25">
      <c r="E2705">
        <v>107.42100000000001</v>
      </c>
      <c r="F2705" s="141">
        <v>1.0000000002037268E-3</v>
      </c>
    </row>
    <row r="2706" spans="5:6" x14ac:dyDescent="0.25">
      <c r="E2706">
        <v>107.45</v>
      </c>
      <c r="F2706" s="142">
        <v>9.9999999929423211E-4</v>
      </c>
    </row>
    <row r="2707" spans="5:6" x14ac:dyDescent="0.25">
      <c r="E2707">
        <v>107.47799999999999</v>
      </c>
      <c r="F2707" s="141">
        <v>1.0000000002037268E-3</v>
      </c>
    </row>
    <row r="2708" spans="5:6" x14ac:dyDescent="0.25">
      <c r="E2708">
        <v>107.50700000000001</v>
      </c>
      <c r="F2708" s="142">
        <v>1.0000000002037268E-3</v>
      </c>
    </row>
    <row r="2709" spans="5:6" x14ac:dyDescent="0.25">
      <c r="E2709">
        <v>107.535</v>
      </c>
      <c r="F2709" s="141">
        <v>9.9999999929423211E-4</v>
      </c>
    </row>
    <row r="2710" spans="5:6" x14ac:dyDescent="0.25">
      <c r="E2710">
        <v>107.56399999999999</v>
      </c>
      <c r="F2710" s="142">
        <v>1.0000000002037268E-3</v>
      </c>
    </row>
    <row r="2711" spans="5:6" x14ac:dyDescent="0.25">
      <c r="E2711">
        <v>107.593</v>
      </c>
      <c r="F2711" s="141">
        <v>0</v>
      </c>
    </row>
    <row r="2712" spans="5:6" x14ac:dyDescent="0.25">
      <c r="E2712">
        <v>107.621</v>
      </c>
      <c r="F2712" s="142">
        <v>1.0000000002037268E-3</v>
      </c>
    </row>
    <row r="2713" spans="5:6" x14ac:dyDescent="0.25">
      <c r="E2713">
        <v>107.65</v>
      </c>
      <c r="F2713" s="141">
        <v>1.0000000002037268E-3</v>
      </c>
    </row>
    <row r="2714" spans="5:6" x14ac:dyDescent="0.25">
      <c r="E2714">
        <v>107.679</v>
      </c>
      <c r="F2714" s="142">
        <v>0</v>
      </c>
    </row>
    <row r="2715" spans="5:6" x14ac:dyDescent="0.25">
      <c r="E2715">
        <v>107.70699999999999</v>
      </c>
      <c r="F2715" s="141">
        <v>1.0000000002037268E-3</v>
      </c>
    </row>
    <row r="2716" spans="5:6" x14ac:dyDescent="0.25">
      <c r="E2716">
        <v>107.736</v>
      </c>
      <c r="F2716" s="142">
        <v>1.0000000002037268E-3</v>
      </c>
    </row>
    <row r="2717" spans="5:6" x14ac:dyDescent="0.25">
      <c r="E2717">
        <v>107.765</v>
      </c>
      <c r="F2717" s="141">
        <v>1.0000000002037268E-3</v>
      </c>
    </row>
    <row r="2718" spans="5:6" x14ac:dyDescent="0.25">
      <c r="E2718">
        <v>107.79300000000001</v>
      </c>
      <c r="F2718" s="142">
        <v>1.0000000002037268E-3</v>
      </c>
    </row>
    <row r="2719" spans="5:6" x14ac:dyDescent="0.25">
      <c r="E2719">
        <v>107.822</v>
      </c>
      <c r="F2719" s="141">
        <v>0</v>
      </c>
    </row>
    <row r="2720" spans="5:6" x14ac:dyDescent="0.25">
      <c r="E2720">
        <v>107.851</v>
      </c>
      <c r="F2720" s="142">
        <v>1.0000000002037268E-3</v>
      </c>
    </row>
    <row r="2721" spans="5:6" x14ac:dyDescent="0.25">
      <c r="E2721">
        <v>107.879</v>
      </c>
      <c r="F2721" s="141">
        <v>9.9999999929423211E-4</v>
      </c>
    </row>
    <row r="2722" spans="5:6" x14ac:dyDescent="0.25">
      <c r="E2722">
        <v>107.908</v>
      </c>
      <c r="F2722" s="142">
        <v>0</v>
      </c>
    </row>
    <row r="2723" spans="5:6" x14ac:dyDescent="0.25">
      <c r="E2723">
        <v>107.937</v>
      </c>
      <c r="F2723" s="141">
        <v>9.9999999929423211E-4</v>
      </c>
    </row>
    <row r="2724" spans="5:6" x14ac:dyDescent="0.25">
      <c r="E2724">
        <v>107.965</v>
      </c>
      <c r="F2724" s="142">
        <v>9.9999999929423211E-4</v>
      </c>
    </row>
    <row r="2725" spans="5:6" x14ac:dyDescent="0.25">
      <c r="E2725">
        <v>107.994</v>
      </c>
      <c r="F2725" s="141">
        <v>1.0000000002037268E-3</v>
      </c>
    </row>
    <row r="2726" spans="5:6" x14ac:dyDescent="0.25">
      <c r="E2726">
        <v>108.023</v>
      </c>
      <c r="F2726" s="142">
        <v>1.0000000002037268E-3</v>
      </c>
    </row>
    <row r="2727" spans="5:6" x14ac:dyDescent="0.25">
      <c r="E2727">
        <v>108.051</v>
      </c>
      <c r="F2727" s="141">
        <v>0</v>
      </c>
    </row>
    <row r="2728" spans="5:6" x14ac:dyDescent="0.25">
      <c r="E2728">
        <v>108.08</v>
      </c>
      <c r="F2728" s="142">
        <v>0</v>
      </c>
    </row>
    <row r="2729" spans="5:6" x14ac:dyDescent="0.25">
      <c r="E2729">
        <v>108.108</v>
      </c>
      <c r="F2729" s="141">
        <v>1.0000000002037268E-3</v>
      </c>
    </row>
    <row r="2730" spans="5:6" x14ac:dyDescent="0.25">
      <c r="E2730">
        <v>108.137</v>
      </c>
      <c r="F2730" s="142">
        <v>0</v>
      </c>
    </row>
    <row r="2731" spans="5:6" x14ac:dyDescent="0.25">
      <c r="E2731">
        <v>108.166</v>
      </c>
      <c r="F2731" s="141">
        <v>0</v>
      </c>
    </row>
    <row r="2732" spans="5:6" x14ac:dyDescent="0.25">
      <c r="E2732">
        <v>108.194</v>
      </c>
      <c r="F2732" s="142">
        <v>1.0000000002037268E-3</v>
      </c>
    </row>
    <row r="2733" spans="5:6" x14ac:dyDescent="0.25">
      <c r="E2733">
        <v>108.223</v>
      </c>
      <c r="F2733" s="141">
        <v>1.0000000002037268E-3</v>
      </c>
    </row>
    <row r="2734" spans="5:6" x14ac:dyDescent="0.25">
      <c r="E2734">
        <v>108.252</v>
      </c>
      <c r="F2734" s="142">
        <v>1.0000000002037268E-3</v>
      </c>
    </row>
    <row r="2735" spans="5:6" x14ac:dyDescent="0.25">
      <c r="E2735">
        <v>108.28</v>
      </c>
      <c r="F2735" s="141">
        <v>1.0000000002037268E-3</v>
      </c>
    </row>
    <row r="2736" spans="5:6" x14ac:dyDescent="0.25">
      <c r="E2736">
        <v>108.309</v>
      </c>
      <c r="F2736" s="142">
        <v>1.0000000002037268E-3</v>
      </c>
    </row>
    <row r="2737" spans="5:6" x14ac:dyDescent="0.25">
      <c r="E2737">
        <v>108.33799999999999</v>
      </c>
      <c r="F2737" s="141">
        <v>1.0000000002037268E-3</v>
      </c>
    </row>
    <row r="2738" spans="5:6" x14ac:dyDescent="0.25">
      <c r="E2738">
        <v>108.366</v>
      </c>
      <c r="F2738" s="142">
        <v>0</v>
      </c>
    </row>
    <row r="2739" spans="5:6" x14ac:dyDescent="0.25">
      <c r="E2739">
        <v>108.395</v>
      </c>
      <c r="F2739" s="141">
        <v>9.9999999929423211E-4</v>
      </c>
    </row>
    <row r="2740" spans="5:6" x14ac:dyDescent="0.25">
      <c r="E2740">
        <v>108.42400000000001</v>
      </c>
      <c r="F2740" s="142">
        <v>9.9999999929423211E-4</v>
      </c>
    </row>
    <row r="2741" spans="5:6" x14ac:dyDescent="0.25">
      <c r="E2741">
        <v>108.452</v>
      </c>
      <c r="F2741" s="141">
        <v>9.9999999929423211E-4</v>
      </c>
    </row>
    <row r="2742" spans="5:6" x14ac:dyDescent="0.25">
      <c r="E2742">
        <v>108.48099999999999</v>
      </c>
      <c r="F2742" s="142">
        <v>9.9999999929423211E-4</v>
      </c>
    </row>
    <row r="2743" spans="5:6" x14ac:dyDescent="0.25">
      <c r="E2743">
        <v>108.51</v>
      </c>
      <c r="F2743" s="141">
        <v>9.9999999929423211E-4</v>
      </c>
    </row>
    <row r="2744" spans="5:6" x14ac:dyDescent="0.25">
      <c r="E2744">
        <v>108.538</v>
      </c>
      <c r="F2744" s="142">
        <v>0</v>
      </c>
    </row>
    <row r="2745" spans="5:6" x14ac:dyDescent="0.25">
      <c r="E2745">
        <v>108.56699999999999</v>
      </c>
      <c r="F2745" s="141">
        <v>9.9999999929423211E-4</v>
      </c>
    </row>
    <row r="2746" spans="5:6" x14ac:dyDescent="0.25">
      <c r="E2746">
        <v>108.595</v>
      </c>
      <c r="F2746" s="142">
        <v>1.0000000002037268E-3</v>
      </c>
    </row>
    <row r="2747" spans="5:6" x14ac:dyDescent="0.25">
      <c r="E2747">
        <v>108.624</v>
      </c>
      <c r="F2747" s="141">
        <v>1.0000000002037268E-3</v>
      </c>
    </row>
    <row r="2748" spans="5:6" x14ac:dyDescent="0.25">
      <c r="E2748">
        <v>108.65300000000001</v>
      </c>
      <c r="F2748" s="142">
        <v>1.0000000002037268E-3</v>
      </c>
    </row>
    <row r="2749" spans="5:6" x14ac:dyDescent="0.25">
      <c r="E2749">
        <v>108.681</v>
      </c>
      <c r="F2749" s="141">
        <v>9.9999999929423211E-4</v>
      </c>
    </row>
    <row r="2750" spans="5:6" x14ac:dyDescent="0.25">
      <c r="E2750">
        <v>108.71</v>
      </c>
      <c r="F2750" s="142">
        <v>0</v>
      </c>
    </row>
    <row r="2751" spans="5:6" x14ac:dyDescent="0.25">
      <c r="E2751">
        <v>108.739</v>
      </c>
      <c r="F2751" s="141">
        <v>1.0000000002037268E-3</v>
      </c>
    </row>
    <row r="2752" spans="5:6" x14ac:dyDescent="0.25">
      <c r="E2752">
        <v>108.767</v>
      </c>
      <c r="F2752" s="142">
        <v>0</v>
      </c>
    </row>
    <row r="2753" spans="5:6" x14ac:dyDescent="0.25">
      <c r="E2753">
        <v>108.79600000000001</v>
      </c>
      <c r="F2753" s="141">
        <v>1.0000000002037268E-3</v>
      </c>
    </row>
    <row r="2754" spans="5:6" x14ac:dyDescent="0.25">
      <c r="E2754">
        <v>108.825</v>
      </c>
      <c r="F2754" s="142">
        <v>0</v>
      </c>
    </row>
    <row r="2755" spans="5:6" x14ac:dyDescent="0.25">
      <c r="E2755">
        <v>108.85299999999999</v>
      </c>
      <c r="F2755" s="141">
        <v>0</v>
      </c>
    </row>
    <row r="2756" spans="5:6" x14ac:dyDescent="0.25">
      <c r="E2756">
        <v>108.88200000000001</v>
      </c>
      <c r="F2756" s="142">
        <v>9.9999999929423211E-4</v>
      </c>
    </row>
    <row r="2757" spans="5:6" x14ac:dyDescent="0.25">
      <c r="E2757">
        <v>108.911</v>
      </c>
      <c r="F2757" s="141">
        <v>1.0000000002037268E-3</v>
      </c>
    </row>
    <row r="2758" spans="5:6" x14ac:dyDescent="0.25">
      <c r="E2758">
        <v>108.93899999999999</v>
      </c>
      <c r="F2758" s="142">
        <v>9.9999999929423211E-4</v>
      </c>
    </row>
    <row r="2759" spans="5:6" x14ac:dyDescent="0.25">
      <c r="E2759">
        <v>108.968</v>
      </c>
      <c r="F2759" s="141">
        <v>1.0000000002037268E-3</v>
      </c>
    </row>
    <row r="2760" spans="5:6" x14ac:dyDescent="0.25">
      <c r="E2760">
        <v>108.997</v>
      </c>
      <c r="F2760" s="142">
        <v>1.0000000002037268E-3</v>
      </c>
    </row>
    <row r="2761" spans="5:6" x14ac:dyDescent="0.25">
      <c r="E2761">
        <v>109.02500000000001</v>
      </c>
      <c r="F2761" s="141">
        <v>1.0000000002037268E-3</v>
      </c>
    </row>
    <row r="2762" spans="5:6" x14ac:dyDescent="0.25">
      <c r="E2762">
        <v>109.054</v>
      </c>
      <c r="F2762" s="142">
        <v>1.0000000002037268E-3</v>
      </c>
    </row>
    <row r="2763" spans="5:6" x14ac:dyDescent="0.25">
      <c r="E2763">
        <v>109.08199999999999</v>
      </c>
      <c r="F2763" s="141">
        <v>1.0000000002037268E-3</v>
      </c>
    </row>
    <row r="2764" spans="5:6" x14ac:dyDescent="0.25">
      <c r="E2764">
        <v>109.111</v>
      </c>
      <c r="F2764" s="142">
        <v>1.0000000002037268E-3</v>
      </c>
    </row>
    <row r="2765" spans="5:6" x14ac:dyDescent="0.25">
      <c r="E2765">
        <v>109.14</v>
      </c>
      <c r="F2765" s="141">
        <v>1.0000000002037268E-3</v>
      </c>
    </row>
    <row r="2766" spans="5:6" x14ac:dyDescent="0.25">
      <c r="E2766">
        <v>109.16800000000001</v>
      </c>
      <c r="F2766" s="142">
        <v>9.9999999929423211E-4</v>
      </c>
    </row>
    <row r="2767" spans="5:6" x14ac:dyDescent="0.25">
      <c r="E2767">
        <v>109.197</v>
      </c>
      <c r="F2767" s="141">
        <v>1.0000000002037268E-3</v>
      </c>
    </row>
    <row r="2768" spans="5:6" x14ac:dyDescent="0.25">
      <c r="E2768">
        <v>109.226</v>
      </c>
      <c r="F2768" s="142">
        <v>0</v>
      </c>
    </row>
    <row r="2769" spans="5:6" x14ac:dyDescent="0.25">
      <c r="E2769">
        <v>109.254</v>
      </c>
      <c r="F2769" s="141">
        <v>1.0000000002037268E-3</v>
      </c>
    </row>
    <row r="2770" spans="5:6" x14ac:dyDescent="0.25">
      <c r="E2770">
        <v>109.283</v>
      </c>
      <c r="F2770" s="142">
        <v>1.0000000002037268E-3</v>
      </c>
    </row>
    <row r="2771" spans="5:6" x14ac:dyDescent="0.25">
      <c r="E2771">
        <v>109.312</v>
      </c>
      <c r="F2771" s="141">
        <v>1.0000000002037268E-3</v>
      </c>
    </row>
    <row r="2772" spans="5:6" x14ac:dyDescent="0.25">
      <c r="E2772">
        <v>109.34</v>
      </c>
      <c r="F2772" s="142">
        <v>9.9999999929423211E-4</v>
      </c>
    </row>
    <row r="2773" spans="5:6" x14ac:dyDescent="0.25">
      <c r="E2773">
        <v>109.369</v>
      </c>
      <c r="F2773" s="141">
        <v>1.0000000002037268E-3</v>
      </c>
    </row>
    <row r="2774" spans="5:6" x14ac:dyDescent="0.25">
      <c r="E2774">
        <v>109.398</v>
      </c>
      <c r="F2774" s="142">
        <v>9.9999999929423211E-4</v>
      </c>
    </row>
    <row r="2775" spans="5:6" x14ac:dyDescent="0.25">
      <c r="E2775">
        <v>109.426</v>
      </c>
      <c r="F2775" s="141">
        <v>1.0000000002037268E-3</v>
      </c>
    </row>
    <row r="2776" spans="5:6" x14ac:dyDescent="0.25">
      <c r="E2776">
        <v>109.455</v>
      </c>
      <c r="F2776" s="142">
        <v>9.9999999929423211E-4</v>
      </c>
    </row>
    <row r="2777" spans="5:6" x14ac:dyDescent="0.25">
      <c r="E2777">
        <v>109.48399999999999</v>
      </c>
      <c r="F2777" s="141">
        <v>1.0000000002037268E-3</v>
      </c>
    </row>
    <row r="2778" spans="5:6" x14ac:dyDescent="0.25">
      <c r="E2778">
        <v>109.512</v>
      </c>
      <c r="F2778" s="142">
        <v>1.0000000002037268E-3</v>
      </c>
    </row>
    <row r="2779" spans="5:6" x14ac:dyDescent="0.25">
      <c r="E2779">
        <v>109.541</v>
      </c>
      <c r="F2779" s="141">
        <v>9.9999999929423211E-4</v>
      </c>
    </row>
    <row r="2780" spans="5:6" x14ac:dyDescent="0.25">
      <c r="E2780">
        <v>109.569</v>
      </c>
      <c r="F2780" s="142">
        <v>1.0000000002037268E-3</v>
      </c>
    </row>
    <row r="2781" spans="5:6" x14ac:dyDescent="0.25">
      <c r="E2781">
        <v>109.598</v>
      </c>
      <c r="F2781" s="141">
        <v>2.0000000004074536E-3</v>
      </c>
    </row>
    <row r="2782" spans="5:6" x14ac:dyDescent="0.25">
      <c r="E2782">
        <v>109.627</v>
      </c>
      <c r="F2782" s="142">
        <v>1.9999999994979589E-3</v>
      </c>
    </row>
    <row r="2783" spans="5:6" x14ac:dyDescent="0.25">
      <c r="E2783">
        <v>109.655</v>
      </c>
      <c r="F2783" s="141">
        <v>9.9999999929423211E-4</v>
      </c>
    </row>
    <row r="2784" spans="5:6" x14ac:dyDescent="0.25">
      <c r="E2784">
        <v>109.684</v>
      </c>
      <c r="F2784" s="142">
        <v>1.9999999994979589E-3</v>
      </c>
    </row>
    <row r="2785" spans="5:6" x14ac:dyDescent="0.25">
      <c r="E2785">
        <v>109.71299999999999</v>
      </c>
      <c r="F2785" s="141">
        <v>1.9999999994979589E-3</v>
      </c>
    </row>
    <row r="2786" spans="5:6" x14ac:dyDescent="0.25">
      <c r="E2786">
        <v>109.741</v>
      </c>
      <c r="F2786" s="142">
        <v>1.9999999994979589E-3</v>
      </c>
    </row>
    <row r="2787" spans="5:6" x14ac:dyDescent="0.25">
      <c r="E2787">
        <v>109.77</v>
      </c>
      <c r="F2787" s="141">
        <v>2.9999999997016857E-3</v>
      </c>
    </row>
    <row r="2788" spans="5:6" x14ac:dyDescent="0.25">
      <c r="E2788">
        <v>109.79900000000001</v>
      </c>
      <c r="F2788" s="142">
        <v>2.0000000004074536E-3</v>
      </c>
    </row>
    <row r="2789" spans="5:6" x14ac:dyDescent="0.25">
      <c r="E2789">
        <v>109.827</v>
      </c>
      <c r="F2789" s="141">
        <v>2.9999999997016857E-3</v>
      </c>
    </row>
    <row r="2790" spans="5:6" x14ac:dyDescent="0.25">
      <c r="E2790">
        <v>109.85599999999999</v>
      </c>
      <c r="F2790" s="142">
        <v>2.9999999997016857E-3</v>
      </c>
    </row>
    <row r="2791" spans="5:6" x14ac:dyDescent="0.25">
      <c r="E2791">
        <v>109.88500000000001</v>
      </c>
      <c r="F2791" s="141">
        <v>3.0000000006111804E-3</v>
      </c>
    </row>
    <row r="2792" spans="5:6" x14ac:dyDescent="0.25">
      <c r="E2792">
        <v>109.913</v>
      </c>
      <c r="F2792" s="142">
        <v>3.0000000006111804E-3</v>
      </c>
    </row>
    <row r="2793" spans="5:6" x14ac:dyDescent="0.25">
      <c r="E2793">
        <v>109.94199999999999</v>
      </c>
      <c r="F2793" s="141">
        <v>3.9999999999054126E-3</v>
      </c>
    </row>
    <row r="2794" spans="5:6" x14ac:dyDescent="0.25">
      <c r="E2794">
        <v>109.971</v>
      </c>
      <c r="F2794" s="142">
        <v>3.9999999999054126E-3</v>
      </c>
    </row>
    <row r="2795" spans="5:6" x14ac:dyDescent="0.25">
      <c r="E2795">
        <v>109.999</v>
      </c>
      <c r="F2795" s="141">
        <v>5.0000000001091394E-3</v>
      </c>
    </row>
    <row r="2796" spans="5:6" x14ac:dyDescent="0.25">
      <c r="E2796">
        <v>110.02800000000001</v>
      </c>
      <c r="F2796" s="142">
        <v>5.0000000001091394E-3</v>
      </c>
    </row>
    <row r="2797" spans="5:6" x14ac:dyDescent="0.25">
      <c r="E2797">
        <v>110.057</v>
      </c>
      <c r="F2797" s="141">
        <v>6.0000000003128662E-3</v>
      </c>
    </row>
    <row r="2798" spans="5:6" x14ac:dyDescent="0.25">
      <c r="E2798">
        <v>110.08499999999999</v>
      </c>
      <c r="F2798" s="142">
        <v>7.000000000516593E-3</v>
      </c>
    </row>
    <row r="2799" spans="5:6" x14ac:dyDescent="0.25">
      <c r="E2799">
        <v>110.114</v>
      </c>
      <c r="F2799" s="141">
        <v>7.9999999998108251E-3</v>
      </c>
    </row>
    <row r="2800" spans="5:6" x14ac:dyDescent="0.25">
      <c r="E2800">
        <v>110.142</v>
      </c>
      <c r="F2800" s="142">
        <v>7.9999999998108251E-3</v>
      </c>
    </row>
    <row r="2801" spans="5:6" x14ac:dyDescent="0.25">
      <c r="E2801">
        <v>110.17100000000001</v>
      </c>
      <c r="F2801" s="141">
        <v>1.0000000000218279E-2</v>
      </c>
    </row>
    <row r="2802" spans="5:6" x14ac:dyDescent="0.25">
      <c r="E2802">
        <v>110.2</v>
      </c>
      <c r="F2802" s="142">
        <v>1.0000000000218279E-2</v>
      </c>
    </row>
    <row r="2803" spans="5:6" x14ac:dyDescent="0.25">
      <c r="E2803">
        <v>110.22799999999999</v>
      </c>
      <c r="F2803" s="141">
        <v>1.2000000000625732E-2</v>
      </c>
    </row>
    <row r="2804" spans="5:6" x14ac:dyDescent="0.25">
      <c r="E2804">
        <v>110.25700000000001</v>
      </c>
      <c r="F2804" s="142">
        <v>1.2999999999919964E-2</v>
      </c>
    </row>
    <row r="2805" spans="5:6" x14ac:dyDescent="0.25">
      <c r="E2805">
        <v>110.286</v>
      </c>
      <c r="F2805" s="141">
        <v>1.4000000000123691E-2</v>
      </c>
    </row>
    <row r="2806" spans="5:6" x14ac:dyDescent="0.25">
      <c r="E2806">
        <v>110.31399999999999</v>
      </c>
      <c r="F2806" s="142">
        <v>1.599999999962165E-2</v>
      </c>
    </row>
    <row r="2807" spans="5:6" x14ac:dyDescent="0.25">
      <c r="E2807">
        <v>110.343</v>
      </c>
      <c r="F2807" s="141">
        <v>1.8000000000029104E-2</v>
      </c>
    </row>
    <row r="2808" spans="5:6" x14ac:dyDescent="0.25">
      <c r="E2808">
        <v>110.372</v>
      </c>
      <c r="F2808" s="142">
        <v>1.9999999999527063E-2</v>
      </c>
    </row>
    <row r="2809" spans="5:6" x14ac:dyDescent="0.25">
      <c r="E2809">
        <v>110.4</v>
      </c>
      <c r="F2809" s="141">
        <v>2.1999999999934516E-2</v>
      </c>
    </row>
    <row r="2810" spans="5:6" x14ac:dyDescent="0.25">
      <c r="E2810">
        <v>110.429</v>
      </c>
      <c r="F2810" s="142">
        <v>2.4999999999636202E-2</v>
      </c>
    </row>
    <row r="2811" spans="5:6" x14ac:dyDescent="0.25">
      <c r="E2811">
        <v>110.458</v>
      </c>
      <c r="F2811" s="141">
        <v>2.8000000000247383E-2</v>
      </c>
    </row>
    <row r="2812" spans="5:6" x14ac:dyDescent="0.25">
      <c r="E2812">
        <v>110.486</v>
      </c>
      <c r="F2812" s="142">
        <v>3.0999999999949068E-2</v>
      </c>
    </row>
    <row r="2813" spans="5:6" x14ac:dyDescent="0.25">
      <c r="E2813">
        <v>110.515</v>
      </c>
      <c r="F2813" s="141">
        <v>3.4999999999854481E-2</v>
      </c>
    </row>
    <row r="2814" spans="5:6" x14ac:dyDescent="0.25">
      <c r="E2814">
        <v>110.544</v>
      </c>
      <c r="F2814" s="142">
        <v>3.9000000000669388E-2</v>
      </c>
    </row>
    <row r="2815" spans="5:6" x14ac:dyDescent="0.25">
      <c r="E2815">
        <v>110.572</v>
      </c>
      <c r="F2815" s="141">
        <v>4.3000000000574801E-2</v>
      </c>
    </row>
    <row r="2816" spans="5:6" x14ac:dyDescent="0.25">
      <c r="E2816">
        <v>110.601</v>
      </c>
      <c r="F2816" s="142">
        <v>4.7999999999774445E-2</v>
      </c>
    </row>
    <row r="2817" spans="5:6" x14ac:dyDescent="0.25">
      <c r="E2817">
        <v>110.629</v>
      </c>
      <c r="F2817" s="141">
        <v>5.4000000000087311E-2</v>
      </c>
    </row>
    <row r="2818" spans="5:6" x14ac:dyDescent="0.25">
      <c r="E2818">
        <v>110.658</v>
      </c>
      <c r="F2818" s="142">
        <v>6.1000000000603904E-2</v>
      </c>
    </row>
    <row r="2819" spans="5:6" x14ac:dyDescent="0.25">
      <c r="E2819">
        <v>110.687</v>
      </c>
      <c r="F2819" s="141">
        <v>6.7000000000007276E-2</v>
      </c>
    </row>
    <row r="2820" spans="5:6" x14ac:dyDescent="0.25">
      <c r="E2820">
        <v>110.715</v>
      </c>
      <c r="F2820" s="142">
        <v>7.5000000000727596E-2</v>
      </c>
    </row>
    <row r="2821" spans="5:6" x14ac:dyDescent="0.25">
      <c r="E2821">
        <v>110.744</v>
      </c>
      <c r="F2821" s="141">
        <v>8.2999999999628926E-2</v>
      </c>
    </row>
    <row r="2822" spans="5:6" x14ac:dyDescent="0.25">
      <c r="E2822">
        <v>110.773</v>
      </c>
      <c r="F2822" s="142">
        <v>9.1999999999643478E-2</v>
      </c>
    </row>
    <row r="2823" spans="5:6" x14ac:dyDescent="0.25">
      <c r="E2823">
        <v>110.801</v>
      </c>
      <c r="F2823" s="141">
        <v>0.10300000000006548</v>
      </c>
    </row>
    <row r="2824" spans="5:6" x14ac:dyDescent="0.25">
      <c r="E2824">
        <v>110.83</v>
      </c>
      <c r="F2824" s="142">
        <v>0.11400000000048749</v>
      </c>
    </row>
    <row r="2825" spans="5:6" x14ac:dyDescent="0.25">
      <c r="E2825">
        <v>110.85899999999999</v>
      </c>
      <c r="F2825" s="141">
        <v>0.12699999999949796</v>
      </c>
    </row>
    <row r="2826" spans="5:6" x14ac:dyDescent="0.25">
      <c r="E2826">
        <v>110.887</v>
      </c>
      <c r="F2826" s="142">
        <v>0.14099999999962165</v>
      </c>
    </row>
    <row r="2827" spans="5:6" x14ac:dyDescent="0.25">
      <c r="E2827">
        <v>110.916</v>
      </c>
      <c r="F2827" s="141">
        <v>0.1570000000001528</v>
      </c>
    </row>
    <row r="2828" spans="5:6" x14ac:dyDescent="0.25">
      <c r="E2828">
        <v>110.94499999999999</v>
      </c>
      <c r="F2828" s="142">
        <v>0.17399999999997817</v>
      </c>
    </row>
    <row r="2829" spans="5:6" x14ac:dyDescent="0.25">
      <c r="E2829">
        <v>110.973</v>
      </c>
      <c r="F2829" s="141">
        <v>0.193000000000211</v>
      </c>
    </row>
    <row r="2830" spans="5:6" x14ac:dyDescent="0.25">
      <c r="E2830">
        <v>111.002</v>
      </c>
      <c r="F2830" s="142">
        <v>0.21500000000014552</v>
      </c>
    </row>
    <row r="2831" spans="5:6" x14ac:dyDescent="0.25">
      <c r="E2831">
        <v>111.03100000000001</v>
      </c>
      <c r="F2831" s="141">
        <v>0.23700000000008004</v>
      </c>
    </row>
    <row r="2832" spans="5:6" x14ac:dyDescent="0.25">
      <c r="E2832">
        <v>111.059</v>
      </c>
      <c r="F2832" s="142">
        <v>0.26299999999991996</v>
      </c>
    </row>
    <row r="2833" spans="5:6" x14ac:dyDescent="0.25">
      <c r="E2833">
        <v>111.08799999999999</v>
      </c>
      <c r="F2833" s="141">
        <v>0.29199999999946158</v>
      </c>
    </row>
    <row r="2834" spans="5:6" x14ac:dyDescent="0.25">
      <c r="E2834">
        <v>111.116</v>
      </c>
      <c r="F2834" s="142">
        <v>0.32299999999941065</v>
      </c>
    </row>
    <row r="2835" spans="5:6" x14ac:dyDescent="0.25">
      <c r="E2835">
        <v>111.145</v>
      </c>
      <c r="F2835" s="141">
        <v>0.3569999999999709</v>
      </c>
    </row>
    <row r="2836" spans="5:6" x14ac:dyDescent="0.25">
      <c r="E2836">
        <v>111.17400000000001</v>
      </c>
      <c r="F2836" s="142">
        <v>0.39500000000043656</v>
      </c>
    </row>
    <row r="2837" spans="5:6" x14ac:dyDescent="0.25">
      <c r="E2837">
        <v>111.202</v>
      </c>
      <c r="F2837" s="141">
        <v>0.43599999999969441</v>
      </c>
    </row>
    <row r="2838" spans="5:6" x14ac:dyDescent="0.25">
      <c r="E2838">
        <v>111.23099999999999</v>
      </c>
      <c r="F2838" s="142">
        <v>0.48099999999976717</v>
      </c>
    </row>
    <row r="2839" spans="5:6" x14ac:dyDescent="0.25">
      <c r="E2839">
        <v>111.26</v>
      </c>
      <c r="F2839" s="141">
        <v>0.5320000000001528</v>
      </c>
    </row>
    <row r="2840" spans="5:6" x14ac:dyDescent="0.25">
      <c r="E2840">
        <v>111.288</v>
      </c>
      <c r="F2840" s="142">
        <v>0.58600000000024011</v>
      </c>
    </row>
    <row r="2841" spans="5:6" x14ac:dyDescent="0.25">
      <c r="E2841">
        <v>111.31699999999999</v>
      </c>
      <c r="F2841" s="141">
        <v>0.64600000000064028</v>
      </c>
    </row>
    <row r="2842" spans="5:6" x14ac:dyDescent="0.25">
      <c r="E2842">
        <v>111.346</v>
      </c>
      <c r="F2842" s="142">
        <v>0.71100000000024011</v>
      </c>
    </row>
    <row r="2843" spans="5:6" x14ac:dyDescent="0.25">
      <c r="E2843">
        <v>111.374</v>
      </c>
      <c r="F2843" s="141">
        <v>0.78300000000035652</v>
      </c>
    </row>
    <row r="2844" spans="5:6" x14ac:dyDescent="0.25">
      <c r="E2844">
        <v>111.40300000000001</v>
      </c>
      <c r="F2844" s="142">
        <v>0.86199999999917054</v>
      </c>
    </row>
    <row r="2845" spans="5:6" x14ac:dyDescent="0.25">
      <c r="E2845">
        <v>111.432</v>
      </c>
      <c r="F2845" s="141">
        <v>0.94899999999961437</v>
      </c>
    </row>
    <row r="2846" spans="5:6" x14ac:dyDescent="0.25">
      <c r="E2846">
        <v>111.46</v>
      </c>
      <c r="F2846" s="142">
        <v>1.0429999999996653</v>
      </c>
    </row>
    <row r="2847" spans="5:6" x14ac:dyDescent="0.25">
      <c r="E2847">
        <v>111.489</v>
      </c>
      <c r="F2847" s="141">
        <v>1.1459999999997308</v>
      </c>
    </row>
    <row r="2848" spans="5:6" x14ac:dyDescent="0.25">
      <c r="E2848">
        <v>111.518</v>
      </c>
      <c r="F2848" s="142">
        <v>1.2579999999998108</v>
      </c>
    </row>
    <row r="2849" spans="5:6" x14ac:dyDescent="0.25">
      <c r="E2849">
        <v>111.54600000000001</v>
      </c>
      <c r="F2849" s="141">
        <v>1.3810000000003129</v>
      </c>
    </row>
    <row r="2850" spans="5:6" x14ac:dyDescent="0.25">
      <c r="E2850">
        <v>111.575</v>
      </c>
      <c r="F2850" s="142">
        <v>1.5150000000003274</v>
      </c>
    </row>
    <row r="2851" spans="5:6" x14ac:dyDescent="0.25">
      <c r="E2851">
        <v>111.60299999999999</v>
      </c>
      <c r="F2851" s="141">
        <v>1.6610000000000582</v>
      </c>
    </row>
    <row r="2852" spans="5:6" x14ac:dyDescent="0.25">
      <c r="E2852">
        <v>111.63200000000001</v>
      </c>
      <c r="F2852" s="142">
        <v>1.8200000000006185</v>
      </c>
    </row>
    <row r="2853" spans="5:6" x14ac:dyDescent="0.25">
      <c r="E2853">
        <v>111.661</v>
      </c>
      <c r="F2853" s="141">
        <v>1.9930000000003929</v>
      </c>
    </row>
    <row r="2854" spans="5:6" x14ac:dyDescent="0.25">
      <c r="E2854">
        <v>111.68899999999999</v>
      </c>
      <c r="F2854" s="142">
        <v>2.1810000000004948</v>
      </c>
    </row>
    <row r="2855" spans="5:6" x14ac:dyDescent="0.25">
      <c r="E2855">
        <v>111.718</v>
      </c>
      <c r="F2855" s="141">
        <v>2.386000000000422</v>
      </c>
    </row>
    <row r="2856" spans="5:6" x14ac:dyDescent="0.25">
      <c r="E2856">
        <v>111.747</v>
      </c>
      <c r="F2856" s="142">
        <v>2.6090000000003783</v>
      </c>
    </row>
    <row r="2857" spans="5:6" x14ac:dyDescent="0.25">
      <c r="E2857">
        <v>111.77500000000001</v>
      </c>
      <c r="F2857" s="141">
        <v>2.8510000000005675</v>
      </c>
    </row>
    <row r="2858" spans="5:6" x14ac:dyDescent="0.25">
      <c r="E2858">
        <v>111.804</v>
      </c>
      <c r="F2858" s="142">
        <v>3.1140000000004875</v>
      </c>
    </row>
    <row r="2859" spans="5:6" x14ac:dyDescent="0.25">
      <c r="E2859">
        <v>111.833</v>
      </c>
      <c r="F2859" s="141">
        <v>3.3989999999994325</v>
      </c>
    </row>
    <row r="2860" spans="5:6" x14ac:dyDescent="0.25">
      <c r="E2860">
        <v>111.861</v>
      </c>
      <c r="F2860" s="142">
        <v>3.7079999999996289</v>
      </c>
    </row>
    <row r="2861" spans="5:6" x14ac:dyDescent="0.25">
      <c r="E2861">
        <v>111.89</v>
      </c>
      <c r="F2861" s="141">
        <v>4.0420000000003711</v>
      </c>
    </row>
    <row r="2862" spans="5:6" x14ac:dyDescent="0.25">
      <c r="E2862">
        <v>111.919</v>
      </c>
      <c r="F2862" s="142">
        <v>4.4049999999997453</v>
      </c>
    </row>
    <row r="2863" spans="5:6" x14ac:dyDescent="0.25">
      <c r="E2863">
        <v>111.947</v>
      </c>
      <c r="F2863" s="141">
        <v>4.7969999999995707</v>
      </c>
    </row>
    <row r="2864" spans="5:6" x14ac:dyDescent="0.25">
      <c r="E2864">
        <v>111.976</v>
      </c>
      <c r="F2864" s="142">
        <v>5.2209999999995489</v>
      </c>
    </row>
    <row r="2865" spans="5:6" x14ac:dyDescent="0.25">
      <c r="E2865">
        <v>112.005</v>
      </c>
      <c r="F2865" s="141">
        <v>5.680000000000291</v>
      </c>
    </row>
    <row r="2866" spans="5:6" x14ac:dyDescent="0.25">
      <c r="E2866">
        <v>112.033</v>
      </c>
      <c r="F2866" s="142">
        <v>6.1750000000001819</v>
      </c>
    </row>
    <row r="2867" spans="5:6" x14ac:dyDescent="0.25">
      <c r="E2867">
        <v>112.062</v>
      </c>
      <c r="F2867" s="141">
        <v>6.7109999999993306</v>
      </c>
    </row>
    <row r="2868" spans="5:6" x14ac:dyDescent="0.25">
      <c r="E2868">
        <v>112.09099999999999</v>
      </c>
      <c r="F2868" s="142">
        <v>7.2879999999995562</v>
      </c>
    </row>
    <row r="2869" spans="5:6" x14ac:dyDescent="0.25">
      <c r="E2869">
        <v>112.119</v>
      </c>
      <c r="F2869" s="141">
        <v>7.9099999999998545</v>
      </c>
    </row>
    <row r="2870" spans="5:6" x14ac:dyDescent="0.25">
      <c r="E2870">
        <v>112.148</v>
      </c>
      <c r="F2870" s="142">
        <v>8.581000000000131</v>
      </c>
    </row>
    <row r="2871" spans="5:6" x14ac:dyDescent="0.25">
      <c r="E2871">
        <v>112.176</v>
      </c>
      <c r="F2871" s="141">
        <v>9.3040000000000873</v>
      </c>
    </row>
    <row r="2872" spans="5:6" x14ac:dyDescent="0.25">
      <c r="E2872">
        <v>112.205</v>
      </c>
      <c r="F2872" s="142">
        <v>10.081000000000131</v>
      </c>
    </row>
    <row r="2873" spans="5:6" x14ac:dyDescent="0.25">
      <c r="E2873">
        <v>112.23399999999999</v>
      </c>
      <c r="F2873" s="141">
        <v>10.917999999999665</v>
      </c>
    </row>
    <row r="2874" spans="5:6" x14ac:dyDescent="0.25">
      <c r="E2874">
        <v>112.262</v>
      </c>
      <c r="F2874" s="142">
        <v>11.817000000000007</v>
      </c>
    </row>
    <row r="2875" spans="5:6" x14ac:dyDescent="0.25">
      <c r="E2875">
        <v>112.291</v>
      </c>
      <c r="F2875" s="141">
        <v>12.784999999999854</v>
      </c>
    </row>
    <row r="2876" spans="5:6" x14ac:dyDescent="0.25">
      <c r="E2876">
        <v>112.32</v>
      </c>
      <c r="F2876" s="142">
        <v>13.822000000000116</v>
      </c>
    </row>
    <row r="2877" spans="5:6" x14ac:dyDescent="0.25">
      <c r="E2877">
        <v>112.348</v>
      </c>
      <c r="F2877" s="141">
        <v>14.935999999999694</v>
      </c>
    </row>
    <row r="2878" spans="5:6" x14ac:dyDescent="0.25">
      <c r="E2878">
        <v>112.377</v>
      </c>
      <c r="F2878" s="142">
        <v>16.130000000000109</v>
      </c>
    </row>
    <row r="2879" spans="5:6" x14ac:dyDescent="0.25">
      <c r="E2879">
        <v>112.40600000000001</v>
      </c>
      <c r="F2879" s="141">
        <v>17.411000000000058</v>
      </c>
    </row>
    <row r="2880" spans="5:6" x14ac:dyDescent="0.25">
      <c r="E2880">
        <v>112.434</v>
      </c>
      <c r="F2880" s="142">
        <v>18.782999999999447</v>
      </c>
    </row>
    <row r="2881" spans="5:6" x14ac:dyDescent="0.25">
      <c r="E2881">
        <v>112.46299999999999</v>
      </c>
      <c r="F2881" s="141">
        <v>20.251999999999498</v>
      </c>
    </row>
    <row r="2882" spans="5:6" x14ac:dyDescent="0.25">
      <c r="E2882">
        <v>112.492</v>
      </c>
      <c r="F2882" s="142">
        <v>21.822000000000116</v>
      </c>
    </row>
    <row r="2883" spans="5:6" x14ac:dyDescent="0.25">
      <c r="E2883">
        <v>112.52</v>
      </c>
      <c r="F2883" s="141">
        <v>23.502999999999702</v>
      </c>
    </row>
    <row r="2884" spans="5:6" x14ac:dyDescent="0.25">
      <c r="E2884">
        <v>112.54900000000001</v>
      </c>
      <c r="F2884" s="142">
        <v>25.296999999999571</v>
      </c>
    </row>
    <row r="2885" spans="5:6" x14ac:dyDescent="0.25">
      <c r="E2885">
        <v>112.578</v>
      </c>
      <c r="F2885" s="141">
        <v>27.213999999999942</v>
      </c>
    </row>
    <row r="2886" spans="5:6" x14ac:dyDescent="0.25">
      <c r="E2886">
        <v>112.60599999999999</v>
      </c>
      <c r="F2886" s="142">
        <v>29.260000000000218</v>
      </c>
    </row>
    <row r="2887" spans="5:6" x14ac:dyDescent="0.25">
      <c r="E2887">
        <v>112.63500000000001</v>
      </c>
      <c r="F2887" s="141">
        <v>31.443000000000211</v>
      </c>
    </row>
    <row r="2888" spans="5:6" x14ac:dyDescent="0.25">
      <c r="E2888">
        <v>112.663</v>
      </c>
      <c r="F2888" s="142">
        <v>33.769000000000233</v>
      </c>
    </row>
    <row r="2889" spans="5:6" x14ac:dyDescent="0.25">
      <c r="E2889">
        <v>112.69199999999999</v>
      </c>
      <c r="F2889" s="141">
        <v>36.248000000000502</v>
      </c>
    </row>
    <row r="2890" spans="5:6" x14ac:dyDescent="0.25">
      <c r="E2890">
        <v>112.721</v>
      </c>
      <c r="F2890" s="142">
        <v>38.885999999999513</v>
      </c>
    </row>
    <row r="2891" spans="5:6" x14ac:dyDescent="0.25">
      <c r="E2891">
        <v>112.749</v>
      </c>
      <c r="F2891" s="141">
        <v>41.693000000000211</v>
      </c>
    </row>
    <row r="2892" spans="5:6" x14ac:dyDescent="0.25">
      <c r="E2892">
        <v>112.77800000000001</v>
      </c>
      <c r="F2892" s="142">
        <v>44.677999999999884</v>
      </c>
    </row>
    <row r="2893" spans="5:6" x14ac:dyDescent="0.25">
      <c r="E2893">
        <v>112.807</v>
      </c>
      <c r="F2893" s="141">
        <v>47.850000000000364</v>
      </c>
    </row>
    <row r="2894" spans="5:6" x14ac:dyDescent="0.25">
      <c r="E2894">
        <v>112.83499999999999</v>
      </c>
      <c r="F2894" s="142">
        <v>51.219000000000051</v>
      </c>
    </row>
    <row r="2895" spans="5:6" x14ac:dyDescent="0.25">
      <c r="E2895">
        <v>112.864</v>
      </c>
      <c r="F2895" s="141">
        <v>54.793999999999869</v>
      </c>
    </row>
    <row r="2896" spans="5:6" x14ac:dyDescent="0.25">
      <c r="E2896">
        <v>112.893</v>
      </c>
      <c r="F2896" s="142">
        <v>58.58600000000024</v>
      </c>
    </row>
    <row r="2897" spans="5:6" x14ac:dyDescent="0.25">
      <c r="E2897">
        <v>112.92100000000001</v>
      </c>
      <c r="F2897" s="141">
        <v>62.606000000000677</v>
      </c>
    </row>
    <row r="2898" spans="5:6" x14ac:dyDescent="0.25">
      <c r="E2898">
        <v>112.95</v>
      </c>
      <c r="F2898" s="142">
        <v>66.865000000000691</v>
      </c>
    </row>
    <row r="2899" spans="5:6" x14ac:dyDescent="0.25">
      <c r="E2899">
        <v>112.979</v>
      </c>
      <c r="F2899" s="141">
        <v>71.371999999999389</v>
      </c>
    </row>
    <row r="2900" spans="5:6" x14ac:dyDescent="0.25">
      <c r="E2900">
        <v>113.00700000000001</v>
      </c>
      <c r="F2900" s="142">
        <v>76.143000000000029</v>
      </c>
    </row>
    <row r="2901" spans="5:6" x14ac:dyDescent="0.25">
      <c r="E2901">
        <v>113.036</v>
      </c>
      <c r="F2901" s="141">
        <v>81.185999999999694</v>
      </c>
    </row>
    <row r="2902" spans="5:6" x14ac:dyDescent="0.25">
      <c r="E2902">
        <v>113.065</v>
      </c>
      <c r="F2902" s="142">
        <v>86.514999999999418</v>
      </c>
    </row>
    <row r="2903" spans="5:6" x14ac:dyDescent="0.25">
      <c r="E2903">
        <v>113.093</v>
      </c>
      <c r="F2903" s="141">
        <v>92.143000000000029</v>
      </c>
    </row>
    <row r="2904" spans="5:6" x14ac:dyDescent="0.25">
      <c r="E2904">
        <v>113.122</v>
      </c>
      <c r="F2904" s="142">
        <v>98.083000000000538</v>
      </c>
    </row>
    <row r="2905" spans="5:6" x14ac:dyDescent="0.25">
      <c r="E2905">
        <v>113.15</v>
      </c>
      <c r="F2905" s="141">
        <v>104.34799999999996</v>
      </c>
    </row>
    <row r="2906" spans="5:6" x14ac:dyDescent="0.25">
      <c r="E2906">
        <v>113.179</v>
      </c>
      <c r="F2906" s="142">
        <v>110.94999999999982</v>
      </c>
    </row>
    <row r="2907" spans="5:6" x14ac:dyDescent="0.25">
      <c r="E2907">
        <v>113.208</v>
      </c>
      <c r="F2907" s="141">
        <v>117.90599999999995</v>
      </c>
    </row>
    <row r="2908" spans="5:6" x14ac:dyDescent="0.25">
      <c r="E2908">
        <v>113.236</v>
      </c>
      <c r="F2908" s="142">
        <v>125.22599999999966</v>
      </c>
    </row>
    <row r="2909" spans="5:6" x14ac:dyDescent="0.25">
      <c r="E2909">
        <v>113.265</v>
      </c>
      <c r="F2909" s="141">
        <v>132.92899999999918</v>
      </c>
    </row>
    <row r="2910" spans="5:6" x14ac:dyDescent="0.25">
      <c r="E2910">
        <v>113.294</v>
      </c>
      <c r="F2910" s="142">
        <v>141.02600000000075</v>
      </c>
    </row>
    <row r="2911" spans="5:6" x14ac:dyDescent="0.25">
      <c r="E2911">
        <v>113.322</v>
      </c>
      <c r="F2911" s="141">
        <v>149.53400000000056</v>
      </c>
    </row>
    <row r="2912" spans="5:6" x14ac:dyDescent="0.25">
      <c r="E2912">
        <v>113.351</v>
      </c>
      <c r="F2912" s="142">
        <v>158.46499999999924</v>
      </c>
    </row>
    <row r="2913" spans="5:6" x14ac:dyDescent="0.25">
      <c r="E2913">
        <v>113.38</v>
      </c>
      <c r="F2913" s="141">
        <v>167.83899999999994</v>
      </c>
    </row>
    <row r="2914" spans="5:6" x14ac:dyDescent="0.25">
      <c r="E2914">
        <v>113.408</v>
      </c>
      <c r="F2914" s="142">
        <v>177.66600000000017</v>
      </c>
    </row>
    <row r="2915" spans="5:6" x14ac:dyDescent="0.25">
      <c r="E2915">
        <v>113.437</v>
      </c>
      <c r="F2915" s="141">
        <v>187.96700000000055</v>
      </c>
    </row>
    <row r="2916" spans="5:6" x14ac:dyDescent="0.25">
      <c r="E2916">
        <v>113.46599999999999</v>
      </c>
      <c r="F2916" s="142">
        <v>198.75399999999991</v>
      </c>
    </row>
    <row r="2917" spans="5:6" x14ac:dyDescent="0.25">
      <c r="E2917">
        <v>113.494</v>
      </c>
      <c r="F2917" s="141">
        <v>210.04200000000037</v>
      </c>
    </row>
    <row r="2918" spans="5:6" x14ac:dyDescent="0.25">
      <c r="E2918">
        <v>113.523</v>
      </c>
      <c r="F2918" s="142">
        <v>221.84899999999925</v>
      </c>
    </row>
    <row r="2919" spans="5:6" x14ac:dyDescent="0.25">
      <c r="E2919">
        <v>113.55200000000001</v>
      </c>
      <c r="F2919" s="141">
        <v>234.1869999999999</v>
      </c>
    </row>
    <row r="2920" spans="5:6" x14ac:dyDescent="0.25">
      <c r="E2920">
        <v>113.58</v>
      </c>
      <c r="F2920" s="142">
        <v>247.07800000000043</v>
      </c>
    </row>
    <row r="2921" spans="5:6" x14ac:dyDescent="0.25">
      <c r="E2921">
        <v>113.60899999999999</v>
      </c>
      <c r="F2921" s="141">
        <v>260.52900000000045</v>
      </c>
    </row>
    <row r="2922" spans="5:6" x14ac:dyDescent="0.25">
      <c r="E2922">
        <v>113.637</v>
      </c>
      <c r="F2922" s="142">
        <v>274.56500000000051</v>
      </c>
    </row>
    <row r="2923" spans="5:6" x14ac:dyDescent="0.25">
      <c r="E2923">
        <v>113.666</v>
      </c>
      <c r="F2923" s="141">
        <v>289.19200000000001</v>
      </c>
    </row>
    <row r="2924" spans="5:6" x14ac:dyDescent="0.25">
      <c r="E2924">
        <v>113.69499999999999</v>
      </c>
      <c r="F2924" s="142">
        <v>304.4340000000002</v>
      </c>
    </row>
    <row r="2925" spans="5:6" x14ac:dyDescent="0.25">
      <c r="E2925">
        <v>113.723</v>
      </c>
      <c r="F2925" s="141">
        <v>320.29600000000028</v>
      </c>
    </row>
    <row r="2926" spans="5:6" x14ac:dyDescent="0.25">
      <c r="E2926">
        <v>113.752</v>
      </c>
      <c r="F2926" s="142">
        <v>336.80299999999988</v>
      </c>
    </row>
    <row r="2927" spans="5:6" x14ac:dyDescent="0.25">
      <c r="E2927">
        <v>113.78100000000001</v>
      </c>
      <c r="F2927" s="141">
        <v>353.95899999999983</v>
      </c>
    </row>
    <row r="2928" spans="5:6" x14ac:dyDescent="0.25">
      <c r="E2928">
        <v>113.809</v>
      </c>
      <c r="F2928" s="142">
        <v>371.78900000000067</v>
      </c>
    </row>
    <row r="2929" spans="5:6" x14ac:dyDescent="0.25">
      <c r="E2929">
        <v>113.83799999999999</v>
      </c>
      <c r="F2929" s="141">
        <v>390.30000000000018</v>
      </c>
    </row>
    <row r="2930" spans="5:6" x14ac:dyDescent="0.25">
      <c r="E2930">
        <v>113.867</v>
      </c>
      <c r="F2930" s="142">
        <v>409.4989999999998</v>
      </c>
    </row>
    <row r="2931" spans="5:6" x14ac:dyDescent="0.25">
      <c r="E2931">
        <v>113.895</v>
      </c>
      <c r="F2931" s="141">
        <v>429.40999999999985</v>
      </c>
    </row>
    <row r="2932" spans="5:6" x14ac:dyDescent="0.25">
      <c r="E2932">
        <v>113.92400000000001</v>
      </c>
      <c r="F2932" s="142">
        <v>450.03300000000036</v>
      </c>
    </row>
    <row r="2933" spans="5:6" x14ac:dyDescent="0.25">
      <c r="E2933">
        <v>113.953</v>
      </c>
      <c r="F2933" s="141">
        <v>471.39400000000023</v>
      </c>
    </row>
    <row r="2934" spans="5:6" x14ac:dyDescent="0.25">
      <c r="E2934">
        <v>113.98099999999999</v>
      </c>
      <c r="F2934" s="142">
        <v>493.48600000000079</v>
      </c>
    </row>
    <row r="2935" spans="5:6" x14ac:dyDescent="0.25">
      <c r="E2935">
        <v>114.01</v>
      </c>
      <c r="F2935" s="141">
        <v>516.33600000000024</v>
      </c>
    </row>
    <row r="2936" spans="5:6" x14ac:dyDescent="0.25">
      <c r="E2936">
        <v>114.039</v>
      </c>
      <c r="F2936" s="142">
        <v>539.9360000000006</v>
      </c>
    </row>
    <row r="2937" spans="5:6" x14ac:dyDescent="0.25">
      <c r="E2937">
        <v>114.06699999999999</v>
      </c>
      <c r="F2937" s="141">
        <v>564.3100000000004</v>
      </c>
    </row>
    <row r="2938" spans="5:6" x14ac:dyDescent="0.25">
      <c r="E2938">
        <v>114.096</v>
      </c>
      <c r="F2938" s="142">
        <v>589.4489999999987</v>
      </c>
    </row>
    <row r="2939" spans="5:6" x14ac:dyDescent="0.25">
      <c r="E2939">
        <v>114.124</v>
      </c>
      <c r="F2939" s="141">
        <v>615.37700000000132</v>
      </c>
    </row>
    <row r="2940" spans="5:6" x14ac:dyDescent="0.25">
      <c r="E2940">
        <v>114.15300000000001</v>
      </c>
      <c r="F2940" s="142">
        <v>642.08899999999994</v>
      </c>
    </row>
    <row r="2941" spans="5:6" x14ac:dyDescent="0.25">
      <c r="E2941">
        <v>114.182</v>
      </c>
      <c r="F2941" s="141">
        <v>669.57999999999993</v>
      </c>
    </row>
    <row r="2942" spans="5:6" x14ac:dyDescent="0.25">
      <c r="E2942">
        <v>114.21</v>
      </c>
      <c r="F2942" s="142">
        <v>697.8720000000003</v>
      </c>
    </row>
    <row r="2943" spans="5:6" x14ac:dyDescent="0.25">
      <c r="E2943">
        <v>114.239</v>
      </c>
      <c r="F2943" s="141">
        <v>726.94599999999991</v>
      </c>
    </row>
    <row r="2944" spans="5:6" x14ac:dyDescent="0.25">
      <c r="E2944">
        <v>114.268</v>
      </c>
      <c r="F2944" s="142">
        <v>756.82199999999921</v>
      </c>
    </row>
    <row r="2945" spans="5:6" x14ac:dyDescent="0.25">
      <c r="E2945">
        <v>114.29600000000001</v>
      </c>
      <c r="F2945" s="141">
        <v>787.48000000000047</v>
      </c>
    </row>
    <row r="2946" spans="5:6" x14ac:dyDescent="0.25">
      <c r="E2946">
        <v>114.325</v>
      </c>
      <c r="F2946" s="142">
        <v>818.9369999999999</v>
      </c>
    </row>
    <row r="2947" spans="5:6" x14ac:dyDescent="0.25">
      <c r="E2947">
        <v>114.354</v>
      </c>
      <c r="F2947" s="141">
        <v>851.16899999999896</v>
      </c>
    </row>
    <row r="2948" spans="5:6" x14ac:dyDescent="0.25">
      <c r="E2948">
        <v>114.38200000000001</v>
      </c>
      <c r="F2948" s="142">
        <v>884.19100000000071</v>
      </c>
    </row>
    <row r="2949" spans="5:6" x14ac:dyDescent="0.25">
      <c r="E2949">
        <v>114.411</v>
      </c>
      <c r="F2949" s="141">
        <v>917.97499999999945</v>
      </c>
    </row>
    <row r="2950" spans="5:6" x14ac:dyDescent="0.25">
      <c r="E2950">
        <v>114.44</v>
      </c>
      <c r="F2950" s="142">
        <v>952.53499999999985</v>
      </c>
    </row>
    <row r="2951" spans="5:6" x14ac:dyDescent="0.25">
      <c r="E2951">
        <v>114.468</v>
      </c>
      <c r="F2951" s="141">
        <v>987.84899999999925</v>
      </c>
    </row>
    <row r="2952" spans="5:6" x14ac:dyDescent="0.25">
      <c r="E2952">
        <v>114.497</v>
      </c>
      <c r="F2952" s="142">
        <v>1023.893</v>
      </c>
    </row>
    <row r="2953" spans="5:6" x14ac:dyDescent="0.25">
      <c r="E2953">
        <v>114.526</v>
      </c>
      <c r="F2953" s="141">
        <v>1060.6779999999999</v>
      </c>
    </row>
    <row r="2954" spans="5:6" x14ac:dyDescent="0.25">
      <c r="E2954">
        <v>114.554</v>
      </c>
      <c r="F2954" s="142">
        <v>1098.1649999999991</v>
      </c>
    </row>
    <row r="2955" spans="5:6" x14ac:dyDescent="0.25">
      <c r="E2955">
        <v>114.583</v>
      </c>
      <c r="F2955" s="141">
        <v>1136.3619999999992</v>
      </c>
    </row>
    <row r="2956" spans="5:6" x14ac:dyDescent="0.25">
      <c r="E2956">
        <v>114.61199999999999</v>
      </c>
      <c r="F2956" s="142">
        <v>1175.2240000000011</v>
      </c>
    </row>
    <row r="2957" spans="5:6" x14ac:dyDescent="0.25">
      <c r="E2957">
        <v>114.64</v>
      </c>
      <c r="F2957" s="141">
        <v>1214.7560000000003</v>
      </c>
    </row>
    <row r="2958" spans="5:6" x14ac:dyDescent="0.25">
      <c r="E2958">
        <v>114.669</v>
      </c>
      <c r="F2958" s="142">
        <v>1254.9119999999994</v>
      </c>
    </row>
    <row r="2959" spans="5:6" x14ac:dyDescent="0.25">
      <c r="E2959">
        <v>114.697</v>
      </c>
      <c r="F2959" s="141">
        <v>1295.6930000000002</v>
      </c>
    </row>
    <row r="2960" spans="5:6" x14ac:dyDescent="0.25">
      <c r="E2960">
        <v>114.726</v>
      </c>
      <c r="F2960" s="142">
        <v>1337.0460000000003</v>
      </c>
    </row>
    <row r="2961" spans="5:6" x14ac:dyDescent="0.25">
      <c r="E2961">
        <v>114.755</v>
      </c>
      <c r="F2961" s="141">
        <v>1378.9710000000005</v>
      </c>
    </row>
    <row r="2962" spans="5:6" x14ac:dyDescent="0.25">
      <c r="E2962">
        <v>114.783</v>
      </c>
      <c r="F2962" s="142">
        <v>1421.4110000000001</v>
      </c>
    </row>
    <row r="2963" spans="5:6" x14ac:dyDescent="0.25">
      <c r="E2963">
        <v>114.812</v>
      </c>
      <c r="F2963" s="141">
        <v>1464.3630000000003</v>
      </c>
    </row>
    <row r="2964" spans="5:6" x14ac:dyDescent="0.25">
      <c r="E2964">
        <v>114.84099999999999</v>
      </c>
      <c r="F2964" s="142">
        <v>1507.7799999999988</v>
      </c>
    </row>
    <row r="2965" spans="5:6" x14ac:dyDescent="0.25">
      <c r="E2965">
        <v>114.869</v>
      </c>
      <c r="F2965" s="141">
        <v>1551.6120000000001</v>
      </c>
    </row>
    <row r="2966" spans="5:6" x14ac:dyDescent="0.25">
      <c r="E2966">
        <v>114.898</v>
      </c>
      <c r="F2966" s="142">
        <v>1595.8530000000001</v>
      </c>
    </row>
    <row r="2967" spans="5:6" x14ac:dyDescent="0.25">
      <c r="E2967">
        <v>114.92700000000001</v>
      </c>
      <c r="F2967" s="141">
        <v>1640.4339999999993</v>
      </c>
    </row>
    <row r="2968" spans="5:6" x14ac:dyDescent="0.25">
      <c r="E2968">
        <v>114.955</v>
      </c>
      <c r="F2968" s="142">
        <v>1685.3450000000003</v>
      </c>
    </row>
    <row r="2969" spans="5:6" x14ac:dyDescent="0.25">
      <c r="E2969">
        <v>114.98399999999999</v>
      </c>
      <c r="F2969" s="141">
        <v>1730.5160000000005</v>
      </c>
    </row>
    <row r="2970" spans="5:6" x14ac:dyDescent="0.25">
      <c r="E2970">
        <v>115.01300000000001</v>
      </c>
      <c r="F2970" s="142">
        <v>1775.9320000000007</v>
      </c>
    </row>
    <row r="2971" spans="5:6" x14ac:dyDescent="0.25">
      <c r="E2971">
        <v>115.041</v>
      </c>
      <c r="F2971" s="141">
        <v>1821.5190000000002</v>
      </c>
    </row>
    <row r="2972" spans="5:6" x14ac:dyDescent="0.25">
      <c r="E2972">
        <v>115.07</v>
      </c>
      <c r="F2972" s="142">
        <v>1867.2620000000006</v>
      </c>
    </row>
    <row r="2973" spans="5:6" x14ac:dyDescent="0.25">
      <c r="E2973">
        <v>115.099</v>
      </c>
      <c r="F2973" s="141">
        <v>1913.0820000000003</v>
      </c>
    </row>
    <row r="2974" spans="5:6" x14ac:dyDescent="0.25">
      <c r="E2974">
        <v>115.127</v>
      </c>
      <c r="F2974" s="142">
        <v>1958.9630000000006</v>
      </c>
    </row>
    <row r="2975" spans="5:6" x14ac:dyDescent="0.25">
      <c r="E2975">
        <v>115.15600000000001</v>
      </c>
      <c r="F2975" s="141">
        <v>2004.8379999999997</v>
      </c>
    </row>
    <row r="2976" spans="5:6" x14ac:dyDescent="0.25">
      <c r="E2976">
        <v>115.184</v>
      </c>
      <c r="F2976" s="142">
        <v>2050.6390000000001</v>
      </c>
    </row>
    <row r="2977" spans="5:6" x14ac:dyDescent="0.25">
      <c r="E2977">
        <v>115.21299999999999</v>
      </c>
      <c r="F2977" s="141">
        <v>2096.347999999999</v>
      </c>
    </row>
    <row r="2978" spans="5:6" x14ac:dyDescent="0.25">
      <c r="E2978">
        <v>115.242</v>
      </c>
      <c r="F2978" s="142">
        <v>2141.8779999999997</v>
      </c>
    </row>
    <row r="2979" spans="5:6" x14ac:dyDescent="0.25">
      <c r="E2979">
        <v>115.27</v>
      </c>
      <c r="F2979" s="141">
        <v>2187.2070000000003</v>
      </c>
    </row>
    <row r="2980" spans="5:6" x14ac:dyDescent="0.25">
      <c r="E2980">
        <v>115.29900000000001</v>
      </c>
      <c r="F2980" s="142">
        <v>2232.2490000000007</v>
      </c>
    </row>
    <row r="2981" spans="5:6" x14ac:dyDescent="0.25">
      <c r="E2981">
        <v>115.328</v>
      </c>
      <c r="F2981" s="141">
        <v>2276.9800000000005</v>
      </c>
    </row>
    <row r="2982" spans="5:6" x14ac:dyDescent="0.25">
      <c r="E2982">
        <v>115.35599999999999</v>
      </c>
      <c r="F2982" s="142">
        <v>2321.3110000000006</v>
      </c>
    </row>
    <row r="2983" spans="5:6" x14ac:dyDescent="0.25">
      <c r="E2983">
        <v>115.38500000000001</v>
      </c>
      <c r="F2983" s="141">
        <v>2365.2200000000012</v>
      </c>
    </row>
    <row r="2984" spans="5:6" x14ac:dyDescent="0.25">
      <c r="E2984">
        <v>115.414</v>
      </c>
      <c r="F2984" s="142">
        <v>2408.6149999999998</v>
      </c>
    </row>
    <row r="2985" spans="5:6" x14ac:dyDescent="0.25">
      <c r="E2985">
        <v>115.44199999999999</v>
      </c>
      <c r="F2985" s="141">
        <v>2451.4720000000007</v>
      </c>
    </row>
    <row r="2986" spans="5:6" x14ac:dyDescent="0.25">
      <c r="E2986">
        <v>115.471</v>
      </c>
      <c r="F2986" s="142">
        <v>2493.7170000000006</v>
      </c>
    </row>
    <row r="2987" spans="5:6" x14ac:dyDescent="0.25">
      <c r="E2987">
        <v>115.5</v>
      </c>
      <c r="F2987" s="141">
        <v>2535.2790000000005</v>
      </c>
    </row>
    <row r="2988" spans="5:6" x14ac:dyDescent="0.25">
      <c r="E2988">
        <v>115.52800000000001</v>
      </c>
      <c r="F2988" s="142">
        <v>2576.13</v>
      </c>
    </row>
    <row r="2989" spans="5:6" x14ac:dyDescent="0.25">
      <c r="E2989">
        <v>115.557</v>
      </c>
      <c r="F2989" s="141">
        <v>2616.1840000000002</v>
      </c>
    </row>
    <row r="2990" spans="5:6" x14ac:dyDescent="0.25">
      <c r="E2990">
        <v>115.586</v>
      </c>
      <c r="F2990" s="142">
        <v>2655.4129999999996</v>
      </c>
    </row>
    <row r="2991" spans="5:6" x14ac:dyDescent="0.25">
      <c r="E2991">
        <v>115.614</v>
      </c>
      <c r="F2991" s="141">
        <v>2693.7339999999995</v>
      </c>
    </row>
    <row r="2992" spans="5:6" x14ac:dyDescent="0.25">
      <c r="E2992">
        <v>115.643</v>
      </c>
      <c r="F2992" s="142">
        <v>2731.1179999999995</v>
      </c>
    </row>
    <row r="2993" spans="5:6" x14ac:dyDescent="0.25">
      <c r="E2993">
        <v>115.67100000000001</v>
      </c>
      <c r="F2993" s="141">
        <v>2767.4849999999997</v>
      </c>
    </row>
    <row r="2994" spans="5:6" x14ac:dyDescent="0.25">
      <c r="E2994">
        <v>115.7</v>
      </c>
      <c r="F2994" s="142">
        <v>2802.8060000000005</v>
      </c>
    </row>
    <row r="2995" spans="5:6" x14ac:dyDescent="0.25">
      <c r="E2995">
        <v>115.729</v>
      </c>
      <c r="F2995" s="141">
        <v>2837.0039999999999</v>
      </c>
    </row>
    <row r="2996" spans="5:6" x14ac:dyDescent="0.25">
      <c r="E2996">
        <v>115.75700000000001</v>
      </c>
      <c r="F2996" s="142">
        <v>2870.0540000000001</v>
      </c>
    </row>
    <row r="2997" spans="5:6" x14ac:dyDescent="0.25">
      <c r="E2997">
        <v>115.786</v>
      </c>
      <c r="F2997" s="141">
        <v>2901.8810000000003</v>
      </c>
    </row>
    <row r="2998" spans="5:6" x14ac:dyDescent="0.25">
      <c r="E2998">
        <v>115.815</v>
      </c>
      <c r="F2998" s="142">
        <v>2932.4579999999996</v>
      </c>
    </row>
    <row r="2999" spans="5:6" x14ac:dyDescent="0.25">
      <c r="E2999">
        <v>115.843</v>
      </c>
      <c r="F2999" s="141">
        <v>2961.7279999999992</v>
      </c>
    </row>
    <row r="3000" spans="5:6" x14ac:dyDescent="0.25">
      <c r="E3000">
        <v>115.872</v>
      </c>
      <c r="F3000" s="142">
        <v>2989.6360000000004</v>
      </c>
    </row>
    <row r="3001" spans="5:6" x14ac:dyDescent="0.25">
      <c r="E3001">
        <v>115.901</v>
      </c>
      <c r="F3001" s="141">
        <v>3016.1590000000006</v>
      </c>
    </row>
    <row r="3002" spans="5:6" x14ac:dyDescent="0.25">
      <c r="E3002">
        <v>115.929</v>
      </c>
      <c r="F3002" s="142">
        <v>3041.2350000000006</v>
      </c>
    </row>
    <row r="3003" spans="5:6" x14ac:dyDescent="0.25">
      <c r="E3003">
        <v>115.958</v>
      </c>
      <c r="F3003" s="141">
        <v>3064.8449999999993</v>
      </c>
    </row>
    <row r="3004" spans="5:6" x14ac:dyDescent="0.25">
      <c r="E3004">
        <v>115.98699999999999</v>
      </c>
      <c r="F3004" s="142">
        <v>3086.933</v>
      </c>
    </row>
    <row r="3005" spans="5:6" x14ac:dyDescent="0.25">
      <c r="E3005">
        <v>116.015</v>
      </c>
      <c r="F3005" s="141">
        <v>3107.4790000000003</v>
      </c>
    </row>
    <row r="3006" spans="5:6" x14ac:dyDescent="0.25">
      <c r="E3006">
        <v>116.044</v>
      </c>
      <c r="F3006" s="142">
        <v>3126.4380000000001</v>
      </c>
    </row>
    <row r="3007" spans="5:6" x14ac:dyDescent="0.25">
      <c r="E3007">
        <v>116.07299999999999</v>
      </c>
      <c r="F3007" s="141">
        <v>3143.7910000000002</v>
      </c>
    </row>
    <row r="3008" spans="5:6" x14ac:dyDescent="0.25">
      <c r="E3008">
        <v>116.101</v>
      </c>
      <c r="F3008" s="142">
        <v>3159.4979999999996</v>
      </c>
    </row>
    <row r="3009" spans="5:6" x14ac:dyDescent="0.25">
      <c r="E3009">
        <v>116.13</v>
      </c>
      <c r="F3009" s="141">
        <v>3173.5460000000003</v>
      </c>
    </row>
    <row r="3010" spans="5:6" x14ac:dyDescent="0.25">
      <c r="E3010">
        <v>116.158</v>
      </c>
      <c r="F3010" s="142">
        <v>3185.9059999999999</v>
      </c>
    </row>
    <row r="3011" spans="5:6" x14ac:dyDescent="0.25">
      <c r="E3011">
        <v>116.187</v>
      </c>
      <c r="F3011" s="141">
        <v>3196.5539999999992</v>
      </c>
    </row>
    <row r="3012" spans="5:6" x14ac:dyDescent="0.25">
      <c r="E3012">
        <v>116.21599999999999</v>
      </c>
      <c r="F3012" s="142">
        <v>3205.482</v>
      </c>
    </row>
    <row r="3013" spans="5:6" x14ac:dyDescent="0.25">
      <c r="E3013">
        <v>116.244</v>
      </c>
      <c r="F3013" s="141">
        <v>3212.6669999999995</v>
      </c>
    </row>
    <row r="3014" spans="5:6" x14ac:dyDescent="0.25">
      <c r="E3014">
        <v>116.273</v>
      </c>
      <c r="F3014" s="142">
        <v>3218.1030000000001</v>
      </c>
    </row>
    <row r="3015" spans="5:6" x14ac:dyDescent="0.25">
      <c r="E3015">
        <v>116.30200000000001</v>
      </c>
      <c r="F3015" s="141">
        <v>3221.7779999999993</v>
      </c>
    </row>
    <row r="3016" spans="5:6" x14ac:dyDescent="0.25">
      <c r="E3016">
        <v>116.33</v>
      </c>
      <c r="F3016" s="142">
        <v>3223.6899999999996</v>
      </c>
    </row>
    <row r="3017" spans="5:6" x14ac:dyDescent="0.25">
      <c r="E3017">
        <v>116.35899999999999</v>
      </c>
      <c r="F3017" s="141">
        <v>3223.8309999999992</v>
      </c>
    </row>
    <row r="3018" spans="5:6" x14ac:dyDescent="0.25">
      <c r="E3018">
        <v>116.38800000000001</v>
      </c>
      <c r="F3018" s="142">
        <v>3222.2060000000001</v>
      </c>
    </row>
    <row r="3019" spans="5:6" x14ac:dyDescent="0.25">
      <c r="E3019">
        <v>116.416</v>
      </c>
      <c r="F3019" s="141">
        <v>3218.8140000000003</v>
      </c>
    </row>
    <row r="3020" spans="5:6" x14ac:dyDescent="0.25">
      <c r="E3020">
        <v>116.44499999999999</v>
      </c>
      <c r="F3020" s="142">
        <v>3213.6620000000003</v>
      </c>
    </row>
    <row r="3021" spans="5:6" x14ac:dyDescent="0.25">
      <c r="E3021">
        <v>116.474</v>
      </c>
      <c r="F3021" s="141">
        <v>3206.7570000000005</v>
      </c>
    </row>
    <row r="3022" spans="5:6" x14ac:dyDescent="0.25">
      <c r="E3022">
        <v>116.502</v>
      </c>
      <c r="F3022" s="142">
        <v>3198.1160000000009</v>
      </c>
    </row>
    <row r="3023" spans="5:6" x14ac:dyDescent="0.25">
      <c r="E3023">
        <v>116.53100000000001</v>
      </c>
      <c r="F3023" s="141">
        <v>3187.7470000000003</v>
      </c>
    </row>
    <row r="3024" spans="5:6" x14ac:dyDescent="0.25">
      <c r="E3024">
        <v>116.56</v>
      </c>
      <c r="F3024" s="142">
        <v>3175.6729999999989</v>
      </c>
    </row>
    <row r="3025" spans="5:6" x14ac:dyDescent="0.25">
      <c r="E3025">
        <v>116.58799999999999</v>
      </c>
      <c r="F3025" s="141">
        <v>3161.905999999999</v>
      </c>
    </row>
    <row r="3026" spans="5:6" x14ac:dyDescent="0.25">
      <c r="E3026">
        <v>116.617</v>
      </c>
      <c r="F3026" s="142">
        <v>3146.4780000000001</v>
      </c>
    </row>
    <row r="3027" spans="5:6" x14ac:dyDescent="0.25">
      <c r="E3027">
        <v>116.646</v>
      </c>
      <c r="F3027" s="141">
        <v>3129.4039999999995</v>
      </c>
    </row>
    <row r="3028" spans="5:6" x14ac:dyDescent="0.25">
      <c r="E3028">
        <v>116.67400000000001</v>
      </c>
      <c r="F3028" s="142">
        <v>3110.723</v>
      </c>
    </row>
    <row r="3029" spans="5:6" x14ac:dyDescent="0.25">
      <c r="E3029">
        <v>116.703</v>
      </c>
      <c r="F3029" s="141">
        <v>3090.4529999999995</v>
      </c>
    </row>
    <row r="3030" spans="5:6" x14ac:dyDescent="0.25">
      <c r="E3030">
        <v>116.73099999999999</v>
      </c>
      <c r="F3030" s="142">
        <v>3068.6399999999994</v>
      </c>
    </row>
    <row r="3031" spans="5:6" x14ac:dyDescent="0.25">
      <c r="E3031">
        <v>116.76</v>
      </c>
      <c r="F3031" s="141">
        <v>3045.3029999999999</v>
      </c>
    </row>
    <row r="3032" spans="5:6" x14ac:dyDescent="0.25">
      <c r="E3032">
        <v>116.789</v>
      </c>
      <c r="F3032" s="142">
        <v>3020.4970000000003</v>
      </c>
    </row>
    <row r="3033" spans="5:6" x14ac:dyDescent="0.25">
      <c r="E3033">
        <v>116.81699999999999</v>
      </c>
      <c r="F3033" s="141">
        <v>2994.2440000000006</v>
      </c>
    </row>
    <row r="3034" spans="5:6" x14ac:dyDescent="0.25">
      <c r="E3034">
        <v>116.846</v>
      </c>
      <c r="F3034" s="142">
        <v>2966.5919999999996</v>
      </c>
    </row>
    <row r="3035" spans="5:6" x14ac:dyDescent="0.25">
      <c r="E3035">
        <v>116.875</v>
      </c>
      <c r="F3035" s="141">
        <v>2937.5959999999995</v>
      </c>
    </row>
    <row r="3036" spans="5:6" x14ac:dyDescent="0.25">
      <c r="E3036">
        <v>116.90300000000001</v>
      </c>
      <c r="F3036" s="142">
        <v>2907.2790000000005</v>
      </c>
    </row>
    <row r="3037" spans="5:6" x14ac:dyDescent="0.25">
      <c r="E3037">
        <v>116.932</v>
      </c>
      <c r="F3037" s="141">
        <v>2875.7110000000011</v>
      </c>
    </row>
    <row r="3038" spans="5:6" x14ac:dyDescent="0.25">
      <c r="E3038">
        <v>116.961</v>
      </c>
      <c r="F3038" s="142">
        <v>2842.9179999999997</v>
      </c>
    </row>
    <row r="3039" spans="5:6" x14ac:dyDescent="0.25">
      <c r="E3039">
        <v>116.989</v>
      </c>
      <c r="F3039" s="141">
        <v>2808.9710000000005</v>
      </c>
    </row>
    <row r="3040" spans="5:6" x14ac:dyDescent="0.25">
      <c r="E3040">
        <v>117.018</v>
      </c>
      <c r="F3040" s="142">
        <v>2773.8980000000001</v>
      </c>
    </row>
    <row r="3041" spans="5:6" x14ac:dyDescent="0.25">
      <c r="E3041">
        <v>117.047</v>
      </c>
      <c r="F3041" s="141">
        <v>2737.7759999999998</v>
      </c>
    </row>
    <row r="3042" spans="5:6" x14ac:dyDescent="0.25">
      <c r="E3042">
        <v>117.075</v>
      </c>
      <c r="F3042" s="142">
        <v>2700.6329999999989</v>
      </c>
    </row>
    <row r="3043" spans="5:6" x14ac:dyDescent="0.25">
      <c r="E3043">
        <v>117.104</v>
      </c>
      <c r="F3043" s="141">
        <v>2662.5479999999989</v>
      </c>
    </row>
    <row r="3044" spans="5:6" x14ac:dyDescent="0.25">
      <c r="E3044">
        <v>117.133</v>
      </c>
      <c r="F3044" s="142">
        <v>2623.5510000000004</v>
      </c>
    </row>
    <row r="3045" spans="5:6" x14ac:dyDescent="0.25">
      <c r="E3045">
        <v>117.161</v>
      </c>
      <c r="F3045" s="141">
        <v>2583.71</v>
      </c>
    </row>
    <row r="3046" spans="5:6" x14ac:dyDescent="0.25">
      <c r="E3046">
        <v>117.19</v>
      </c>
      <c r="F3046" s="142">
        <v>2543.0960000000005</v>
      </c>
    </row>
    <row r="3047" spans="5:6" x14ac:dyDescent="0.25">
      <c r="E3047">
        <v>117.218</v>
      </c>
      <c r="F3047" s="141">
        <v>2501.7360000000008</v>
      </c>
    </row>
    <row r="3048" spans="5:6" x14ac:dyDescent="0.25">
      <c r="E3048">
        <v>117.247</v>
      </c>
      <c r="F3048" s="142">
        <v>2459.7170000000006</v>
      </c>
    </row>
    <row r="3049" spans="5:6" x14ac:dyDescent="0.25">
      <c r="E3049">
        <v>117.276</v>
      </c>
      <c r="F3049" s="141">
        <v>2417.0660000000007</v>
      </c>
    </row>
    <row r="3050" spans="5:6" x14ac:dyDescent="0.25">
      <c r="E3050">
        <v>117.304</v>
      </c>
      <c r="F3050" s="142">
        <v>2373.8700000000008</v>
      </c>
    </row>
    <row r="3051" spans="5:6" x14ac:dyDescent="0.25">
      <c r="E3051">
        <v>117.333</v>
      </c>
      <c r="F3051" s="141">
        <v>2330.155999999999</v>
      </c>
    </row>
    <row r="3052" spans="5:6" x14ac:dyDescent="0.25">
      <c r="E3052">
        <v>117.36199999999999</v>
      </c>
      <c r="F3052" s="142">
        <v>2286.0109999999995</v>
      </c>
    </row>
    <row r="3053" spans="5:6" x14ac:dyDescent="0.25">
      <c r="E3053">
        <v>117.39</v>
      </c>
      <c r="F3053" s="141">
        <v>2241.4600000000009</v>
      </c>
    </row>
    <row r="3054" spans="5:6" x14ac:dyDescent="0.25">
      <c r="E3054">
        <v>117.419</v>
      </c>
      <c r="F3054" s="142">
        <v>2196.5909999999994</v>
      </c>
    </row>
    <row r="3055" spans="5:6" x14ac:dyDescent="0.25">
      <c r="E3055">
        <v>117.44799999999999</v>
      </c>
      <c r="F3055" s="141">
        <v>2151.4290000000001</v>
      </c>
    </row>
    <row r="3056" spans="5:6" x14ac:dyDescent="0.25">
      <c r="E3056">
        <v>117.476</v>
      </c>
      <c r="F3056" s="142">
        <v>2106.0409999999993</v>
      </c>
    </row>
    <row r="3057" spans="5:6" x14ac:dyDescent="0.25">
      <c r="E3057">
        <v>117.505</v>
      </c>
      <c r="F3057" s="141">
        <v>2060.4990000000007</v>
      </c>
    </row>
    <row r="3058" spans="5:6" x14ac:dyDescent="0.25">
      <c r="E3058">
        <v>117.53400000000001</v>
      </c>
      <c r="F3058" s="142">
        <v>2014.8250000000007</v>
      </c>
    </row>
    <row r="3059" spans="5:6" x14ac:dyDescent="0.25">
      <c r="E3059">
        <v>117.562</v>
      </c>
      <c r="F3059" s="141">
        <v>1969.1009999999997</v>
      </c>
    </row>
    <row r="3060" spans="5:6" x14ac:dyDescent="0.25">
      <c r="E3060">
        <v>117.59099999999999</v>
      </c>
      <c r="F3060" s="142">
        <v>1923.3469999999998</v>
      </c>
    </row>
    <row r="3061" spans="5:6" x14ac:dyDescent="0.25">
      <c r="E3061">
        <v>117.62</v>
      </c>
      <c r="F3061" s="141">
        <v>1877.6449999999995</v>
      </c>
    </row>
    <row r="3062" spans="5:6" x14ac:dyDescent="0.25">
      <c r="E3062">
        <v>117.648</v>
      </c>
      <c r="F3062" s="142">
        <v>1832.0119999999997</v>
      </c>
    </row>
    <row r="3063" spans="5:6" x14ac:dyDescent="0.25">
      <c r="E3063">
        <v>117.67700000000001</v>
      </c>
      <c r="F3063" s="141">
        <v>1786.5249999999987</v>
      </c>
    </row>
    <row r="3064" spans="5:6" x14ac:dyDescent="0.25">
      <c r="E3064">
        <v>117.705</v>
      </c>
      <c r="F3064" s="142">
        <v>1741.201</v>
      </c>
    </row>
    <row r="3065" spans="5:6" x14ac:dyDescent="0.25">
      <c r="E3065">
        <v>117.73399999999999</v>
      </c>
      <c r="F3065" s="141">
        <v>1696.1139999999996</v>
      </c>
    </row>
    <row r="3066" spans="5:6" x14ac:dyDescent="0.25">
      <c r="E3066">
        <v>117.76300000000001</v>
      </c>
      <c r="F3066" s="142">
        <v>1651.277</v>
      </c>
    </row>
    <row r="3067" spans="5:6" x14ac:dyDescent="0.25">
      <c r="E3067">
        <v>117.791</v>
      </c>
      <c r="F3067" s="141">
        <v>1606.7609999999995</v>
      </c>
    </row>
    <row r="3068" spans="5:6" x14ac:dyDescent="0.25">
      <c r="E3068">
        <v>117.82</v>
      </c>
      <c r="F3068" s="142">
        <v>1562.576</v>
      </c>
    </row>
    <row r="3069" spans="5:6" x14ac:dyDescent="0.25">
      <c r="E3069">
        <v>117.849</v>
      </c>
      <c r="F3069" s="141">
        <v>1518.7750000000005</v>
      </c>
    </row>
    <row r="3070" spans="5:6" x14ac:dyDescent="0.25">
      <c r="E3070">
        <v>117.877</v>
      </c>
      <c r="F3070" s="142">
        <v>1475.4120000000003</v>
      </c>
    </row>
    <row r="3071" spans="5:6" x14ac:dyDescent="0.25">
      <c r="E3071">
        <v>117.90600000000001</v>
      </c>
      <c r="F3071" s="141">
        <v>1432.4869999999992</v>
      </c>
    </row>
    <row r="3072" spans="5:6" x14ac:dyDescent="0.25">
      <c r="E3072">
        <v>117.935</v>
      </c>
      <c r="F3072" s="142">
        <v>1390.0659999999989</v>
      </c>
    </row>
    <row r="3073" spans="5:6" x14ac:dyDescent="0.25">
      <c r="E3073">
        <v>117.96299999999999</v>
      </c>
      <c r="F3073" s="141">
        <v>1348.1499999999996</v>
      </c>
    </row>
    <row r="3074" spans="5:6" x14ac:dyDescent="0.25">
      <c r="E3074">
        <v>117.992</v>
      </c>
      <c r="F3074" s="142">
        <v>1306.7969999999996</v>
      </c>
    </row>
    <row r="3075" spans="5:6" x14ac:dyDescent="0.25">
      <c r="E3075">
        <v>118.021</v>
      </c>
      <c r="F3075" s="141">
        <v>1266.0079999999998</v>
      </c>
    </row>
    <row r="3076" spans="5:6" x14ac:dyDescent="0.25">
      <c r="E3076">
        <v>118.04900000000001</v>
      </c>
      <c r="F3076" s="142">
        <v>1225.8339999999998</v>
      </c>
    </row>
    <row r="3077" spans="5:6" x14ac:dyDescent="0.25">
      <c r="E3077">
        <v>118.078</v>
      </c>
      <c r="F3077" s="141">
        <v>1186.2739999999994</v>
      </c>
    </row>
    <row r="3078" spans="5:6" x14ac:dyDescent="0.25">
      <c r="E3078">
        <v>118.107</v>
      </c>
      <c r="F3078" s="142">
        <v>1147.3770000000004</v>
      </c>
    </row>
    <row r="3079" spans="5:6" x14ac:dyDescent="0.25">
      <c r="E3079">
        <v>118.13500000000001</v>
      </c>
      <c r="F3079" s="141">
        <v>1109.1359999999995</v>
      </c>
    </row>
    <row r="3080" spans="5:6" x14ac:dyDescent="0.25">
      <c r="E3080">
        <v>118.164</v>
      </c>
      <c r="F3080" s="142">
        <v>1071.5839999999989</v>
      </c>
    </row>
    <row r="3081" spans="5:6" x14ac:dyDescent="0.25">
      <c r="E3081">
        <v>118.19199999999999</v>
      </c>
      <c r="F3081" s="141">
        <v>1034.7499999999991</v>
      </c>
    </row>
    <row r="3082" spans="5:6" x14ac:dyDescent="0.25">
      <c r="E3082">
        <v>118.221</v>
      </c>
      <c r="F3082" s="142">
        <v>998.62400000000071</v>
      </c>
    </row>
    <row r="3083" spans="5:6" x14ac:dyDescent="0.25">
      <c r="E3083">
        <v>118.25</v>
      </c>
      <c r="F3083" s="141">
        <v>963.24499999999989</v>
      </c>
    </row>
    <row r="3084" spans="5:6" x14ac:dyDescent="0.25">
      <c r="E3084">
        <v>118.27800000000001</v>
      </c>
      <c r="F3084" s="142">
        <v>928.59899999999925</v>
      </c>
    </row>
    <row r="3085" spans="5:6" x14ac:dyDescent="0.25">
      <c r="E3085">
        <v>118.307</v>
      </c>
      <c r="F3085" s="141">
        <v>894.72199999999975</v>
      </c>
    </row>
    <row r="3086" spans="5:6" x14ac:dyDescent="0.25">
      <c r="E3086">
        <v>118.336</v>
      </c>
      <c r="F3086" s="142">
        <v>861.60000000000036</v>
      </c>
    </row>
    <row r="3087" spans="5:6" x14ac:dyDescent="0.25">
      <c r="E3087">
        <v>118.364</v>
      </c>
      <c r="F3087" s="141">
        <v>829.26100000000042</v>
      </c>
    </row>
    <row r="3088" spans="5:6" x14ac:dyDescent="0.25">
      <c r="E3088">
        <v>118.393</v>
      </c>
      <c r="F3088" s="142">
        <v>797.69000000000051</v>
      </c>
    </row>
    <row r="3089" spans="5:6" x14ac:dyDescent="0.25">
      <c r="E3089">
        <v>118.422</v>
      </c>
      <c r="F3089" s="141">
        <v>766.91200000000026</v>
      </c>
    </row>
    <row r="3090" spans="5:6" x14ac:dyDescent="0.25">
      <c r="E3090">
        <v>118.45</v>
      </c>
      <c r="F3090" s="142">
        <v>736.90900000000056</v>
      </c>
    </row>
    <row r="3091" spans="5:6" x14ac:dyDescent="0.25">
      <c r="E3091">
        <v>118.479</v>
      </c>
      <c r="F3091" s="141">
        <v>707.69200000000001</v>
      </c>
    </row>
    <row r="3092" spans="5:6" x14ac:dyDescent="0.25">
      <c r="E3092">
        <v>118.508</v>
      </c>
      <c r="F3092" s="142">
        <v>679.27199999999993</v>
      </c>
    </row>
    <row r="3093" spans="5:6" x14ac:dyDescent="0.25">
      <c r="E3093">
        <v>118.536</v>
      </c>
      <c r="F3093" s="141">
        <v>651.62899999999991</v>
      </c>
    </row>
    <row r="3094" spans="5:6" x14ac:dyDescent="0.25">
      <c r="E3094">
        <v>118.565</v>
      </c>
      <c r="F3094" s="142">
        <v>624.77799999999934</v>
      </c>
    </row>
    <row r="3095" spans="5:6" x14ac:dyDescent="0.25">
      <c r="E3095">
        <v>118.59399999999999</v>
      </c>
      <c r="F3095" s="141">
        <v>598.69600000000082</v>
      </c>
    </row>
    <row r="3096" spans="5:6" x14ac:dyDescent="0.25">
      <c r="E3096">
        <v>118.622</v>
      </c>
      <c r="F3096" s="142">
        <v>573.39999999999964</v>
      </c>
    </row>
    <row r="3097" spans="5:6" x14ac:dyDescent="0.25">
      <c r="E3097">
        <v>118.651</v>
      </c>
      <c r="F3097" s="141">
        <v>548.86400000000049</v>
      </c>
    </row>
    <row r="3098" spans="5:6" x14ac:dyDescent="0.25">
      <c r="E3098">
        <v>118.68</v>
      </c>
      <c r="F3098" s="142">
        <v>525.09899999999925</v>
      </c>
    </row>
    <row r="3099" spans="5:6" x14ac:dyDescent="0.25">
      <c r="E3099">
        <v>118.708</v>
      </c>
      <c r="F3099" s="141">
        <v>502.07999999999993</v>
      </c>
    </row>
    <row r="3100" spans="5:6" x14ac:dyDescent="0.25">
      <c r="E3100">
        <v>118.73699999999999</v>
      </c>
      <c r="F3100" s="142">
        <v>479.81599999999889</v>
      </c>
    </row>
    <row r="3101" spans="5:6" x14ac:dyDescent="0.25">
      <c r="E3101">
        <v>118.765</v>
      </c>
      <c r="F3101" s="141">
        <v>458.28200000000015</v>
      </c>
    </row>
    <row r="3102" spans="5:6" x14ac:dyDescent="0.25">
      <c r="E3102">
        <v>118.794</v>
      </c>
      <c r="F3102" s="142">
        <v>437.48199999999906</v>
      </c>
    </row>
    <row r="3103" spans="5:6" x14ac:dyDescent="0.25">
      <c r="E3103">
        <v>118.82299999999999</v>
      </c>
      <c r="F3103" s="141">
        <v>417.39199999999983</v>
      </c>
    </row>
    <row r="3104" spans="5:6" x14ac:dyDescent="0.25">
      <c r="E3104">
        <v>118.851</v>
      </c>
      <c r="F3104" s="142">
        <v>398.0059999999994</v>
      </c>
    </row>
    <row r="3105" spans="5:6" x14ac:dyDescent="0.25">
      <c r="E3105">
        <v>118.88</v>
      </c>
      <c r="F3105" s="141">
        <v>379.31999999999971</v>
      </c>
    </row>
    <row r="3106" spans="5:6" x14ac:dyDescent="0.25">
      <c r="E3106">
        <v>118.90900000000001</v>
      </c>
      <c r="F3106" s="142">
        <v>361.30799999999999</v>
      </c>
    </row>
    <row r="3107" spans="5:6" x14ac:dyDescent="0.25">
      <c r="E3107">
        <v>118.937</v>
      </c>
      <c r="F3107" s="141">
        <v>343.96799999999985</v>
      </c>
    </row>
    <row r="3108" spans="5:6" x14ac:dyDescent="0.25">
      <c r="E3108">
        <v>118.96599999999999</v>
      </c>
      <c r="F3108" s="142">
        <v>327.27700000000004</v>
      </c>
    </row>
    <row r="3109" spans="5:6" x14ac:dyDescent="0.25">
      <c r="E3109">
        <v>118.995</v>
      </c>
      <c r="F3109" s="141">
        <v>311.22999999999956</v>
      </c>
    </row>
    <row r="3110" spans="5:6" x14ac:dyDescent="0.25">
      <c r="E3110">
        <v>119.023</v>
      </c>
      <c r="F3110" s="142">
        <v>295.80400000000009</v>
      </c>
    </row>
    <row r="3111" spans="5:6" x14ac:dyDescent="0.25">
      <c r="E3111">
        <v>119.05200000000001</v>
      </c>
      <c r="F3111" s="141">
        <v>280.99399999999969</v>
      </c>
    </row>
    <row r="3112" spans="5:6" x14ac:dyDescent="0.25">
      <c r="E3112">
        <v>119.081</v>
      </c>
      <c r="F3112" s="142">
        <v>266.77399999999943</v>
      </c>
    </row>
    <row r="3113" spans="5:6" x14ac:dyDescent="0.25">
      <c r="E3113">
        <v>119.10899999999999</v>
      </c>
      <c r="F3113" s="141">
        <v>253.14000000000033</v>
      </c>
    </row>
    <row r="3114" spans="5:6" x14ac:dyDescent="0.25">
      <c r="E3114">
        <v>119.13800000000001</v>
      </c>
      <c r="F3114" s="142">
        <v>240.0679999999993</v>
      </c>
    </row>
    <row r="3115" spans="5:6" x14ac:dyDescent="0.25">
      <c r="E3115">
        <v>119.167</v>
      </c>
      <c r="F3115" s="141">
        <v>227.54600000000028</v>
      </c>
    </row>
    <row r="3116" spans="5:6" x14ac:dyDescent="0.25">
      <c r="E3116">
        <v>119.19499999999999</v>
      </c>
      <c r="F3116" s="142">
        <v>215.5639999999994</v>
      </c>
    </row>
    <row r="3117" spans="5:6" x14ac:dyDescent="0.25">
      <c r="E3117">
        <v>119.224</v>
      </c>
      <c r="F3117" s="141">
        <v>204.09699999999975</v>
      </c>
    </row>
    <row r="3118" spans="5:6" x14ac:dyDescent="0.25">
      <c r="E3118">
        <v>119.252</v>
      </c>
      <c r="F3118" s="142">
        <v>193.13900000000012</v>
      </c>
    </row>
    <row r="3119" spans="5:6" x14ac:dyDescent="0.25">
      <c r="E3119">
        <v>119.28100000000001</v>
      </c>
      <c r="F3119" s="141">
        <v>182.66400000000067</v>
      </c>
    </row>
    <row r="3120" spans="5:6" x14ac:dyDescent="0.25">
      <c r="E3120">
        <v>119.31</v>
      </c>
      <c r="F3120" s="142">
        <v>172.66799999999967</v>
      </c>
    </row>
    <row r="3121" spans="5:6" x14ac:dyDescent="0.25">
      <c r="E3121">
        <v>119.33799999999999</v>
      </c>
      <c r="F3121" s="141">
        <v>163.12599999999929</v>
      </c>
    </row>
    <row r="3122" spans="5:6" x14ac:dyDescent="0.25">
      <c r="E3122">
        <v>119.367</v>
      </c>
      <c r="F3122" s="142">
        <v>154.02999999999975</v>
      </c>
    </row>
    <row r="3123" spans="5:6" x14ac:dyDescent="0.25">
      <c r="E3123">
        <v>119.396</v>
      </c>
      <c r="F3123" s="141">
        <v>145.35900000000038</v>
      </c>
    </row>
    <row r="3124" spans="5:6" x14ac:dyDescent="0.25">
      <c r="E3124">
        <v>119.42400000000001</v>
      </c>
      <c r="F3124" s="142">
        <v>137.10399999999936</v>
      </c>
    </row>
    <row r="3125" spans="5:6" x14ac:dyDescent="0.25">
      <c r="E3125">
        <v>119.453</v>
      </c>
      <c r="F3125" s="141">
        <v>129.24399999999969</v>
      </c>
    </row>
    <row r="3126" spans="5:6" x14ac:dyDescent="0.25">
      <c r="E3126">
        <v>119.482</v>
      </c>
      <c r="F3126" s="142">
        <v>121.76800000000003</v>
      </c>
    </row>
    <row r="3127" spans="5:6" x14ac:dyDescent="0.25">
      <c r="E3127">
        <v>119.51</v>
      </c>
      <c r="F3127" s="141">
        <v>114.66499999999996</v>
      </c>
    </row>
    <row r="3128" spans="5:6" x14ac:dyDescent="0.25">
      <c r="E3128">
        <v>119.539</v>
      </c>
      <c r="F3128" s="142">
        <v>107.91399999999976</v>
      </c>
    </row>
    <row r="3129" spans="5:6" x14ac:dyDescent="0.25">
      <c r="E3129">
        <v>119.568</v>
      </c>
      <c r="F3129" s="141">
        <v>101.50799999999981</v>
      </c>
    </row>
    <row r="3130" spans="5:6" x14ac:dyDescent="0.25">
      <c r="E3130">
        <v>119.596</v>
      </c>
      <c r="F3130" s="142">
        <v>95.427999999999884</v>
      </c>
    </row>
    <row r="3131" spans="5:6" x14ac:dyDescent="0.25">
      <c r="E3131">
        <v>119.625</v>
      </c>
      <c r="F3131" s="141">
        <v>89.66399999999976</v>
      </c>
    </row>
    <row r="3132" spans="5:6" x14ac:dyDescent="0.25">
      <c r="E3132">
        <v>119.654</v>
      </c>
      <c r="F3132" s="142">
        <v>84.202000000000226</v>
      </c>
    </row>
    <row r="3133" spans="5:6" x14ac:dyDescent="0.25">
      <c r="E3133">
        <v>119.682</v>
      </c>
      <c r="F3133" s="141">
        <v>79.029999999999745</v>
      </c>
    </row>
    <row r="3134" spans="5:6" x14ac:dyDescent="0.25">
      <c r="E3134">
        <v>119.711</v>
      </c>
      <c r="F3134" s="142">
        <v>74.134000000000015</v>
      </c>
    </row>
    <row r="3135" spans="5:6" x14ac:dyDescent="0.25">
      <c r="E3135">
        <v>119.739</v>
      </c>
      <c r="F3135" s="141">
        <v>69.505000000000109</v>
      </c>
    </row>
    <row r="3136" spans="5:6" x14ac:dyDescent="0.25">
      <c r="E3136">
        <v>119.768</v>
      </c>
      <c r="F3136" s="142">
        <v>65.126999999999498</v>
      </c>
    </row>
    <row r="3137" spans="5:6" x14ac:dyDescent="0.25">
      <c r="E3137">
        <v>119.797</v>
      </c>
      <c r="F3137" s="141">
        <v>60.993999999999687</v>
      </c>
    </row>
    <row r="3138" spans="5:6" x14ac:dyDescent="0.25">
      <c r="E3138">
        <v>119.825</v>
      </c>
      <c r="F3138" s="142">
        <v>57.090000000000146</v>
      </c>
    </row>
    <row r="3139" spans="5:6" x14ac:dyDescent="0.25">
      <c r="E3139">
        <v>119.854</v>
      </c>
      <c r="F3139" s="141">
        <v>53.405999999999949</v>
      </c>
    </row>
    <row r="3140" spans="5:6" x14ac:dyDescent="0.25">
      <c r="E3140">
        <v>119.883</v>
      </c>
      <c r="F3140" s="142">
        <v>49.9350000000004</v>
      </c>
    </row>
    <row r="3141" spans="5:6" x14ac:dyDescent="0.25">
      <c r="E3141">
        <v>119.911</v>
      </c>
      <c r="F3141" s="141">
        <v>46.662000000000262</v>
      </c>
    </row>
    <row r="3142" spans="5:6" x14ac:dyDescent="0.25">
      <c r="E3142">
        <v>119.94</v>
      </c>
      <c r="F3142" s="142">
        <v>43.581000000000131</v>
      </c>
    </row>
  </sheetData>
  <mergeCells count="10">
    <mergeCell ref="AF1:AH1"/>
    <mergeCell ref="E1:F1"/>
    <mergeCell ref="H1:J1"/>
    <mergeCell ref="K1:M1"/>
    <mergeCell ref="N1:P1"/>
    <mergeCell ref="AC1:AE1"/>
    <mergeCell ref="Z1:AB1"/>
    <mergeCell ref="W1:Y1"/>
    <mergeCell ref="T1:V1"/>
    <mergeCell ref="Q1:S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60"/>
  <sheetViews>
    <sheetView tabSelected="1" workbookViewId="0">
      <selection activeCell="F30" sqref="F30"/>
    </sheetView>
  </sheetViews>
  <sheetFormatPr defaultRowHeight="15" x14ac:dyDescent="0.25"/>
  <cols>
    <col min="1" max="1" width="9.5703125" bestFit="1" customWidth="1"/>
    <col min="3" max="3" width="13" style="9" customWidth="1"/>
    <col min="4" max="4" width="9.5703125" bestFit="1" customWidth="1"/>
    <col min="6" max="6" width="13.5703125" customWidth="1"/>
    <col min="7" max="7" width="9.5703125" bestFit="1" customWidth="1"/>
    <col min="9" max="9" width="12" customWidth="1"/>
    <col min="10" max="10" width="9.5703125" bestFit="1" customWidth="1"/>
    <col min="12" max="12" width="11.28515625" customWidth="1"/>
    <col min="13" max="13" width="9.5703125" bestFit="1" customWidth="1"/>
    <col min="15" max="15" width="11.28515625" customWidth="1"/>
    <col min="16" max="16" width="9.5703125" bestFit="1" customWidth="1"/>
    <col min="18" max="18" width="11.85546875" customWidth="1"/>
    <col min="19" max="19" width="9.5703125" bestFit="1" customWidth="1"/>
    <col min="21" max="21" width="11.7109375" customWidth="1"/>
    <col min="22" max="22" width="9.5703125" bestFit="1" customWidth="1"/>
    <col min="24" max="24" width="11.140625" customWidth="1"/>
    <col min="25" max="25" width="11.7109375" customWidth="1"/>
  </cols>
  <sheetData>
    <row r="1" spans="1:27" x14ac:dyDescent="0.25">
      <c r="A1" s="160" t="s">
        <v>168</v>
      </c>
      <c r="B1" s="160"/>
      <c r="C1" s="160"/>
      <c r="D1" s="160"/>
      <c r="E1" s="160"/>
      <c r="F1" s="160"/>
      <c r="G1" s="160"/>
    </row>
    <row r="3" spans="1:27" ht="18.75" thickBot="1" x14ac:dyDescent="0.3">
      <c r="A3" s="161" t="s">
        <v>12</v>
      </c>
      <c r="B3" s="162"/>
      <c r="C3" s="162"/>
      <c r="D3" s="161" t="s">
        <v>13</v>
      </c>
      <c r="E3" s="162"/>
      <c r="F3" s="163"/>
      <c r="G3" s="161" t="s">
        <v>14</v>
      </c>
      <c r="H3" s="162"/>
      <c r="I3" s="163"/>
      <c r="J3" s="162" t="s">
        <v>15</v>
      </c>
      <c r="K3" s="162"/>
      <c r="L3" s="163"/>
      <c r="M3" s="156" t="s">
        <v>16</v>
      </c>
      <c r="N3" s="157"/>
      <c r="O3" s="158"/>
      <c r="P3" s="156" t="s">
        <v>17</v>
      </c>
      <c r="Q3" s="157"/>
      <c r="R3" s="158"/>
      <c r="S3" s="156" t="s">
        <v>18</v>
      </c>
      <c r="T3" s="157"/>
      <c r="U3" s="158"/>
      <c r="V3" s="156" t="s">
        <v>19</v>
      </c>
      <c r="W3" s="157"/>
      <c r="X3" s="158"/>
      <c r="Y3" s="156" t="s">
        <v>193</v>
      </c>
      <c r="Z3" s="157"/>
      <c r="AA3" s="158"/>
    </row>
    <row r="4" spans="1:27" x14ac:dyDescent="0.25">
      <c r="A4" s="14" t="s">
        <v>42</v>
      </c>
      <c r="B4" s="7" t="s">
        <v>41</v>
      </c>
      <c r="C4" s="29" t="s">
        <v>43</v>
      </c>
      <c r="D4" s="14" t="s">
        <v>42</v>
      </c>
      <c r="E4" s="7" t="s">
        <v>41</v>
      </c>
      <c r="F4" s="29" t="s">
        <v>43</v>
      </c>
      <c r="G4" s="14" t="s">
        <v>42</v>
      </c>
      <c r="H4" s="7" t="s">
        <v>41</v>
      </c>
      <c r="I4" s="29" t="s">
        <v>43</v>
      </c>
      <c r="J4" s="14" t="s">
        <v>42</v>
      </c>
      <c r="K4" s="7" t="s">
        <v>41</v>
      </c>
      <c r="L4" s="29" t="s">
        <v>43</v>
      </c>
      <c r="M4" s="14" t="s">
        <v>42</v>
      </c>
      <c r="N4" s="7" t="s">
        <v>41</v>
      </c>
      <c r="O4" s="29" t="s">
        <v>43</v>
      </c>
      <c r="P4" s="14" t="s">
        <v>42</v>
      </c>
      <c r="Q4" s="7" t="s">
        <v>41</v>
      </c>
      <c r="R4" s="29" t="s">
        <v>43</v>
      </c>
      <c r="S4" s="14" t="s">
        <v>42</v>
      </c>
      <c r="T4" s="7" t="s">
        <v>41</v>
      </c>
      <c r="U4" s="29" t="s">
        <v>43</v>
      </c>
      <c r="V4" s="14" t="s">
        <v>42</v>
      </c>
      <c r="W4" s="7" t="s">
        <v>41</v>
      </c>
      <c r="X4" s="29" t="s">
        <v>43</v>
      </c>
      <c r="Y4" s="14" t="s">
        <v>42</v>
      </c>
      <c r="Z4" s="7" t="s">
        <v>41</v>
      </c>
      <c r="AA4" s="29" t="s">
        <v>43</v>
      </c>
    </row>
    <row r="5" spans="1:27" ht="15.75" thickBot="1" x14ac:dyDescent="0.3">
      <c r="A5" s="30">
        <f>Data!J3</f>
        <v>7.999999999992724E-2</v>
      </c>
      <c r="B5" s="30">
        <f>Calculations!G96</f>
        <v>212.48811308189957</v>
      </c>
      <c r="C5" s="31">
        <f>A5/B5</f>
        <v>3.7649164858973895E-4</v>
      </c>
      <c r="D5" s="30">
        <f>Data!M3</f>
        <v>139340.076</v>
      </c>
      <c r="E5" s="30">
        <v>31.030164765815755</v>
      </c>
      <c r="F5" s="31">
        <f>D5/E5</f>
        <v>4490.4716765636831</v>
      </c>
      <c r="G5" s="30">
        <f>Data!P3</f>
        <v>331344.06800000009</v>
      </c>
      <c r="H5" s="30">
        <v>59.265434291278332</v>
      </c>
      <c r="I5" s="31">
        <f>G5/H5</f>
        <v>5590.8485605877286</v>
      </c>
      <c r="J5" s="30">
        <f>Data!S3</f>
        <v>144686.93900000007</v>
      </c>
      <c r="K5" s="30">
        <v>21.317725771812594</v>
      </c>
      <c r="L5" s="31">
        <f>J5/K5</f>
        <v>6787.1657862919255</v>
      </c>
      <c r="M5" s="30">
        <f>Data!V3</f>
        <v>8.7000000001353328E-2</v>
      </c>
      <c r="N5" s="30">
        <f>Calculations!G100</f>
        <v>188.96739680678186</v>
      </c>
      <c r="O5" s="31">
        <f>M5/N5</f>
        <v>4.6039688047515602E-4</v>
      </c>
      <c r="P5" s="30">
        <f>Data!Y3</f>
        <v>540131.19800000009</v>
      </c>
      <c r="Q5" s="30">
        <v>75.6474736613782</v>
      </c>
      <c r="R5" s="31">
        <f>P5/Q5</f>
        <v>7140.1088741944859</v>
      </c>
      <c r="S5" s="30">
        <f>Data!AB3</f>
        <v>252984.3329999999</v>
      </c>
      <c r="T5" s="30">
        <v>40.299086182429271</v>
      </c>
      <c r="U5" s="31">
        <f>S5/T5</f>
        <v>6277.6692219463557</v>
      </c>
      <c r="V5" s="30">
        <f>Data!AE3</f>
        <v>332616.40999999997</v>
      </c>
      <c r="W5" s="30">
        <v>49.882429201324108</v>
      </c>
      <c r="X5" s="31">
        <f>V5/W5</f>
        <v>6668.0074592512192</v>
      </c>
      <c r="Y5">
        <f>Data!AH3</f>
        <v>123991.70999999998</v>
      </c>
      <c r="Z5">
        <v>15.171519384088667</v>
      </c>
      <c r="AA5">
        <f>Y5/Z5</f>
        <v>8172.6626622537187</v>
      </c>
    </row>
    <row r="7" spans="1:27" x14ac:dyDescent="0.25">
      <c r="C7"/>
    </row>
    <row r="12" spans="1:27" ht="18" x14ac:dyDescent="0.25">
      <c r="A12" s="27" t="s">
        <v>44</v>
      </c>
      <c r="F12" t="s">
        <v>181</v>
      </c>
      <c r="G12" t="s">
        <v>182</v>
      </c>
      <c r="K12" t="s">
        <v>189</v>
      </c>
      <c r="L12">
        <f>MAX(D5,G5,J5,P5,S5,V5)</f>
        <v>540131.19800000009</v>
      </c>
    </row>
    <row r="13" spans="1:27" x14ac:dyDescent="0.25">
      <c r="A13" t="s">
        <v>21</v>
      </c>
      <c r="B13" s="32">
        <v>3</v>
      </c>
      <c r="C13" s="27"/>
      <c r="F13">
        <f>0.5322-0.00695</f>
        <v>0.52524999999999999</v>
      </c>
      <c r="G13">
        <f>0.5322+0.055410462</f>
        <v>0.587610462</v>
      </c>
    </row>
    <row r="14" spans="1:27" x14ac:dyDescent="0.25">
      <c r="A14" t="s">
        <v>22</v>
      </c>
      <c r="B14" s="5">
        <v>3</v>
      </c>
      <c r="G14">
        <f>0.5322-0.055410462</f>
        <v>0.47678953800000001</v>
      </c>
    </row>
    <row r="16" spans="1:27" ht="18" x14ac:dyDescent="0.35">
      <c r="A16" t="s">
        <v>45</v>
      </c>
      <c r="B16" s="6">
        <f>((1/B13)*(R5+U5+X5))/(((1/B14)*(F5+I5+L5))+((1/B13)*(R5+U5+X5)))</f>
        <v>0.54353082058572288</v>
      </c>
      <c r="C16" s="9">
        <f>((1/B13)*(R5+U5+X5))/(((1/B14)*(F5+I5+L5))+((1/B13)*(R5+U5+X5)))</f>
        <v>0.54353082058572288</v>
      </c>
    </row>
    <row r="17" spans="1:2" x14ac:dyDescent="0.25">
      <c r="A17" t="s">
        <v>176</v>
      </c>
      <c r="B17">
        <f>B16*100</f>
        <v>54.353082058572291</v>
      </c>
    </row>
    <row r="20" spans="1:2" x14ac:dyDescent="0.25">
      <c r="A20" t="s">
        <v>175</v>
      </c>
    </row>
    <row r="21" spans="1:2" x14ac:dyDescent="0.25">
      <c r="A21" t="s">
        <v>21</v>
      </c>
      <c r="B21" s="6">
        <v>4</v>
      </c>
    </row>
    <row r="22" spans="1:2" x14ac:dyDescent="0.25">
      <c r="A22" t="s">
        <v>22</v>
      </c>
      <c r="B22" s="6">
        <v>4</v>
      </c>
    </row>
    <row r="24" spans="1:2" x14ac:dyDescent="0.25">
      <c r="A24" t="s">
        <v>174</v>
      </c>
      <c r="B24" s="6">
        <f>((1/B21)*(R5+U5+X5+O5))/(((1/B22)*(F5+I5+L5+C5))+((1/B13)*(R5+U5+X5+O5)))</f>
        <v>0.46016037243530361</v>
      </c>
    </row>
    <row r="25" spans="1:2" x14ac:dyDescent="0.25">
      <c r="A25" t="s">
        <v>176</v>
      </c>
      <c r="B25">
        <f>B24*100</f>
        <v>46.016037243530363</v>
      </c>
    </row>
    <row r="27" spans="1:2" x14ac:dyDescent="0.25">
      <c r="A27" t="s">
        <v>190</v>
      </c>
    </row>
    <row r="28" spans="1:2" x14ac:dyDescent="0.25">
      <c r="A28" t="s">
        <v>21</v>
      </c>
      <c r="B28">
        <v>2</v>
      </c>
    </row>
    <row r="29" spans="1:2" x14ac:dyDescent="0.25">
      <c r="A29" t="s">
        <v>29</v>
      </c>
      <c r="B29">
        <v>2</v>
      </c>
    </row>
    <row r="32" spans="1:2" x14ac:dyDescent="0.25">
      <c r="A32" t="s">
        <v>174</v>
      </c>
      <c r="B32">
        <f>((1/B28)*(R5+U5))/(((1/B29)*(F5+I5))+((1/B28)*(R5+U5)))</f>
        <v>0.57099118893133272</v>
      </c>
    </row>
    <row r="37" spans="1:6" x14ac:dyDescent="0.25">
      <c r="A37" t="s">
        <v>191</v>
      </c>
      <c r="E37" t="s">
        <v>198</v>
      </c>
      <c r="F37" t="s">
        <v>199</v>
      </c>
    </row>
    <row r="38" spans="1:6" x14ac:dyDescent="0.25">
      <c r="A38" t="s">
        <v>21</v>
      </c>
      <c r="B38">
        <v>2</v>
      </c>
      <c r="E38" t="s">
        <v>21</v>
      </c>
      <c r="F38">
        <v>2</v>
      </c>
    </row>
    <row r="39" spans="1:6" x14ac:dyDescent="0.25">
      <c r="A39" t="s">
        <v>29</v>
      </c>
      <c r="B39">
        <v>2</v>
      </c>
      <c r="E39" t="s">
        <v>29</v>
      </c>
      <c r="F39">
        <v>2</v>
      </c>
    </row>
    <row r="42" spans="1:6" x14ac:dyDescent="0.25">
      <c r="B42">
        <f>((1/B28)*(R5+X5))/(((1/B29)*(F5+I5))+((1/B28)*(R5+X5)))</f>
        <v>0.57800092072663611</v>
      </c>
      <c r="F42">
        <f>((1/F38)*(R5+AA5))/(((1/F39)*(F5+I5))+((1/F38)*(R5+AA5)))</f>
        <v>0.60300528457441327</v>
      </c>
    </row>
    <row r="47" spans="1:6" x14ac:dyDescent="0.25">
      <c r="A47" t="s">
        <v>194</v>
      </c>
    </row>
    <row r="48" spans="1:6" x14ac:dyDescent="0.25">
      <c r="A48" t="s">
        <v>21</v>
      </c>
      <c r="B48">
        <v>3</v>
      </c>
    </row>
    <row r="49" spans="1:6" x14ac:dyDescent="0.25">
      <c r="A49" t="s">
        <v>29</v>
      </c>
      <c r="B49">
        <v>3</v>
      </c>
    </row>
    <row r="52" spans="1:6" x14ac:dyDescent="0.25">
      <c r="B52">
        <f>((1/B48)*(R5+U5+AA5))/(((1/B49)*(F5+I5+L5))+((1/B48)*(R5+U5+AA5)))</f>
        <v>0.56138958013229268</v>
      </c>
    </row>
    <row r="55" spans="1:6" x14ac:dyDescent="0.25">
      <c r="A55" s="159" t="s">
        <v>197</v>
      </c>
      <c r="B55" s="159"/>
      <c r="C55" s="159"/>
      <c r="D55" s="159"/>
      <c r="E55" s="159"/>
      <c r="F55" s="159"/>
    </row>
    <row r="56" spans="1:6" x14ac:dyDescent="0.25">
      <c r="A56" t="s">
        <v>21</v>
      </c>
      <c r="B56">
        <v>4</v>
      </c>
    </row>
    <row r="57" spans="1:6" x14ac:dyDescent="0.25">
      <c r="A57" t="s">
        <v>29</v>
      </c>
      <c r="B57">
        <v>3</v>
      </c>
    </row>
    <row r="59" spans="1:6" x14ac:dyDescent="0.25">
      <c r="A59" t="s">
        <v>195</v>
      </c>
      <c r="B59" t="s">
        <v>196</v>
      </c>
    </row>
    <row r="60" spans="1:6" x14ac:dyDescent="0.25">
      <c r="A60">
        <v>0.52833008884405319</v>
      </c>
      <c r="B60">
        <f>((1/B56)*(R5+U5+AA5+X5))/(((1/B57)*(F5+I5+L5))+((1/B56)*(R5+U5+AA5+X5)))</f>
        <v>0.55681931489331105</v>
      </c>
    </row>
  </sheetData>
  <mergeCells count="11">
    <mergeCell ref="Y3:AA3"/>
    <mergeCell ref="A55:F55"/>
    <mergeCell ref="S3:U3"/>
    <mergeCell ref="V3:X3"/>
    <mergeCell ref="A1:G1"/>
    <mergeCell ref="A3:C3"/>
    <mergeCell ref="D3:F3"/>
    <mergeCell ref="G3:I3"/>
    <mergeCell ref="J3:L3"/>
    <mergeCell ref="M3:O3"/>
    <mergeCell ref="P3:R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D6607-66A3-4517-9CD9-680A7F83B2D9}">
  <dimension ref="A2:G8"/>
  <sheetViews>
    <sheetView zoomScaleNormal="100" workbookViewId="0">
      <selection activeCell="A8" sqref="A8:G8"/>
    </sheetView>
  </sheetViews>
  <sheetFormatPr defaultRowHeight="15" x14ac:dyDescent="0.25"/>
  <cols>
    <col min="1" max="1" width="18.140625" bestFit="1" customWidth="1"/>
    <col min="2" max="2" width="18.28515625" bestFit="1" customWidth="1"/>
    <col min="3" max="5" width="15.42578125" bestFit="1" customWidth="1"/>
    <col min="6" max="6" width="17" bestFit="1" customWidth="1"/>
    <col min="7" max="7" width="20.7109375" bestFit="1" customWidth="1"/>
  </cols>
  <sheetData>
    <row r="2" spans="1:7" x14ac:dyDescent="0.25">
      <c r="B2" t="s">
        <v>183</v>
      </c>
      <c r="C2" t="s">
        <v>184</v>
      </c>
      <c r="D2" t="s">
        <v>185</v>
      </c>
      <c r="E2" t="s">
        <v>186</v>
      </c>
      <c r="F2" t="s">
        <v>187</v>
      </c>
      <c r="G2" t="s">
        <v>188</v>
      </c>
    </row>
    <row r="3" spans="1:7" x14ac:dyDescent="0.25">
      <c r="A3" t="s">
        <v>192</v>
      </c>
      <c r="B3">
        <f>(1/(3-1))*(((Uncertainty!D3-Analysis!R$5)^2)+((Uncertainty!D$3-Analysis!U$5)^2)+((Uncertainty!D3-Analysis!X$5)^2))</f>
        <v>186507.63987726302</v>
      </c>
      <c r="C3">
        <f>(1/(3-1))*(((Uncertainty!E3-Analysis!F5)^2)+((Uncertainty!E3-Analysis!I5)^2)+((Uncertainty!E3-Analysis!L5)^2))</f>
        <v>1319468.0041785764</v>
      </c>
      <c r="D3">
        <f>(Analysis!R5+Analysis!U5+Analysis!X5)/3</f>
        <v>6695.2618517973533</v>
      </c>
      <c r="E3">
        <f>(Analysis!F5+Analysis!I5+Analysis!L5)/3</f>
        <v>5622.8286744811121</v>
      </c>
      <c r="F3">
        <f>SQRT(((B3*(E3^2))+(C3*(D3^2)))/((D3+E3)^4))</f>
        <v>5.3151594024448919E-2</v>
      </c>
      <c r="G3">
        <f>Analysis!B17*Uncertainty!F3</f>
        <v>2.8889529515547925</v>
      </c>
    </row>
    <row r="4" spans="1:7" x14ac:dyDescent="0.25">
      <c r="A4" t="s">
        <v>200</v>
      </c>
      <c r="B4">
        <f>(1/(3-1))*(((Uncertainty!D4-Analysis!R$5)^2)+((Uncertainty!D4-Analysis!U$5)^2)+((Uncertainty!D4-Analysis!AA$5)^2))</f>
        <v>900161.60296888044</v>
      </c>
      <c r="C4">
        <f>(1/(3-1))*(((Uncertainty!E4-Analysis!F$5)^2)+((Uncertainty!E4-Analysis!I$5)^2)+((Uncertainty!E4-Analysis!L$5)^2))</f>
        <v>1319468.0041785764</v>
      </c>
      <c r="D4">
        <f>(Analysis!R5+Analysis!U5+Analysis!AA5)/3</f>
        <v>7196.8135861315204</v>
      </c>
      <c r="E4">
        <f>(Analysis!F5+Analysis!I5+Analysis!L5)/3</f>
        <v>5622.8286744811121</v>
      </c>
      <c r="F4">
        <f t="shared" ref="F4:F8" si="0">SQRT(((B4*(E4^2))+(C4*(D4^2)))/((D4+E4)^4))</f>
        <v>5.9866893878155351E-2</v>
      </c>
      <c r="G4">
        <f>(Analysis!B52*100)*Uncertainty!F4</f>
        <v>3.3608650418082155</v>
      </c>
    </row>
    <row r="5" spans="1:7" x14ac:dyDescent="0.25">
      <c r="A5" t="s">
        <v>201</v>
      </c>
      <c r="B5">
        <f>(1/(2-1))*(((Uncertainty!D5-Analysis!R$5)^2)+((Uncertainty!D5-Analysis!U$5)^2))</f>
        <v>371901.07688493782</v>
      </c>
      <c r="C5">
        <f>(1/(2-1))*(((Uncertainty!E5-Analysis!F$5)^2)+((Uncertainty!E5-Analysis!I$5)^2))</f>
        <v>605414.64344723383</v>
      </c>
      <c r="D5">
        <f>(Analysis!R5+Analysis!U5)/2</f>
        <v>6708.8890480704213</v>
      </c>
      <c r="E5">
        <f>(Analysis!F$5+Analysis!I$5)/2</f>
        <v>5040.6601185757063</v>
      </c>
      <c r="F5">
        <f t="shared" si="0"/>
        <v>4.388157750752638E-2</v>
      </c>
      <c r="G5">
        <f>(Analysis!B32*100)*Uncertainty!F5</f>
        <v>2.5055994113204916</v>
      </c>
    </row>
    <row r="6" spans="1:7" x14ac:dyDescent="0.25">
      <c r="A6" t="s">
        <v>202</v>
      </c>
      <c r="B6">
        <f>(1/(2-1))*(((Uncertainty!D6-Analysis!R$5)^2)+((Uncertainty!D6-Analysis!X$5)^2))</f>
        <v>111439.87299571725</v>
      </c>
      <c r="C6">
        <f>(1/(2-1))*(((Uncertainty!E6-Analysis!F$5)^2)+((Uncertainty!E6-Analysis!I$5)^2))</f>
        <v>605414.64344723383</v>
      </c>
      <c r="D6">
        <f>(Analysis!R5+Analysis!X5)/2</f>
        <v>6904.0581667228525</v>
      </c>
      <c r="E6">
        <f>(Analysis!F$5+Analysis!I$5)/2</f>
        <v>5040.6601185757063</v>
      </c>
      <c r="F6">
        <f t="shared" si="0"/>
        <v>3.9455159702862584E-2</v>
      </c>
      <c r="G6">
        <f>Analysis!B42*100*Uncertainty!F6</f>
        <v>2.2805118635671042</v>
      </c>
    </row>
    <row r="7" spans="1:7" x14ac:dyDescent="0.25">
      <c r="A7" t="s">
        <v>198</v>
      </c>
      <c r="B7">
        <f>(1/(2-1))*(((Uncertainty!D7-Analysis!R$5)^2)+((Uncertainty!D7-Analysis!AA$5)^2))</f>
        <v>533083.66261773556</v>
      </c>
      <c r="C7">
        <f>(1/(2-1))*(((Uncertainty!E7-Analysis!F$5)^2)+((Uncertainty!E7-Analysis!I$5)^2))</f>
        <v>605414.64344723383</v>
      </c>
      <c r="D7">
        <f>(Analysis!R5+Analysis!AA5)/2</f>
        <v>7656.3857682241023</v>
      </c>
      <c r="E7">
        <f>(Analysis!F$5+Analysis!I$5)/2</f>
        <v>5040.6601185757063</v>
      </c>
      <c r="F7">
        <f t="shared" si="0"/>
        <v>4.3435469285156958E-2</v>
      </c>
      <c r="G7">
        <f>Analysis!F42*100*Uncertainty!F7</f>
        <v>2.6191817516919258</v>
      </c>
    </row>
    <row r="8" spans="1:7" x14ac:dyDescent="0.25">
      <c r="A8" t="s">
        <v>203</v>
      </c>
      <c r="B8">
        <f>(1/(4-1))*(((Uncertainty!D8-Analysis!R$5)^2)+((Uncertainty!D$3-Analysis!U$5)^2)+((Uncertainty!D8-Analysis!X$5)^2)+((Uncertainty!D4-Analysis!AA$5)^2))</f>
        <v>429886.66619132651</v>
      </c>
      <c r="C8">
        <f>C3</f>
        <v>1319468.0041785764</v>
      </c>
      <c r="D8">
        <f>(Analysis!R5+Analysis!U5+Analysis!X5+Analysis!AA5)/4</f>
        <v>7064.6120544114447</v>
      </c>
      <c r="E8">
        <f>E3</f>
        <v>5622.8286744811121</v>
      </c>
      <c r="F8">
        <f t="shared" si="0"/>
        <v>5.537114710298386E-2</v>
      </c>
      <c r="G8">
        <f>Analysis!B60*100*Uncertainty!F8</f>
        <v>3.083172419474022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3"/>
  <sheetViews>
    <sheetView zoomScale="90" zoomScaleNormal="90" workbookViewId="0">
      <selection activeCell="B12" sqref="B12"/>
    </sheetView>
  </sheetViews>
  <sheetFormatPr defaultRowHeight="15" x14ac:dyDescent="0.25"/>
  <cols>
    <col min="1" max="1" width="21" customWidth="1"/>
    <col min="2" max="2" width="10.28515625" customWidth="1"/>
    <col min="3" max="3" width="2.85546875" customWidth="1"/>
    <col min="4" max="7" width="8.28515625" customWidth="1"/>
    <col min="8" max="8" width="9" customWidth="1"/>
    <col min="9" max="9" width="11.85546875" customWidth="1"/>
    <col min="11" max="11" width="22.5703125" customWidth="1"/>
    <col min="12" max="12" width="31.7109375" customWidth="1"/>
    <col min="13" max="13" width="13" customWidth="1"/>
    <col min="14" max="14" width="24.28515625" customWidth="1"/>
    <col min="15" max="17" width="9.85546875" customWidth="1"/>
  </cols>
  <sheetData>
    <row r="1" spans="1:16" ht="15.75" thickBot="1" x14ac:dyDescent="0.3">
      <c r="A1" s="168" t="s">
        <v>102</v>
      </c>
      <c r="B1" s="168"/>
      <c r="C1" s="168"/>
      <c r="D1" s="168"/>
      <c r="E1" s="168"/>
      <c r="F1" s="168"/>
      <c r="G1" s="168"/>
      <c r="H1" s="168"/>
      <c r="I1" s="168"/>
      <c r="K1" s="64" t="s">
        <v>85</v>
      </c>
      <c r="L1" s="63" t="s">
        <v>101</v>
      </c>
      <c r="O1" s="164" t="s">
        <v>100</v>
      </c>
      <c r="P1" s="165"/>
    </row>
    <row r="2" spans="1:16" x14ac:dyDescent="0.25">
      <c r="A2" s="62" t="s">
        <v>99</v>
      </c>
      <c r="B2" s="61">
        <v>30</v>
      </c>
      <c r="C2" s="60" t="s">
        <v>61</v>
      </c>
      <c r="D2" s="169" t="s">
        <v>98</v>
      </c>
      <c r="E2" s="169"/>
      <c r="F2" s="169"/>
      <c r="G2" s="169"/>
      <c r="H2" s="169"/>
      <c r="I2" s="169"/>
      <c r="K2" s="10" t="s">
        <v>84</v>
      </c>
      <c r="L2" s="57">
        <v>1.5406</v>
      </c>
      <c r="O2" s="166"/>
      <c r="P2" s="167"/>
    </row>
    <row r="3" spans="1:16" x14ac:dyDescent="0.25">
      <c r="A3" s="4" t="s">
        <v>97</v>
      </c>
      <c r="B3" s="58">
        <v>120</v>
      </c>
      <c r="C3" s="44" t="s">
        <v>61</v>
      </c>
      <c r="D3" s="41" t="s">
        <v>96</v>
      </c>
      <c r="E3" s="34">
        <v>2.3E-3</v>
      </c>
      <c r="F3" s="41" t="s">
        <v>95</v>
      </c>
      <c r="G3" s="34">
        <v>0</v>
      </c>
      <c r="H3" s="41" t="s">
        <v>94</v>
      </c>
      <c r="I3" s="34">
        <v>0</v>
      </c>
      <c r="K3" s="10" t="s">
        <v>93</v>
      </c>
      <c r="L3" s="57">
        <v>2.2909999999999999</v>
      </c>
      <c r="O3" s="56" t="s">
        <v>92</v>
      </c>
      <c r="P3" s="59">
        <f>500-333*E7-34*E11-35*G13-20*E8-17*G4-11*E12-10*E9+30*E3</f>
        <v>494.125</v>
      </c>
    </row>
    <row r="4" spans="1:16" x14ac:dyDescent="0.25">
      <c r="A4" s="4" t="s">
        <v>91</v>
      </c>
      <c r="B4" s="58">
        <v>1</v>
      </c>
      <c r="C4" s="44" t="s">
        <v>90</v>
      </c>
      <c r="D4" s="41" t="s">
        <v>89</v>
      </c>
      <c r="E4" s="34">
        <v>0</v>
      </c>
      <c r="F4" s="41" t="s">
        <v>88</v>
      </c>
      <c r="G4" s="34">
        <v>2.92E-2</v>
      </c>
      <c r="H4" s="43"/>
      <c r="I4" s="43"/>
      <c r="K4" s="10" t="s">
        <v>87</v>
      </c>
      <c r="L4" s="57">
        <v>0.71072999999999997</v>
      </c>
      <c r="O4" s="56" t="s">
        <v>86</v>
      </c>
      <c r="P4" s="55">
        <f>EXP((-0.011)*(P3-P5))*100</f>
        <v>1.4945052057205668</v>
      </c>
    </row>
    <row r="5" spans="1:16" ht="15.75" thickBot="1" x14ac:dyDescent="0.3">
      <c r="A5" s="122" t="s">
        <v>85</v>
      </c>
      <c r="B5" s="123" t="s">
        <v>84</v>
      </c>
      <c r="C5" s="124"/>
      <c r="D5" s="54" t="s">
        <v>83</v>
      </c>
      <c r="E5" s="53">
        <v>0</v>
      </c>
      <c r="F5" s="54" t="s">
        <v>22</v>
      </c>
      <c r="G5" s="53">
        <v>2.2000000000000001E-4</v>
      </c>
      <c r="H5" s="52"/>
      <c r="I5" s="52"/>
      <c r="K5" s="51" t="s">
        <v>82</v>
      </c>
      <c r="L5" s="50">
        <v>1.79026</v>
      </c>
      <c r="O5" s="49" t="s">
        <v>81</v>
      </c>
      <c r="P5" s="48">
        <v>112</v>
      </c>
    </row>
    <row r="6" spans="1:16" ht="18" customHeight="1" x14ac:dyDescent="0.35">
      <c r="A6" s="3" t="s">
        <v>2</v>
      </c>
      <c r="B6" s="45">
        <v>42</v>
      </c>
      <c r="C6" s="44" t="s">
        <v>61</v>
      </c>
      <c r="D6" s="41" t="s">
        <v>80</v>
      </c>
      <c r="E6" s="34">
        <v>0</v>
      </c>
      <c r="F6" s="41" t="s">
        <v>79</v>
      </c>
      <c r="G6" s="34">
        <v>0</v>
      </c>
      <c r="H6" s="43"/>
      <c r="I6" s="43">
        <v>7</v>
      </c>
    </row>
    <row r="7" spans="1:16" ht="18" customHeight="1" x14ac:dyDescent="0.35">
      <c r="A7" s="3" t="s">
        <v>3</v>
      </c>
      <c r="B7" s="45">
        <v>64.94</v>
      </c>
      <c r="C7" s="44" t="s">
        <v>61</v>
      </c>
      <c r="D7" s="41" t="s">
        <v>78</v>
      </c>
      <c r="E7" s="34">
        <v>2.9999999999999997E-4</v>
      </c>
      <c r="F7" s="41" t="s">
        <v>77</v>
      </c>
      <c r="G7" s="34">
        <v>4.0000000000000003E-5</v>
      </c>
      <c r="H7" s="43"/>
      <c r="I7" s="43"/>
    </row>
    <row r="8" spans="1:16" ht="18" customHeight="1" x14ac:dyDescent="0.35">
      <c r="A8" s="3" t="s">
        <v>4</v>
      </c>
      <c r="B8" s="45">
        <v>82.088999999999999</v>
      </c>
      <c r="C8" s="44" t="s">
        <v>61</v>
      </c>
      <c r="D8" s="41" t="s">
        <v>76</v>
      </c>
      <c r="E8" s="34">
        <v>0.1958</v>
      </c>
      <c r="F8" s="41" t="s">
        <v>75</v>
      </c>
      <c r="G8" s="34">
        <v>0</v>
      </c>
      <c r="H8" s="43"/>
      <c r="I8" s="43"/>
      <c r="K8" s="168" t="s">
        <v>74</v>
      </c>
      <c r="L8" s="168"/>
    </row>
    <row r="9" spans="1:16" ht="18" customHeight="1" x14ac:dyDescent="0.35">
      <c r="A9" s="3" t="s">
        <v>5</v>
      </c>
      <c r="B9" s="45">
        <v>98.64</v>
      </c>
      <c r="C9" s="44" t="s">
        <v>61</v>
      </c>
      <c r="D9" s="41" t="s">
        <v>73</v>
      </c>
      <c r="E9" s="34">
        <v>2.8999999999999998E-3</v>
      </c>
      <c r="F9" s="41" t="s">
        <v>72</v>
      </c>
      <c r="G9" s="34">
        <v>4.1000000000000003E-3</v>
      </c>
      <c r="H9" s="43"/>
      <c r="I9" s="43"/>
      <c r="K9" s="8" t="s">
        <v>71</v>
      </c>
      <c r="L9" s="46">
        <f>Calculations!D107*100</f>
        <v>3.7593390036982344</v>
      </c>
    </row>
    <row r="10" spans="1:16" ht="18" customHeight="1" x14ac:dyDescent="0.35">
      <c r="A10" s="3" t="s">
        <v>6</v>
      </c>
      <c r="B10" s="47">
        <v>44</v>
      </c>
      <c r="C10" s="44" t="s">
        <v>61</v>
      </c>
      <c r="D10" s="41" t="s">
        <v>70</v>
      </c>
      <c r="E10" s="34">
        <f>1-SUM(E3:E9,E11:E13,G3:G13,I3)</f>
        <v>0.72336200000000006</v>
      </c>
      <c r="F10" s="41" t="s">
        <v>69</v>
      </c>
      <c r="G10" s="34">
        <v>0</v>
      </c>
      <c r="H10" s="43"/>
      <c r="I10" s="43"/>
      <c r="K10" s="8" t="s">
        <v>68</v>
      </c>
      <c r="L10" s="46">
        <f>100-L9</f>
        <v>96.24066099630177</v>
      </c>
    </row>
    <row r="11" spans="1:16" ht="18" customHeight="1" x14ac:dyDescent="0.35">
      <c r="A11" s="3" t="s">
        <v>7</v>
      </c>
      <c r="B11" s="45">
        <v>50.63</v>
      </c>
      <c r="C11" s="44" t="s">
        <v>61</v>
      </c>
      <c r="D11" s="41" t="s">
        <v>67</v>
      </c>
      <c r="E11" s="34">
        <v>0.04</v>
      </c>
      <c r="F11" s="41" t="s">
        <v>66</v>
      </c>
      <c r="G11" s="34">
        <v>0</v>
      </c>
      <c r="H11" s="43"/>
      <c r="I11" s="43"/>
      <c r="K11" s="8" t="s">
        <v>65</v>
      </c>
      <c r="L11" s="46">
        <f>Calculations!K8</f>
        <v>2.9139689493790324</v>
      </c>
    </row>
    <row r="12" spans="1:16" ht="18" customHeight="1" x14ac:dyDescent="0.35">
      <c r="A12" s="3" t="s">
        <v>8</v>
      </c>
      <c r="B12" s="45">
        <v>74.5</v>
      </c>
      <c r="C12" s="44" t="s">
        <v>61</v>
      </c>
      <c r="D12" s="41" t="s">
        <v>64</v>
      </c>
      <c r="E12" s="34">
        <v>6.9999999999999999E-4</v>
      </c>
      <c r="F12" s="41" t="s">
        <v>63</v>
      </c>
      <c r="G12" s="34">
        <v>6.2000000000000003E-5</v>
      </c>
      <c r="H12" s="43"/>
      <c r="I12" s="43"/>
      <c r="K12" s="8" t="s">
        <v>62</v>
      </c>
      <c r="L12" s="46">
        <f>Calculations!K9</f>
        <v>3.5907343850483282</v>
      </c>
    </row>
    <row r="13" spans="1:16" ht="18" customHeight="1" x14ac:dyDescent="0.35">
      <c r="A13" s="4" t="s">
        <v>9</v>
      </c>
      <c r="B13" s="45">
        <v>90.45</v>
      </c>
      <c r="C13" s="44" t="s">
        <v>61</v>
      </c>
      <c r="D13" s="41" t="s">
        <v>60</v>
      </c>
      <c r="E13" s="34">
        <v>1.5999999999999999E-5</v>
      </c>
      <c r="F13" s="41" t="s">
        <v>59</v>
      </c>
      <c r="G13" s="34">
        <v>1E-3</v>
      </c>
      <c r="H13" s="43"/>
      <c r="I13" s="43"/>
    </row>
    <row r="14" spans="1:16" ht="18" customHeight="1" x14ac:dyDescent="0.25">
      <c r="A14" s="13"/>
      <c r="B14" s="42"/>
      <c r="C14" s="12"/>
      <c r="D14" s="41" t="s">
        <v>1</v>
      </c>
      <c r="E14" s="41" t="s">
        <v>58</v>
      </c>
      <c r="F14" s="12"/>
      <c r="G14" s="12"/>
      <c r="H14" s="12"/>
      <c r="I14" s="12"/>
      <c r="J14" s="33"/>
    </row>
    <row r="15" spans="1:16" ht="34.5" customHeight="1" x14ac:dyDescent="0.25">
      <c r="A15" s="36" t="s">
        <v>57</v>
      </c>
      <c r="B15" s="35">
        <f>D15*E15</f>
        <v>1585.34184</v>
      </c>
      <c r="C15" s="12"/>
      <c r="D15" s="34">
        <v>11388.95</v>
      </c>
      <c r="E15" s="34">
        <v>0.13919999999999999</v>
      </c>
    </row>
    <row r="16" spans="1:16" ht="33" customHeight="1" x14ac:dyDescent="0.25">
      <c r="A16" s="36" t="s">
        <v>56</v>
      </c>
      <c r="B16" s="35">
        <f t="shared" ref="B16:B22" si="0">D16*E16</f>
        <v>76.482048000000006</v>
      </c>
      <c r="C16" s="12"/>
      <c r="D16" s="34">
        <v>549.44000000000005</v>
      </c>
      <c r="E16" s="34">
        <v>0.13919999999999999</v>
      </c>
      <c r="F16" s="33"/>
      <c r="G16" s="172" t="s">
        <v>55</v>
      </c>
      <c r="H16" s="172"/>
      <c r="I16" s="172"/>
      <c r="J16" s="172"/>
      <c r="M16" s="170" t="s">
        <v>54</v>
      </c>
      <c r="N16" s="171"/>
    </row>
    <row r="17" spans="1:17" ht="33" customHeight="1" x14ac:dyDescent="0.25">
      <c r="A17" s="36" t="s">
        <v>53</v>
      </c>
      <c r="B17" s="35">
        <f t="shared" si="0"/>
        <v>95.564279999999997</v>
      </c>
      <c r="C17" s="12"/>
      <c r="D17" s="34">
        <v>549.22</v>
      </c>
      <c r="E17" s="34">
        <v>0.17399999999999999</v>
      </c>
      <c r="F17" s="33"/>
      <c r="G17" s="172"/>
      <c r="H17" s="172"/>
      <c r="I17" s="172"/>
      <c r="J17" s="172"/>
      <c r="M17" s="40" t="s">
        <v>52</v>
      </c>
      <c r="N17" s="39" t="str">
        <f>IF(Calculations!K14=TRUE,"The 2Θ Values input are valid","Check to make sure that the 2Θ values are for the correct planes")</f>
        <v>Check to make sure that the 2Θ values are for the correct planes</v>
      </c>
    </row>
    <row r="18" spans="1:17" ht="33" x14ac:dyDescent="0.25">
      <c r="A18" s="36" t="s">
        <v>51</v>
      </c>
      <c r="B18" s="35">
        <f t="shared" si="0"/>
        <v>79.427520000000001</v>
      </c>
      <c r="C18" s="12"/>
      <c r="D18" s="34">
        <v>456.48</v>
      </c>
      <c r="E18" s="34">
        <v>0.17399999999999999</v>
      </c>
      <c r="F18" s="33"/>
      <c r="M18" s="38" t="s">
        <v>50</v>
      </c>
      <c r="N18" s="37" t="str">
        <f>IF(E10&gt;0, "OK"," Check composition. Make sure values are in weight fraction not percent")</f>
        <v>OK</v>
      </c>
    </row>
    <row r="19" spans="1:17" ht="33" x14ac:dyDescent="0.25">
      <c r="A19" s="36" t="s">
        <v>49</v>
      </c>
      <c r="B19" s="35">
        <f t="shared" si="0"/>
        <v>107.28471400000001</v>
      </c>
      <c r="C19" s="12"/>
      <c r="D19" s="34">
        <v>375.91</v>
      </c>
      <c r="E19" s="34">
        <v>0.28539999999999999</v>
      </c>
    </row>
    <row r="20" spans="1:17" ht="33" x14ac:dyDescent="0.25">
      <c r="A20" s="36" t="s">
        <v>48</v>
      </c>
      <c r="B20" s="35">
        <f t="shared" si="0"/>
        <v>0</v>
      </c>
      <c r="C20" s="12"/>
      <c r="D20" s="34"/>
      <c r="E20" s="34"/>
    </row>
    <row r="21" spans="1:17" ht="32.25" customHeight="1" x14ac:dyDescent="0.25">
      <c r="A21" s="36" t="s">
        <v>47</v>
      </c>
      <c r="B21" s="35">
        <f t="shared" si="0"/>
        <v>0</v>
      </c>
      <c r="C21" s="12"/>
      <c r="D21" s="34"/>
      <c r="E21" s="34"/>
      <c r="Q21" s="25"/>
    </row>
    <row r="22" spans="1:17" ht="33" x14ac:dyDescent="0.25">
      <c r="A22" s="36" t="s">
        <v>46</v>
      </c>
      <c r="B22" s="35">
        <f t="shared" si="0"/>
        <v>0</v>
      </c>
      <c r="C22" s="12"/>
      <c r="D22" s="34"/>
      <c r="E22" s="34"/>
      <c r="O22" s="26"/>
    </row>
    <row r="23" spans="1:17" x14ac:dyDescent="0.25">
      <c r="D23" s="33"/>
      <c r="E23" s="33"/>
    </row>
  </sheetData>
  <mergeCells count="6">
    <mergeCell ref="O1:P2"/>
    <mergeCell ref="A1:I1"/>
    <mergeCell ref="D2:I2"/>
    <mergeCell ref="K8:L8"/>
    <mergeCell ref="M16:N16"/>
    <mergeCell ref="G16:J17"/>
  </mergeCells>
  <dataValidations count="1">
    <dataValidation type="list" allowBlank="1" showInputMessage="1" showErrorMessage="1" sqref="B5" xr:uid="{00000000-0002-0000-0300-000000000000}">
      <formula1>$K$2:$K$5</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D114"/>
  <sheetViews>
    <sheetView topLeftCell="A67" zoomScale="110" zoomScaleNormal="110" workbookViewId="0">
      <selection activeCell="E14" sqref="E14"/>
    </sheetView>
  </sheetViews>
  <sheetFormatPr defaultRowHeight="15" x14ac:dyDescent="0.25"/>
  <cols>
    <col min="1" max="1" width="10.7109375" customWidth="1"/>
    <col min="3" max="3" width="14" customWidth="1"/>
    <col min="4" max="4" width="14.28515625" customWidth="1"/>
    <col min="5" max="5" width="12.7109375" customWidth="1"/>
    <col min="6" max="6" width="14.28515625" customWidth="1"/>
    <col min="7" max="7" width="19" customWidth="1"/>
    <col min="8" max="8" width="12.85546875" customWidth="1"/>
    <col min="9" max="9" width="11.5703125" customWidth="1"/>
    <col min="10" max="10" width="14.7109375" customWidth="1"/>
    <col min="11" max="11" width="19.140625" customWidth="1"/>
    <col min="12" max="12" width="13" customWidth="1"/>
    <col min="13" max="13" width="18" customWidth="1"/>
    <col min="14" max="14" width="14.28515625" customWidth="1"/>
    <col min="15" max="15" width="18.85546875" customWidth="1"/>
    <col min="16" max="16" width="14.28515625" customWidth="1"/>
    <col min="18" max="18" width="17.85546875" customWidth="1"/>
    <col min="19" max="19" width="20.28515625" customWidth="1"/>
    <col min="21" max="21" width="13.28515625" customWidth="1"/>
    <col min="22" max="22" width="10.140625" customWidth="1"/>
    <col min="23" max="23" width="17.85546875" customWidth="1"/>
    <col min="24" max="24" width="13.85546875" customWidth="1"/>
    <col min="26" max="26" width="17.7109375" customWidth="1"/>
    <col min="29" max="29" width="17.7109375" customWidth="1"/>
  </cols>
  <sheetData>
    <row r="1" spans="1:11" x14ac:dyDescent="0.25">
      <c r="A1" s="181" t="s">
        <v>157</v>
      </c>
      <c r="B1" s="181"/>
      <c r="C1" s="181"/>
      <c r="D1" s="181"/>
      <c r="E1" s="181"/>
      <c r="F1" s="181"/>
      <c r="G1" s="181"/>
      <c r="H1" s="181"/>
      <c r="I1" s="181"/>
      <c r="J1" s="181"/>
      <c r="K1" s="181"/>
    </row>
    <row r="2" spans="1:11" x14ac:dyDescent="0.25">
      <c r="A2" s="193" t="s">
        <v>156</v>
      </c>
      <c r="B2" s="193"/>
      <c r="C2" s="193"/>
      <c r="D2" s="193"/>
      <c r="E2" s="193"/>
      <c r="F2" s="193"/>
      <c r="G2" s="193"/>
      <c r="H2" s="193"/>
      <c r="I2" s="193"/>
      <c r="J2" s="193"/>
      <c r="K2" s="193"/>
    </row>
    <row r="3" spans="1:11" x14ac:dyDescent="0.25">
      <c r="A3" s="193"/>
      <c r="B3" s="193"/>
      <c r="C3" s="193"/>
      <c r="D3" s="193"/>
      <c r="E3" s="193"/>
      <c r="F3" s="193"/>
      <c r="G3" s="193"/>
      <c r="H3" s="193"/>
      <c r="I3" s="193"/>
      <c r="J3" s="193"/>
      <c r="K3" s="193"/>
    </row>
    <row r="4" spans="1:11" x14ac:dyDescent="0.25">
      <c r="A4" s="193"/>
      <c r="B4" s="193"/>
      <c r="C4" s="193"/>
      <c r="D4" s="193"/>
      <c r="E4" s="193"/>
      <c r="F4" s="193"/>
      <c r="G4" s="193"/>
      <c r="H4" s="193"/>
      <c r="I4" s="193"/>
      <c r="J4" s="193"/>
      <c r="K4" s="193"/>
    </row>
    <row r="5" spans="1:11" x14ac:dyDescent="0.25">
      <c r="A5" s="193"/>
      <c r="B5" s="193"/>
      <c r="C5" s="193"/>
      <c r="D5" s="193"/>
      <c r="E5" s="193"/>
      <c r="F5" s="193"/>
      <c r="G5" s="193"/>
      <c r="H5" s="193"/>
      <c r="I5" s="193"/>
      <c r="J5" s="193"/>
      <c r="K5" s="193"/>
    </row>
    <row r="6" spans="1:11" ht="15.75" thickBot="1" x14ac:dyDescent="0.3"/>
    <row r="7" spans="1:11" ht="31.5" customHeight="1" x14ac:dyDescent="0.25">
      <c r="A7" s="189" t="s">
        <v>155</v>
      </c>
      <c r="B7" s="190"/>
      <c r="C7" s="190"/>
      <c r="D7" s="190"/>
      <c r="E7" s="190"/>
      <c r="F7" s="190"/>
      <c r="G7" s="190"/>
      <c r="H7" s="191"/>
      <c r="J7" s="189" t="s">
        <v>154</v>
      </c>
      <c r="K7" s="191"/>
    </row>
    <row r="8" spans="1:11" ht="18" customHeight="1" x14ac:dyDescent="0.35">
      <c r="A8" s="98" t="s">
        <v>107</v>
      </c>
      <c r="B8" s="97" t="s">
        <v>106</v>
      </c>
      <c r="C8" s="97" t="s">
        <v>153</v>
      </c>
      <c r="D8" s="97" t="s">
        <v>152</v>
      </c>
      <c r="E8" s="97" t="s">
        <v>151</v>
      </c>
      <c r="F8" s="97" t="s">
        <v>150</v>
      </c>
      <c r="G8" s="96" t="s">
        <v>149</v>
      </c>
      <c r="H8" s="95" t="s">
        <v>148</v>
      </c>
      <c r="J8" s="56" t="s">
        <v>65</v>
      </c>
      <c r="K8" s="91">
        <f>AVERAGE(D20:D23)</f>
        <v>2.9139689493790324</v>
      </c>
    </row>
    <row r="9" spans="1:11" ht="18.75" thickBot="1" x14ac:dyDescent="0.4">
      <c r="A9" s="173" t="s">
        <v>103</v>
      </c>
      <c r="B9" s="9">
        <v>110</v>
      </c>
      <c r="C9" s="1">
        <f t="shared" ref="C9:C16" si="0">D9*2</f>
        <v>44.673273800140116</v>
      </c>
      <c r="D9" s="1">
        <f>DEGREES(ASIN((IF(Parameters!$B$5=Parameters!$K$2,Parameters!$L$2,IF(Parameters!$B$5=Parameters!$K$3,Parameters!$L$3,IF(Parameters!$B$5=Parameters!$K$4,Parameters!$L$4,IF(Parameters!$B$5=Parameters!$K$5,Parameters!$L$5,0)))))/(2*($K$11/(C20^(0.5))))))</f>
        <v>22.336636900070058</v>
      </c>
      <c r="E9" s="9">
        <f>Parameters!B6</f>
        <v>42</v>
      </c>
      <c r="F9" s="9">
        <f t="shared" ref="F9:F16" si="1">E9/2</f>
        <v>21</v>
      </c>
      <c r="G9" s="79">
        <f t="shared" ref="G9:H16" si="2">C9-E9</f>
        <v>2.673273800140116</v>
      </c>
      <c r="H9" s="91">
        <f t="shared" si="2"/>
        <v>1.336636900070058</v>
      </c>
      <c r="J9" s="49" t="s">
        <v>62</v>
      </c>
      <c r="K9" s="89">
        <f>AVERAGE(D24:D27)</f>
        <v>3.5907343850483282</v>
      </c>
    </row>
    <row r="10" spans="1:11" ht="15.75" thickBot="1" x14ac:dyDescent="0.3">
      <c r="A10" s="173"/>
      <c r="B10" s="9">
        <v>200</v>
      </c>
      <c r="C10" s="1">
        <f t="shared" si="0"/>
        <v>65.022962589526813</v>
      </c>
      <c r="D10" s="1">
        <f>DEGREES(ASIN((IF(Parameters!$B$5=Parameters!$K$2,Parameters!$L$2,IF(Parameters!$B$5=Parameters!$K$3,Parameters!$L$3,IF(Parameters!$B$5=Parameters!$K$4,Parameters!$L$4,IF(Parameters!$B$5=Parameters!$K$5,Parameters!$L$5,0)))))/(2*($K$11/(C21^(0.5))))))</f>
        <v>32.511481294763406</v>
      </c>
      <c r="E10" s="9">
        <f>Parameters!B7</f>
        <v>64.94</v>
      </c>
      <c r="F10" s="9">
        <f t="shared" si="1"/>
        <v>32.47</v>
      </c>
      <c r="G10" s="79">
        <f t="shared" si="2"/>
        <v>8.2962589526815123E-2</v>
      </c>
      <c r="H10" s="91">
        <f t="shared" si="2"/>
        <v>4.1481294763407561E-2</v>
      </c>
    </row>
    <row r="11" spans="1:11" ht="18" x14ac:dyDescent="0.35">
      <c r="A11" s="173"/>
      <c r="B11" s="9">
        <v>211</v>
      </c>
      <c r="C11" s="1">
        <f t="shared" si="0"/>
        <v>82.334901534401453</v>
      </c>
      <c r="D11" s="1">
        <f>DEGREES(ASIN((IF(Parameters!$B$5=Parameters!$K$2,Parameters!$L$2,IF(Parameters!$B$5=Parameters!$K$3,Parameters!$L$3,IF(Parameters!$B$5=Parameters!$K$4,Parameters!$L$4,IF(Parameters!$B$5=Parameters!$K$5,Parameters!$L$5,0)))))/(2*($K$11/(C22^(0.5))))))</f>
        <v>41.167450767200727</v>
      </c>
      <c r="E11" s="9">
        <f>Parameters!B8</f>
        <v>82.088999999999999</v>
      </c>
      <c r="F11" s="9">
        <f t="shared" si="1"/>
        <v>41.044499999999999</v>
      </c>
      <c r="G11" s="79">
        <f t="shared" si="2"/>
        <v>0.24590153440145457</v>
      </c>
      <c r="H11" s="91">
        <f t="shared" si="2"/>
        <v>0.12295076720072728</v>
      </c>
      <c r="J11" s="94" t="s">
        <v>147</v>
      </c>
      <c r="K11" s="71">
        <v>2.8664000000000001</v>
      </c>
    </row>
    <row r="12" spans="1:11" ht="18.75" thickBot="1" x14ac:dyDescent="0.4">
      <c r="A12" s="173"/>
      <c r="B12" s="9">
        <v>220</v>
      </c>
      <c r="C12" s="1">
        <f t="shared" si="0"/>
        <v>98.945215243447848</v>
      </c>
      <c r="D12" s="1">
        <f>DEGREES(ASIN((IF(Parameters!$B$5=Parameters!$K$2,Parameters!$L$2,IF(Parameters!$B$5=Parameters!$K$3,Parameters!$L$3,IF(Parameters!$B$5=Parameters!$K$4,Parameters!$L$4,IF(Parameters!$B$5=Parameters!$K$5,Parameters!$L$5,0)))))/(2*($K$11/(C23^(0.5))))))</f>
        <v>49.472607621723924</v>
      </c>
      <c r="E12" s="9">
        <f>Parameters!B9</f>
        <v>98.64</v>
      </c>
      <c r="F12" s="9">
        <f t="shared" si="1"/>
        <v>49.32</v>
      </c>
      <c r="G12" s="79">
        <f t="shared" si="2"/>
        <v>0.30521524344784723</v>
      </c>
      <c r="H12" s="91">
        <f t="shared" si="2"/>
        <v>0.15260762172392361</v>
      </c>
      <c r="J12" s="49" t="s">
        <v>146</v>
      </c>
      <c r="K12" s="69">
        <v>3.5710000000000002</v>
      </c>
    </row>
    <row r="13" spans="1:11" ht="15.75" thickBot="1" x14ac:dyDescent="0.3">
      <c r="A13" s="173" t="s">
        <v>39</v>
      </c>
      <c r="B13" s="9">
        <v>111</v>
      </c>
      <c r="C13" s="1">
        <f t="shared" si="0"/>
        <v>43.878151533222791</v>
      </c>
      <c r="D13" s="1">
        <f>DEGREES(ASIN((IF(Parameters!$B$5=Parameters!$K$2,Parameters!$L$2,IF(Parameters!$B$5=Parameters!$K$3,Parameters!$L$3,IF(Parameters!$B$5=Parameters!$K$4,Parameters!$L$4,IF(Parameters!$B$5=Parameters!$K$5,Parameters!$L$5,0)))))/(2*($K$12/(C24^(0.5))))))</f>
        <v>21.939075766611396</v>
      </c>
      <c r="E13" s="9">
        <f>Parameters!B10</f>
        <v>44</v>
      </c>
      <c r="F13" s="9">
        <f t="shared" si="1"/>
        <v>22</v>
      </c>
      <c r="G13" s="79">
        <f t="shared" si="2"/>
        <v>-0.12184846677720884</v>
      </c>
      <c r="H13" s="91">
        <f t="shared" si="2"/>
        <v>-6.0924233388604421E-2</v>
      </c>
    </row>
    <row r="14" spans="1:11" ht="15.75" thickBot="1" x14ac:dyDescent="0.3">
      <c r="A14" s="173"/>
      <c r="B14" s="9">
        <v>200</v>
      </c>
      <c r="C14" s="1">
        <f t="shared" si="0"/>
        <v>51.115392253949601</v>
      </c>
      <c r="D14" s="1">
        <f>DEGREES(ASIN((IF(Parameters!$B$5=Parameters!$K$2,Parameters!$L$2,IF(Parameters!$B$5=Parameters!$K$3,Parameters!$L$3,IF(Parameters!$B$5=Parameters!$K$4,Parameters!$L$4,IF(Parameters!$B$5=Parameters!$K$5,Parameters!$L$5,0)))))/(2*($K$12/(C25^(0.5))))))</f>
        <v>25.5576961269748</v>
      </c>
      <c r="E14" s="9">
        <f>Parameters!B11</f>
        <v>50.63</v>
      </c>
      <c r="F14" s="9">
        <f t="shared" si="1"/>
        <v>25.315000000000001</v>
      </c>
      <c r="G14" s="79">
        <f t="shared" si="2"/>
        <v>0.48539225394959828</v>
      </c>
      <c r="H14" s="91">
        <f t="shared" si="2"/>
        <v>0.24269612697479914</v>
      </c>
      <c r="J14" s="93" t="s">
        <v>145</v>
      </c>
      <c r="K14" s="92" t="b">
        <f>IF(MAX(G9:G16)&gt;1,FALSE,TRUE)</f>
        <v>0</v>
      </c>
    </row>
    <row r="15" spans="1:11" x14ac:dyDescent="0.25">
      <c r="A15" s="173"/>
      <c r="B15" s="9">
        <v>220</v>
      </c>
      <c r="C15" s="1">
        <f t="shared" si="0"/>
        <v>75.196315716888279</v>
      </c>
      <c r="D15" s="1">
        <f>DEGREES(ASIN((IF(Parameters!$B$5=Parameters!$K$2,Parameters!$L$2,IF(Parameters!$B$5=Parameters!$K$3,Parameters!$L$3,IF(Parameters!$B$5=Parameters!$K$4,Parameters!$L$4,IF(Parameters!$B$5=Parameters!$K$5,Parameters!$L$5,0)))))/(2*($K$12/(C26^(0.5))))))</f>
        <v>37.598157858444139</v>
      </c>
      <c r="E15" s="9">
        <f>Parameters!B12</f>
        <v>74.5</v>
      </c>
      <c r="F15" s="9">
        <f t="shared" si="1"/>
        <v>37.25</v>
      </c>
      <c r="G15" s="79">
        <f t="shared" si="2"/>
        <v>0.69631571688827876</v>
      </c>
      <c r="H15" s="91">
        <f t="shared" si="2"/>
        <v>0.34815785844413938</v>
      </c>
    </row>
    <row r="16" spans="1:11" ht="15.75" thickBot="1" x14ac:dyDescent="0.3">
      <c r="A16" s="174"/>
      <c r="B16" s="30">
        <v>311</v>
      </c>
      <c r="C16" s="2">
        <f t="shared" si="0"/>
        <v>91.356696057014886</v>
      </c>
      <c r="D16" s="2">
        <f>DEGREES(ASIN((IF(Parameters!$B$5=Parameters!$K$2,Parameters!$L$2,IF(Parameters!$B$5=Parameters!$K$3,Parameters!$L$3,IF(Parameters!$B$5=Parameters!$K$4,Parameters!$L$4,IF(Parameters!$B$5=Parameters!$K$5,Parameters!$L$5,0)))))/(2*($K$12/(C27^(0.5))))))</f>
        <v>45.678348028507443</v>
      </c>
      <c r="E16" s="30">
        <f>Parameters!B13</f>
        <v>90.45</v>
      </c>
      <c r="F16" s="30">
        <f t="shared" si="1"/>
        <v>45.225000000000001</v>
      </c>
      <c r="G16" s="90">
        <f t="shared" si="2"/>
        <v>0.90669605701488365</v>
      </c>
      <c r="H16" s="89">
        <f t="shared" si="2"/>
        <v>0.45334802850744182</v>
      </c>
    </row>
    <row r="17" spans="1:9" x14ac:dyDescent="0.25">
      <c r="A17" s="5"/>
      <c r="B17" s="9"/>
      <c r="C17" s="9"/>
      <c r="D17" s="9"/>
      <c r="E17" s="9"/>
      <c r="F17" s="9"/>
      <c r="G17" s="9"/>
      <c r="H17" s="9"/>
    </row>
    <row r="18" spans="1:9" ht="38.25" customHeight="1" thickBot="1" x14ac:dyDescent="0.3">
      <c r="A18" s="192" t="s">
        <v>144</v>
      </c>
      <c r="B18" s="192"/>
      <c r="C18" s="192"/>
      <c r="D18" s="192"/>
      <c r="E18" s="192"/>
      <c r="F18" s="192"/>
      <c r="G18" s="192"/>
      <c r="H18" s="192"/>
    </row>
    <row r="19" spans="1:9" ht="33.75" customHeight="1" x14ac:dyDescent="0.25">
      <c r="A19" s="68" t="s">
        <v>107</v>
      </c>
      <c r="B19" s="67" t="s">
        <v>106</v>
      </c>
      <c r="C19" s="67" t="s">
        <v>143</v>
      </c>
      <c r="D19" s="67" t="s">
        <v>142</v>
      </c>
      <c r="E19" s="67" t="s">
        <v>141</v>
      </c>
      <c r="F19" s="67" t="s">
        <v>140</v>
      </c>
      <c r="G19" s="67" t="s">
        <v>139</v>
      </c>
      <c r="H19" s="88" t="s">
        <v>138</v>
      </c>
    </row>
    <row r="20" spans="1:9" x14ac:dyDescent="0.25">
      <c r="A20" s="173" t="s">
        <v>103</v>
      </c>
      <c r="B20" s="9">
        <v>110</v>
      </c>
      <c r="C20" s="9">
        <v>2</v>
      </c>
      <c r="D20" s="9">
        <f t="shared" ref="D20:D27" si="3">(C20*G20)^0.5</f>
        <v>3.0398050620268742</v>
      </c>
      <c r="E20" s="87">
        <f t="shared" ref="E20:E27" si="4">(D20^3)^2</f>
        <v>788.99527652914139</v>
      </c>
      <c r="F20" s="9">
        <f>(IF(Parameters!$B$5=Parameters!$K$2,Parameters!$L$2,IF(Parameters!$B$5=Parameters!$K$3,Parameters!$L$3,IF(Parameters!$B$5=Parameters!$K$4,Parameters!$L$4,IF(Parameters!$B$5=Parameters!$K$5,Parameters!$L$5,0)))))/(2*C31)</f>
        <v>2.1494667728443964</v>
      </c>
      <c r="G20" s="9">
        <f t="shared" ref="G20:G27" si="5">F20^2</f>
        <v>4.6202074075621038</v>
      </c>
      <c r="H20" s="175">
        <v>4</v>
      </c>
    </row>
    <row r="21" spans="1:9" x14ac:dyDescent="0.25">
      <c r="A21" s="173"/>
      <c r="B21" s="9">
        <v>200</v>
      </c>
      <c r="C21" s="9">
        <v>4</v>
      </c>
      <c r="D21" s="9">
        <f t="shared" si="3"/>
        <v>2.8696604757613282</v>
      </c>
      <c r="E21" s="87">
        <f t="shared" si="4"/>
        <v>558.44845917313523</v>
      </c>
      <c r="F21" s="9">
        <f>(IF(Parameters!$B$5=Parameters!$K$2,Parameters!$L$2,IF(Parameters!$B$5=Parameters!$K$3,Parameters!$L$3,IF(Parameters!$B$5=Parameters!$K$4,Parameters!$L$4,IF(Parameters!$B$5=Parameters!$K$5,Parameters!$L$5,0)))))/(2*C32)</f>
        <v>1.4348302378806641</v>
      </c>
      <c r="G21" s="9">
        <f t="shared" si="5"/>
        <v>2.058737811536683</v>
      </c>
      <c r="H21" s="175"/>
    </row>
    <row r="22" spans="1:9" x14ac:dyDescent="0.25">
      <c r="A22" s="173"/>
      <c r="B22" s="9">
        <v>211</v>
      </c>
      <c r="C22" s="9">
        <v>6</v>
      </c>
      <c r="D22" s="9">
        <f t="shared" si="3"/>
        <v>2.8734582162929572</v>
      </c>
      <c r="E22" s="87">
        <f t="shared" si="4"/>
        <v>562.8974975716468</v>
      </c>
      <c r="F22" s="9">
        <f>(IF(Parameters!$B$5=Parameters!$K$2,Parameters!$L$2,IF(Parameters!$B$5=Parameters!$K$3,Parameters!$L$3,IF(Parameters!$B$5=Parameters!$K$4,Parameters!$L$4,IF(Parameters!$B$5=Parameters!$K$5,Parameters!$L$5,0)))))/(2*C33)</f>
        <v>1.1730844045209408</v>
      </c>
      <c r="G22" s="9">
        <f t="shared" si="5"/>
        <v>1.3761270201302502</v>
      </c>
      <c r="H22" s="175"/>
    </row>
    <row r="23" spans="1:9" x14ac:dyDescent="0.25">
      <c r="A23" s="173"/>
      <c r="B23" s="9">
        <v>220</v>
      </c>
      <c r="C23" s="9">
        <v>8</v>
      </c>
      <c r="D23" s="9">
        <f t="shared" si="3"/>
        <v>2.8729520434349691</v>
      </c>
      <c r="E23" s="87">
        <f t="shared" si="4"/>
        <v>562.30281764237407</v>
      </c>
      <c r="F23" s="9">
        <f>(IF(Parameters!$B$5=Parameters!$K$2,Parameters!$L$2,IF(Parameters!$B$5=Parameters!$K$3,Parameters!$L$3,IF(Parameters!$B$5=Parameters!$K$4,Parameters!$L$4,IF(Parameters!$B$5=Parameters!$K$5,Parameters!$L$5,0)))))/(2*C34)</f>
        <v>1.0157419359683078</v>
      </c>
      <c r="G23" s="9">
        <f t="shared" si="5"/>
        <v>1.0317316804846457</v>
      </c>
      <c r="H23" s="175"/>
    </row>
    <row r="24" spans="1:9" x14ac:dyDescent="0.25">
      <c r="A24" s="173" t="s">
        <v>39</v>
      </c>
      <c r="B24" s="9">
        <v>111</v>
      </c>
      <c r="C24" s="9">
        <v>3</v>
      </c>
      <c r="D24" s="9">
        <f t="shared" si="3"/>
        <v>3.5615997169302198</v>
      </c>
      <c r="E24" s="87">
        <f t="shared" si="4"/>
        <v>2041.1299197345447</v>
      </c>
      <c r="F24" s="9">
        <f>(IF(Parameters!$B$5=Parameters!$K$2,Parameters!$L$2,IF(Parameters!$B$5=Parameters!$K$3,Parameters!$L$3,IF(Parameters!$B$5=Parameters!$K$4,Parameters!$L$4,IF(Parameters!$B$5=Parameters!$K$5,Parameters!$L$5,0)))))/(2*C35)</f>
        <v>2.0562905553153574</v>
      </c>
      <c r="G24" s="9">
        <f t="shared" si="5"/>
        <v>4.2283308478791408</v>
      </c>
      <c r="H24" s="175">
        <v>4</v>
      </c>
    </row>
    <row r="25" spans="1:9" x14ac:dyDescent="0.25">
      <c r="A25" s="173"/>
      <c r="B25" s="9">
        <v>200</v>
      </c>
      <c r="C25" s="9">
        <v>4</v>
      </c>
      <c r="D25" s="9">
        <f t="shared" si="3"/>
        <v>3.6029459375673354</v>
      </c>
      <c r="E25" s="87">
        <f t="shared" si="4"/>
        <v>2187.4919995796095</v>
      </c>
      <c r="F25" s="9">
        <f>(IF(Parameters!$B$5=Parameters!$K$2,Parameters!$L$2,IF(Parameters!$B$5=Parameters!$K$3,Parameters!$L$3,IF(Parameters!$B$5=Parameters!$K$4,Parameters!$L$4,IF(Parameters!$B$5=Parameters!$K$5,Parameters!$L$5,0)))))/(2*C36)</f>
        <v>1.8014729687836677</v>
      </c>
      <c r="G25" s="9">
        <f t="shared" si="5"/>
        <v>3.2453048572582412</v>
      </c>
      <c r="H25" s="175"/>
    </row>
    <row r="26" spans="1:9" x14ac:dyDescent="0.25">
      <c r="A26" s="173"/>
      <c r="B26" s="9">
        <v>220</v>
      </c>
      <c r="C26" s="9">
        <v>8</v>
      </c>
      <c r="D26" s="9">
        <f t="shared" si="3"/>
        <v>3.599469773748345</v>
      </c>
      <c r="E26" s="87">
        <f t="shared" si="4"/>
        <v>2174.8593989403298</v>
      </c>
      <c r="F26" s="9">
        <f>(IF(Parameters!$B$5=Parameters!$K$2,Parameters!$L$2,IF(Parameters!$B$5=Parameters!$K$3,Parameters!$L$3,IF(Parameters!$B$5=Parameters!$K$4,Parameters!$L$4,IF(Parameters!$B$5=Parameters!$K$5,Parameters!$L$5,0)))))/(2*C37)</f>
        <v>1.2726047428467313</v>
      </c>
      <c r="G26" s="9">
        <f t="shared" si="5"/>
        <v>1.6195228315159951</v>
      </c>
      <c r="H26" s="175"/>
    </row>
    <row r="27" spans="1:9" ht="15.75" thickBot="1" x14ac:dyDescent="0.3">
      <c r="A27" s="174"/>
      <c r="B27" s="30">
        <v>311</v>
      </c>
      <c r="C27" s="30">
        <v>11</v>
      </c>
      <c r="D27" s="30">
        <f t="shared" si="3"/>
        <v>3.5989221119474135</v>
      </c>
      <c r="E27" s="86">
        <f t="shared" si="4"/>
        <v>2172.8747158841888</v>
      </c>
      <c r="F27" s="30">
        <f>(IF(Parameters!$B$5=Parameters!$K$2,Parameters!$L$2,IF(Parameters!$B$5=Parameters!$K$3,Parameters!$L$3,IF(Parameters!$B$5=Parameters!$K$4,Parameters!$L$4,IF(Parameters!$B$5=Parameters!$K$5,Parameters!$L$5,0)))))/(2*C38)</f>
        <v>1.0851158450039093</v>
      </c>
      <c r="G27" s="30">
        <f t="shared" si="5"/>
        <v>1.1774763970785482</v>
      </c>
      <c r="H27" s="176"/>
    </row>
    <row r="29" spans="1:9" ht="33.75" customHeight="1" thickBot="1" x14ac:dyDescent="0.3">
      <c r="A29" s="197" t="s">
        <v>137</v>
      </c>
      <c r="B29" s="197"/>
      <c r="C29" s="197"/>
      <c r="D29" s="197"/>
      <c r="E29" s="197"/>
      <c r="F29" s="197"/>
      <c r="G29" s="197"/>
      <c r="H29" s="197"/>
      <c r="I29" s="197"/>
    </row>
    <row r="30" spans="1:9" ht="30" x14ac:dyDescent="0.25">
      <c r="A30" s="68" t="s">
        <v>107</v>
      </c>
      <c r="B30" s="67" t="s">
        <v>106</v>
      </c>
      <c r="C30" s="85" t="s">
        <v>136</v>
      </c>
      <c r="D30" s="85" t="s">
        <v>135</v>
      </c>
      <c r="E30" s="85" t="s">
        <v>134</v>
      </c>
      <c r="F30" s="85" t="s">
        <v>133</v>
      </c>
      <c r="G30" s="85" t="s">
        <v>132</v>
      </c>
      <c r="H30" s="85" t="s">
        <v>131</v>
      </c>
      <c r="I30" s="84" t="s">
        <v>130</v>
      </c>
    </row>
    <row r="31" spans="1:9" x14ac:dyDescent="0.25">
      <c r="A31" s="173" t="s">
        <v>103</v>
      </c>
      <c r="B31" s="9">
        <v>110</v>
      </c>
      <c r="C31" s="9">
        <f t="shared" ref="C31:C38" si="6">SIN(RADIANS(F9))</f>
        <v>0.35836794954530027</v>
      </c>
      <c r="D31" s="9">
        <f t="shared" ref="D31:D38" si="7">C31^2</f>
        <v>0.12842758726130288</v>
      </c>
      <c r="E31" s="9">
        <f>C31/(IF(Parameters!$B$5=Parameters!$K$2,Parameters!$L$2,IF(Parameters!$B$5=Parameters!$K$3,Parameters!$L$3,IF(Parameters!$B$5=Parameters!$K$4,Parameters!$L$4,IF(Parameters!$B$5=Parameters!$K$5,Parameters!$L$5,0)))))</f>
        <v>0.23261583119907847</v>
      </c>
      <c r="F31" s="9">
        <f t="shared" ref="F31:F38" si="8">COS(RADIANS(F9))</f>
        <v>0.93358042649720174</v>
      </c>
      <c r="G31" s="9">
        <f t="shared" ref="G31:G38" si="9">F31^2</f>
        <v>0.87157241273869712</v>
      </c>
      <c r="H31" s="9">
        <f>F31/(IF(Parameters!$B$5=Parameters!$K$2,Parameters!$L$2,IF(Parameters!$B$5=Parameters!$K$3,Parameters!$L$3,IF(Parameters!$B$5=Parameters!$K$4,Parameters!$L$4,IF(Parameters!$B$5=Parameters!$K$5,Parameters!$L$5,0)))))</f>
        <v>0.60598495813137854</v>
      </c>
      <c r="I31" s="70">
        <f t="shared" ref="I31:I38" si="10">COS(RADIANS(E9))^2</f>
        <v>0.55226423163382676</v>
      </c>
    </row>
    <row r="32" spans="1:9" x14ac:dyDescent="0.25">
      <c r="A32" s="173"/>
      <c r="B32" s="9">
        <v>200</v>
      </c>
      <c r="C32" s="9">
        <f t="shared" si="6"/>
        <v>0.53685793598675635</v>
      </c>
      <c r="D32" s="9">
        <f t="shared" si="7"/>
        <v>0.28821644343196018</v>
      </c>
      <c r="E32" s="9">
        <f>C32/(IF(Parameters!$B$5=Parameters!$K$2,Parameters!$L$2,IF(Parameters!$B$5=Parameters!$K$3,Parameters!$L$3,IF(Parameters!$B$5=Parameters!$K$4,Parameters!$L$4,IF(Parameters!$B$5=Parameters!$K$5,Parameters!$L$5,0)))))</f>
        <v>0.34847328053145293</v>
      </c>
      <c r="F32" s="9">
        <f t="shared" si="8"/>
        <v>0.84367265960681681</v>
      </c>
      <c r="G32" s="9">
        <f t="shared" si="9"/>
        <v>0.71178355656803982</v>
      </c>
      <c r="H32" s="9">
        <f>F32/(IF(Parameters!$B$5=Parameters!$K$2,Parameters!$L$2,IF(Parameters!$B$5=Parameters!$K$3,Parameters!$L$3,IF(Parameters!$B$5=Parameters!$K$4,Parameters!$L$4,IF(Parameters!$B$5=Parameters!$K$5,Parameters!$L$5,0)))))</f>
        <v>0.54762602856472598</v>
      </c>
      <c r="I32" s="70">
        <f t="shared" si="10"/>
        <v>0.17940909933043245</v>
      </c>
    </row>
    <row r="33" spans="1:30" x14ac:dyDescent="0.25">
      <c r="A33" s="173"/>
      <c r="B33" s="9">
        <v>211</v>
      </c>
      <c r="C33" s="9">
        <f t="shared" si="6"/>
        <v>0.656644992492737</v>
      </c>
      <c r="D33" s="9">
        <f t="shared" si="7"/>
        <v>0.43118264616578661</v>
      </c>
      <c r="E33" s="9">
        <f>C33/(IF(Parameters!$B$5=Parameters!$K$2,Parameters!$L$2,IF(Parameters!$B$5=Parameters!$K$3,Parameters!$L$3,IF(Parameters!$B$5=Parameters!$K$4,Parameters!$L$4,IF(Parameters!$B$5=Parameters!$K$5,Parameters!$L$5,0)))))</f>
        <v>0.42622678988234258</v>
      </c>
      <c r="F33" s="9">
        <f t="shared" si="8"/>
        <v>0.7541998102851879</v>
      </c>
      <c r="G33" s="9">
        <f t="shared" si="9"/>
        <v>0.56881735383421339</v>
      </c>
      <c r="H33" s="9">
        <f>F33/(IF(Parameters!$B$5=Parameters!$K$2,Parameters!$L$2,IF(Parameters!$B$5=Parameters!$K$3,Parameters!$L$3,IF(Parameters!$B$5=Parameters!$K$4,Parameters!$L$4,IF(Parameters!$B$5=Parameters!$K$5,Parameters!$L$5,0)))))</f>
        <v>0.48954940301518102</v>
      </c>
      <c r="I33" s="70">
        <f t="shared" si="10"/>
        <v>1.8943312754973289E-2</v>
      </c>
    </row>
    <row r="34" spans="1:30" x14ac:dyDescent="0.25">
      <c r="A34" s="173"/>
      <c r="B34" s="9">
        <v>220</v>
      </c>
      <c r="C34" s="9">
        <f t="shared" si="6"/>
        <v>0.75836191528872177</v>
      </c>
      <c r="D34" s="9">
        <f t="shared" si="7"/>
        <v>0.57511279456037845</v>
      </c>
      <c r="E34" s="9">
        <f>C34/(IF(Parameters!$B$5=Parameters!$K$2,Parameters!$L$2,IF(Parameters!$B$5=Parameters!$K$3,Parameters!$L$3,IF(Parameters!$B$5=Parameters!$K$4,Parameters!$L$4,IF(Parameters!$B$5=Parameters!$K$5,Parameters!$L$5,0)))))</f>
        <v>0.49225101602539384</v>
      </c>
      <c r="F34" s="9">
        <f t="shared" si="8"/>
        <v>0.6518337253008788</v>
      </c>
      <c r="G34" s="9">
        <f t="shared" si="9"/>
        <v>0.4248872054396215</v>
      </c>
      <c r="H34" s="9">
        <f>F34/(IF(Parameters!$B$5=Parameters!$K$2,Parameters!$L$2,IF(Parameters!$B$5=Parameters!$K$3,Parameters!$L$3,IF(Parameters!$B$5=Parameters!$K$4,Parameters!$L$4,IF(Parameters!$B$5=Parameters!$K$5,Parameters!$L$5,0)))))</f>
        <v>0.42310380715362766</v>
      </c>
      <c r="I34" s="70">
        <f t="shared" si="10"/>
        <v>2.2567727626678483E-2</v>
      </c>
    </row>
    <row r="35" spans="1:30" x14ac:dyDescent="0.25">
      <c r="A35" s="173" t="s">
        <v>39</v>
      </c>
      <c r="B35" s="9">
        <v>111</v>
      </c>
      <c r="C35" s="9">
        <f t="shared" si="6"/>
        <v>0.37460659341591201</v>
      </c>
      <c r="D35" s="9">
        <f t="shared" si="7"/>
        <v>0.1403300998306744</v>
      </c>
      <c r="E35" s="9">
        <f>C35/(IF(Parameters!$B$5=Parameters!$K$2,Parameters!$L$2,IF(Parameters!$B$5=Parameters!$K$3,Parameters!$L$3,IF(Parameters!$B$5=Parameters!$K$4,Parameters!$L$4,IF(Parameters!$B$5=Parameters!$K$5,Parameters!$L$5,0)))))</f>
        <v>0.24315629846547579</v>
      </c>
      <c r="F35" s="9">
        <f t="shared" si="8"/>
        <v>0.92718385456678742</v>
      </c>
      <c r="G35" s="9">
        <f t="shared" si="9"/>
        <v>0.85966990016932565</v>
      </c>
      <c r="H35" s="9">
        <f>F35/(IF(Parameters!$B$5=Parameters!$K$2,Parameters!$L$2,IF(Parameters!$B$5=Parameters!$K$3,Parameters!$L$3,IF(Parameters!$B$5=Parameters!$K$4,Parameters!$L$4,IF(Parameters!$B$5=Parameters!$K$5,Parameters!$L$5,0)))))</f>
        <v>0.60183295765726819</v>
      </c>
      <c r="I35" s="70">
        <f t="shared" si="10"/>
        <v>0.51744974835125057</v>
      </c>
    </row>
    <row r="36" spans="1:30" x14ac:dyDescent="0.25">
      <c r="A36" s="173"/>
      <c r="B36" s="9">
        <v>200</v>
      </c>
      <c r="C36" s="9">
        <f t="shared" si="6"/>
        <v>0.4275945369971868</v>
      </c>
      <c r="D36" s="9">
        <f t="shared" si="7"/>
        <v>0.18283708806983856</v>
      </c>
      <c r="E36" s="9">
        <f>C36/(IF(Parameters!$B$5=Parameters!$K$2,Parameters!$L$2,IF(Parameters!$B$5=Parameters!$K$3,Parameters!$L$3,IF(Parameters!$B$5=Parameters!$K$4,Parameters!$L$4,IF(Parameters!$B$5=Parameters!$K$5,Parameters!$L$5,0)))))</f>
        <v>0.27755065363961234</v>
      </c>
      <c r="F36" s="9">
        <f t="shared" si="8"/>
        <v>0.90397063665263011</v>
      </c>
      <c r="G36" s="9">
        <f t="shared" si="9"/>
        <v>0.81716291193016144</v>
      </c>
      <c r="H36" s="9">
        <f>F36/(IF(Parameters!$B$5=Parameters!$K$2,Parameters!$L$2,IF(Parameters!$B$5=Parameters!$K$3,Parameters!$L$3,IF(Parameters!$B$5=Parameters!$K$4,Parameters!$L$4,IF(Parameters!$B$5=Parameters!$K$5,Parameters!$L$5,0)))))</f>
        <v>0.5867653100432495</v>
      </c>
      <c r="I36" s="70">
        <f t="shared" si="10"/>
        <v>0.40236925081607738</v>
      </c>
    </row>
    <row r="37" spans="1:30" x14ac:dyDescent="0.25">
      <c r="A37" s="173"/>
      <c r="B37" s="9">
        <v>220</v>
      </c>
      <c r="C37" s="9">
        <f t="shared" si="6"/>
        <v>0.60529398804289436</v>
      </c>
      <c r="D37" s="9">
        <f t="shared" si="7"/>
        <v>0.36638081196087152</v>
      </c>
      <c r="E37" s="9">
        <f>C37/(IF(Parameters!$B$5=Parameters!$K$2,Parameters!$L$2,IF(Parameters!$B$5=Parameters!$K$3,Parameters!$L$3,IF(Parameters!$B$5=Parameters!$K$4,Parameters!$L$4,IF(Parameters!$B$5=Parameters!$K$5,Parameters!$L$5,0)))))</f>
        <v>0.39289496822205267</v>
      </c>
      <c r="F37" s="9">
        <f t="shared" si="8"/>
        <v>0.79600200253462206</v>
      </c>
      <c r="G37" s="9">
        <f t="shared" si="9"/>
        <v>0.63361918803912842</v>
      </c>
      <c r="H37" s="9">
        <f>F37/(IF(Parameters!$B$5=Parameters!$K$2,Parameters!$L$2,IF(Parameters!$B$5=Parameters!$K$3,Parameters!$L$3,IF(Parameters!$B$5=Parameters!$K$4,Parameters!$L$4,IF(Parameters!$B$5=Parameters!$K$5,Parameters!$L$5,0)))))</f>
        <v>0.5166831121216553</v>
      </c>
      <c r="I37" s="70">
        <f t="shared" si="10"/>
        <v>7.1416349648943903E-2</v>
      </c>
    </row>
    <row r="38" spans="1:30" ht="15.75" thickBot="1" x14ac:dyDescent="0.3">
      <c r="A38" s="174"/>
      <c r="B38" s="30">
        <v>311</v>
      </c>
      <c r="C38" s="30">
        <f t="shared" si="6"/>
        <v>0.70987812365529035</v>
      </c>
      <c r="D38" s="30">
        <f t="shared" si="7"/>
        <v>0.50392695044435565</v>
      </c>
      <c r="E38" s="30">
        <f>C38/(IF(Parameters!$B$5=Parameters!$K$2,Parameters!$L$2,IF(Parameters!$B$5=Parameters!$K$3,Parameters!$L$3,IF(Parameters!$B$5=Parameters!$K$4,Parameters!$L$4,IF(Parameters!$B$5=Parameters!$K$5,Parameters!$L$5,0)))))</f>
        <v>0.46078029576482565</v>
      </c>
      <c r="F38" s="30">
        <f t="shared" si="8"/>
        <v>0.7043245342565061</v>
      </c>
      <c r="G38" s="30">
        <f t="shared" si="9"/>
        <v>0.49607304955564424</v>
      </c>
      <c r="H38" s="30">
        <f>F38/(IF(Parameters!$B$5=Parameters!$K$2,Parameters!$L$2,IF(Parameters!$B$5=Parameters!$K$3,Parameters!$L$3,IF(Parameters!$B$5=Parameters!$K$4,Parameters!$L$4,IF(Parameters!$B$5=Parameters!$K$5,Parameters!$L$5,0)))))</f>
        <v>0.4571754733587603</v>
      </c>
      <c r="I38" s="69">
        <f t="shared" si="10"/>
        <v>6.1683759169702511E-5</v>
      </c>
    </row>
    <row r="40" spans="1:30" x14ac:dyDescent="0.25">
      <c r="A40" s="196" t="s">
        <v>129</v>
      </c>
      <c r="B40" s="196"/>
      <c r="C40" s="196"/>
      <c r="D40" s="196"/>
      <c r="E40" s="196"/>
      <c r="F40" s="196"/>
      <c r="G40" s="196"/>
      <c r="H40" s="196"/>
      <c r="I40" s="196"/>
      <c r="J40" s="196"/>
      <c r="K40" s="196"/>
      <c r="L40" s="196"/>
      <c r="M40" s="196"/>
      <c r="N40" s="196"/>
      <c r="O40" s="196"/>
      <c r="P40" s="196"/>
      <c r="Q40" s="196"/>
      <c r="R40" s="196"/>
      <c r="S40" s="196"/>
      <c r="T40" s="83"/>
      <c r="U40" s="83"/>
      <c r="V40" s="83"/>
      <c r="W40" s="83"/>
      <c r="X40" s="83"/>
      <c r="Y40" s="83"/>
      <c r="Z40" s="83"/>
      <c r="AA40" s="83"/>
      <c r="AB40" s="83"/>
      <c r="AC40" s="83"/>
      <c r="AD40" s="9"/>
    </row>
    <row r="41" spans="1:30" ht="18" customHeight="1" x14ac:dyDescent="0.25">
      <c r="A41" s="186" t="s">
        <v>122</v>
      </c>
      <c r="B41" s="194" t="s">
        <v>128</v>
      </c>
      <c r="C41" s="194" t="s">
        <v>120</v>
      </c>
      <c r="D41" s="170" t="s">
        <v>127</v>
      </c>
      <c r="E41" s="188"/>
      <c r="F41" s="188"/>
      <c r="G41" s="171"/>
      <c r="H41" s="170" t="s">
        <v>126</v>
      </c>
      <c r="I41" s="188"/>
      <c r="J41" s="188"/>
      <c r="K41" s="171"/>
      <c r="L41" s="170" t="s">
        <v>125</v>
      </c>
      <c r="M41" s="188"/>
      <c r="N41" s="188"/>
      <c r="O41" s="171"/>
      <c r="P41" s="170" t="s">
        <v>124</v>
      </c>
      <c r="Q41" s="188"/>
      <c r="R41" s="188"/>
      <c r="S41" s="171"/>
      <c r="T41" s="82"/>
      <c r="U41" s="82"/>
      <c r="V41" s="82"/>
      <c r="W41" s="82"/>
      <c r="X41" s="82"/>
      <c r="Y41" s="82"/>
      <c r="Z41" s="82"/>
      <c r="AA41" s="82"/>
      <c r="AB41" s="82"/>
      <c r="AC41" s="82"/>
      <c r="AD41" s="82"/>
    </row>
    <row r="42" spans="1:30" x14ac:dyDescent="0.25">
      <c r="A42" s="187"/>
      <c r="B42" s="195"/>
      <c r="C42" s="195"/>
      <c r="D42" s="8" t="s">
        <v>115</v>
      </c>
      <c r="E42" s="8" t="s">
        <v>114</v>
      </c>
      <c r="F42" s="8" t="s">
        <v>113</v>
      </c>
      <c r="G42" s="81" t="s">
        <v>112</v>
      </c>
      <c r="H42" s="8" t="s">
        <v>115</v>
      </c>
      <c r="I42" s="8" t="s">
        <v>114</v>
      </c>
      <c r="J42" s="8" t="s">
        <v>113</v>
      </c>
      <c r="K42" s="81" t="s">
        <v>112</v>
      </c>
      <c r="L42" s="8" t="s">
        <v>115</v>
      </c>
      <c r="M42" s="8" t="s">
        <v>114</v>
      </c>
      <c r="N42" s="8" t="s">
        <v>113</v>
      </c>
      <c r="O42" s="81" t="s">
        <v>112</v>
      </c>
      <c r="P42" s="8" t="s">
        <v>115</v>
      </c>
      <c r="Q42" s="8" t="s">
        <v>114</v>
      </c>
      <c r="R42" s="8" t="s">
        <v>113</v>
      </c>
      <c r="S42" s="81" t="s">
        <v>112</v>
      </c>
    </row>
    <row r="43" spans="1:30" x14ac:dyDescent="0.25">
      <c r="A43" s="80" t="s">
        <v>96</v>
      </c>
      <c r="B43" s="75">
        <f>(IF(Parameters!$B$5=Parameters!$K$2,Parameters!$L$2,IF(Parameters!$B$5=Parameters!$K$3,Parameters!$L$3,IF(Parameters!$B$5=Parameters!$K$4,Parameters!$L$4,IF(Parameters!$B$5=Parameters!$K$5,Parameters!$L$5,0)))))/7.9511</f>
        <v>0.19375935405164063</v>
      </c>
      <c r="C43" s="72">
        <f>IF(AND((B43&gt;0.8),(B43&lt;1.6)),VLOOKUP(B43,Δf!$A$2:$T$52,Δf!$V$4,TRUE),IF(B43&lt;0.8,B43,IF(B43&gt;=1.6,1.6,B43)))</f>
        <v>0.19375935405164063</v>
      </c>
      <c r="D43" s="10">
        <f>VLOOKUP($E$31,'Atomic Scattering'!$P$3:$AM$1203,2,TRUE)</f>
        <v>8.5660000000000007</v>
      </c>
      <c r="E43" s="9">
        <f t="shared" ref="E43:E65" si="11">D43+$C43</f>
        <v>8.7597593540516421</v>
      </c>
      <c r="F43" s="9">
        <f>IF($C43 = 0,D43*Parameters!$E$3,Parameters!$E$3*E43)</f>
        <v>2.0147446514318778E-2</v>
      </c>
      <c r="G43" s="179">
        <f>SUM(F43:F65)</f>
        <v>16.851722766455438</v>
      </c>
      <c r="H43" s="10">
        <f>VLOOKUP($E$32,'Atomic Scattering'!$P$3:$AM$1203,2,TRUE)</f>
        <v>7.1980000000000004</v>
      </c>
      <c r="I43" s="9">
        <f t="shared" ref="I43:I65" si="12">H43+$C43</f>
        <v>7.3917593540516409</v>
      </c>
      <c r="J43" s="9">
        <f>IF($C43 = 0,H43*Parameters!$E$3,Parameters!$E$3*I43)</f>
        <v>1.7001046514318774E-2</v>
      </c>
      <c r="K43" s="179">
        <f>SUM(J43:J65)</f>
        <v>13.541293350455433</v>
      </c>
      <c r="L43" s="10">
        <f>VLOOKUP($E$33,'Atomic Scattering'!$P$3:$AM$1203,2,TRUE)</f>
        <v>6.3140000000000001</v>
      </c>
      <c r="M43" s="9">
        <f t="shared" ref="M43:M65" si="13">L43+$C43</f>
        <v>6.5077593540516405</v>
      </c>
      <c r="N43" s="9">
        <f>IF($C43 = 0,L43*Parameters!$E$3,Parameters!$E$3*M43)</f>
        <v>1.4967846514318773E-2</v>
      </c>
      <c r="O43" s="179">
        <f>SUM(N43:N65)</f>
        <v>11.935308762455431</v>
      </c>
      <c r="P43" s="10">
        <f>VLOOKUP($E$34,'Atomic Scattering'!$P$3:$AM$1203,2,TRUE)</f>
        <v>5.5880000000000001</v>
      </c>
      <c r="Q43" s="79">
        <f t="shared" ref="Q43:Q65" si="14">P43+$C43</f>
        <v>5.7817593540516405</v>
      </c>
      <c r="R43" s="9">
        <f>IF($C43 = 0,P43*Parameters!$E$3,Parameters!$E$3*Q43)</f>
        <v>1.3298046514318772E-2</v>
      </c>
      <c r="S43" s="179">
        <f>SUM(R43:R65)</f>
        <v>10.840413246455432</v>
      </c>
    </row>
    <row r="44" spans="1:30" x14ac:dyDescent="0.25">
      <c r="A44" s="78" t="s">
        <v>89</v>
      </c>
      <c r="B44" s="74">
        <f>(IF(Parameters!$B$5=Parameters!$K$2,Parameters!$L$2,IF(Parameters!$B$5=Parameters!$K$3,Parameters!$L$3,IF(Parameters!$B$5=Parameters!$K$4,Parameters!$L$4,IF(Parameters!$B$5=Parameters!$K$5,Parameters!$L$5,0)))))/1.045</f>
        <v>1.4742583732057417</v>
      </c>
      <c r="C44" s="72">
        <f>IF(AND((B44&gt;0.8),(B44&lt;1.6)),VLOOKUP(B44,Δf!$A$2:$T$52,Δf!$V$4,TRUE),IF(B44&lt;0.8,B44,IF(B44&gt;=1.6,1.6,B44)))</f>
        <v>-1.63</v>
      </c>
      <c r="D44" s="10">
        <f>VLOOKUP($E$31,'Atomic Scattering'!$P$3:$AM$1203,3,TRUE)</f>
        <v>23.655999999999999</v>
      </c>
      <c r="E44" s="79">
        <f t="shared" si="11"/>
        <v>22.026</v>
      </c>
      <c r="F44" s="9">
        <f>IF($C44 = 0,D44*Parameters!$E$4,Parameters!$E$4*E44)</f>
        <v>0</v>
      </c>
      <c r="G44" s="179"/>
      <c r="H44" s="10">
        <f>VLOOKUP($E$32,'Atomic Scattering'!$P$3:$AM$1203,3,TRUE)</f>
        <v>19.312000000000001</v>
      </c>
      <c r="I44" s="9">
        <f t="shared" si="12"/>
        <v>17.682000000000002</v>
      </c>
      <c r="J44" s="9">
        <f>IF($C44 = 0,H44*Parameters!$E$4,Parameters!$E$4*I44)</f>
        <v>0</v>
      </c>
      <c r="K44" s="179"/>
      <c r="L44" s="10">
        <f>VLOOKUP($E$33,'Atomic Scattering'!$P$3:$AM$1203,3,TRUE)</f>
        <v>17.154</v>
      </c>
      <c r="M44" s="9">
        <f t="shared" si="13"/>
        <v>15.524000000000001</v>
      </c>
      <c r="N44" s="9">
        <f>IF($C44 = 0,L44*Parameters!$E$4,Parameters!$E$4*M44)</f>
        <v>0</v>
      </c>
      <c r="O44" s="179"/>
      <c r="P44" s="10">
        <f>VLOOKUP($E$34,'Atomic Scattering'!$P$3:$AM$1203,3,TRUE)</f>
        <v>15.768000000000001</v>
      </c>
      <c r="Q44" s="9">
        <f t="shared" si="14"/>
        <v>14.138000000000002</v>
      </c>
      <c r="R44" s="9">
        <f>IF($C44 = 0,P44*Parameters!$E$4,Parameters!$E$4*Q44)</f>
        <v>0</v>
      </c>
      <c r="S44" s="179"/>
    </row>
    <row r="45" spans="1:30" x14ac:dyDescent="0.25">
      <c r="A45" s="78" t="s">
        <v>83</v>
      </c>
      <c r="B45" s="74"/>
      <c r="C45" s="72">
        <f>IF(AND((B45&gt;0.8),(B45&lt;1.6)),VLOOKUP(B45,Δf!$A$2:$T$52,Δf!$V$4,TRUE),IF(B45&lt;0.8,B45,IF(B45&gt;=1.6,1.6,B45)))</f>
        <v>0</v>
      </c>
      <c r="D45" s="10">
        <f>VLOOKUP($E$31,'Atomic Scattering'!$P$3:$AM$1203,4,TRUE)</f>
        <v>2.2400000000000002</v>
      </c>
      <c r="E45" s="9">
        <f t="shared" si="11"/>
        <v>2.2400000000000002</v>
      </c>
      <c r="F45" s="9">
        <f>IF($C45 = 0,D45*Parameters!$E$5,Parameters!$E$5*E45)</f>
        <v>0</v>
      </c>
      <c r="G45" s="179"/>
      <c r="H45" s="10">
        <f>VLOOKUP($E$32,'Atomic Scattering'!$P$3:$AM$1203,4,TRUE)</f>
        <v>1.804</v>
      </c>
      <c r="I45" s="9">
        <f t="shared" si="12"/>
        <v>1.804</v>
      </c>
      <c r="J45" s="9">
        <f>IF($C45 = 0,H45*Parameters!$E$5,Parameters!$E$5*I45)</f>
        <v>0</v>
      </c>
      <c r="K45" s="179"/>
      <c r="L45" s="10">
        <f>VLOOKUP($E$33,'Atomic Scattering'!$P$3:$AM$1203,4,TRUE)</f>
        <v>1.6479999999999999</v>
      </c>
      <c r="M45" s="9">
        <f t="shared" si="13"/>
        <v>1.6479999999999999</v>
      </c>
      <c r="N45" s="9">
        <f>IF($C45 = 0,L45*Parameters!$E$5,Parameters!$E$5*M45)</f>
        <v>0</v>
      </c>
      <c r="O45" s="179"/>
      <c r="P45" s="10">
        <f>VLOOKUP($E$34,'Atomic Scattering'!$P$3:$AM$1203,4,TRUE)</f>
        <v>1.516</v>
      </c>
      <c r="Q45" s="9">
        <f t="shared" si="14"/>
        <v>1.516</v>
      </c>
      <c r="R45" s="9">
        <f>IF($C45 = 0,P45*Parameters!$E$5,Parameters!$E$5*Q45)</f>
        <v>0</v>
      </c>
      <c r="S45" s="179"/>
    </row>
    <row r="46" spans="1:30" x14ac:dyDescent="0.25">
      <c r="A46" s="78" t="s">
        <v>80</v>
      </c>
      <c r="B46" s="74">
        <f>(IF(Parameters!$B$5=Parameters!$K$2,Parameters!$L$2,IF(Parameters!$B$5=Parameters!$K$3,Parameters!$L$3,IF(Parameters!$B$5=Parameters!$K$4,Parameters!$L$4,IF(Parameters!$B$5=Parameters!$K$5,Parameters!$L$5,0)))))/0.13706</f>
        <v>11.240332701006858</v>
      </c>
      <c r="C46" s="72">
        <f>IF(AND((B46&gt;0.8),(B46&lt;1.6)),VLOOKUP(B46,Δf!$A$2:$T$52,Δf!$V$4,TRUE),IF(B46&lt;0.8,B46,IF(B46&gt;=1.6,1.6,B46)))</f>
        <v>1.6</v>
      </c>
      <c r="D46" s="10">
        <f>VLOOKUP($E$31,'Atomic Scattering'!$P$3:$AM$1203,5,TRUE)</f>
        <v>65.84</v>
      </c>
      <c r="E46" s="9">
        <f t="shared" si="11"/>
        <v>67.44</v>
      </c>
      <c r="F46" s="9">
        <f>IF($C46 = 0,D46*Parameters!$E$6,Parameters!$E$6*E46)</f>
        <v>0</v>
      </c>
      <c r="G46" s="179"/>
      <c r="H46" s="10">
        <f>VLOOKUP($E$32,'Atomic Scattering'!$P$3:$AM$1203,5,TRUE)</f>
        <v>56.704000000000001</v>
      </c>
      <c r="I46" s="9">
        <f t="shared" si="12"/>
        <v>58.304000000000002</v>
      </c>
      <c r="J46" s="9">
        <f>IF($C46 = 0,H46*Parameters!$E$6,Parameters!$E$6*I46)</f>
        <v>0</v>
      </c>
      <c r="K46" s="179"/>
      <c r="L46" s="10">
        <f>VLOOKUP($E$33,'Atomic Scattering'!$P$3:$AM$1203,5,TRUE)</f>
        <v>51.061999999999998</v>
      </c>
      <c r="M46" s="9">
        <f t="shared" si="13"/>
        <v>52.661999999999999</v>
      </c>
      <c r="N46" s="9">
        <f>IF($C46 = 0,L46*Parameters!$E$6,Parameters!$E$6*M46)</f>
        <v>0</v>
      </c>
      <c r="O46" s="179"/>
      <c r="P46" s="10">
        <f>VLOOKUP($E$34,'Atomic Scattering'!$P$3:$AM$1203,5,TRUE)</f>
        <v>46.904000000000003</v>
      </c>
      <c r="Q46" s="9">
        <f t="shared" si="14"/>
        <v>48.504000000000005</v>
      </c>
      <c r="R46" s="9">
        <f>IF($C46 = 0,P46*Parameters!$E$6,Parameters!$E$6*Q46)</f>
        <v>0</v>
      </c>
      <c r="S46" s="179"/>
    </row>
    <row r="47" spans="1:30" x14ac:dyDescent="0.25">
      <c r="A47" s="78" t="s">
        <v>78</v>
      </c>
      <c r="B47" s="74"/>
      <c r="C47" s="72">
        <f>IF(AND((B47&gt;0.8),(B47&lt;1.6)),VLOOKUP(B47,Δf!$A$2:$T$52,Δf!$V$4,TRUE),IF(B47&lt;0.8,B47,IF(B47&gt;=1.6,1.6,B47)))</f>
        <v>0</v>
      </c>
      <c r="D47" s="10">
        <f>VLOOKUP($E$31,'Atomic Scattering'!$P$3:$AM$1203,6,TRUE)</f>
        <v>2.7440000000000002</v>
      </c>
      <c r="E47" s="9">
        <f t="shared" si="11"/>
        <v>2.7440000000000002</v>
      </c>
      <c r="F47" s="9">
        <f>IF($C47 = 0,D47*Parameters!$E$7,Parameters!$E$7*E47)</f>
        <v>8.2319999999999995E-4</v>
      </c>
      <c r="G47" s="179"/>
      <c r="H47" s="10">
        <f>VLOOKUP($E$32,'Atomic Scattering'!$P$3:$AM$1203,6,TRUE)</f>
        <v>2.056</v>
      </c>
      <c r="I47" s="9">
        <f t="shared" si="12"/>
        <v>2.056</v>
      </c>
      <c r="J47" s="9">
        <f>IF($C47 = 0,H47*Parameters!$E$7,Parameters!$E$7*I47)</f>
        <v>6.1679999999999992E-4</v>
      </c>
      <c r="K47" s="179"/>
      <c r="L47" s="10">
        <f>VLOOKUP($E$33,'Atomic Scattering'!$P$3:$AM$1203,6,TRUE)</f>
        <v>1.8480000000000001</v>
      </c>
      <c r="M47" s="9">
        <f t="shared" si="13"/>
        <v>1.8480000000000001</v>
      </c>
      <c r="N47" s="9">
        <f>IF($C47 = 0,L47*Parameters!$E$7,Parameters!$E$7*M47)</f>
        <v>5.5440000000000003E-4</v>
      </c>
      <c r="O47" s="179"/>
      <c r="P47" s="10">
        <f>VLOOKUP($E$34,'Atomic Scattering'!$P$3:$AM$1203,6,TRUE)</f>
        <v>1.716</v>
      </c>
      <c r="Q47" s="9">
        <f t="shared" si="14"/>
        <v>1.716</v>
      </c>
      <c r="R47" s="9">
        <f>IF($C47 = 0,P47*Parameters!$E$7,Parameters!$E$7*Q47)</f>
        <v>5.1479999999999994E-4</v>
      </c>
      <c r="S47" s="179"/>
    </row>
    <row r="48" spans="1:30" x14ac:dyDescent="0.25">
      <c r="A48" s="78" t="s">
        <v>76</v>
      </c>
      <c r="B48" s="74">
        <f>(IF(Parameters!$B$5=Parameters!$K$2,Parameters!$L$2,IF(Parameters!$B$5=Parameters!$K$3,Parameters!$L$3,IF(Parameters!$B$5=Parameters!$K$4,Parameters!$L$4,IF(Parameters!$B$5=Parameters!$K$5,Parameters!$L$5,0)))))/2.07012</f>
        <v>0.74420806523293326</v>
      </c>
      <c r="C48" s="72">
        <f>IF(AND((B48&gt;0.8),(B48&lt;1.6)),VLOOKUP(B48,Δf!$A$2:$T$52,Δf!$V$4,TRUE),IF(B48&lt;0.8,B48,IF(B48&gt;=1.6,1.6,B48)))</f>
        <v>0.74420806523293326</v>
      </c>
      <c r="D48" s="10">
        <f>VLOOKUP($E$31,'Atomic Scattering'!$P$3:$AM$1203,7,TRUE)</f>
        <v>16.376000000000001</v>
      </c>
      <c r="E48" s="9">
        <f t="shared" si="11"/>
        <v>17.120208065232934</v>
      </c>
      <c r="F48" s="9">
        <f>IF($C48 = 0,D48*Parameters!$E$8,Parameters!$E$8*E48)</f>
        <v>3.3521367391726082</v>
      </c>
      <c r="G48" s="179"/>
      <c r="H48" s="10">
        <f>VLOOKUP($E$32,'Atomic Scattering'!$P$3:$AM$1203,7,TRUE)</f>
        <v>13.192</v>
      </c>
      <c r="I48" s="9">
        <f t="shared" si="12"/>
        <v>13.936208065232933</v>
      </c>
      <c r="J48" s="9">
        <f>IF($C48 = 0,H48*Parameters!$E$8,Parameters!$E$8*I48)</f>
        <v>2.7287095391726082</v>
      </c>
      <c r="K48" s="179"/>
      <c r="L48" s="10">
        <f>VLOOKUP($E$33,'Atomic Scattering'!$P$3:$AM$1203,7,TRUE)</f>
        <v>11.71</v>
      </c>
      <c r="M48" s="9">
        <f t="shared" si="13"/>
        <v>12.454208065232933</v>
      </c>
      <c r="N48" s="9">
        <f>IF($C48 = 0,L48*Parameters!$E$8,Parameters!$E$8*M48)</f>
        <v>2.4385339391726082</v>
      </c>
      <c r="O48" s="179"/>
      <c r="P48" s="10">
        <f>VLOOKUP($E$34,'Atomic Scattering'!$P$3:$AM$1203,7,TRUE)</f>
        <v>10.72</v>
      </c>
      <c r="Q48" s="9">
        <f t="shared" si="14"/>
        <v>11.464208065232935</v>
      </c>
      <c r="R48" s="9">
        <f>IF($C48 = 0,P48*Parameters!$E$8,Parameters!$E$8*Q48)</f>
        <v>2.2446919391726086</v>
      </c>
      <c r="S48" s="179"/>
    </row>
    <row r="49" spans="1:19" x14ac:dyDescent="0.25">
      <c r="A49" s="78" t="s">
        <v>73</v>
      </c>
      <c r="B49" s="74">
        <f>(IF(Parameters!$B$5=Parameters!$K$2,Parameters!$L$2,IF(Parameters!$B$5=Parameters!$K$3,Parameters!$L$3,IF(Parameters!$B$5=Parameters!$K$4,Parameters!$L$4,IF(Parameters!$B$5=Parameters!$K$5,Parameters!$L$5,0)))))/1.38043</f>
        <v>1.1160290634077787</v>
      </c>
      <c r="C49" s="72">
        <f>IF(AND((B49&gt;0.8),(B49&lt;1.6)),VLOOKUP(B49,Δf!$A$2:$T$52,Δf!$V$4,TRUE),IF(B49&lt;0.8,B49,IF(B49&gt;=1.6,1.6,B49)))</f>
        <v>-2.41</v>
      </c>
      <c r="D49" s="10">
        <f>VLOOKUP($E$31,'Atomic Scattering'!$P$3:$AM$1203,8,TRUE)</f>
        <v>20.416</v>
      </c>
      <c r="E49" s="9">
        <f t="shared" si="11"/>
        <v>18.006</v>
      </c>
      <c r="F49" s="9">
        <f>IF($C49 = 0,D49*Parameters!$E$9,Parameters!$E$9*E49)</f>
        <v>5.2217399999999997E-2</v>
      </c>
      <c r="G49" s="179"/>
      <c r="H49" s="10">
        <f>VLOOKUP($E$32,'Atomic Scattering'!$P$3:$AM$1203,8,TRUE)</f>
        <v>16.603999999999999</v>
      </c>
      <c r="I49" s="9">
        <f t="shared" si="12"/>
        <v>14.193999999999999</v>
      </c>
      <c r="J49" s="9">
        <f>IF($C49 = 0,H49*Parameters!$E$9,Parameters!$E$9*I49)</f>
        <v>4.1162599999999994E-2</v>
      </c>
      <c r="K49" s="179"/>
      <c r="L49" s="10">
        <f>VLOOKUP($E$33,'Atomic Scattering'!$P$3:$AM$1203,8,TRUE)</f>
        <v>14.706</v>
      </c>
      <c r="M49" s="9">
        <f t="shared" si="13"/>
        <v>12.295999999999999</v>
      </c>
      <c r="N49" s="9">
        <f>IF($C49 = 0,L49*Parameters!$E$9,Parameters!$E$9*M49)</f>
        <v>3.5658399999999993E-2</v>
      </c>
      <c r="O49" s="179"/>
      <c r="P49" s="10">
        <f>VLOOKUP($E$34,'Atomic Scattering'!$P$3:$AM$1203,8,TRUE)</f>
        <v>13.452</v>
      </c>
      <c r="Q49" s="9">
        <f t="shared" si="14"/>
        <v>11.042</v>
      </c>
      <c r="R49" s="9">
        <f>IF($C49 = 0,P49*Parameters!$E$9,Parameters!$E$9*Q49)</f>
        <v>3.2021799999999996E-2</v>
      </c>
      <c r="S49" s="179"/>
    </row>
    <row r="50" spans="1:19" x14ac:dyDescent="0.25">
      <c r="A50" s="78" t="s">
        <v>70</v>
      </c>
      <c r="B50" s="74">
        <f>(IF(Parameters!$B$5=Parameters!$K$2,Parameters!$L$2,IF(Parameters!$B$5=Parameters!$K$3,Parameters!$L$3,IF(Parameters!$B$5=Parameters!$K$4,Parameters!$L$4,IF(Parameters!$B$5=Parameters!$K$5,Parameters!$L$5,0)))))/1.74334</f>
        <v>0.88370598965204727</v>
      </c>
      <c r="C50" s="72">
        <f>IF(AND((B50&gt;0.8),(B50&lt;1.6)),VLOOKUP(B50,Δf!$A$2:$T$52,Δf!$V$4,TRUE),IF(B50&lt;0.8,B50,IF(B50&gt;=1.6,1.6,B50)))</f>
        <v>-0.97</v>
      </c>
      <c r="D50" s="10">
        <f>VLOOKUP($E$31,'Atomic Scattering'!$P$3:$AM$1203,9,TRUE)</f>
        <v>17.844000000000001</v>
      </c>
      <c r="E50" s="9">
        <f t="shared" si="11"/>
        <v>16.874000000000002</v>
      </c>
      <c r="F50" s="9">
        <f>IF($C50 = 0,D50*Parameters!$E$10,Parameters!$E$10*E50)</f>
        <v>12.206010388000003</v>
      </c>
      <c r="G50" s="179"/>
      <c r="H50" s="10">
        <f>VLOOKUP($E$32,'Atomic Scattering'!$P$3:$AM$1203,9,TRUE)</f>
        <v>14.496</v>
      </c>
      <c r="I50" s="9">
        <f t="shared" si="12"/>
        <v>13.526</v>
      </c>
      <c r="J50" s="9">
        <f>IF($C50 = 0,H50*Parameters!$E$10,Parameters!$E$10*I50)</f>
        <v>9.7841944120000015</v>
      </c>
      <c r="K50" s="179"/>
      <c r="L50" s="10">
        <f>VLOOKUP($E$33,'Atomic Scattering'!$P$3:$AM$1203,9,TRUE)</f>
        <v>12.858000000000001</v>
      </c>
      <c r="M50" s="9">
        <f t="shared" si="13"/>
        <v>11.888</v>
      </c>
      <c r="N50" s="9">
        <f>IF($C50 = 0,L50*Parameters!$E$10,Parameters!$E$10*M50)</f>
        <v>8.599327456000001</v>
      </c>
      <c r="O50" s="179"/>
      <c r="P50" s="10">
        <f>VLOOKUP($E$34,'Atomic Scattering'!$P$3:$AM$1203,9,TRUE)</f>
        <v>11.736000000000001</v>
      </c>
      <c r="Q50" s="9">
        <f t="shared" si="14"/>
        <v>10.766</v>
      </c>
      <c r="R50" s="9">
        <f>IF($C50 = 0,P50*Parameters!$E$10,Parameters!$E$10*Q50)</f>
        <v>7.7877152920000006</v>
      </c>
      <c r="S50" s="179"/>
    </row>
    <row r="51" spans="1:19" x14ac:dyDescent="0.25">
      <c r="A51" s="78" t="s">
        <v>67</v>
      </c>
      <c r="B51" s="74">
        <f>(IF(Parameters!$B$5=Parameters!$K$2,Parameters!$L$2,IF(Parameters!$B$5=Parameters!$K$3,Parameters!$L$3,IF(Parameters!$B$5=Parameters!$K$4,Parameters!$L$4,IF(Parameters!$B$5=Parameters!$K$5,Parameters!$L$5,0)))))/1.89636</f>
        <v>0.81239848973823536</v>
      </c>
      <c r="C51" s="72">
        <f>IF(AND((B51&gt;0.8),(B51&lt;1.6)),VLOOKUP(B51,Δf!$A$2:$T$52,Δf!$V$4,TRUE),IF(B51&lt;0.8,B51,IF(B51&gt;=1.6,1.6,B51)))</f>
        <v>-0.56999999999999995</v>
      </c>
      <c r="D51" s="10">
        <f>VLOOKUP($E$31,'Atomic Scattering'!$P$3:$AM$1203,10,TRUE)</f>
        <v>17.143999999999998</v>
      </c>
      <c r="E51" s="9">
        <f t="shared" si="11"/>
        <v>16.573999999999998</v>
      </c>
      <c r="F51" s="9">
        <f>IF($C51 = 0,D51*Parameters!$E$11,Parameters!$E$11*E51)</f>
        <v>0.66295999999999988</v>
      </c>
      <c r="G51" s="179"/>
      <c r="H51" s="10">
        <f>VLOOKUP($E$32,'Atomic Scattering'!$P$3:$AM$1203,10,TRUE)</f>
        <v>13.843999999999999</v>
      </c>
      <c r="I51" s="9">
        <f t="shared" si="12"/>
        <v>13.273999999999999</v>
      </c>
      <c r="J51" s="9">
        <f>IF($C51 = 0,H51*Parameters!$E$11,Parameters!$E$11*I51)</f>
        <v>0.53095999999999999</v>
      </c>
      <c r="K51" s="179"/>
      <c r="L51" s="10">
        <f>VLOOKUP($E$33,'Atomic Scattering'!$P$3:$AM$1203,10,TRUE)</f>
        <v>12.284000000000001</v>
      </c>
      <c r="M51" s="9">
        <f t="shared" si="13"/>
        <v>11.714</v>
      </c>
      <c r="N51" s="9">
        <f>IF($C51 = 0,L51*Parameters!$E$11,Parameters!$E$11*M51)</f>
        <v>0.46856000000000003</v>
      </c>
      <c r="O51" s="179"/>
      <c r="P51" s="10">
        <f>VLOOKUP($E$34,'Atomic Scattering'!$P$3:$AM$1203,10,TRUE)</f>
        <v>11.228</v>
      </c>
      <c r="Q51" s="9">
        <f t="shared" si="14"/>
        <v>10.657999999999999</v>
      </c>
      <c r="R51" s="9">
        <f>IF($C51 = 0,P51*Parameters!$E$11,Parameters!$E$11*Q51)</f>
        <v>0.42631999999999998</v>
      </c>
      <c r="S51" s="179"/>
    </row>
    <row r="52" spans="1:19" x14ac:dyDescent="0.25">
      <c r="A52" s="78" t="s">
        <v>64</v>
      </c>
      <c r="B52" s="74">
        <f>(IF(Parameters!$B$5=Parameters!$K$2,Parameters!$L$2,IF(Parameters!$B$5=Parameters!$K$3,Parameters!$L$3,IF(Parameters!$B$5=Parameters!$K$4,Parameters!$L$4,IF(Parameters!$B$5=Parameters!$K$5,Parameters!$L$5,0)))))/0.61977</f>
        <v>2.4857608467657353</v>
      </c>
      <c r="C52" s="72">
        <f>IF(AND((B52&gt;0.8),(B52&lt;1.6)),VLOOKUP(B52,Δf!$A$2:$T$52,Δf!$V$4,TRUE),IF(B52&lt;0.8,B52,IF(B52&gt;=1.6,1.6,B52)))</f>
        <v>1.6</v>
      </c>
      <c r="D52" s="10">
        <f>VLOOKUP($E$31,'Atomic Scattering'!$P$3:$AM$1203,11,TRUE)</f>
        <v>31</v>
      </c>
      <c r="E52" s="9">
        <f t="shared" si="11"/>
        <v>32.6</v>
      </c>
      <c r="F52" s="9">
        <f>IF($C52 = 0,D52*Parameters!$E$12,Parameters!$E$12*E52)</f>
        <v>2.282E-2</v>
      </c>
      <c r="G52" s="179"/>
      <c r="H52" s="10">
        <f>VLOOKUP($E$32,'Atomic Scattering'!$P$3:$AM$1203,11,TRUE)</f>
        <v>25.632000000000001</v>
      </c>
      <c r="I52" s="9">
        <f t="shared" si="12"/>
        <v>27.232000000000003</v>
      </c>
      <c r="J52" s="9">
        <f>IF($C52 = 0,H52*Parameters!$E$12,Parameters!$E$12*I52)</f>
        <v>1.90624E-2</v>
      </c>
      <c r="K52" s="179"/>
      <c r="L52" s="10">
        <f>VLOOKUP($E$33,'Atomic Scattering'!$P$3:$AM$1203,11,TRUE)</f>
        <v>22.797999999999998</v>
      </c>
      <c r="M52" s="9">
        <f t="shared" si="13"/>
        <v>24.398</v>
      </c>
      <c r="N52" s="9">
        <f>IF($C52 = 0,L52*Parameters!$E$12,Parameters!$E$12*M52)</f>
        <v>1.7078599999999999E-2</v>
      </c>
      <c r="O52" s="179"/>
      <c r="P52" s="10">
        <f>VLOOKUP($E$34,'Atomic Scattering'!$P$3:$AM$1203,11,TRUE)</f>
        <v>21.015999999999998</v>
      </c>
      <c r="Q52" s="9">
        <f t="shared" si="14"/>
        <v>22.616</v>
      </c>
      <c r="R52" s="9">
        <f>IF($C52 = 0,P52*Parameters!$E$12,Parameters!$E$12*Q52)</f>
        <v>1.58312E-2</v>
      </c>
      <c r="S52" s="179"/>
    </row>
    <row r="53" spans="1:19" x14ac:dyDescent="0.25">
      <c r="A53" s="78" t="s">
        <v>60</v>
      </c>
      <c r="B53" s="74"/>
      <c r="C53" s="72">
        <f>IF(AND((B53&gt;0.8),(B53&lt;1.6)),VLOOKUP(B53,Δf!$A$2:$T$52,Δf!$V$4,TRUE),IF(B53&lt;0.8,B53,IF(B53&gt;=1.6,1.6,B53)))</f>
        <v>0</v>
      </c>
      <c r="D53" s="10">
        <f>VLOOKUP($E$31,'Atomic Scattering'!$P$3:$AM$1203,12,TRUE)</f>
        <v>3.8159999999999998</v>
      </c>
      <c r="E53" s="9">
        <f t="shared" si="11"/>
        <v>3.8159999999999998</v>
      </c>
      <c r="F53" s="9">
        <f>IF($C53 = 0,D53*Parameters!$E$13,Parameters!$E$13*E53)</f>
        <v>6.1055999999999993E-5</v>
      </c>
      <c r="G53" s="179"/>
      <c r="H53" s="10">
        <f>VLOOKUP($E$32,'Atomic Scattering'!$P$3:$AM$1203,12,TRUE)</f>
        <v>2.6640000000000001</v>
      </c>
      <c r="I53" s="9">
        <f t="shared" si="12"/>
        <v>2.6640000000000001</v>
      </c>
      <c r="J53" s="9">
        <f>IF($C53 = 0,H53*Parameters!$E$13,Parameters!$E$13*I53)</f>
        <v>4.2623999999999997E-5</v>
      </c>
      <c r="K53" s="179"/>
      <c r="L53" s="10">
        <f>VLOOKUP($E$33,'Atomic Scattering'!$P$3:$AM$1203,12,TRUE)</f>
        <v>2.1960000000000002</v>
      </c>
      <c r="M53" s="9">
        <f t="shared" si="13"/>
        <v>2.1960000000000002</v>
      </c>
      <c r="N53" s="9">
        <f>IF($C53 = 0,L53*Parameters!$E$13,Parameters!$E$13*M53)</f>
        <v>3.5136000000000004E-5</v>
      </c>
      <c r="O53" s="179"/>
      <c r="P53" s="10">
        <f>VLOOKUP($E$34,'Atomic Scattering'!$P$3:$AM$1203,12,TRUE)</f>
        <v>1.9319999999999999</v>
      </c>
      <c r="Q53" s="9">
        <f t="shared" si="14"/>
        <v>1.9319999999999999</v>
      </c>
      <c r="R53" s="9">
        <f>IF($C53 = 0,P53*Parameters!$E$13,Parameters!$E$13*Q53)</f>
        <v>3.0911999999999998E-5</v>
      </c>
      <c r="S53" s="179"/>
    </row>
    <row r="54" spans="1:19" x14ac:dyDescent="0.25">
      <c r="A54" s="78" t="s">
        <v>95</v>
      </c>
      <c r="B54" s="74">
        <f>(IF(Parameters!$B$5=Parameters!$K$2,Parameters!$L$2,IF(Parameters!$B$5=Parameters!$K$3,Parameters!$L$3,IF(Parameters!$B$5=Parameters!$K$4,Parameters!$L$4,IF(Parameters!$B$5=Parameters!$K$5,Parameters!$L$5,0)))))/0.65291</f>
        <v>2.3595901425923942</v>
      </c>
      <c r="C54" s="72">
        <f>IF(AND((B54&gt;0.8),(B54&lt;1.6)),VLOOKUP(B54,Δf!$A$2:$T$52,Δf!$V$4,TRUE),IF(B54&lt;0.8,B54,IF(B54&gt;=1.6,1.6,B54)))</f>
        <v>1.6</v>
      </c>
      <c r="D54" s="10">
        <f>VLOOKUP($E$31,'Atomic Scattering'!$P$3:$AM$1203,13,TRUE)</f>
        <v>30.132000000000001</v>
      </c>
      <c r="E54" s="9">
        <f t="shared" si="11"/>
        <v>31.732000000000003</v>
      </c>
      <c r="F54" s="9">
        <f>IF($C54 = 0,D54*Parameters!$G$3,Parameters!$G$3*E54)</f>
        <v>0</v>
      </c>
      <c r="G54" s="179"/>
      <c r="H54" s="10">
        <f>VLOOKUP($E$32,'Atomic Scattering'!$P$3:$AM$1203,13,TRUE)</f>
        <v>24.88</v>
      </c>
      <c r="I54" s="9">
        <f t="shared" si="12"/>
        <v>26.48</v>
      </c>
      <c r="J54" s="9">
        <f>IF($C54 = 0,H54*Parameters!$G$3,Parameters!$G$3*I54)</f>
        <v>0</v>
      </c>
      <c r="K54" s="179"/>
      <c r="L54" s="10">
        <f>VLOOKUP($E$33,'Atomic Scattering'!$P$3:$AM$1203,13,TRUE)</f>
        <v>22.123999999999999</v>
      </c>
      <c r="M54" s="9">
        <f t="shared" si="13"/>
        <v>23.724</v>
      </c>
      <c r="N54" s="9">
        <f>IF($C54 = 0,L54*Parameters!$G$3,Parameters!$G$3*M54)</f>
        <v>0</v>
      </c>
      <c r="O54" s="179"/>
      <c r="P54" s="10">
        <f>VLOOKUP($E$34,'Atomic Scattering'!$P$3:$AM$1203,13,TRUE)</f>
        <v>20.408000000000001</v>
      </c>
      <c r="Q54" s="9">
        <f t="shared" si="14"/>
        <v>22.008000000000003</v>
      </c>
      <c r="R54" s="9">
        <f>IF($C54 = 0,P54*Parameters!$G$3,Parameters!$G$3*Q54)</f>
        <v>0</v>
      </c>
      <c r="S54" s="179"/>
    </row>
    <row r="55" spans="1:19" x14ac:dyDescent="0.25">
      <c r="A55" s="78" t="s">
        <v>88</v>
      </c>
      <c r="B55" s="74">
        <f>(IF(Parameters!$B$5=Parameters!$K$2,Parameters!$L$2,IF(Parameters!$B$5=Parameters!$K$3,Parameters!$L$3,IF(Parameters!$B$5=Parameters!$K$4,Parameters!$L$4,IF(Parameters!$B$5=Parameters!$K$5,Parameters!$L$5,0)))))/1.48802</f>
        <v>1.0353355465652343</v>
      </c>
      <c r="C55" s="72">
        <f>IF(AND((B55&gt;0.8),(B55&lt;1.6)),VLOOKUP(B55,Δf!$A$2:$T$52,Δf!$V$4,TRUE),IF(B55&lt;0.8,B55,IF(B55&gt;=1.6,1.6,B55)))</f>
        <v>-3.25</v>
      </c>
      <c r="D55" s="10">
        <f>VLOOKUP($E$31,'Atomic Scattering'!$P$3:$AM$1203,14,TRUE)</f>
        <v>19.579999999999998</v>
      </c>
      <c r="E55" s="9">
        <f t="shared" si="11"/>
        <v>16.329999999999998</v>
      </c>
      <c r="F55" s="9">
        <f>IF($C55 = 0,D55*Parameters!$G$4,Parameters!$G$4*E55)</f>
        <v>0.47683599999999998</v>
      </c>
      <c r="G55" s="179"/>
      <c r="H55" s="10">
        <f>VLOOKUP($E$32,'Atomic Scattering'!$P$3:$AM$1203,14,TRUE)</f>
        <v>15.952</v>
      </c>
      <c r="I55" s="9">
        <f t="shared" si="12"/>
        <v>12.702</v>
      </c>
      <c r="J55" s="9">
        <f>IF($C55 = 0,H55*Parameters!$G$4,Parameters!$G$4*I55)</f>
        <v>0.37089840000000002</v>
      </c>
      <c r="K55" s="179"/>
      <c r="L55" s="10">
        <f>VLOOKUP($E$33,'Atomic Scattering'!$P$3:$AM$1203,14,TRUE)</f>
        <v>14.106</v>
      </c>
      <c r="M55" s="9">
        <f t="shared" si="13"/>
        <v>10.856</v>
      </c>
      <c r="N55" s="9">
        <f>IF($C55 = 0,L55*Parameters!$G$4,Parameters!$G$4*M55)</f>
        <v>0.31699519999999998</v>
      </c>
      <c r="O55" s="179"/>
      <c r="P55" s="10">
        <f>VLOOKUP($E$34,'Atomic Scattering'!$P$3:$AM$1203,14,TRUE)</f>
        <v>12.852</v>
      </c>
      <c r="Q55" s="9">
        <f t="shared" si="14"/>
        <v>9.6020000000000003</v>
      </c>
      <c r="R55" s="9">
        <f>IF($C55 = 0,P55*Parameters!$G$4,Parameters!$G$4*Q55)</f>
        <v>0.28037840000000003</v>
      </c>
      <c r="S55" s="179"/>
    </row>
    <row r="56" spans="1:19" x14ac:dyDescent="0.25">
      <c r="A56" s="78" t="s">
        <v>22</v>
      </c>
      <c r="B56" s="74">
        <f>(IF(Parameters!$B$5=Parameters!$K$2,Parameters!$L$2,IF(Parameters!$B$5=Parameters!$K$3,Parameters!$L$3,IF(Parameters!$B$5=Parameters!$K$4,Parameters!$L$4,IF(Parameters!$B$5=Parameters!$K$5,Parameters!$L$5,0)))))/5.7866</f>
        <v>0.26623578612656829</v>
      </c>
      <c r="C56" s="72">
        <f>IF(AND((B56&gt;0.8),(B56&lt;1.6)),VLOOKUP(B56,Δf!$A$2:$T$52,Δf!$V$4,TRUE),IF(B56&lt;0.8,B56,IF(B56&gt;=1.6,1.6,B56)))</f>
        <v>0.26623578612656829</v>
      </c>
      <c r="D56" s="10">
        <f>VLOOKUP($E$31,'Atomic Scattering'!$P$3:$AM$1203,15,TRUE)</f>
        <v>9.5039999999999996</v>
      </c>
      <c r="E56" s="9">
        <f t="shared" si="11"/>
        <v>9.7702357861265678</v>
      </c>
      <c r="F56" s="9">
        <f>IF($C56 = 0,D56*Parameters!$G$5,Parameters!$G$5*E56)</f>
        <v>2.1494518729478448E-3</v>
      </c>
      <c r="G56" s="179"/>
      <c r="H56" s="10">
        <f>VLOOKUP($E$32,'Atomic Scattering'!$P$3:$AM$1203,15,TRUE)</f>
        <v>7.97</v>
      </c>
      <c r="I56" s="9">
        <f t="shared" si="12"/>
        <v>8.2362357861265671</v>
      </c>
      <c r="J56" s="9">
        <f>IF($C56 = 0,H56*Parameters!$G$5,Parameters!$G$5*I56)</f>
        <v>1.8119718729478448E-3</v>
      </c>
      <c r="K56" s="179"/>
      <c r="L56" s="10">
        <f>VLOOKUP($E$33,'Atomic Scattering'!$P$3:$AM$1203,15,TRUE)</f>
        <v>7.2030000000000003</v>
      </c>
      <c r="M56" s="9">
        <f t="shared" si="13"/>
        <v>7.4692357861265686</v>
      </c>
      <c r="N56" s="9">
        <f>IF($C56 = 0,L56*Parameters!$G$5,Parameters!$G$5*M56)</f>
        <v>1.6432318729478451E-3</v>
      </c>
      <c r="O56" s="179"/>
      <c r="P56" s="10">
        <f>VLOOKUP($E$34,'Atomic Scattering'!$P$3:$AM$1203,15,TRUE)</f>
        <v>6.5759999999999996</v>
      </c>
      <c r="Q56" s="9">
        <f t="shared" si="14"/>
        <v>6.8422357861265679</v>
      </c>
      <c r="R56" s="9">
        <f>IF($C56 = 0,P56*Parameters!$G$5,Parameters!$G$5*Q56)</f>
        <v>1.5052918729478451E-3</v>
      </c>
      <c r="S56" s="179"/>
    </row>
    <row r="57" spans="1:19" x14ac:dyDescent="0.25">
      <c r="A57" s="78" t="s">
        <v>79</v>
      </c>
      <c r="B57" s="74">
        <f>(IF(Parameters!$B$5=Parameters!$K$2,Parameters!$L$2,IF(Parameters!$B$5=Parameters!$K$3,Parameters!$L$3,IF(Parameters!$B$5=Parameters!$K$4,Parameters!$L$4,IF(Parameters!$B$5=Parameters!$K$5,Parameters!$L$5,0)))))/0.14077</f>
        <v>10.944093201676493</v>
      </c>
      <c r="C57" s="72">
        <f>IF(AND((B57&gt;0.8),(B57&lt;1.6)),VLOOKUP(B57,Δf!$A$2:$T$52,Δf!$V$4,TRUE),IF(B57&lt;0.8,B57,IF(B57&gt;=1.6,1.6,B57)))</f>
        <v>1.6</v>
      </c>
      <c r="D57" s="10">
        <f>VLOOKUP($E$31,'Atomic Scattering'!$P$3:$AM$1203,16,TRUE)</f>
        <v>64.94</v>
      </c>
      <c r="E57" s="9">
        <f t="shared" si="11"/>
        <v>66.539999999999992</v>
      </c>
      <c r="F57" s="9">
        <f>IF($C57 = 0,D57*Parameters!$G$6,Parameters!$G$6*E57)</f>
        <v>0</v>
      </c>
      <c r="G57" s="179"/>
      <c r="H57" s="10">
        <f>VLOOKUP($E$32,'Atomic Scattering'!$P$3:$AM$1203,16,TRUE)</f>
        <v>55.851999999999997</v>
      </c>
      <c r="I57" s="9">
        <f t="shared" si="12"/>
        <v>57.451999999999998</v>
      </c>
      <c r="J57" s="9">
        <f>IF($C57 = 0,H57*Parameters!$G$6,Parameters!$G$6*I57)</f>
        <v>0</v>
      </c>
      <c r="K57" s="179"/>
      <c r="L57" s="10">
        <f>VLOOKUP($E$33,'Atomic Scattering'!$P$3:$AM$1203,16,TRUE)</f>
        <v>50.287999999999997</v>
      </c>
      <c r="M57" s="9">
        <f t="shared" si="13"/>
        <v>51.887999999999998</v>
      </c>
      <c r="N57" s="9">
        <f>IF($C57 = 0,L57*Parameters!$G$6,Parameters!$G$6*M57)</f>
        <v>0</v>
      </c>
      <c r="O57" s="179"/>
      <c r="P57" s="10">
        <f>VLOOKUP($E$34,'Atomic Scattering'!$P$3:$AM$1203,16,TRUE)</f>
        <v>46.195999999999998</v>
      </c>
      <c r="Q57" s="9">
        <f t="shared" si="14"/>
        <v>47.795999999999999</v>
      </c>
      <c r="R57" s="9">
        <f>IF($C57 = 0,P57*Parameters!$G$6,Parameters!$G$6*Q57)</f>
        <v>0</v>
      </c>
      <c r="S57" s="179"/>
    </row>
    <row r="58" spans="1:19" x14ac:dyDescent="0.25">
      <c r="A58" s="78" t="s">
        <v>77</v>
      </c>
      <c r="B58" s="74">
        <f>(IF(Parameters!$B$5=Parameters!$K$2,Parameters!$L$2,IF(Parameters!$B$5=Parameters!$K$3,Parameters!$L$3,IF(Parameters!$B$5=Parameters!$K$4,Parameters!$L$4,IF(Parameters!$B$5=Parameters!$K$5,Parameters!$L$5,0)))))/5.0182</f>
        <v>0.30700251086046787</v>
      </c>
      <c r="C58" s="72">
        <f>IF(AND((B58&gt;0.8),(B58&lt;1.6)),VLOOKUP(B58,Δf!$A$2:$T$52,Δf!$V$4,TRUE),IF(B58&lt;0.8,B58,IF(B58&gt;=1.6,1.6,B58)))</f>
        <v>0.30700251086046787</v>
      </c>
      <c r="D58" s="10">
        <f>VLOOKUP($E$31,'Atomic Scattering'!$P$3:$AM$1203,17,TRUE)</f>
        <v>10.14</v>
      </c>
      <c r="E58" s="9">
        <f t="shared" si="11"/>
        <v>10.447002510860468</v>
      </c>
      <c r="F58" s="9">
        <f>IF($C58 = 0,D58*Parameters!$G$7,Parameters!$G$7*E58)</f>
        <v>4.1788010043441873E-4</v>
      </c>
      <c r="G58" s="179"/>
      <c r="H58" s="10">
        <f>VLOOKUP($E$32,'Atomic Scattering'!$P$3:$AM$1203,17,TRUE)</f>
        <v>8.4220000000000006</v>
      </c>
      <c r="I58" s="9">
        <f t="shared" si="12"/>
        <v>8.7290025108604681</v>
      </c>
      <c r="J58" s="9">
        <f>IF($C58 = 0,H58*Parameters!$G$7,Parameters!$G$7*I58)</f>
        <v>3.4916010043441875E-4</v>
      </c>
      <c r="K58" s="179"/>
      <c r="L58" s="10">
        <f>VLOOKUP($E$33,'Atomic Scattering'!$P$3:$AM$1203,17,TRUE)</f>
        <v>7.59</v>
      </c>
      <c r="M58" s="9">
        <f t="shared" si="13"/>
        <v>7.8970025108604673</v>
      </c>
      <c r="N58" s="9">
        <f>IF($C58 = 0,L58*Parameters!$G$7,Parameters!$G$7*M58)</f>
        <v>3.1588010043441869E-4</v>
      </c>
      <c r="O58" s="179"/>
      <c r="P58" s="10">
        <f>VLOOKUP($E$34,'Atomic Scattering'!$P$3:$AM$1203,17,TRUE)</f>
        <v>6.93</v>
      </c>
      <c r="Q58" s="9">
        <f t="shared" si="14"/>
        <v>7.2370025108604672</v>
      </c>
      <c r="R58" s="9">
        <f>IF($C58 = 0,P58*Parameters!$G$7,Parameters!$G$7*Q58)</f>
        <v>2.894801004344187E-4</v>
      </c>
      <c r="S58" s="179"/>
    </row>
    <row r="59" spans="1:19" x14ac:dyDescent="0.25">
      <c r="A59" s="78" t="s">
        <v>75</v>
      </c>
      <c r="B59" s="74">
        <f>(IF(Parameters!$B$5=Parameters!$K$2,Parameters!$L$2,IF(Parameters!$B$5=Parameters!$K$3,Parameters!$L$3,IF(Parameters!$B$5=Parameters!$K$4,Parameters!$L$4,IF(Parameters!$B$5=Parameters!$K$5,Parameters!$L$5,0)))))/0.40663</f>
        <v>3.7887022600398397</v>
      </c>
      <c r="C59" s="72">
        <f>IF(AND((B59&gt;0.8),(B59&lt;1.6)),VLOOKUP(B59,Δf!$A$2:$T$52,Δf!$V$4,TRUE),IF(B59&lt;0.8,B59,IF(B59&gt;=1.6,1.6,B59)))</f>
        <v>1.6</v>
      </c>
      <c r="D59" s="10">
        <f>VLOOKUP($E$31,'Atomic Scattering'!$P$3:$AM$1203,18,TRUE)</f>
        <v>38.543999999999997</v>
      </c>
      <c r="E59" s="9">
        <f t="shared" si="11"/>
        <v>40.143999999999998</v>
      </c>
      <c r="F59" s="9">
        <f>IF($C59 = 0,D59*Parameters!$G$8,Parameters!$G$8*E59)</f>
        <v>0</v>
      </c>
      <c r="G59" s="179"/>
      <c r="H59" s="10">
        <f>VLOOKUP($E$32,'Atomic Scattering'!$P$3:$AM$1203,18,TRUE)</f>
        <v>32.152000000000001</v>
      </c>
      <c r="I59" s="9">
        <f t="shared" si="12"/>
        <v>33.752000000000002</v>
      </c>
      <c r="J59" s="9">
        <f>IF($C59 = 0,H59*Parameters!$G$8,Parameters!$G$8*I59)</f>
        <v>0</v>
      </c>
      <c r="K59" s="179"/>
      <c r="L59" s="10">
        <f>VLOOKUP($E$33,'Atomic Scattering'!$P$3:$AM$1203,18,TRUE)</f>
        <v>28.667999999999999</v>
      </c>
      <c r="M59" s="9">
        <f t="shared" si="13"/>
        <v>30.268000000000001</v>
      </c>
      <c r="N59" s="9">
        <f>IF($C59 = 0,L59*Parameters!$G$8,Parameters!$G$8*M59)</f>
        <v>0</v>
      </c>
      <c r="O59" s="179"/>
      <c r="P59" s="10">
        <f>VLOOKUP($E$34,'Atomic Scattering'!$P$3:$AM$1203,18,TRUE)</f>
        <v>26.556000000000001</v>
      </c>
      <c r="Q59" s="9">
        <f t="shared" si="14"/>
        <v>28.156000000000002</v>
      </c>
      <c r="R59" s="9">
        <f>IF($C59 = 0,P59*Parameters!$G$8,Parameters!$G$8*Q59)</f>
        <v>0</v>
      </c>
      <c r="S59" s="179"/>
    </row>
    <row r="60" spans="1:19" x14ac:dyDescent="0.25">
      <c r="A60" s="78" t="s">
        <v>72</v>
      </c>
      <c r="B60" s="74">
        <f>(IF(Parameters!$B$5=Parameters!$K$2,Parameters!$L$2,IF(Parameters!$B$5=Parameters!$K$3,Parameters!$L$3,IF(Parameters!$B$5=Parameters!$K$4,Parameters!$L$4,IF(Parameters!$B$5=Parameters!$K$5,Parameters!$L$5,0)))))/6.7446</f>
        <v>0.22841977285532128</v>
      </c>
      <c r="C60" s="72">
        <f>IF(AND((B60&gt;0.8),(B60&lt;1.6)),VLOOKUP(B60,Δf!$A$2:$T$52,Δf!$V$4,TRUE),IF(B60&lt;0.8,B60,IF(B60&gt;=1.6,1.6,B60)))</f>
        <v>0.22841977285532128</v>
      </c>
      <c r="D60" s="10">
        <f>VLOOKUP($E$31,'Atomic Scattering'!$P$3:$AM$1203,19,TRUE)</f>
        <v>9.016</v>
      </c>
      <c r="E60" s="9">
        <f t="shared" si="11"/>
        <v>9.2444197728553217</v>
      </c>
      <c r="F60" s="9">
        <f>IF($C60 = 0,D60*Parameters!$G$9,Parameters!$G$9*E60)</f>
        <v>3.7902121068706822E-2</v>
      </c>
      <c r="G60" s="179"/>
      <c r="H60" s="10">
        <f>VLOOKUP($E$32,'Atomic Scattering'!$P$3:$AM$1203,19,TRUE)</f>
        <v>7.6959999999999997</v>
      </c>
      <c r="I60" s="9">
        <f t="shared" si="12"/>
        <v>7.9244197728553214</v>
      </c>
      <c r="J60" s="9">
        <f>IF($C60 = 0,H60*Parameters!$G$9,Parameters!$G$9*I60)</f>
        <v>3.2490121068706822E-2</v>
      </c>
      <c r="K60" s="179"/>
      <c r="L60" s="10">
        <f>VLOOKUP($E$33,'Atomic Scattering'!$P$3:$AM$1203,19,TRUE)</f>
        <v>6.8769999999999998</v>
      </c>
      <c r="M60" s="9">
        <f t="shared" si="13"/>
        <v>7.1054197728553214</v>
      </c>
      <c r="N60" s="9">
        <f>IF($C60 = 0,L60*Parameters!$G$9,Parameters!$G$9*M60)</f>
        <v>2.9132221068706821E-2</v>
      </c>
      <c r="O60" s="179"/>
      <c r="P60" s="10">
        <f>VLOOKUP($E$34,'Atomic Scattering'!$P$3:$AM$1203,19,TRUE)</f>
        <v>6.1840000000000002</v>
      </c>
      <c r="Q60" s="9">
        <f t="shared" si="14"/>
        <v>6.4124197728553218</v>
      </c>
      <c r="R60" s="9">
        <f>IF($C60 = 0,P60*Parameters!$G$9,Parameters!$G$9*Q60)</f>
        <v>2.6290921068706823E-2</v>
      </c>
      <c r="S60" s="179"/>
    </row>
    <row r="61" spans="1:19" x14ac:dyDescent="0.25">
      <c r="A61" s="78" t="s">
        <v>69</v>
      </c>
      <c r="B61" s="74">
        <f>(IF(Parameters!$B$5=Parameters!$K$2,Parameters!$L$2,IF(Parameters!$B$5=Parameters!$K$3,Parameters!$L$3,IF(Parameters!$B$5=Parameters!$K$4,Parameters!$L$4,IF(Parameters!$B$5=Parameters!$K$5,Parameters!$L$5,0)))))/0.42468</f>
        <v>3.6276726005462936</v>
      </c>
      <c r="C61" s="72">
        <f>IF(AND((B61&gt;0.8),(B61&lt;1.6)),VLOOKUP(B61,Δf!$A$2:$T$52,Δf!$V$4,TRUE),IF(B61&lt;0.8,B61,IF(B61&gt;=1.6,1.6,B61)))</f>
        <v>1.6</v>
      </c>
      <c r="D61" s="10">
        <f>VLOOKUP($E$31,'Atomic Scattering'!$P$3:$AM$1203,20,TRUE)</f>
        <v>37.356000000000002</v>
      </c>
      <c r="E61" s="9">
        <f t="shared" si="11"/>
        <v>38.956000000000003</v>
      </c>
      <c r="F61" s="9">
        <f>IF($C61 = 0,D61*Parameters!$G$10,Parameters!$G$10*E61)</f>
        <v>0</v>
      </c>
      <c r="G61" s="179"/>
      <c r="H61" s="10">
        <f>VLOOKUP($E$32,'Atomic Scattering'!$P$3:$AM$1203,20,TRUE)</f>
        <v>30.832000000000001</v>
      </c>
      <c r="I61" s="9">
        <f t="shared" si="12"/>
        <v>32.432000000000002</v>
      </c>
      <c r="J61" s="9">
        <f>IF($C61 = 0,H61*Parameters!$G$10,Parameters!$G$10*I61)</f>
        <v>0</v>
      </c>
      <c r="K61" s="179"/>
      <c r="L61" s="10">
        <f>VLOOKUP($E$33,'Atomic Scattering'!$P$3:$AM$1203,20,TRUE)</f>
        <v>27.893999999999998</v>
      </c>
      <c r="M61" s="9">
        <f t="shared" si="13"/>
        <v>29.494</v>
      </c>
      <c r="N61" s="9">
        <f>IF($C61 = 0,L61*Parameters!$G$10,Parameters!$G$10*M61)</f>
        <v>0</v>
      </c>
      <c r="O61" s="179"/>
      <c r="P61" s="10">
        <f>VLOOKUP($E$34,'Atomic Scattering'!$P$3:$AM$1203,20,TRUE)</f>
        <v>25.847999999999999</v>
      </c>
      <c r="Q61" s="9">
        <f t="shared" si="14"/>
        <v>27.448</v>
      </c>
      <c r="R61" s="9">
        <f>IF($C61 = 0,P61*Parameters!$G$10,Parameters!$G$10*Q61)</f>
        <v>0</v>
      </c>
      <c r="S61" s="179"/>
    </row>
    <row r="62" spans="1:19" x14ac:dyDescent="0.25">
      <c r="A62" s="78" t="s">
        <v>66</v>
      </c>
      <c r="B62" s="74">
        <f>(IF(Parameters!$B$5=Parameters!$K$2,Parameters!$L$2,IF(Parameters!$B$5=Parameters!$K$3,Parameters!$L$3,IF(Parameters!$B$5=Parameters!$K$4,Parameters!$L$4,IF(Parameters!$B$5=Parameters!$K$5,Parameters!$L$5,0)))))/0.38972</f>
        <v>3.9530945294057269</v>
      </c>
      <c r="C62" s="72">
        <f>IF(AND((B62&gt;0.8),(B62&lt;1.6)),VLOOKUP(B62,Δf!$A$2:$T$52,Δf!$V$4,TRUE),IF(B62&lt;0.8,B62,IF(B62&gt;=1.6,1.6,B62)))</f>
        <v>1.6</v>
      </c>
      <c r="D62" s="10">
        <f>VLOOKUP($E$31,'Atomic Scattering'!$P$3:$AM$1203,21,TRUE)</f>
        <v>39.411999999999999</v>
      </c>
      <c r="E62" s="9">
        <f t="shared" si="11"/>
        <v>41.012</v>
      </c>
      <c r="F62" s="9">
        <f>IF($C62 = 0,D62*Parameters!$G$11,Parameters!$G$11*E62)</f>
        <v>0</v>
      </c>
      <c r="G62" s="179"/>
      <c r="H62" s="10">
        <f>VLOOKUP($E$32,'Atomic Scattering'!$P$3:$AM$1203,21,TRUE)</f>
        <v>32.951999999999998</v>
      </c>
      <c r="I62" s="9">
        <f t="shared" si="12"/>
        <v>34.552</v>
      </c>
      <c r="J62" s="9">
        <f>IF($C62 = 0,H62*Parameters!$G$11,Parameters!$G$11*I62)</f>
        <v>0</v>
      </c>
      <c r="K62" s="179"/>
      <c r="L62" s="10">
        <f>VLOOKUP($E$33,'Atomic Scattering'!$P$3:$AM$1203,21,TRUE)</f>
        <v>29.416</v>
      </c>
      <c r="M62" s="9">
        <f t="shared" si="13"/>
        <v>31.016000000000002</v>
      </c>
      <c r="N62" s="9">
        <f>IF($C62 = 0,L62*Parameters!$G$11,Parameters!$G$11*M62)</f>
        <v>0</v>
      </c>
      <c r="O62" s="179"/>
      <c r="P62" s="10">
        <f>VLOOKUP($E$34,'Atomic Scattering'!$P$3:$AM$1203,21,TRUE)</f>
        <v>27.172000000000001</v>
      </c>
      <c r="Q62" s="9">
        <f t="shared" si="14"/>
        <v>28.772000000000002</v>
      </c>
      <c r="R62" s="9">
        <f>IF($C62 = 0,P62*Parameters!$G$11,Parameters!$G$11*Q62)</f>
        <v>0</v>
      </c>
      <c r="S62" s="179"/>
    </row>
    <row r="63" spans="1:19" x14ac:dyDescent="0.25">
      <c r="A63" s="78" t="s">
        <v>63</v>
      </c>
      <c r="B63" s="74">
        <f>(IF(Parameters!$B$5=Parameters!$K$2,Parameters!$L$2,IF(Parameters!$B$5=Parameters!$K$3,Parameters!$L$3,IF(Parameters!$B$5=Parameters!$K$4,Parameters!$L$4,IF(Parameters!$B$5=Parameters!$K$5,Parameters!$L$5,0)))))/2.4973</f>
        <v>0.61690625875946015</v>
      </c>
      <c r="C63" s="72">
        <f>IF(AND((B63&gt;0.8),(B63&lt;1.6)),VLOOKUP(B63,Δf!$A$2:$T$52,Δf!$V$4,TRUE),IF(B63&lt;0.8,B63,IF(B63&gt;=1.6,1.6,B63)))</f>
        <v>0.61690625875946015</v>
      </c>
      <c r="D63" s="10">
        <f>VLOOKUP($E$31,'Atomic Scattering'!$P$3:$AM$1203,22,TRUE)</f>
        <v>14.772</v>
      </c>
      <c r="E63" s="9">
        <f t="shared" si="11"/>
        <v>15.38890625875946</v>
      </c>
      <c r="F63" s="9">
        <f>IF($C63 = 0,D63*Parameters!$G$12,Parameters!$G$12*E63)</f>
        <v>9.5411218804308654E-4</v>
      </c>
      <c r="G63" s="179"/>
      <c r="H63" s="10">
        <f>VLOOKUP($E$32,'Atomic Scattering'!$P$3:$AM$1203,22,TRUE)</f>
        <v>11.888</v>
      </c>
      <c r="I63" s="9">
        <f t="shared" si="12"/>
        <v>12.50490625875946</v>
      </c>
      <c r="J63" s="9">
        <f>IF($C63 = 0,H63*Parameters!$G$12,Parameters!$G$12*I63)</f>
        <v>7.7530418804308652E-4</v>
      </c>
      <c r="K63" s="179"/>
      <c r="L63" s="10">
        <f>VLOOKUP($E$33,'Atomic Scattering'!$P$3:$AM$1203,22,TRUE)</f>
        <v>10.536</v>
      </c>
      <c r="M63" s="9">
        <f t="shared" si="13"/>
        <v>11.15290625875946</v>
      </c>
      <c r="N63" s="9">
        <f>IF($C63 = 0,L63*Parameters!$G$12,Parameters!$G$12*M63)</f>
        <v>6.9148018804308649E-4</v>
      </c>
      <c r="O63" s="179"/>
      <c r="P63" s="10">
        <f>VLOOKUP($E$34,'Atomic Scattering'!$P$3:$AM$1203,22,TRUE)</f>
        <v>9.6120000000000001</v>
      </c>
      <c r="Q63" s="9">
        <f t="shared" si="14"/>
        <v>10.22890625875946</v>
      </c>
      <c r="R63" s="9">
        <f>IF($C63 = 0,P63*Parameters!$G$12,Parameters!$G$12*Q63)</f>
        <v>6.3419218804308653E-4</v>
      </c>
      <c r="S63" s="179"/>
    </row>
    <row r="64" spans="1:19" x14ac:dyDescent="0.25">
      <c r="A64" s="78" t="s">
        <v>59</v>
      </c>
      <c r="B64" s="74">
        <f>(IF(Parameters!$B$5=Parameters!$K$2,Parameters!$L$2,IF(Parameters!$B$5=Parameters!$K$3,Parameters!$L$3,IF(Parameters!$B$5=Parameters!$K$4,Parameters!$L$4,IF(Parameters!$B$5=Parameters!$K$5,Parameters!$L$5,0)))))/2.26902</f>
        <v>0.67897153837339475</v>
      </c>
      <c r="C64" s="72">
        <f>IF(AND((B64&gt;0.8),(B64&lt;1.6)),VLOOKUP(B64,Δf!$A$2:$T$52,Δf!$V$4,TRUE),IF(B64&lt;0.8,B64,IF(B64&gt;=1.6,1.6,B64)))</f>
        <v>0.67897153837339475</v>
      </c>
      <c r="D64" s="10">
        <f>VLOOKUP($E$31,'Atomic Scattering'!$P$3:$AM$1203,23,TRUE)</f>
        <v>15.608000000000001</v>
      </c>
      <c r="E64" s="9">
        <f t="shared" si="11"/>
        <v>16.286971538373397</v>
      </c>
      <c r="F64" s="9">
        <f>IF($C64 = 0,D64*Parameters!$G$13,Parameters!$G$13*E64)</f>
        <v>1.6286971538373399E-2</v>
      </c>
      <c r="G64" s="179"/>
      <c r="H64" s="10">
        <f>VLOOKUP($E$32,'Atomic Scattering'!$P$3:$AM$1203,23,TRUE)</f>
        <v>12.54</v>
      </c>
      <c r="I64" s="9">
        <f t="shared" si="12"/>
        <v>13.218971538373394</v>
      </c>
      <c r="J64" s="9">
        <f>IF($C64 = 0,H64*Parameters!$G$13,Parameters!$G$13*I64)</f>
        <v>1.3218971538373394E-2</v>
      </c>
      <c r="K64" s="179"/>
      <c r="L64" s="10">
        <f>VLOOKUP($E$33,'Atomic Scattering'!$P$3:$AM$1203,23,TRUE)</f>
        <v>11.135999999999999</v>
      </c>
      <c r="M64" s="9">
        <f t="shared" si="13"/>
        <v>11.814971538373394</v>
      </c>
      <c r="N64" s="9">
        <f>IF($C64 = 0,L64*Parameters!$G$13,Parameters!$G$13*M64)</f>
        <v>1.1814971538373393E-2</v>
      </c>
      <c r="O64" s="179"/>
      <c r="P64" s="10">
        <f>VLOOKUP($E$34,'Atomic Scattering'!$P$3:$AM$1203,23,TRUE)</f>
        <v>10.212</v>
      </c>
      <c r="Q64" s="9">
        <f t="shared" si="14"/>
        <v>10.890971538373394</v>
      </c>
      <c r="R64" s="9">
        <f>IF($C64 = 0,P64*Parameters!$G$13,Parameters!$G$13*Q64)</f>
        <v>1.0890971538373394E-2</v>
      </c>
      <c r="S64" s="179"/>
    </row>
    <row r="65" spans="1:19" x14ac:dyDescent="0.25">
      <c r="A65" s="62" t="s">
        <v>94</v>
      </c>
      <c r="B65" s="73">
        <f>(IF(Parameters!$B$5=Parameters!$K$2,Parameters!$L$2,IF(Parameters!$B$5=Parameters!$K$3,Parameters!$L$3,IF(Parameters!$B$5=Parameters!$K$4,Parameters!$L$4,IF(Parameters!$B$5=Parameters!$K$5,Parameters!$L$5,0)))))/0.68877</f>
        <v>2.2367408568898179</v>
      </c>
      <c r="C65" s="72">
        <f>IF(AND((B65&gt;0.8),(B65&lt;1.6)),VLOOKUP(B65,Δf!$A$2:$T$52,Δf!$V$4,TRUE),IF(B65&lt;0.8,B65,IF(B65&gt;=1.6,1.6,B65)))</f>
        <v>1.6</v>
      </c>
      <c r="D65" s="38">
        <f>VLOOKUP($E$31,'Atomic Scattering'!$P$3:$AM$1203,24,TRUE)</f>
        <v>29.263999999999999</v>
      </c>
      <c r="E65" s="15">
        <f t="shared" si="11"/>
        <v>30.864000000000001</v>
      </c>
      <c r="F65" s="15">
        <f>IF($C65 = 0,D65*Parameters!$I$3,Parameters!$I$3*E65)</f>
        <v>0</v>
      </c>
      <c r="G65" s="180"/>
      <c r="H65" s="38">
        <f>VLOOKUP($E$32,'Atomic Scattering'!$P$3:$AM$1203,24,TRUE)</f>
        <v>24.128</v>
      </c>
      <c r="I65" s="15">
        <f t="shared" si="12"/>
        <v>25.728000000000002</v>
      </c>
      <c r="J65" s="15">
        <f>IF($C65 = 0,H65*Parameters!$I$3,Parameters!$I$3*I65)</f>
        <v>0</v>
      </c>
      <c r="K65" s="180"/>
      <c r="L65" s="38">
        <f>VLOOKUP($E$33,'Atomic Scattering'!$P$3:$AM$1203,24,TRUE)</f>
        <v>21.475999999999999</v>
      </c>
      <c r="M65" s="15">
        <f t="shared" si="13"/>
        <v>23.076000000000001</v>
      </c>
      <c r="N65" s="15">
        <f>IF($C65 = 0,L65*Parameters!$I$3,Parameters!$I$3*M65)</f>
        <v>0</v>
      </c>
      <c r="O65" s="180"/>
      <c r="P65" s="38">
        <f>VLOOKUP($E$34,'Atomic Scattering'!$P$3:$AM$1203,24,TRUE)</f>
        <v>19.891999999999999</v>
      </c>
      <c r="Q65" s="15">
        <f t="shared" si="14"/>
        <v>21.492000000000001</v>
      </c>
      <c r="R65" s="15">
        <f>IF($C65 = 0,P65*Parameters!$I$3,Parameters!$I$3*Q65)</f>
        <v>0</v>
      </c>
      <c r="S65" s="180"/>
    </row>
    <row r="67" spans="1:19" x14ac:dyDescent="0.25">
      <c r="A67" s="182" t="s">
        <v>123</v>
      </c>
      <c r="B67" s="183"/>
      <c r="C67" s="183"/>
      <c r="D67" s="184"/>
      <c r="E67" s="184"/>
      <c r="F67" s="184"/>
      <c r="G67" s="184"/>
      <c r="H67" s="184"/>
      <c r="I67" s="184"/>
      <c r="J67" s="184"/>
      <c r="K67" s="184"/>
      <c r="L67" s="184"/>
      <c r="M67" s="184"/>
      <c r="N67" s="184"/>
      <c r="O67" s="184"/>
      <c r="P67" s="184"/>
      <c r="Q67" s="184"/>
      <c r="R67" s="184"/>
      <c r="S67" s="185"/>
    </row>
    <row r="68" spans="1:19" x14ac:dyDescent="0.25">
      <c r="A68" s="186" t="s">
        <v>122</v>
      </c>
      <c r="B68" s="186" t="s">
        <v>121</v>
      </c>
      <c r="C68" s="186" t="s">
        <v>120</v>
      </c>
      <c r="D68" s="170" t="s">
        <v>119</v>
      </c>
      <c r="E68" s="188"/>
      <c r="F68" s="188"/>
      <c r="G68" s="171"/>
      <c r="H68" s="170" t="s">
        <v>118</v>
      </c>
      <c r="I68" s="188"/>
      <c r="J68" s="188"/>
      <c r="K68" s="171"/>
      <c r="L68" s="170" t="s">
        <v>117</v>
      </c>
      <c r="M68" s="188"/>
      <c r="N68" s="188"/>
      <c r="O68" s="171"/>
      <c r="P68" s="170" t="s">
        <v>116</v>
      </c>
      <c r="Q68" s="188"/>
      <c r="R68" s="188"/>
      <c r="S68" s="171"/>
    </row>
    <row r="69" spans="1:19" x14ac:dyDescent="0.25">
      <c r="A69" s="187"/>
      <c r="B69" s="187"/>
      <c r="C69" s="187"/>
      <c r="D69" s="40" t="s">
        <v>115</v>
      </c>
      <c r="E69" s="77" t="s">
        <v>114</v>
      </c>
      <c r="F69" s="77" t="s">
        <v>113</v>
      </c>
      <c r="G69" s="76" t="s">
        <v>112</v>
      </c>
      <c r="H69" s="40" t="s">
        <v>115</v>
      </c>
      <c r="I69" s="77" t="s">
        <v>114</v>
      </c>
      <c r="J69" s="77" t="s">
        <v>113</v>
      </c>
      <c r="K69" s="76" t="s">
        <v>112</v>
      </c>
      <c r="L69" s="38" t="s">
        <v>115</v>
      </c>
      <c r="M69" s="15" t="s">
        <v>114</v>
      </c>
      <c r="N69" s="15" t="s">
        <v>113</v>
      </c>
      <c r="O69" s="16" t="s">
        <v>112</v>
      </c>
      <c r="P69" s="38" t="s">
        <v>115</v>
      </c>
      <c r="Q69" s="15" t="s">
        <v>114</v>
      </c>
      <c r="R69" s="15" t="s">
        <v>113</v>
      </c>
      <c r="S69" s="16" t="s">
        <v>112</v>
      </c>
    </row>
    <row r="70" spans="1:19" x14ac:dyDescent="0.25">
      <c r="A70" s="74" t="s">
        <v>96</v>
      </c>
      <c r="B70" s="75">
        <f>(IF(Parameters!$B$5=Parameters!$K$2,Parameters!$L$2,IF(Parameters!$B$5=Parameters!$K$3,Parameters!$L$3,IF(Parameters!$B$5=Parameters!$K$4,Parameters!$L$4,IF(Parameters!$B$5=Parameters!$K$5,Parameters!$L$5,0)))))/7.9511</f>
        <v>0.19375935405164063</v>
      </c>
      <c r="C70" s="72">
        <f>IF(AND((B70&gt;0.8),(B70&lt;1.6)),VLOOKUP(B70,Δf!$A$2:$T$52,Δf!$V$4,TRUE),IF(B70&lt;0.8,B70,IF(B70&gt;=1.6,1.6,B70)))</f>
        <v>0.19375935405164063</v>
      </c>
      <c r="D70" s="10">
        <f>VLOOKUP($E$35,'Atomic Scattering'!$P$3:$AM$1203,2,TRUE)</f>
        <v>8.4339999999999993</v>
      </c>
      <c r="E70" s="9">
        <f t="shared" ref="E70:E92" si="15">D70+$C70</f>
        <v>8.6277593540516406</v>
      </c>
      <c r="F70" s="9">
        <f>IF($C70 = 0,D70*Parameters!$E$3,Parameters!$E$3*E70)</f>
        <v>1.9843846514318773E-2</v>
      </c>
      <c r="G70" s="178">
        <f>SUM(F70:F92)</f>
        <v>16.491614160455434</v>
      </c>
      <c r="H70" s="10">
        <f>VLOOKUP($E$36,'Atomic Scattering'!$P$3:$AM$1203,2,TRUE)</f>
        <v>8.0259999999999998</v>
      </c>
      <c r="I70" s="9">
        <f t="shared" ref="I70:I92" si="16">H70+$C70</f>
        <v>8.2197593540516412</v>
      </c>
      <c r="J70" s="9">
        <f>IF($C70 = 0,H70*Parameters!$E$3,Parameters!$E$3*I70)</f>
        <v>1.8905446514318774E-2</v>
      </c>
      <c r="K70" s="178">
        <f>SUM(J70:J92)</f>
        <v>15.378551196455437</v>
      </c>
      <c r="L70" s="10">
        <f>VLOOKUP($E$37,'Atomic Scattering'!$P$3:$AM$1203,2,TRUE)</f>
        <v>6.6920000000000002</v>
      </c>
      <c r="M70" s="9">
        <f t="shared" ref="M70:M92" si="17">L70+$C70</f>
        <v>6.8857593540516406</v>
      </c>
      <c r="N70" s="9">
        <f>IF($C70 = 0,L70*Parameters!$E$3,Parameters!$E$3*M70)</f>
        <v>1.5837246514318774E-2</v>
      </c>
      <c r="O70" s="178">
        <f>SUM(N70:N92)</f>
        <v>12.547348486455434</v>
      </c>
      <c r="P70" s="10">
        <f>VLOOKUP($E$38,'Atomic Scattering'!$P$3:$AM$1203,2,TRUE)</f>
        <v>5.94</v>
      </c>
      <c r="Q70" s="9">
        <f t="shared" ref="Q70:Q92" si="18">P70+$C70</f>
        <v>6.1337593540516409</v>
      </c>
      <c r="R70" s="9">
        <f>IF($C70 = 0,P70*Parameters!$E$3,Parameters!$E$3*Q70)</f>
        <v>1.4107646514318773E-2</v>
      </c>
      <c r="S70" s="178">
        <f>SUM(R70:R92)</f>
        <v>11.371271678455432</v>
      </c>
    </row>
    <row r="71" spans="1:19" x14ac:dyDescent="0.25">
      <c r="A71" s="74" t="s">
        <v>89</v>
      </c>
      <c r="B71" s="74">
        <f>(IF(Parameters!$B$5=Parameters!$K$2,Parameters!$L$2,IF(Parameters!$B$5=Parameters!$K$3,Parameters!$L$3,IF(Parameters!$B$5=Parameters!$K$4,Parameters!$L$4,IF(Parameters!$B$5=Parameters!$K$5,Parameters!$L$5,0)))))/1.045</f>
        <v>1.4742583732057417</v>
      </c>
      <c r="C71" s="72">
        <f>IF(AND((B71&gt;0.8),(B71&lt;1.6)),VLOOKUP(B71,Δf!$A$2:$T$52,Δf!$V$4,TRUE),IF(B71&lt;0.8,B71,IF(B71&gt;=1.6,1.6,B71)))</f>
        <v>-1.63</v>
      </c>
      <c r="D71" s="10">
        <f>VLOOKUP($E$35,'Atomic Scattering'!$P$3:$AM$1203,3,TRUE)</f>
        <v>23.193999999999999</v>
      </c>
      <c r="E71" s="9">
        <f t="shared" si="15"/>
        <v>21.564</v>
      </c>
      <c r="F71" s="9">
        <f>IF($C71 = 0,D71*Parameters!$E$4,Parameters!$E$4*E71)</f>
        <v>0</v>
      </c>
      <c r="G71" s="179"/>
      <c r="H71" s="10">
        <f>VLOOKUP($E$36,'Atomic Scattering'!$P$3:$AM$1203,3,TRUE)</f>
        <v>21.765999999999998</v>
      </c>
      <c r="I71" s="9">
        <f t="shared" si="16"/>
        <v>20.135999999999999</v>
      </c>
      <c r="J71" s="9">
        <f>IF($C71 = 0,H71*Parameters!$E$4,Parameters!$E$4*I71)</f>
        <v>0</v>
      </c>
      <c r="K71" s="179"/>
      <c r="L71" s="10">
        <f>VLOOKUP($E$37,'Atomic Scattering'!$P$3:$AM$1203,3,TRUE)</f>
        <v>17.948</v>
      </c>
      <c r="M71" s="9">
        <f t="shared" si="17"/>
        <v>16.318000000000001</v>
      </c>
      <c r="N71" s="9">
        <f>IF($C71 = 0,L71*Parameters!$E$4,Parameters!$E$4*M71)</f>
        <v>0</v>
      </c>
      <c r="O71" s="179"/>
      <c r="P71" s="10">
        <f>VLOOKUP($E$38,'Atomic Scattering'!$P$3:$AM$1203,3,TRUE)</f>
        <v>16.440000000000001</v>
      </c>
      <c r="Q71" s="9">
        <f t="shared" si="18"/>
        <v>14.810000000000002</v>
      </c>
      <c r="R71" s="9">
        <f>IF($C71 = 0,P71*Parameters!$E$4,Parameters!$E$4*Q71)</f>
        <v>0</v>
      </c>
      <c r="S71" s="179"/>
    </row>
    <row r="72" spans="1:19" x14ac:dyDescent="0.25">
      <c r="A72" s="74" t="s">
        <v>83</v>
      </c>
      <c r="B72" s="74"/>
      <c r="C72" s="72">
        <f>IF(AND((B72&gt;0.8),(B72&lt;1.6)),VLOOKUP(B72,Δf!$A$2:$T$52,Δf!$V$4,TRUE),IF(B72&lt;0.8,B72,IF(B72&gt;=1.6,1.6,B72)))</f>
        <v>0</v>
      </c>
      <c r="D72" s="10">
        <f>VLOOKUP($E$35,'Atomic Scattering'!$P$3:$AM$1203,4,TRUE)</f>
        <v>2.1850000000000001</v>
      </c>
      <c r="E72" s="9">
        <f t="shared" si="15"/>
        <v>2.1850000000000001</v>
      </c>
      <c r="F72" s="9">
        <f>IF($C72 = 0,D72*Parameters!$E$5,Parameters!$E$5*E72)</f>
        <v>0</v>
      </c>
      <c r="G72" s="179"/>
      <c r="H72" s="10">
        <f>VLOOKUP($E$36,'Atomic Scattering'!$P$3:$AM$1203,4,TRUE)</f>
        <v>2.0150000000000001</v>
      </c>
      <c r="I72" s="9">
        <f t="shared" si="16"/>
        <v>2.0150000000000001</v>
      </c>
      <c r="J72" s="9">
        <f>IF($C72 = 0,H72*Parameters!$E$5,Parameters!$E$5*I72)</f>
        <v>0</v>
      </c>
      <c r="K72" s="179"/>
      <c r="L72" s="10">
        <f>VLOOKUP($E$37,'Atomic Scattering'!$P$3:$AM$1203,4,TRUE)</f>
        <v>1.716</v>
      </c>
      <c r="M72" s="9">
        <f t="shared" si="17"/>
        <v>1.716</v>
      </c>
      <c r="N72" s="9">
        <f>IF($C72 = 0,L72*Parameters!$E$5,Parameters!$E$5*M72)</f>
        <v>0</v>
      </c>
      <c r="O72" s="179"/>
      <c r="P72" s="10">
        <f>VLOOKUP($E$38,'Atomic Scattering'!$P$3:$AM$1203,4,TRUE)</f>
        <v>1.58</v>
      </c>
      <c r="Q72" s="9">
        <f t="shared" si="18"/>
        <v>1.58</v>
      </c>
      <c r="R72" s="9">
        <f>IF($C72 = 0,P72*Parameters!$E$5,Parameters!$E$5*Q72)</f>
        <v>0</v>
      </c>
      <c r="S72" s="179"/>
    </row>
    <row r="73" spans="1:19" x14ac:dyDescent="0.25">
      <c r="A73" s="74" t="s">
        <v>80</v>
      </c>
      <c r="B73" s="74">
        <f>(IF(Parameters!$B$5=Parameters!$K$2,Parameters!$L$2,IF(Parameters!$B$5=Parameters!$K$3,Parameters!$L$3,IF(Parameters!$B$5=Parameters!$K$4,Parameters!$L$4,IF(Parameters!$B$5=Parameters!$K$5,Parameters!$L$5,0)))))/0.13706</f>
        <v>11.240332701006858</v>
      </c>
      <c r="C73" s="72">
        <f>IF(AND((B73&gt;0.8),(B73&lt;1.6)),VLOOKUP(B73,Δf!$A$2:$T$52,Δf!$V$4,TRUE),IF(B73&lt;0.8,B73,IF(B73&gt;=1.6,1.6,B73)))</f>
        <v>1.6</v>
      </c>
      <c r="D73" s="10">
        <f>VLOOKUP($E$35,'Atomic Scattering'!$P$3:$AM$1203,5,TRUE)</f>
        <v>64.959999999999994</v>
      </c>
      <c r="E73" s="9">
        <f t="shared" si="15"/>
        <v>66.559999999999988</v>
      </c>
      <c r="F73" s="9">
        <f>IF($C73 = 0,D73*Parameters!$E$6,Parameters!$E$6*E73)</f>
        <v>0</v>
      </c>
      <c r="G73" s="179"/>
      <c r="H73" s="10">
        <f>VLOOKUP($E$36,'Atomic Scattering'!$P$3:$AM$1203,5,TRUE)</f>
        <v>62.24</v>
      </c>
      <c r="I73" s="9">
        <f t="shared" si="16"/>
        <v>63.84</v>
      </c>
      <c r="J73" s="9">
        <f>IF($C73 = 0,H73*Parameters!$E$6,Parameters!$E$6*I73)</f>
        <v>0</v>
      </c>
      <c r="K73" s="179"/>
      <c r="L73" s="10">
        <f>VLOOKUP($E$37,'Atomic Scattering'!$P$3:$AM$1203,5,TRUE)</f>
        <v>53.316000000000003</v>
      </c>
      <c r="M73" s="9">
        <f t="shared" si="17"/>
        <v>54.916000000000004</v>
      </c>
      <c r="N73" s="9">
        <f>IF($C73 = 0,L73*Parameters!$E$6,Parameters!$E$6*M73)</f>
        <v>0</v>
      </c>
      <c r="O73" s="179"/>
      <c r="P73" s="10">
        <f>VLOOKUP($E$38,'Atomic Scattering'!$P$3:$AM$1203,5,TRUE)</f>
        <v>48.92</v>
      </c>
      <c r="Q73" s="9">
        <f t="shared" si="18"/>
        <v>50.52</v>
      </c>
      <c r="R73" s="9">
        <f>IF($C73 = 0,P73*Parameters!$E$6,Parameters!$E$6*Q73)</f>
        <v>0</v>
      </c>
      <c r="S73" s="179"/>
    </row>
    <row r="74" spans="1:19" x14ac:dyDescent="0.25">
      <c r="A74" s="74" t="s">
        <v>78</v>
      </c>
      <c r="B74" s="74"/>
      <c r="C74" s="72">
        <f>IF(AND((B74&gt;0.8),(B74&lt;1.6)),VLOOKUP(B74,Δf!$A$2:$T$52,Δf!$V$4,TRUE),IF(B74&lt;0.8,B74,IF(B74&gt;=1.6,1.6,B74)))</f>
        <v>0</v>
      </c>
      <c r="D74" s="10">
        <f>VLOOKUP($E$35,'Atomic Scattering'!$P$3:$AM$1203,6,TRUE)</f>
        <v>2.6560000000000001</v>
      </c>
      <c r="E74" s="9">
        <f t="shared" si="15"/>
        <v>2.6560000000000001</v>
      </c>
      <c r="F74" s="9">
        <f>IF($C74 = 0,D74*Parameters!$E$7,Parameters!$E$7*E74)</f>
        <v>7.9679999999999996E-4</v>
      </c>
      <c r="G74" s="179"/>
      <c r="H74" s="10">
        <f>VLOOKUP($E$36,'Atomic Scattering'!$P$3:$AM$1203,6,TRUE)</f>
        <v>2.3839999999999999</v>
      </c>
      <c r="I74" s="9">
        <f t="shared" si="16"/>
        <v>2.3839999999999999</v>
      </c>
      <c r="J74" s="9">
        <f>IF($C74 = 0,H74*Parameters!$E$7,Parameters!$E$7*I74)</f>
        <v>7.1519999999999993E-4</v>
      </c>
      <c r="K74" s="179"/>
      <c r="L74" s="10">
        <f>VLOOKUP($E$37,'Atomic Scattering'!$P$3:$AM$1203,6,TRUE)</f>
        <v>1.9239999999999999</v>
      </c>
      <c r="M74" s="9">
        <f t="shared" si="17"/>
        <v>1.9239999999999999</v>
      </c>
      <c r="N74" s="9">
        <f>IF($C74 = 0,L74*Parameters!$E$7,Parameters!$E$7*M74)</f>
        <v>5.7719999999999994E-4</v>
      </c>
      <c r="O74" s="179"/>
      <c r="P74" s="10">
        <f>VLOOKUP($E$38,'Atomic Scattering'!$P$3:$AM$1203,6,TRUE)</f>
        <v>1.78</v>
      </c>
      <c r="Q74" s="9">
        <f t="shared" si="18"/>
        <v>1.78</v>
      </c>
      <c r="R74" s="9">
        <f>IF($C74 = 0,P74*Parameters!$E$7,Parameters!$E$7*Q74)</f>
        <v>5.3399999999999997E-4</v>
      </c>
      <c r="S74" s="179"/>
    </row>
    <row r="75" spans="1:19" x14ac:dyDescent="0.25">
      <c r="A75" s="74" t="s">
        <v>76</v>
      </c>
      <c r="B75" s="74">
        <f>(IF(Parameters!$B$5=Parameters!$K$2,Parameters!$L$2,IF(Parameters!$B$5=Parameters!$K$3,Parameters!$L$3,IF(Parameters!$B$5=Parameters!$K$4,Parameters!$L$4,IF(Parameters!$B$5=Parameters!$K$5,Parameters!$L$5,0)))))/2.07012</f>
        <v>0.74420806523293326</v>
      </c>
      <c r="C75" s="72">
        <f>IF(AND((B75&gt;0.8),(B75&lt;1.6)),VLOOKUP(B75,Δf!$A$2:$T$52,Δf!$V$4,TRUE),IF(B75&lt;0.8,B75,IF(B75&gt;=1.6,1.6,B75)))</f>
        <v>0.74420806523293326</v>
      </c>
      <c r="D75" s="10">
        <f>VLOOKUP($E$35,'Atomic Scattering'!$P$3:$AM$1203,7,TRUE)</f>
        <v>16.024000000000001</v>
      </c>
      <c r="E75" s="9">
        <f t="shared" si="15"/>
        <v>16.768208065232933</v>
      </c>
      <c r="F75" s="9">
        <f>IF($C75 = 0,D75*Parameters!$E$8,Parameters!$E$8*E75)</f>
        <v>3.2832151391726083</v>
      </c>
      <c r="G75" s="179"/>
      <c r="H75" s="10">
        <f>VLOOKUP($E$36,'Atomic Scattering'!$P$3:$AM$1203,7,TRUE)</f>
        <v>14.936</v>
      </c>
      <c r="I75" s="9">
        <f t="shared" si="16"/>
        <v>15.680208065232932</v>
      </c>
      <c r="J75" s="9">
        <f>IF($C75 = 0,H75*Parameters!$E$8,Parameters!$E$8*I75)</f>
        <v>3.0701847391726083</v>
      </c>
      <c r="K75" s="179"/>
      <c r="L75" s="10">
        <f>VLOOKUP($E$37,'Atomic Scattering'!$P$3:$AM$1203,7,TRUE)</f>
        <v>12.268000000000001</v>
      </c>
      <c r="M75" s="9">
        <f t="shared" si="17"/>
        <v>13.012208065232933</v>
      </c>
      <c r="N75" s="9">
        <f>IF($C75 = 0,L75*Parameters!$E$8,Parameters!$E$8*M75)</f>
        <v>2.5477903391726082</v>
      </c>
      <c r="O75" s="179"/>
      <c r="P75" s="10">
        <f>VLOOKUP($E$38,'Atomic Scattering'!$P$3:$AM$1203,7,TRUE)</f>
        <v>11.2</v>
      </c>
      <c r="Q75" s="9">
        <f t="shared" si="18"/>
        <v>11.944208065232932</v>
      </c>
      <c r="R75" s="9">
        <f>IF($C75 = 0,P75*Parameters!$E$8,Parameters!$E$8*Q75)</f>
        <v>2.338675939172608</v>
      </c>
      <c r="S75" s="179"/>
    </row>
    <row r="76" spans="1:19" x14ac:dyDescent="0.25">
      <c r="A76" s="74" t="s">
        <v>73</v>
      </c>
      <c r="B76" s="74">
        <f>(IF(Parameters!$B$5=Parameters!$K$2,Parameters!$L$2,IF(Parameters!$B$5=Parameters!$K$3,Parameters!$L$3,IF(Parameters!$B$5=Parameters!$K$4,Parameters!$L$4,IF(Parameters!$B$5=Parameters!$K$5,Parameters!$L$5,0)))))/1.38043</f>
        <v>1.1160290634077787</v>
      </c>
      <c r="C76" s="72">
        <f>IF(AND((B76&gt;0.8),(B76&lt;1.6)),VLOOKUP(B76,Δf!$A$2:$T$52,Δf!$V$4,TRUE),IF(B76&lt;0.8,B76,IF(B76&gt;=1.6,1.6,B76)))</f>
        <v>-2.41</v>
      </c>
      <c r="D76" s="10">
        <f>VLOOKUP($E$35,'Atomic Scattering'!$P$3:$AM$1203,8,TRUE)</f>
        <v>20.009</v>
      </c>
      <c r="E76" s="9">
        <f t="shared" si="15"/>
        <v>17.599</v>
      </c>
      <c r="F76" s="9">
        <f>IF($C76 = 0,D76*Parameters!$E$9,Parameters!$E$9*E76)</f>
        <v>5.1037099999999995E-2</v>
      </c>
      <c r="G76" s="179"/>
      <c r="H76" s="10">
        <f>VLOOKUP($E$36,'Atomic Scattering'!$P$3:$AM$1203,8,TRUE)</f>
        <v>18.751000000000001</v>
      </c>
      <c r="I76" s="9">
        <f t="shared" si="16"/>
        <v>16.341000000000001</v>
      </c>
      <c r="J76" s="9">
        <f>IF($C76 = 0,H76*Parameters!$E$9,Parameters!$E$9*I76)</f>
        <v>4.7388899999999998E-2</v>
      </c>
      <c r="K76" s="179"/>
      <c r="L76" s="10">
        <f>VLOOKUP($E$37,'Atomic Scattering'!$P$3:$AM$1203,8,TRUE)</f>
        <v>15.416</v>
      </c>
      <c r="M76" s="9">
        <f t="shared" si="17"/>
        <v>13.006</v>
      </c>
      <c r="N76" s="9">
        <f>IF($C76 = 0,L76*Parameters!$E$9,Parameters!$E$9*M76)</f>
        <v>3.7717399999999998E-2</v>
      </c>
      <c r="O76" s="179"/>
      <c r="P76" s="10">
        <f>VLOOKUP($E$38,'Atomic Scattering'!$P$3:$AM$1203,8,TRUE)</f>
        <v>14.06</v>
      </c>
      <c r="Q76" s="9">
        <f t="shared" si="18"/>
        <v>11.65</v>
      </c>
      <c r="R76" s="9">
        <f>IF($C76 = 0,P76*Parameters!$E$9,Parameters!$E$9*Q76)</f>
        <v>3.3784999999999996E-2</v>
      </c>
      <c r="S76" s="179"/>
    </row>
    <row r="77" spans="1:19" x14ac:dyDescent="0.25">
      <c r="A77" s="74" t="s">
        <v>70</v>
      </c>
      <c r="B77" s="74">
        <f>(IF(Parameters!$B$5=Parameters!$K$2,Parameters!$L$2,IF(Parameters!$B$5=Parameters!$K$3,Parameters!$L$3,IF(Parameters!$B$5=Parameters!$K$4,Parameters!$L$4,IF(Parameters!$B$5=Parameters!$K$5,Parameters!$L$5,0)))))/1.74334</f>
        <v>0.88370598965204727</v>
      </c>
      <c r="C77" s="72">
        <f>IF(AND((B77&gt;0.8),(B77&lt;1.6)),VLOOKUP(B77,Δf!$A$2:$T$52,Δf!$V$4,TRUE),IF(B77&lt;0.8,B77,IF(B77&gt;=1.6,1.6,B77)))</f>
        <v>-0.97</v>
      </c>
      <c r="D77" s="10">
        <f>VLOOKUP($E$35,'Atomic Scattering'!$P$3:$AM$1203,9,TRUE)</f>
        <v>17.481000000000002</v>
      </c>
      <c r="E77" s="9">
        <f t="shared" si="15"/>
        <v>16.511000000000003</v>
      </c>
      <c r="F77" s="9">
        <f>IF($C77 = 0,D77*Parameters!$E$10,Parameters!$E$10*E77)</f>
        <v>11.943429982000003</v>
      </c>
      <c r="G77" s="179"/>
      <c r="H77" s="10">
        <f>VLOOKUP($E$36,'Atomic Scattering'!$P$3:$AM$1203,9,TRUE)</f>
        <v>16.359000000000002</v>
      </c>
      <c r="I77" s="9">
        <f t="shared" si="16"/>
        <v>15.389000000000001</v>
      </c>
      <c r="J77" s="9">
        <f>IF($C77 = 0,H77*Parameters!$E$10,Parameters!$E$10*I77)</f>
        <v>11.131817818000002</v>
      </c>
      <c r="K77" s="179"/>
      <c r="L77" s="10">
        <f>VLOOKUP($E$37,'Atomic Scattering'!$P$3:$AM$1203,9,TRUE)</f>
        <v>13.484</v>
      </c>
      <c r="M77" s="9">
        <f t="shared" si="17"/>
        <v>12.513999999999999</v>
      </c>
      <c r="N77" s="9">
        <f>IF($C77 = 0,L77*Parameters!$E$10,Parameters!$E$10*M77)</f>
        <v>9.0521520679999998</v>
      </c>
      <c r="O77" s="179"/>
      <c r="P77" s="10">
        <f>VLOOKUP($E$38,'Atomic Scattering'!$P$3:$AM$1203,9,TRUE)</f>
        <v>12.28</v>
      </c>
      <c r="Q77" s="9">
        <f t="shared" si="18"/>
        <v>11.309999999999999</v>
      </c>
      <c r="R77" s="9">
        <f>IF($C77 = 0,P77*Parameters!$E$10,Parameters!$E$10*Q77)</f>
        <v>8.1812242199999989</v>
      </c>
      <c r="S77" s="179"/>
    </row>
    <row r="78" spans="1:19" x14ac:dyDescent="0.25">
      <c r="A78" s="74" t="s">
        <v>67</v>
      </c>
      <c r="B78" s="74">
        <f>(IF(Parameters!$B$5=Parameters!$K$2,Parameters!$L$2,IF(Parameters!$B$5=Parameters!$K$3,Parameters!$L$3,IF(Parameters!$B$5=Parameters!$K$4,Parameters!$L$4,IF(Parameters!$B$5=Parameters!$K$5,Parameters!$L$5,0)))))/1.89636</f>
        <v>0.81239848973823536</v>
      </c>
      <c r="C78" s="72">
        <f>IF(AND((B78&gt;0.8),(B78&lt;1.6)),VLOOKUP(B78,Δf!$A$2:$T$52,Δf!$V$4,TRUE),IF(B78&lt;0.8,B78,IF(B78&gt;=1.6,1.6,B78)))</f>
        <v>-0.56999999999999995</v>
      </c>
      <c r="D78" s="10">
        <f>VLOOKUP($E$35,'Atomic Scattering'!$P$3:$AM$1203,10,TRUE)</f>
        <v>16.780999999999999</v>
      </c>
      <c r="E78" s="9">
        <f t="shared" si="15"/>
        <v>16.210999999999999</v>
      </c>
      <c r="F78" s="9">
        <f>IF($C78 = 0,D78*Parameters!$E$11,Parameters!$E$11*E78)</f>
        <v>0.64843999999999991</v>
      </c>
      <c r="G78" s="179"/>
      <c r="H78" s="10">
        <f>VLOOKUP($E$36,'Atomic Scattering'!$P$3:$AM$1203,10,TRUE)</f>
        <v>15.659000000000001</v>
      </c>
      <c r="I78" s="9">
        <f t="shared" si="16"/>
        <v>15.089</v>
      </c>
      <c r="J78" s="9">
        <f>IF($C78 = 0,H78*Parameters!$E$11,Parameters!$E$11*I78)</f>
        <v>0.60355999999999999</v>
      </c>
      <c r="K78" s="179"/>
      <c r="L78" s="10">
        <f>VLOOKUP($E$37,'Atomic Scattering'!$P$3:$AM$1203,10,TRUE)</f>
        <v>12.875999999999999</v>
      </c>
      <c r="M78" s="9">
        <f t="shared" si="17"/>
        <v>12.305999999999999</v>
      </c>
      <c r="N78" s="9">
        <f>IF($C78 = 0,L78*Parameters!$E$11,Parameters!$E$11*M78)</f>
        <v>0.49223999999999996</v>
      </c>
      <c r="O78" s="179"/>
      <c r="P78" s="10">
        <f>VLOOKUP($E$38,'Atomic Scattering'!$P$3:$AM$1203,10,TRUE)</f>
        <v>11.74</v>
      </c>
      <c r="Q78" s="9">
        <f t="shared" si="18"/>
        <v>11.17</v>
      </c>
      <c r="R78" s="9">
        <f>IF($C78 = 0,P78*Parameters!$E$11,Parameters!$E$11*Q78)</f>
        <v>0.44680000000000003</v>
      </c>
      <c r="S78" s="179"/>
    </row>
    <row r="79" spans="1:19" x14ac:dyDescent="0.25">
      <c r="A79" s="74" t="s">
        <v>64</v>
      </c>
      <c r="B79" s="74">
        <f>(IF(Parameters!$B$5=Parameters!$K$2,Parameters!$L$2,IF(Parameters!$B$5=Parameters!$K$3,Parameters!$L$3,IF(Parameters!$B$5=Parameters!$K$4,Parameters!$L$4,IF(Parameters!$B$5=Parameters!$K$5,Parameters!$L$5,0)))))/0.61977</f>
        <v>2.4857608467657353</v>
      </c>
      <c r="C79" s="72">
        <f>IF(AND((B79&gt;0.8),(B79&lt;1.6)),VLOOKUP(B79,Δf!$A$2:$T$52,Δf!$V$4,TRUE),IF(B79&lt;0.8,B79,IF(B79&gt;=1.6,1.6,B79)))</f>
        <v>1.6</v>
      </c>
      <c r="D79" s="10">
        <f>VLOOKUP($E$35,'Atomic Scattering'!$P$3:$AM$1203,11,TRUE)</f>
        <v>30.45</v>
      </c>
      <c r="E79" s="9">
        <f t="shared" si="15"/>
        <v>32.049999999999997</v>
      </c>
      <c r="F79" s="9">
        <f>IF($C79 = 0,D79*Parameters!$E$12,Parameters!$E$12*E79)</f>
        <v>2.2434999999999997E-2</v>
      </c>
      <c r="G79" s="179"/>
      <c r="H79" s="10">
        <f>VLOOKUP($E$36,'Atomic Scattering'!$P$3:$AM$1203,11,TRUE)</f>
        <v>28.75</v>
      </c>
      <c r="I79" s="9">
        <f t="shared" si="16"/>
        <v>30.35</v>
      </c>
      <c r="J79" s="9">
        <f>IF($C79 = 0,H79*Parameters!$E$12,Parameters!$E$12*I79)</f>
        <v>2.1245E-2</v>
      </c>
      <c r="K79" s="179"/>
      <c r="L79" s="10">
        <f>VLOOKUP($E$37,'Atomic Scattering'!$P$3:$AM$1203,11,TRUE)</f>
        <v>23.827999999999999</v>
      </c>
      <c r="M79" s="9">
        <f t="shared" si="17"/>
        <v>25.428000000000001</v>
      </c>
      <c r="N79" s="9">
        <f>IF($C79 = 0,L79*Parameters!$E$12,Parameters!$E$12*M79)</f>
        <v>1.7799599999999999E-2</v>
      </c>
      <c r="O79" s="179"/>
      <c r="P79" s="10">
        <f>VLOOKUP($E$38,'Atomic Scattering'!$P$3:$AM$1203,11,TRUE)</f>
        <v>21.88</v>
      </c>
      <c r="Q79" s="9">
        <f t="shared" si="18"/>
        <v>23.48</v>
      </c>
      <c r="R79" s="9">
        <f>IF($C79 = 0,P79*Parameters!$E$12,Parameters!$E$12*Q79)</f>
        <v>1.6435999999999999E-2</v>
      </c>
      <c r="S79" s="179"/>
    </row>
    <row r="80" spans="1:19" x14ac:dyDescent="0.25">
      <c r="A80" s="74" t="s">
        <v>60</v>
      </c>
      <c r="B80" s="74"/>
      <c r="C80" s="72">
        <f>IF(AND((B80&gt;0.8),(B80&lt;1.6)),VLOOKUP(B80,Δf!$A$2:$T$52,Δf!$V$4,TRUE),IF(B80&lt;0.8,B80,IF(B80&gt;=1.6,1.6,B80)))</f>
        <v>0</v>
      </c>
      <c r="D80" s="10">
        <f>VLOOKUP($E$35,'Atomic Scattering'!$P$3:$AM$1203,12,TRUE)</f>
        <v>3.6840000000000002</v>
      </c>
      <c r="E80" s="9">
        <f t="shared" si="15"/>
        <v>3.6840000000000002</v>
      </c>
      <c r="F80" s="9">
        <f>IF($C80 = 0,D80*Parameters!$E$13,Parameters!$E$13*E80)</f>
        <v>5.8943999999999997E-5</v>
      </c>
      <c r="G80" s="179"/>
      <c r="H80" s="10">
        <f>VLOOKUP($E$36,'Atomic Scattering'!$P$3:$AM$1203,12,TRUE)</f>
        <v>3.2759999999999998</v>
      </c>
      <c r="I80" s="9">
        <f t="shared" si="16"/>
        <v>3.2759999999999998</v>
      </c>
      <c r="J80" s="9">
        <f>IF($C80 = 0,H80*Parameters!$E$13,Parameters!$E$13*I80)</f>
        <v>5.2415999999999994E-5</v>
      </c>
      <c r="K80" s="179"/>
      <c r="L80" s="10">
        <f>VLOOKUP($E$37,'Atomic Scattering'!$P$3:$AM$1203,12,TRUE)</f>
        <v>2.3559999999999999</v>
      </c>
      <c r="M80" s="9">
        <f t="shared" si="17"/>
        <v>2.3559999999999999</v>
      </c>
      <c r="N80" s="9">
        <f>IF($C80 = 0,L80*Parameters!$E$13,Parameters!$E$13*M80)</f>
        <v>3.7696E-5</v>
      </c>
      <c r="O80" s="179"/>
      <c r="P80" s="10">
        <f>VLOOKUP($E$38,'Atomic Scattering'!$P$3:$AM$1203,12,TRUE)</f>
        <v>2.06</v>
      </c>
      <c r="Q80" s="9">
        <f t="shared" si="18"/>
        <v>2.06</v>
      </c>
      <c r="R80" s="9">
        <f>IF($C80 = 0,P80*Parameters!$E$13,Parameters!$E$13*Q80)</f>
        <v>3.2959999999999996E-5</v>
      </c>
      <c r="S80" s="179"/>
    </row>
    <row r="81" spans="1:19" x14ac:dyDescent="0.25">
      <c r="A81" s="74" t="s">
        <v>95</v>
      </c>
      <c r="B81" s="74">
        <f>(IF(Parameters!$B$5=Parameters!$K$2,Parameters!$L$2,IF(Parameters!$B$5=Parameters!$K$3,Parameters!$L$3,IF(Parameters!$B$5=Parameters!$K$4,Parameters!$L$4,IF(Parameters!$B$5=Parameters!$K$5,Parameters!$L$5,0)))))/0.65291</f>
        <v>2.3595901425923942</v>
      </c>
      <c r="C81" s="72">
        <f>IF(AND((B81&gt;0.8),(B81&lt;1.6)),VLOOKUP(B81,Δf!$A$2:$T$52,Δf!$V$4,TRUE),IF(B81&lt;0.8,B81,IF(B81&gt;=1.6,1.6,B81)))</f>
        <v>1.6</v>
      </c>
      <c r="D81" s="10">
        <f>VLOOKUP($E$35,'Atomic Scattering'!$P$3:$AM$1203,13,TRUE)</f>
        <v>29.593</v>
      </c>
      <c r="E81" s="9">
        <f t="shared" si="15"/>
        <v>31.193000000000001</v>
      </c>
      <c r="F81" s="9">
        <f>IF($C81 = 0,D81*Parameters!$G$3,Parameters!$G$3*E81)</f>
        <v>0</v>
      </c>
      <c r="G81" s="179"/>
      <c r="H81" s="10">
        <f>VLOOKUP($E$36,'Atomic Scattering'!$P$3:$AM$1203,13,TRUE)</f>
        <v>27.927</v>
      </c>
      <c r="I81" s="9">
        <f t="shared" si="16"/>
        <v>29.527000000000001</v>
      </c>
      <c r="J81" s="9">
        <f>IF($C81 = 0,H81*Parameters!$G$3,Parameters!$G$3*I81)</f>
        <v>0</v>
      </c>
      <c r="K81" s="179"/>
      <c r="L81" s="10">
        <f>VLOOKUP($E$37,'Atomic Scattering'!$P$3:$AM$1203,13,TRUE)</f>
        <v>23.12</v>
      </c>
      <c r="M81" s="9">
        <f t="shared" si="17"/>
        <v>24.720000000000002</v>
      </c>
      <c r="N81" s="9">
        <f>IF($C81 = 0,L81*Parameters!$G$3,Parameters!$G$3*M81)</f>
        <v>0</v>
      </c>
      <c r="O81" s="179"/>
      <c r="P81" s="10">
        <f>VLOOKUP($E$38,'Atomic Scattering'!$P$3:$AM$1203,13,TRUE)</f>
        <v>21.24</v>
      </c>
      <c r="Q81" s="9">
        <f t="shared" si="18"/>
        <v>22.84</v>
      </c>
      <c r="R81" s="9">
        <f>IF($C81 = 0,P81*Parameters!$G$3,Parameters!$G$3*Q81)</f>
        <v>0</v>
      </c>
      <c r="S81" s="179"/>
    </row>
    <row r="82" spans="1:19" x14ac:dyDescent="0.25">
      <c r="A82" s="74" t="s">
        <v>88</v>
      </c>
      <c r="B82" s="74">
        <f>(IF(Parameters!$B$5=Parameters!$K$2,Parameters!$L$2,IF(Parameters!$B$5=Parameters!$K$3,Parameters!$L$3,IF(Parameters!$B$5=Parameters!$K$4,Parameters!$L$4,IF(Parameters!$B$5=Parameters!$K$5,Parameters!$L$5,0)))))/1.48802</f>
        <v>1.0353355465652343</v>
      </c>
      <c r="C82" s="72">
        <f>IF(AND((B82&gt;0.8),(B82&lt;1.6)),VLOOKUP(B82,Δf!$A$2:$T$52,Δf!$V$4,TRUE),IF(B82&lt;0.8,B82,IF(B82&gt;=1.6,1.6,B82)))</f>
        <v>-3.25</v>
      </c>
      <c r="D82" s="10">
        <f>VLOOKUP($E$35,'Atomic Scattering'!$P$3:$AM$1203,14,TRUE)</f>
        <v>19.195</v>
      </c>
      <c r="E82" s="9">
        <f t="shared" si="15"/>
        <v>15.945</v>
      </c>
      <c r="F82" s="9">
        <f>IF($C82 = 0,D82*Parameters!$G$4,Parameters!$G$4*E82)</f>
        <v>0.46559400000000001</v>
      </c>
      <c r="G82" s="179"/>
      <c r="H82" s="10">
        <f>VLOOKUP($E$36,'Atomic Scattering'!$P$3:$AM$1203,14,TRUE)</f>
        <v>18.004999999999999</v>
      </c>
      <c r="I82" s="9">
        <f t="shared" si="16"/>
        <v>14.754999999999999</v>
      </c>
      <c r="J82" s="9">
        <f>IF($C82 = 0,H82*Parameters!$G$4,Parameters!$G$4*I82)</f>
        <v>0.43084599999999995</v>
      </c>
      <c r="K82" s="179"/>
      <c r="L82" s="10">
        <f>VLOOKUP($E$37,'Atomic Scattering'!$P$3:$AM$1203,14,TRUE)</f>
        <v>14.808</v>
      </c>
      <c r="M82" s="9">
        <f t="shared" si="17"/>
        <v>11.558</v>
      </c>
      <c r="N82" s="9">
        <f>IF($C82 = 0,L82*Parameters!$G$4,Parameters!$G$4*M82)</f>
        <v>0.3374936</v>
      </c>
      <c r="O82" s="179"/>
      <c r="P82" s="10">
        <f>VLOOKUP($E$38,'Atomic Scattering'!$P$3:$AM$1203,14,TRUE)</f>
        <v>13.46</v>
      </c>
      <c r="Q82" s="9">
        <f t="shared" si="18"/>
        <v>10.210000000000001</v>
      </c>
      <c r="R82" s="9">
        <f>IF($C82 = 0,P82*Parameters!$G$4,Parameters!$G$4*Q82)</f>
        <v>0.29813200000000001</v>
      </c>
      <c r="S82" s="179"/>
    </row>
    <row r="83" spans="1:19" x14ac:dyDescent="0.25">
      <c r="A83" s="74" t="s">
        <v>22</v>
      </c>
      <c r="B83" s="74">
        <f>(IF(Parameters!$B$5=Parameters!$K$2,Parameters!$L$2,IF(Parameters!$B$5=Parameters!$K$3,Parameters!$L$3,IF(Parameters!$B$5=Parameters!$K$4,Parameters!$L$4,IF(Parameters!$B$5=Parameters!$K$5,Parameters!$L$5,0)))))/5.7866</f>
        <v>0.26623578612656829</v>
      </c>
      <c r="C83" s="72">
        <f>IF(AND((B83&gt;0.8),(B83&lt;1.6)),VLOOKUP(B83,Δf!$A$2:$T$52,Δf!$V$4,TRUE),IF(B83&lt;0.8,B83,IF(B83&gt;=1.6,1.6,B83)))</f>
        <v>0.26623578612656829</v>
      </c>
      <c r="D83" s="10">
        <f>VLOOKUP($E$35,'Atomic Scattering'!$P$3:$AM$1203,15,TRUE)</f>
        <v>9.3335000000000008</v>
      </c>
      <c r="E83" s="9">
        <f t="shared" si="15"/>
        <v>9.5997357861265691</v>
      </c>
      <c r="F83" s="9">
        <f>IF($C83 = 0,D83*Parameters!$G$5,Parameters!$G$5*E83)</f>
        <v>2.1119418729478451E-3</v>
      </c>
      <c r="G83" s="179"/>
      <c r="H83" s="10">
        <f>VLOOKUP($E$36,'Atomic Scattering'!$P$3:$AM$1203,15,TRUE)</f>
        <v>8.8064999999999998</v>
      </c>
      <c r="I83" s="9">
        <f t="shared" si="16"/>
        <v>9.0727357861265681</v>
      </c>
      <c r="J83" s="9">
        <f>IF($C83 = 0,H83*Parameters!$G$5,Parameters!$G$5*I83)</f>
        <v>1.9960018729478449E-3</v>
      </c>
      <c r="K83" s="179"/>
      <c r="L83" s="10">
        <f>VLOOKUP($E$37,'Atomic Scattering'!$P$3:$AM$1203,15,TRUE)</f>
        <v>7.53</v>
      </c>
      <c r="M83" s="9">
        <f t="shared" si="17"/>
        <v>7.7962357861265685</v>
      </c>
      <c r="N83" s="9">
        <f>IF($C83 = 0,L83*Parameters!$G$5,Parameters!$G$5*M83)</f>
        <v>1.7151718729478452E-3</v>
      </c>
      <c r="O83" s="179"/>
      <c r="P83" s="10">
        <f>VLOOKUP($E$38,'Atomic Scattering'!$P$3:$AM$1203,15,TRUE)</f>
        <v>6.88</v>
      </c>
      <c r="Q83" s="9">
        <f t="shared" si="18"/>
        <v>7.1462357861265682</v>
      </c>
      <c r="R83" s="9">
        <f>IF($C83 = 0,P83*Parameters!$G$5,Parameters!$G$5*Q83)</f>
        <v>1.5721718729478451E-3</v>
      </c>
      <c r="S83" s="179"/>
    </row>
    <row r="84" spans="1:19" x14ac:dyDescent="0.25">
      <c r="A84" s="74" t="s">
        <v>79</v>
      </c>
      <c r="B84" s="74">
        <f>(IF(Parameters!$B$5=Parameters!$K$2,Parameters!$L$2,IF(Parameters!$B$5=Parameters!$K$3,Parameters!$L$3,IF(Parameters!$B$5=Parameters!$K$4,Parameters!$L$4,IF(Parameters!$B$5=Parameters!$K$5,Parameters!$L$5,0)))))/0.14077</f>
        <v>10.944093201676493</v>
      </c>
      <c r="C84" s="72">
        <f>IF(AND((B84&gt;0.8),(B84&lt;1.6)),VLOOKUP(B84,Δf!$A$2:$T$52,Δf!$V$4,TRUE),IF(B84&lt;0.8,B84,IF(B84&gt;=1.6,1.6,B84)))</f>
        <v>1.6</v>
      </c>
      <c r="D84" s="10">
        <f>VLOOKUP($E$35,'Atomic Scattering'!$P$3:$AM$1203,16,TRUE)</f>
        <v>64.06</v>
      </c>
      <c r="E84" s="9">
        <f t="shared" si="15"/>
        <v>65.66</v>
      </c>
      <c r="F84" s="9">
        <f>IF($C84 = 0,D84*Parameters!$G$6,Parameters!$G$6*E84)</f>
        <v>0</v>
      </c>
      <c r="G84" s="179"/>
      <c r="H84" s="10">
        <f>VLOOKUP($E$36,'Atomic Scattering'!$P$3:$AM$1203,16,TRUE)</f>
        <v>61.34</v>
      </c>
      <c r="I84" s="9">
        <f t="shared" si="16"/>
        <v>62.940000000000005</v>
      </c>
      <c r="J84" s="9">
        <f>IF($C84 = 0,H84*Parameters!$G$6,Parameters!$G$6*I84)</f>
        <v>0</v>
      </c>
      <c r="K84" s="179"/>
      <c r="L84" s="10">
        <f>VLOOKUP($E$37,'Atomic Scattering'!$P$3:$AM$1203,16,TRUE)</f>
        <v>52.508000000000003</v>
      </c>
      <c r="M84" s="9">
        <f t="shared" si="17"/>
        <v>54.108000000000004</v>
      </c>
      <c r="N84" s="9">
        <f>IF($C84 = 0,L84*Parameters!$G$6,Parameters!$G$6*M84)</f>
        <v>0</v>
      </c>
      <c r="O84" s="179"/>
      <c r="P84" s="10">
        <f>VLOOKUP($E$38,'Atomic Scattering'!$P$3:$AM$1203,16,TRUE)</f>
        <v>48.18</v>
      </c>
      <c r="Q84" s="9">
        <f t="shared" si="18"/>
        <v>49.78</v>
      </c>
      <c r="R84" s="9">
        <f>IF($C84 = 0,P84*Parameters!$G$6,Parameters!$G$6*Q84)</f>
        <v>0</v>
      </c>
      <c r="S84" s="179"/>
    </row>
    <row r="85" spans="1:19" x14ac:dyDescent="0.25">
      <c r="A85" s="74" t="s">
        <v>77</v>
      </c>
      <c r="B85" s="74">
        <f>(IF(Parameters!$B$5=Parameters!$K$2,Parameters!$L$2,IF(Parameters!$B$5=Parameters!$K$3,Parameters!$L$3,IF(Parameters!$B$5=Parameters!$K$4,Parameters!$L$4,IF(Parameters!$B$5=Parameters!$K$5,Parameters!$L$5,0)))))/5.0182</f>
        <v>0.30700251086046787</v>
      </c>
      <c r="C85" s="72">
        <f>IF(AND((B85&gt;0.8),(B85&lt;1.6)),VLOOKUP(B85,Δf!$A$2:$T$52,Δf!$V$4,TRUE),IF(B85&lt;0.8,B85,IF(B85&gt;=1.6,1.6,B85)))</f>
        <v>0.30700251086046787</v>
      </c>
      <c r="D85" s="10">
        <f>VLOOKUP($E$35,'Atomic Scattering'!$P$3:$AM$1203,17,TRUE)</f>
        <v>9.9474999999999998</v>
      </c>
      <c r="E85" s="9">
        <f t="shared" si="15"/>
        <v>10.254502510860467</v>
      </c>
      <c r="F85" s="9">
        <f>IF($C85 = 0,D85*Parameters!$G$7,Parameters!$G$7*E85)</f>
        <v>4.1018010043441871E-4</v>
      </c>
      <c r="G85" s="179"/>
      <c r="H85" s="10">
        <f>VLOOKUP($E$36,'Atomic Scattering'!$P$3:$AM$1203,17,TRUE)</f>
        <v>9.3524999999999991</v>
      </c>
      <c r="I85" s="9">
        <f t="shared" si="16"/>
        <v>9.6595025108604666</v>
      </c>
      <c r="J85" s="9">
        <f>IF($C85 = 0,H85*Parameters!$G$7,Parameters!$G$7*I85)</f>
        <v>3.8638010043441867E-4</v>
      </c>
      <c r="K85" s="179"/>
      <c r="L85" s="10">
        <f>VLOOKUP($E$37,'Atomic Scattering'!$P$3:$AM$1203,17,TRUE)</f>
        <v>7.9379999999999997</v>
      </c>
      <c r="M85" s="9">
        <f t="shared" si="17"/>
        <v>8.2450025108604681</v>
      </c>
      <c r="N85" s="9">
        <f>IF($C85 = 0,L85*Parameters!$G$7,Parameters!$G$7*M85)</f>
        <v>3.2980010043441875E-4</v>
      </c>
      <c r="O85" s="179"/>
      <c r="P85" s="10">
        <f>VLOOKUP($E$38,'Atomic Scattering'!$P$3:$AM$1203,17,TRUE)</f>
        <v>7.25</v>
      </c>
      <c r="Q85" s="9">
        <f t="shared" si="18"/>
        <v>7.5570025108604675</v>
      </c>
      <c r="R85" s="9">
        <f>IF($C85 = 0,P85*Parameters!$G$7,Parameters!$G$7*Q85)</f>
        <v>3.0228010043441874E-4</v>
      </c>
      <c r="S85" s="179"/>
    </row>
    <row r="86" spans="1:19" x14ac:dyDescent="0.25">
      <c r="A86" s="74" t="s">
        <v>75</v>
      </c>
      <c r="B86" s="74">
        <f>(IF(Parameters!$B$5=Parameters!$K$2,Parameters!$L$2,IF(Parameters!$B$5=Parameters!$K$3,Parameters!$L$3,IF(Parameters!$B$5=Parameters!$K$4,Parameters!$L$4,IF(Parameters!$B$5=Parameters!$K$5,Parameters!$L$5,0)))))/0.40663</f>
        <v>3.7887022600398397</v>
      </c>
      <c r="C86" s="72">
        <f>IF(AND((B86&gt;0.8),(B86&lt;1.6)),VLOOKUP(B86,Δf!$A$2:$T$52,Δf!$V$4,TRUE),IF(B86&lt;0.8,B86,IF(B86&gt;=1.6,1.6,B86)))</f>
        <v>1.6</v>
      </c>
      <c r="D86" s="10">
        <f>VLOOKUP($E$35,'Atomic Scattering'!$P$3:$AM$1203,18,TRUE)</f>
        <v>37.905999999999999</v>
      </c>
      <c r="E86" s="9">
        <f t="shared" si="15"/>
        <v>39.506</v>
      </c>
      <c r="F86" s="9">
        <f>IF($C86 = 0,D86*Parameters!$G$8,Parameters!$G$8*E86)</f>
        <v>0</v>
      </c>
      <c r="G86" s="179"/>
      <c r="H86" s="10">
        <f>VLOOKUP($E$36,'Atomic Scattering'!$P$3:$AM$1203,18,TRUE)</f>
        <v>35.933999999999997</v>
      </c>
      <c r="I86" s="9">
        <f t="shared" si="16"/>
        <v>37.533999999999999</v>
      </c>
      <c r="J86" s="9">
        <f>IF($C86 = 0,H86*Parameters!$G$8,Parameters!$G$8*I86)</f>
        <v>0</v>
      </c>
      <c r="K86" s="179"/>
      <c r="L86" s="10">
        <f>VLOOKUP($E$37,'Atomic Scattering'!$P$3:$AM$1203,18,TRUE)</f>
        <v>29.908000000000001</v>
      </c>
      <c r="M86" s="9">
        <f t="shared" si="17"/>
        <v>31.508000000000003</v>
      </c>
      <c r="N86" s="9">
        <f>IF($C86 = 0,L86*Parameters!$G$8,Parameters!$G$8*M86)</f>
        <v>0</v>
      </c>
      <c r="O86" s="179"/>
      <c r="P86" s="10">
        <f>VLOOKUP($E$38,'Atomic Scattering'!$P$3:$AM$1203,18,TRUE)</f>
        <v>27.58</v>
      </c>
      <c r="Q86" s="9">
        <f t="shared" si="18"/>
        <v>29.18</v>
      </c>
      <c r="R86" s="9">
        <f>IF($C86 = 0,P86*Parameters!$G$8,Parameters!$G$8*Q86)</f>
        <v>0</v>
      </c>
      <c r="S86" s="179"/>
    </row>
    <row r="87" spans="1:19" x14ac:dyDescent="0.25">
      <c r="A87" s="74" t="s">
        <v>72</v>
      </c>
      <c r="B87" s="74">
        <f>(IF(Parameters!$B$5=Parameters!$K$2,Parameters!$L$2,IF(Parameters!$B$5=Parameters!$K$3,Parameters!$L$3,IF(Parameters!$B$5=Parameters!$K$4,Parameters!$L$4,IF(Parameters!$B$5=Parameters!$K$5,Parameters!$L$5,0)))))/6.7446</f>
        <v>0.22841977285532128</v>
      </c>
      <c r="C87" s="72">
        <f>IF(AND((B87&gt;0.8),(B87&lt;1.6)),VLOOKUP(B87,Δf!$A$2:$T$52,Δf!$V$4,TRUE),IF(B87&lt;0.8,B87,IF(B87&gt;=1.6,1.6,B87)))</f>
        <v>0.22841977285532128</v>
      </c>
      <c r="D87" s="10">
        <f>VLOOKUP($E$35,'Atomic Scattering'!$P$3:$AM$1203,19,TRUE)</f>
        <v>8.8840000000000003</v>
      </c>
      <c r="E87" s="9">
        <f t="shared" si="15"/>
        <v>9.112419772855322</v>
      </c>
      <c r="F87" s="9">
        <f>IF($C87 = 0,D87*Parameters!$G$9,Parameters!$G$9*E87)</f>
        <v>3.7360921068706823E-2</v>
      </c>
      <c r="G87" s="179"/>
      <c r="H87" s="10">
        <f>VLOOKUP($E$36,'Atomic Scattering'!$P$3:$AM$1203,19,TRUE)</f>
        <v>8.4760000000000009</v>
      </c>
      <c r="I87" s="9">
        <f t="shared" si="16"/>
        <v>8.7044197728553225</v>
      </c>
      <c r="J87" s="9">
        <f>IF($C87 = 0,H87*Parameters!$G$9,Parameters!$G$9*I87)</f>
        <v>3.5688121068706828E-2</v>
      </c>
      <c r="K87" s="179"/>
      <c r="L87" s="10">
        <f>VLOOKUP($E$37,'Atomic Scattering'!$P$3:$AM$1203,19,TRUE)</f>
        <v>7.234</v>
      </c>
      <c r="M87" s="9">
        <f t="shared" si="17"/>
        <v>7.4624197728553217</v>
      </c>
      <c r="N87" s="9">
        <f>IF($C87 = 0,L87*Parameters!$G$9,Parameters!$G$9*M87)</f>
        <v>3.059592106870682E-2</v>
      </c>
      <c r="O87" s="179"/>
      <c r="P87" s="10">
        <f>VLOOKUP($E$38,'Atomic Scattering'!$P$3:$AM$1203,19,TRUE)</f>
        <v>6.52</v>
      </c>
      <c r="Q87" s="9">
        <f t="shared" si="18"/>
        <v>6.7484197728553212</v>
      </c>
      <c r="R87" s="9">
        <f>IF($C87 = 0,P87*Parameters!$G$9,Parameters!$G$9*Q87)</f>
        <v>2.7668521068706819E-2</v>
      </c>
      <c r="S87" s="179"/>
    </row>
    <row r="88" spans="1:19" x14ac:dyDescent="0.25">
      <c r="A88" s="74" t="s">
        <v>69</v>
      </c>
      <c r="B88" s="74">
        <f>(IF(Parameters!$B$5=Parameters!$K$2,Parameters!$L$2,IF(Parameters!$B$5=Parameters!$K$3,Parameters!$L$3,IF(Parameters!$B$5=Parameters!$K$4,Parameters!$L$4,IF(Parameters!$B$5=Parameters!$K$5,Parameters!$L$5,0)))))/0.42468</f>
        <v>3.6276726005462936</v>
      </c>
      <c r="C88" s="72">
        <f>IF(AND((B88&gt;0.8),(B88&lt;1.6)),VLOOKUP(B88,Δf!$A$2:$T$52,Δf!$V$4,TRUE),IF(B88&lt;0.8,B88,IF(B88&gt;=1.6,1.6,B88)))</f>
        <v>1.6</v>
      </c>
      <c r="D88" s="10">
        <f>VLOOKUP($E$35,'Atomic Scattering'!$P$3:$AM$1203,20,TRUE)</f>
        <v>36.619</v>
      </c>
      <c r="E88" s="9">
        <f t="shared" si="15"/>
        <v>38.219000000000001</v>
      </c>
      <c r="F88" s="9">
        <f>IF($C88 = 0,D88*Parameters!$G$10,Parameters!$G$10*E88)</f>
        <v>0</v>
      </c>
      <c r="G88" s="179"/>
      <c r="H88" s="10">
        <f>VLOOKUP($E$36,'Atomic Scattering'!$P$3:$AM$1203,20,TRUE)</f>
        <v>34.341000000000001</v>
      </c>
      <c r="I88" s="9">
        <f t="shared" si="16"/>
        <v>35.941000000000003</v>
      </c>
      <c r="J88" s="9">
        <f>IF($C88 = 0,H88*Parameters!$G$10,Parameters!$G$10*I88)</f>
        <v>0</v>
      </c>
      <c r="K88" s="179"/>
      <c r="L88" s="10">
        <f>VLOOKUP($E$37,'Atomic Scattering'!$P$3:$AM$1203,20,TRUE)</f>
        <v>29.027999999999999</v>
      </c>
      <c r="M88" s="9">
        <f t="shared" si="17"/>
        <v>30.628</v>
      </c>
      <c r="N88" s="9">
        <f>IF($C88 = 0,L88*Parameters!$G$10,Parameters!$G$10*M88)</f>
        <v>0</v>
      </c>
      <c r="O88" s="179"/>
      <c r="P88" s="10">
        <f>VLOOKUP($E$38,'Atomic Scattering'!$P$3:$AM$1203,20,TRUE)</f>
        <v>26.84</v>
      </c>
      <c r="Q88" s="9">
        <f t="shared" si="18"/>
        <v>28.44</v>
      </c>
      <c r="R88" s="9">
        <f>IF($C88 = 0,P88*Parameters!$G$10,Parameters!$G$10*Q88)</f>
        <v>0</v>
      </c>
      <c r="S88" s="179"/>
    </row>
    <row r="89" spans="1:19" x14ac:dyDescent="0.25">
      <c r="A89" s="74" t="s">
        <v>66</v>
      </c>
      <c r="B89" s="74">
        <f>(IF(Parameters!$B$5=Parameters!$K$2,Parameters!$L$2,IF(Parameters!$B$5=Parameters!$K$3,Parameters!$L$3,IF(Parameters!$B$5=Parameters!$K$4,Parameters!$L$4,IF(Parameters!$B$5=Parameters!$K$5,Parameters!$L$5,0)))))/0.38972</f>
        <v>3.9530945294057269</v>
      </c>
      <c r="C89" s="72">
        <f>IF(AND((B89&gt;0.8),(B89&lt;1.6)),VLOOKUP(B89,Δf!$A$2:$T$52,Δf!$V$4,TRUE),IF(B89&lt;0.8,B89,IF(B89&gt;=1.6,1.6,B89)))</f>
        <v>1.6</v>
      </c>
      <c r="D89" s="10">
        <f>VLOOKUP($E$35,'Atomic Scattering'!$P$3:$AM$1203,21,TRUE)</f>
        <v>38.762999999999998</v>
      </c>
      <c r="E89" s="9">
        <f t="shared" si="15"/>
        <v>40.363</v>
      </c>
      <c r="F89" s="9">
        <f>IF($C89 = 0,D89*Parameters!$G$11,Parameters!$G$11*E89)</f>
        <v>0</v>
      </c>
      <c r="G89" s="179"/>
      <c r="H89" s="10">
        <f>VLOOKUP($E$36,'Atomic Scattering'!$P$3:$AM$1203,21,TRUE)</f>
        <v>36.756999999999998</v>
      </c>
      <c r="I89" s="9">
        <f t="shared" si="16"/>
        <v>38.356999999999999</v>
      </c>
      <c r="J89" s="9">
        <f>IF($C89 = 0,H89*Parameters!$G$11,Parameters!$G$11*I89)</f>
        <v>0</v>
      </c>
      <c r="K89" s="179"/>
      <c r="L89" s="10">
        <f>VLOOKUP($E$37,'Atomic Scattering'!$P$3:$AM$1203,21,TRUE)</f>
        <v>30.707999999999998</v>
      </c>
      <c r="M89" s="9">
        <f t="shared" si="17"/>
        <v>32.308</v>
      </c>
      <c r="N89" s="9">
        <f>IF($C89 = 0,L89*Parameters!$G$11,Parameters!$G$11*M89)</f>
        <v>0</v>
      </c>
      <c r="O89" s="179"/>
      <c r="P89" s="10">
        <f>VLOOKUP($E$38,'Atomic Scattering'!$P$3:$AM$1203,21,TRUE)</f>
        <v>28.26</v>
      </c>
      <c r="Q89" s="9">
        <f t="shared" si="18"/>
        <v>29.860000000000003</v>
      </c>
      <c r="R89" s="9">
        <f>IF($C89 = 0,P89*Parameters!$G$11,Parameters!$G$11*Q89)</f>
        <v>0</v>
      </c>
      <c r="S89" s="179"/>
    </row>
    <row r="90" spans="1:19" x14ac:dyDescent="0.25">
      <c r="A90" s="74" t="s">
        <v>63</v>
      </c>
      <c r="B90" s="74">
        <f>(IF(Parameters!$B$5=Parameters!$K$2,Parameters!$L$2,IF(Parameters!$B$5=Parameters!$K$3,Parameters!$L$3,IF(Parameters!$B$5=Parameters!$K$4,Parameters!$L$4,IF(Parameters!$B$5=Parameters!$K$5,Parameters!$L$5,0)))))/2.4973</f>
        <v>0.61690625875946015</v>
      </c>
      <c r="C90" s="72">
        <f>IF(AND((B90&gt;0.8),(B90&lt;1.6)),VLOOKUP(B90,Δf!$A$2:$T$52,Δf!$V$4,TRUE),IF(B90&lt;0.8,B90,IF(B90&gt;=1.6,1.6,B90)))</f>
        <v>0.61690625875946015</v>
      </c>
      <c r="D90" s="10">
        <f>VLOOKUP($E$35,'Atomic Scattering'!$P$3:$AM$1203,22,TRUE)</f>
        <v>14.452999999999999</v>
      </c>
      <c r="E90" s="9">
        <f t="shared" si="15"/>
        <v>15.06990625875946</v>
      </c>
      <c r="F90" s="9">
        <f>IF($C90 = 0,D90*Parameters!$G$12,Parameters!$G$12*E90)</f>
        <v>9.3433418804308652E-4</v>
      </c>
      <c r="G90" s="179"/>
      <c r="H90" s="10">
        <f>VLOOKUP($E$36,'Atomic Scattering'!$P$3:$AM$1203,22,TRUE)</f>
        <v>13.467000000000001</v>
      </c>
      <c r="I90" s="9">
        <f t="shared" si="16"/>
        <v>14.083906258759461</v>
      </c>
      <c r="J90" s="9">
        <f>IF($C90 = 0,H90*Parameters!$G$12,Parameters!$G$12*I90)</f>
        <v>8.7320218804308664E-4</v>
      </c>
      <c r="K90" s="179"/>
      <c r="L90" s="10">
        <f>VLOOKUP($E$37,'Atomic Scattering'!$P$3:$AM$1203,22,TRUE)</f>
        <v>11.052</v>
      </c>
      <c r="M90" s="9">
        <f t="shared" si="17"/>
        <v>11.66890625875946</v>
      </c>
      <c r="N90" s="9">
        <f>IF($C90 = 0,L90*Parameters!$G$12,Parameters!$G$12*M90)</f>
        <v>7.234721880430866E-4</v>
      </c>
      <c r="O90" s="179"/>
      <c r="P90" s="10">
        <f>VLOOKUP($E$38,'Atomic Scattering'!$P$3:$AM$1203,22,TRUE)</f>
        <v>10.06</v>
      </c>
      <c r="Q90" s="9">
        <f t="shared" si="18"/>
        <v>10.676906258759461</v>
      </c>
      <c r="R90" s="9">
        <f>IF($C90 = 0,P90*Parameters!$G$12,Parameters!$G$12*Q90)</f>
        <v>6.6196818804308661E-4</v>
      </c>
      <c r="S90" s="179"/>
    </row>
    <row r="91" spans="1:19" x14ac:dyDescent="0.25">
      <c r="A91" s="74" t="s">
        <v>59</v>
      </c>
      <c r="B91" s="74">
        <f>(IF(Parameters!$B$5=Parameters!$K$2,Parameters!$L$2,IF(Parameters!$B$5=Parameters!$K$3,Parameters!$L$3,IF(Parameters!$B$5=Parameters!$K$4,Parameters!$L$4,IF(Parameters!$B$5=Parameters!$K$5,Parameters!$L$5,0)))))/2.26902</f>
        <v>0.67897153837339475</v>
      </c>
      <c r="C91" s="72">
        <f>IF(AND((B91&gt;0.8),(B91&lt;1.6)),VLOOKUP(B91,Δf!$A$2:$T$52,Δf!$V$4,TRUE),IF(B91&lt;0.8,B91,IF(B91&gt;=1.6,1.6,B91)))</f>
        <v>0.67897153837339475</v>
      </c>
      <c r="D91" s="10">
        <f>VLOOKUP($E$35,'Atomic Scattering'!$P$3:$AM$1203,23,TRUE)</f>
        <v>15.266999999999999</v>
      </c>
      <c r="E91" s="9">
        <f t="shared" si="15"/>
        <v>15.945971538373394</v>
      </c>
      <c r="F91" s="9">
        <f>IF($C91 = 0,D91*Parameters!$G$13,Parameters!$G$13*E91)</f>
        <v>1.5945971538373394E-2</v>
      </c>
      <c r="G91" s="179"/>
      <c r="H91" s="10">
        <f>VLOOKUP($E$36,'Atomic Scattering'!$P$3:$AM$1203,23,TRUE)</f>
        <v>14.212999999999999</v>
      </c>
      <c r="I91" s="9">
        <f t="shared" si="16"/>
        <v>14.891971538373394</v>
      </c>
      <c r="J91" s="9">
        <f>IF($C91 = 0,H91*Parameters!$G$13,Parameters!$G$13*I91)</f>
        <v>1.4891971538373395E-2</v>
      </c>
      <c r="K91" s="179"/>
      <c r="L91" s="10">
        <f>VLOOKUP($E$37,'Atomic Scattering'!$P$3:$AM$1203,23,TRUE)</f>
        <v>11.66</v>
      </c>
      <c r="M91" s="9">
        <f t="shared" si="17"/>
        <v>12.338971538373395</v>
      </c>
      <c r="N91" s="9">
        <f>IF($C91 = 0,L91*Parameters!$G$13,Parameters!$G$13*M91)</f>
        <v>1.2338971538373395E-2</v>
      </c>
      <c r="O91" s="179"/>
      <c r="P91" s="10">
        <f>VLOOKUP($E$38,'Atomic Scattering'!$P$3:$AM$1203,23,TRUE)</f>
        <v>10.66</v>
      </c>
      <c r="Q91" s="9">
        <f t="shared" si="18"/>
        <v>11.338971538373395</v>
      </c>
      <c r="R91" s="9">
        <f>IF($C91 = 0,P91*Parameters!$G$13,Parameters!$G$13*Q91)</f>
        <v>1.1338971538373394E-2</v>
      </c>
      <c r="S91" s="179"/>
    </row>
    <row r="92" spans="1:19" x14ac:dyDescent="0.25">
      <c r="A92" s="73" t="s">
        <v>94</v>
      </c>
      <c r="B92" s="73">
        <f>(IF(Parameters!$B$5=Parameters!$K$2,Parameters!$L$2,IF(Parameters!$B$5=Parameters!$K$3,Parameters!$L$3,IF(Parameters!$B$5=Parameters!$K$4,Parameters!$L$4,IF(Parameters!$B$5=Parameters!$K$5,Parameters!$L$5,0)))))/0.68877</f>
        <v>2.2367408568898179</v>
      </c>
      <c r="C92" s="72">
        <f>IF(AND((B92&gt;0.8),(B92&lt;1.6)),VLOOKUP(B92,Δf!$A$2:$T$52,Δf!$V$4,TRUE),IF(B92&lt;0.8,B92,IF(B92&gt;=1.6,1.6,B92)))</f>
        <v>1.6</v>
      </c>
      <c r="D92" s="38">
        <f>VLOOKUP($E$35,'Atomic Scattering'!$P$3:$AM$1203,24,TRUE)</f>
        <v>28.736000000000001</v>
      </c>
      <c r="E92" s="15">
        <f t="shared" si="15"/>
        <v>30.336000000000002</v>
      </c>
      <c r="F92" s="15">
        <f>IF($C92 = 0,D92*Parameters!$I$3,Parameters!$I$3*E92)</f>
        <v>0</v>
      </c>
      <c r="G92" s="180"/>
      <c r="H92" s="38">
        <f>VLOOKUP($E$36,'Atomic Scattering'!$P$3:$AM$1203,24,TRUE)</f>
        <v>27.103999999999999</v>
      </c>
      <c r="I92" s="15">
        <f t="shared" si="16"/>
        <v>28.704000000000001</v>
      </c>
      <c r="J92" s="15">
        <f>IF($C92 = 0,H92*Parameters!$I$3,Parameters!$I$3*I92)</f>
        <v>0</v>
      </c>
      <c r="K92" s="180"/>
      <c r="L92" s="38">
        <f>VLOOKUP($E$37,'Atomic Scattering'!$P$3:$AM$1203,24,TRUE)</f>
        <v>22.411999999999999</v>
      </c>
      <c r="M92" s="15">
        <f t="shared" si="17"/>
        <v>24.012</v>
      </c>
      <c r="N92" s="15">
        <f>IF($C92 = 0,L92*Parameters!$I$3,Parameters!$I$3*M92)</f>
        <v>0</v>
      </c>
      <c r="O92" s="180"/>
      <c r="P92" s="38">
        <f>VLOOKUP($E$38,'Atomic Scattering'!$P$3:$AM$1203,24,TRUE)</f>
        <v>20.66</v>
      </c>
      <c r="Q92" s="15">
        <f t="shared" si="18"/>
        <v>22.26</v>
      </c>
      <c r="R92" s="15">
        <f>IF($C92 = 0,P92*Parameters!$I$3,Parameters!$I$3*Q92)</f>
        <v>0</v>
      </c>
      <c r="S92" s="180"/>
    </row>
    <row r="94" spans="1:19" ht="15.75" thickBot="1" x14ac:dyDescent="0.3">
      <c r="A94" s="177" t="s">
        <v>111</v>
      </c>
      <c r="B94" s="177"/>
      <c r="C94" s="177"/>
      <c r="D94" s="177"/>
      <c r="E94" s="177"/>
      <c r="F94" s="177"/>
      <c r="G94" s="177"/>
    </row>
    <row r="95" spans="1:19" ht="31.5" x14ac:dyDescent="0.35">
      <c r="A95" s="68" t="s">
        <v>107</v>
      </c>
      <c r="B95" s="67" t="s">
        <v>106</v>
      </c>
      <c r="C95" s="66" t="s">
        <v>110</v>
      </c>
      <c r="D95" s="66" t="s">
        <v>109</v>
      </c>
      <c r="E95" s="66" t="s">
        <v>29</v>
      </c>
      <c r="F95" s="66" t="s">
        <v>33</v>
      </c>
      <c r="G95" s="71" t="s">
        <v>40</v>
      </c>
    </row>
    <row r="96" spans="1:19" x14ac:dyDescent="0.25">
      <c r="A96" s="173" t="s">
        <v>103</v>
      </c>
      <c r="B96" s="9">
        <v>110</v>
      </c>
      <c r="C96" s="9">
        <f>G43</f>
        <v>16.851722766455438</v>
      </c>
      <c r="D96" s="9">
        <f>4*(C96^2)</f>
        <v>1135.9222407898901</v>
      </c>
      <c r="E96" s="9">
        <v>12</v>
      </c>
      <c r="F96" s="9">
        <v>0.95</v>
      </c>
      <c r="G96" s="70">
        <f t="shared" ref="G96:G103" si="19">(1/E20)*(D96*E96*((1+I31)/(D31*F31)))*F96</f>
        <v>212.48811308189957</v>
      </c>
    </row>
    <row r="97" spans="1:7" x14ac:dyDescent="0.25">
      <c r="A97" s="173"/>
      <c r="B97" s="9">
        <v>200</v>
      </c>
      <c r="C97" s="9">
        <f>K43</f>
        <v>13.541293350455433</v>
      </c>
      <c r="D97" s="9">
        <f>4*(C97^2)</f>
        <v>733.46650241235409</v>
      </c>
      <c r="E97" s="9">
        <v>6</v>
      </c>
      <c r="F97" s="9">
        <v>0.92</v>
      </c>
      <c r="G97" s="70">
        <f t="shared" si="19"/>
        <v>35.164788445390577</v>
      </c>
    </row>
    <row r="98" spans="1:7" x14ac:dyDescent="0.25">
      <c r="A98" s="173"/>
      <c r="B98" s="9">
        <v>211</v>
      </c>
      <c r="C98" s="9">
        <f>O43</f>
        <v>11.935308762455431</v>
      </c>
      <c r="D98" s="9">
        <f>4*(C98^2)</f>
        <v>569.80638102058163</v>
      </c>
      <c r="E98" s="9">
        <v>24</v>
      </c>
      <c r="F98" s="9">
        <v>0.87</v>
      </c>
      <c r="G98" s="70">
        <f t="shared" si="19"/>
        <v>66.226349378836403</v>
      </c>
    </row>
    <row r="99" spans="1:7" x14ac:dyDescent="0.25">
      <c r="A99" s="173"/>
      <c r="B99" s="9">
        <v>220</v>
      </c>
      <c r="C99" s="9">
        <f>S43</f>
        <v>10.840413246455432</v>
      </c>
      <c r="D99" s="9">
        <f>4*(C99^2)</f>
        <v>470.05823741570561</v>
      </c>
      <c r="E99" s="9">
        <v>12</v>
      </c>
      <c r="F99" s="9">
        <v>0.84</v>
      </c>
      <c r="G99" s="70">
        <f t="shared" si="19"/>
        <v>22.984981904408553</v>
      </c>
    </row>
    <row r="100" spans="1:7" x14ac:dyDescent="0.25">
      <c r="A100" s="173" t="s">
        <v>39</v>
      </c>
      <c r="B100" s="9">
        <v>111</v>
      </c>
      <c r="C100" s="9">
        <f>G70</f>
        <v>16.491614160455434</v>
      </c>
      <c r="D100" s="9">
        <f>16*(C100^2)</f>
        <v>4351.5734018773474</v>
      </c>
      <c r="E100" s="9">
        <v>8</v>
      </c>
      <c r="F100" s="9">
        <v>0.95</v>
      </c>
      <c r="G100" s="70">
        <f t="shared" si="19"/>
        <v>188.96739680678186</v>
      </c>
    </row>
    <row r="101" spans="1:7" x14ac:dyDescent="0.25">
      <c r="A101" s="173"/>
      <c r="B101" s="9">
        <v>200</v>
      </c>
      <c r="C101" s="9">
        <f>K70</f>
        <v>15.378551196455437</v>
      </c>
      <c r="D101" s="9">
        <f>16*(C101^2)</f>
        <v>3783.997390432015</v>
      </c>
      <c r="E101" s="9">
        <v>6</v>
      </c>
      <c r="F101" s="9">
        <v>0.94</v>
      </c>
      <c r="G101" s="70">
        <f t="shared" si="19"/>
        <v>82.78034267357485</v>
      </c>
    </row>
    <row r="102" spans="1:7" x14ac:dyDescent="0.25">
      <c r="A102" s="173"/>
      <c r="B102" s="9">
        <v>220</v>
      </c>
      <c r="C102" s="9">
        <f>O70</f>
        <v>12.547348486455434</v>
      </c>
      <c r="D102" s="9">
        <f>16*(C102^2)</f>
        <v>2518.9752646488873</v>
      </c>
      <c r="E102" s="9">
        <v>12</v>
      </c>
      <c r="F102" s="9">
        <v>0.89</v>
      </c>
      <c r="G102" s="70">
        <f t="shared" si="19"/>
        <v>45.443875157601497</v>
      </c>
    </row>
    <row r="103" spans="1:7" ht="15.75" thickBot="1" x14ac:dyDescent="0.3">
      <c r="A103" s="174"/>
      <c r="B103" s="30">
        <v>311</v>
      </c>
      <c r="C103" s="30">
        <f>S70</f>
        <v>11.371271678455432</v>
      </c>
      <c r="D103" s="30">
        <f>16*(C103^2)</f>
        <v>2068.8931133638821</v>
      </c>
      <c r="E103" s="30">
        <v>24</v>
      </c>
      <c r="F103" s="30">
        <v>0.85</v>
      </c>
      <c r="G103" s="69">
        <f t="shared" si="19"/>
        <v>54.729303464421278</v>
      </c>
    </row>
    <row r="105" spans="1:7" ht="15.75" thickBot="1" x14ac:dyDescent="0.3">
      <c r="A105" s="177" t="s">
        <v>108</v>
      </c>
      <c r="B105" s="177"/>
      <c r="C105" s="177"/>
      <c r="D105" s="177"/>
    </row>
    <row r="106" spans="1:7" ht="30" x14ac:dyDescent="0.25">
      <c r="A106" s="68" t="s">
        <v>107</v>
      </c>
      <c r="B106" s="67" t="s">
        <v>106</v>
      </c>
      <c r="C106" s="66" t="s">
        <v>105</v>
      </c>
      <c r="D106" s="65" t="s">
        <v>104</v>
      </c>
    </row>
    <row r="107" spans="1:7" x14ac:dyDescent="0.25">
      <c r="A107" s="173" t="s">
        <v>103</v>
      </c>
      <c r="B107" s="9">
        <v>110</v>
      </c>
      <c r="C107" s="9">
        <f>Parameters!B15/Calculations!G96</f>
        <v>7.4608495365054122</v>
      </c>
      <c r="D107" s="175">
        <f>((1/H24)*(C111+C112+C113+C114))/(((1/H20)*(C107+C108+C109+C110))+((1/H24)*(C111+C112+C113+C114)))</f>
        <v>3.7593390036982345E-2</v>
      </c>
    </row>
    <row r="108" spans="1:7" x14ac:dyDescent="0.25">
      <c r="A108" s="173"/>
      <c r="B108" s="9">
        <v>200</v>
      </c>
      <c r="C108" s="9">
        <f>Parameters!B16/Calculations!G97</f>
        <v>2.1749611296190046</v>
      </c>
      <c r="D108" s="175"/>
    </row>
    <row r="109" spans="1:7" x14ac:dyDescent="0.25">
      <c r="A109" s="173"/>
      <c r="B109" s="9">
        <v>211</v>
      </c>
      <c r="C109" s="9">
        <f>Parameters!B17/Calculations!G98</f>
        <v>1.442994833572073</v>
      </c>
      <c r="D109" s="175"/>
    </row>
    <row r="110" spans="1:7" x14ac:dyDescent="0.25">
      <c r="A110" s="173"/>
      <c r="B110" s="9">
        <v>220</v>
      </c>
      <c r="C110" s="9">
        <f>Parameters!B18/Calculations!G99</f>
        <v>3.4556268232156269</v>
      </c>
      <c r="D110" s="175"/>
    </row>
    <row r="111" spans="1:7" x14ac:dyDescent="0.25">
      <c r="A111" s="173" t="s">
        <v>39</v>
      </c>
      <c r="B111" s="9">
        <v>111</v>
      </c>
      <c r="C111" s="9">
        <f>Parameters!B19/Calculations!G100</f>
        <v>0.56774192698276971</v>
      </c>
      <c r="D111" s="175"/>
    </row>
    <row r="112" spans="1:7" x14ac:dyDescent="0.25">
      <c r="A112" s="173"/>
      <c r="B112" s="9">
        <v>200</v>
      </c>
      <c r="C112" s="9">
        <f>Parameters!B20/Calculations!G101</f>
        <v>0</v>
      </c>
      <c r="D112" s="175"/>
    </row>
    <row r="113" spans="1:4" x14ac:dyDescent="0.25">
      <c r="A113" s="173"/>
      <c r="B113" s="9">
        <v>220</v>
      </c>
      <c r="C113" s="9">
        <f>Parameters!B21/Calculations!G102</f>
        <v>0</v>
      </c>
      <c r="D113" s="175"/>
    </row>
    <row r="114" spans="1:4" ht="15.75" thickBot="1" x14ac:dyDescent="0.3">
      <c r="A114" s="174"/>
      <c r="B114" s="30">
        <v>311</v>
      </c>
      <c r="C114" s="30">
        <f>Parameters!B22/Calculations!G103</f>
        <v>0</v>
      </c>
      <c r="D114" s="176"/>
    </row>
  </sheetData>
  <sheetProtection algorithmName="SHA-512" hashValue="DCkBs4HMkyp975Dd1mi3CQNZnwqPioWP5jeIMiOxxhYjwrstYiwC9XzJVkwV/mlWIUFah07qn9kp4MFUj87SwQ==" saltValue="YtENcEB75rV0f9CqvCLJ6w==" spinCount="100000" sheet="1" objects="1" scenarios="1"/>
  <mergeCells count="45">
    <mergeCell ref="S43:S65"/>
    <mergeCell ref="O43:O65"/>
    <mergeCell ref="K43:K65"/>
    <mergeCell ref="G43:G65"/>
    <mergeCell ref="D41:G41"/>
    <mergeCell ref="H41:K41"/>
    <mergeCell ref="L41:O41"/>
    <mergeCell ref="P41:S41"/>
    <mergeCell ref="J7:K7"/>
    <mergeCell ref="B41:B42"/>
    <mergeCell ref="C41:C42"/>
    <mergeCell ref="A31:A34"/>
    <mergeCell ref="A35:A38"/>
    <mergeCell ref="A20:A23"/>
    <mergeCell ref="A24:A27"/>
    <mergeCell ref="A40:S40"/>
    <mergeCell ref="A41:A42"/>
    <mergeCell ref="A29:I29"/>
    <mergeCell ref="A1:K1"/>
    <mergeCell ref="A9:A12"/>
    <mergeCell ref="A13:A16"/>
    <mergeCell ref="A67:S67"/>
    <mergeCell ref="A68:A69"/>
    <mergeCell ref="B68:B69"/>
    <mergeCell ref="C68:C69"/>
    <mergeCell ref="H68:K68"/>
    <mergeCell ref="L68:O68"/>
    <mergeCell ref="P68:S68"/>
    <mergeCell ref="D68:G68"/>
    <mergeCell ref="A7:H7"/>
    <mergeCell ref="H20:H23"/>
    <mergeCell ref="H24:H27"/>
    <mergeCell ref="A18:H18"/>
    <mergeCell ref="A2:K5"/>
    <mergeCell ref="G70:G92"/>
    <mergeCell ref="K70:K92"/>
    <mergeCell ref="O70:O92"/>
    <mergeCell ref="S70:S92"/>
    <mergeCell ref="A94:G94"/>
    <mergeCell ref="A111:A114"/>
    <mergeCell ref="D107:D114"/>
    <mergeCell ref="A105:D105"/>
    <mergeCell ref="A96:A99"/>
    <mergeCell ref="A100:A103"/>
    <mergeCell ref="A107:A110"/>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1203"/>
  <sheetViews>
    <sheetView zoomScaleNormal="100" workbookViewId="0">
      <selection activeCell="G32" sqref="G32"/>
    </sheetView>
  </sheetViews>
  <sheetFormatPr defaultRowHeight="15" x14ac:dyDescent="0.25"/>
  <sheetData>
    <row r="1" spans="1:39" x14ac:dyDescent="0.25">
      <c r="A1" s="160" t="s">
        <v>159</v>
      </c>
      <c r="B1" s="160"/>
      <c r="C1" s="160"/>
      <c r="D1" s="160"/>
      <c r="E1" s="160"/>
      <c r="F1" s="160"/>
      <c r="G1" s="160"/>
      <c r="H1" s="160"/>
      <c r="I1" s="160"/>
      <c r="J1" s="160"/>
      <c r="K1" s="160"/>
      <c r="L1" s="160"/>
      <c r="M1" s="160"/>
      <c r="N1" s="160"/>
      <c r="P1" s="160" t="s">
        <v>158</v>
      </c>
      <c r="Q1" s="160"/>
      <c r="R1" s="160"/>
      <c r="S1" s="160"/>
      <c r="T1" s="160"/>
      <c r="U1" s="160"/>
      <c r="V1" s="160"/>
      <c r="W1" s="160"/>
      <c r="X1" s="160"/>
      <c r="Y1" s="160"/>
      <c r="Z1" s="160"/>
      <c r="AA1" s="160"/>
      <c r="AB1" s="160"/>
      <c r="AC1" s="160"/>
      <c r="AD1" s="160"/>
      <c r="AE1" s="160"/>
      <c r="AF1" s="160"/>
      <c r="AG1" s="160"/>
      <c r="AH1" s="160"/>
      <c r="AI1" s="160"/>
      <c r="AJ1" s="160"/>
      <c r="AK1" s="160"/>
      <c r="AL1" s="160"/>
      <c r="AM1" s="160"/>
    </row>
    <row r="2" spans="1:39" x14ac:dyDescent="0.25">
      <c r="B2" s="40">
        <v>0</v>
      </c>
      <c r="C2" s="77">
        <v>0.1</v>
      </c>
      <c r="D2" s="77">
        <v>0.2</v>
      </c>
      <c r="E2" s="77">
        <v>0.3</v>
      </c>
      <c r="F2" s="77">
        <v>0.4</v>
      </c>
      <c r="G2" s="77">
        <v>0.5</v>
      </c>
      <c r="H2" s="77">
        <v>0.6</v>
      </c>
      <c r="I2" s="77">
        <v>0.7</v>
      </c>
      <c r="J2" s="77">
        <v>0.8</v>
      </c>
      <c r="K2" s="77">
        <v>0.9</v>
      </c>
      <c r="L2" s="77">
        <v>1</v>
      </c>
      <c r="M2" s="77">
        <v>1.1000000000000001</v>
      </c>
      <c r="N2" s="76">
        <v>1.2</v>
      </c>
      <c r="P2" s="110"/>
      <c r="Q2" s="109" t="s">
        <v>96</v>
      </c>
      <c r="R2" s="109" t="s">
        <v>89</v>
      </c>
      <c r="S2" s="109" t="s">
        <v>83</v>
      </c>
      <c r="T2" s="109" t="s">
        <v>80</v>
      </c>
      <c r="U2" s="109" t="s">
        <v>78</v>
      </c>
      <c r="V2" s="109" t="s">
        <v>76</v>
      </c>
      <c r="W2" s="109" t="s">
        <v>73</v>
      </c>
      <c r="X2" s="109" t="s">
        <v>70</v>
      </c>
      <c r="Y2" s="109" t="s">
        <v>67</v>
      </c>
      <c r="Z2" s="109" t="s">
        <v>64</v>
      </c>
      <c r="AA2" s="109" t="s">
        <v>60</v>
      </c>
      <c r="AB2" s="109" t="s">
        <v>95</v>
      </c>
      <c r="AC2" s="109" t="s">
        <v>88</v>
      </c>
      <c r="AD2" s="109" t="s">
        <v>22</v>
      </c>
      <c r="AE2" s="109" t="s">
        <v>79</v>
      </c>
      <c r="AF2" s="109" t="s">
        <v>77</v>
      </c>
      <c r="AG2" s="109" t="s">
        <v>75</v>
      </c>
      <c r="AH2" s="109" t="s">
        <v>72</v>
      </c>
      <c r="AI2" s="109" t="s">
        <v>69</v>
      </c>
      <c r="AJ2" s="109" t="s">
        <v>66</v>
      </c>
      <c r="AK2" s="109" t="s">
        <v>63</v>
      </c>
      <c r="AL2" s="109" t="s">
        <v>59</v>
      </c>
      <c r="AM2" s="108" t="s">
        <v>94</v>
      </c>
    </row>
    <row r="3" spans="1:39" x14ac:dyDescent="0.25">
      <c r="A3" s="80" t="s">
        <v>96</v>
      </c>
      <c r="B3" s="107">
        <v>13</v>
      </c>
      <c r="C3" s="106">
        <v>11</v>
      </c>
      <c r="D3" s="106">
        <v>8.9499999999999993</v>
      </c>
      <c r="E3" s="106">
        <v>7.75</v>
      </c>
      <c r="F3" s="106">
        <v>6.6</v>
      </c>
      <c r="G3" s="106">
        <v>5.5</v>
      </c>
      <c r="H3" s="106">
        <v>4.5</v>
      </c>
      <c r="I3" s="106">
        <v>3.7</v>
      </c>
      <c r="J3" s="106">
        <v>3.1</v>
      </c>
      <c r="K3" s="106">
        <v>2.65</v>
      </c>
      <c r="L3" s="106">
        <v>2.2999999999999998</v>
      </c>
      <c r="M3" s="106">
        <v>2</v>
      </c>
      <c r="N3" s="105"/>
      <c r="P3" s="104">
        <v>0</v>
      </c>
      <c r="Q3" s="103">
        <v>13</v>
      </c>
      <c r="R3" s="103">
        <v>33</v>
      </c>
      <c r="S3" s="103">
        <v>5</v>
      </c>
      <c r="T3" s="103">
        <v>83</v>
      </c>
      <c r="U3" s="103">
        <v>6</v>
      </c>
      <c r="V3" s="103">
        <v>24</v>
      </c>
      <c r="W3" s="103">
        <v>29</v>
      </c>
      <c r="X3" s="103">
        <v>26</v>
      </c>
      <c r="Y3" s="103">
        <v>25</v>
      </c>
      <c r="Z3" s="103">
        <v>42</v>
      </c>
      <c r="AA3" s="103">
        <v>7</v>
      </c>
      <c r="AB3" s="103">
        <v>41</v>
      </c>
      <c r="AC3" s="103">
        <v>28</v>
      </c>
      <c r="AD3" s="103">
        <v>15</v>
      </c>
      <c r="AE3" s="103">
        <v>82</v>
      </c>
      <c r="AF3" s="103">
        <v>16</v>
      </c>
      <c r="AG3" s="103">
        <v>51</v>
      </c>
      <c r="AH3" s="103">
        <v>14</v>
      </c>
      <c r="AI3" s="103">
        <v>50</v>
      </c>
      <c r="AJ3" s="103">
        <v>52</v>
      </c>
      <c r="AK3" s="103">
        <v>22</v>
      </c>
      <c r="AL3" s="103">
        <v>23</v>
      </c>
      <c r="AM3" s="102">
        <v>40</v>
      </c>
    </row>
    <row r="4" spans="1:39" x14ac:dyDescent="0.25">
      <c r="A4" s="78" t="s">
        <v>89</v>
      </c>
      <c r="B4" s="10">
        <v>33</v>
      </c>
      <c r="C4" s="9">
        <v>29.7</v>
      </c>
      <c r="D4" s="9">
        <v>25</v>
      </c>
      <c r="E4" s="9">
        <v>20.8</v>
      </c>
      <c r="F4" s="9">
        <v>17.7</v>
      </c>
      <c r="G4" s="9">
        <v>15.6</v>
      </c>
      <c r="H4" s="9">
        <v>13.8</v>
      </c>
      <c r="I4" s="9">
        <v>12.1</v>
      </c>
      <c r="J4" s="9">
        <v>10.8</v>
      </c>
      <c r="K4" s="9">
        <v>9.6999999999999993</v>
      </c>
      <c r="L4" s="9">
        <v>8.6999999999999993</v>
      </c>
      <c r="M4" s="9">
        <v>7.9</v>
      </c>
      <c r="N4" s="11">
        <v>7.3</v>
      </c>
      <c r="P4" s="104">
        <v>1E-3</v>
      </c>
      <c r="Q4" s="103">
        <v>12.98</v>
      </c>
      <c r="R4" s="103">
        <v>32.966999999999999</v>
      </c>
      <c r="S4" s="103">
        <v>4.9850000000000003</v>
      </c>
      <c r="T4" s="103">
        <v>82.944999999999993</v>
      </c>
      <c r="U4" s="103">
        <v>5.9859999999999998</v>
      </c>
      <c r="V4" s="103">
        <v>23.971</v>
      </c>
      <c r="W4" s="103">
        <v>28.969000000000001</v>
      </c>
      <c r="X4" s="103">
        <v>25.971</v>
      </c>
      <c r="Y4" s="103">
        <v>24.971</v>
      </c>
      <c r="Z4" s="103">
        <v>41.962000000000003</v>
      </c>
      <c r="AA4" s="103">
        <v>6.9880000000000004</v>
      </c>
      <c r="AB4" s="103">
        <v>40.963000000000001</v>
      </c>
      <c r="AC4" s="103">
        <v>27.97</v>
      </c>
      <c r="AD4" s="103">
        <v>14.974</v>
      </c>
      <c r="AE4" s="103">
        <v>81.944999999999993</v>
      </c>
      <c r="AF4" s="103">
        <v>15.976000000000001</v>
      </c>
      <c r="AG4" s="103">
        <v>50.957000000000001</v>
      </c>
      <c r="AH4" s="103">
        <v>13.9735</v>
      </c>
      <c r="AI4" s="103">
        <v>49.957000000000001</v>
      </c>
      <c r="AJ4" s="103">
        <v>51.957000000000001</v>
      </c>
      <c r="AK4" s="103">
        <v>21.972999999999999</v>
      </c>
      <c r="AL4" s="103">
        <v>22.972000000000001</v>
      </c>
      <c r="AM4" s="102">
        <v>39.963000000000001</v>
      </c>
    </row>
    <row r="5" spans="1:39" x14ac:dyDescent="0.25">
      <c r="A5" s="78" t="s">
        <v>83</v>
      </c>
      <c r="B5" s="10">
        <v>5</v>
      </c>
      <c r="C5" s="9">
        <v>3.5</v>
      </c>
      <c r="D5" s="9">
        <v>2.4</v>
      </c>
      <c r="E5" s="9">
        <v>1.9</v>
      </c>
      <c r="F5" s="9">
        <v>1.7</v>
      </c>
      <c r="G5" s="9">
        <v>1.5</v>
      </c>
      <c r="H5" s="9">
        <v>1.4</v>
      </c>
      <c r="I5" s="9">
        <v>1.2</v>
      </c>
      <c r="J5" s="9">
        <v>1.2</v>
      </c>
      <c r="K5" s="9">
        <v>1</v>
      </c>
      <c r="L5" s="9">
        <v>0.9</v>
      </c>
      <c r="M5" s="9">
        <v>0.7</v>
      </c>
      <c r="N5" s="11"/>
      <c r="P5" s="104">
        <v>2E-3</v>
      </c>
      <c r="Q5" s="103">
        <v>12.96</v>
      </c>
      <c r="R5" s="103">
        <v>32.933999999999997</v>
      </c>
      <c r="S5" s="103">
        <v>4.97</v>
      </c>
      <c r="T5" s="103">
        <v>82.89</v>
      </c>
      <c r="U5" s="103">
        <v>5.9720000000000004</v>
      </c>
      <c r="V5" s="103">
        <v>23.942</v>
      </c>
      <c r="W5" s="103">
        <v>28.937999999999999</v>
      </c>
      <c r="X5" s="103">
        <v>25.942</v>
      </c>
      <c r="Y5" s="103">
        <v>24.942</v>
      </c>
      <c r="Z5" s="103">
        <v>41.923999999999999</v>
      </c>
      <c r="AA5" s="103">
        <v>6.976</v>
      </c>
      <c r="AB5" s="103">
        <v>40.926000000000002</v>
      </c>
      <c r="AC5" s="103">
        <v>27.94</v>
      </c>
      <c r="AD5" s="103">
        <v>14.948</v>
      </c>
      <c r="AE5" s="103">
        <v>81.89</v>
      </c>
      <c r="AF5" s="103">
        <v>15.952</v>
      </c>
      <c r="AG5" s="103">
        <v>50.914000000000001</v>
      </c>
      <c r="AH5" s="103">
        <v>13.946999999999999</v>
      </c>
      <c r="AI5" s="103">
        <v>49.914000000000001</v>
      </c>
      <c r="AJ5" s="103">
        <v>51.914000000000001</v>
      </c>
      <c r="AK5" s="103">
        <v>21.946000000000002</v>
      </c>
      <c r="AL5" s="103">
        <v>22.943999999999999</v>
      </c>
      <c r="AM5" s="102">
        <v>39.926000000000002</v>
      </c>
    </row>
    <row r="6" spans="1:39" x14ac:dyDescent="0.25">
      <c r="A6" s="78" t="s">
        <v>80</v>
      </c>
      <c r="B6" s="10">
        <v>83</v>
      </c>
      <c r="C6" s="9">
        <v>77.5</v>
      </c>
      <c r="D6" s="9">
        <v>68.400000000000006</v>
      </c>
      <c r="E6" s="9">
        <v>60.4</v>
      </c>
      <c r="F6" s="9">
        <v>52.7</v>
      </c>
      <c r="G6" s="9">
        <v>46.4</v>
      </c>
      <c r="H6" s="9">
        <v>42.2</v>
      </c>
      <c r="I6" s="9">
        <v>38.5</v>
      </c>
      <c r="J6" s="9">
        <v>35.1</v>
      </c>
      <c r="K6" s="9">
        <v>32</v>
      </c>
      <c r="L6" s="9">
        <v>29.2</v>
      </c>
      <c r="M6" s="9">
        <v>26.8</v>
      </c>
      <c r="N6" s="11">
        <v>24.58</v>
      </c>
      <c r="P6" s="104">
        <v>3.0000000000000001E-3</v>
      </c>
      <c r="Q6" s="103">
        <v>12.94</v>
      </c>
      <c r="R6" s="103">
        <v>32.901000000000003</v>
      </c>
      <c r="S6" s="103">
        <v>4.9550000000000001</v>
      </c>
      <c r="T6" s="103">
        <v>82.834999999999994</v>
      </c>
      <c r="U6" s="103">
        <v>5.9580000000000002</v>
      </c>
      <c r="V6" s="103">
        <v>23.913</v>
      </c>
      <c r="W6" s="103">
        <v>28.907</v>
      </c>
      <c r="X6" s="103">
        <v>25.913</v>
      </c>
      <c r="Y6" s="103">
        <v>24.913</v>
      </c>
      <c r="Z6" s="103">
        <v>41.886000000000003</v>
      </c>
      <c r="AA6" s="103">
        <v>6.9640000000000004</v>
      </c>
      <c r="AB6" s="103">
        <v>40.889000000000003</v>
      </c>
      <c r="AC6" s="103">
        <v>27.91</v>
      </c>
      <c r="AD6" s="103">
        <v>14.922000000000001</v>
      </c>
      <c r="AE6" s="103">
        <v>81.834999999999994</v>
      </c>
      <c r="AF6" s="103">
        <v>15.928000000000001</v>
      </c>
      <c r="AG6" s="103">
        <v>50.871000000000002</v>
      </c>
      <c r="AH6" s="103">
        <v>13.920500000000001</v>
      </c>
      <c r="AI6" s="103">
        <v>49.871000000000002</v>
      </c>
      <c r="AJ6" s="103">
        <v>51.871000000000002</v>
      </c>
      <c r="AK6" s="103">
        <v>21.919</v>
      </c>
      <c r="AL6" s="103">
        <v>22.916</v>
      </c>
      <c r="AM6" s="102">
        <v>39.889000000000003</v>
      </c>
    </row>
    <row r="7" spans="1:39" x14ac:dyDescent="0.25">
      <c r="A7" s="78" t="s">
        <v>78</v>
      </c>
      <c r="B7" s="10">
        <v>6</v>
      </c>
      <c r="C7" s="9">
        <v>4.5999999999999996</v>
      </c>
      <c r="D7" s="9">
        <v>3</v>
      </c>
      <c r="E7" s="9">
        <v>2.2000000000000002</v>
      </c>
      <c r="F7" s="9">
        <v>1.9</v>
      </c>
      <c r="G7" s="9">
        <v>1.7</v>
      </c>
      <c r="H7" s="9">
        <v>1.6</v>
      </c>
      <c r="I7" s="9">
        <v>1.4</v>
      </c>
      <c r="J7" s="9">
        <v>1.3</v>
      </c>
      <c r="K7" s="9">
        <v>1.1599999999999999</v>
      </c>
      <c r="L7" s="9">
        <v>1</v>
      </c>
      <c r="M7" s="9">
        <v>0.9</v>
      </c>
      <c r="N7" s="11"/>
      <c r="P7" s="104">
        <v>4.0000000000000001E-3</v>
      </c>
      <c r="Q7" s="103">
        <v>12.92</v>
      </c>
      <c r="R7" s="103">
        <v>32.868000000000002</v>
      </c>
      <c r="S7" s="103">
        <v>4.9400000000000004</v>
      </c>
      <c r="T7" s="103">
        <v>82.78</v>
      </c>
      <c r="U7" s="103">
        <v>5.944</v>
      </c>
      <c r="V7" s="103">
        <v>23.884</v>
      </c>
      <c r="W7" s="103">
        <v>28.876000000000001</v>
      </c>
      <c r="X7" s="103">
        <v>25.884</v>
      </c>
      <c r="Y7" s="103">
        <v>24.884</v>
      </c>
      <c r="Z7" s="103">
        <v>41.847999999999999</v>
      </c>
      <c r="AA7" s="103">
        <v>6.952</v>
      </c>
      <c r="AB7" s="103">
        <v>40.851999999999997</v>
      </c>
      <c r="AC7" s="103">
        <v>27.88</v>
      </c>
      <c r="AD7" s="103">
        <v>14.896000000000001</v>
      </c>
      <c r="AE7" s="103">
        <v>81.78</v>
      </c>
      <c r="AF7" s="103">
        <v>15.904</v>
      </c>
      <c r="AG7" s="103">
        <v>50.828000000000003</v>
      </c>
      <c r="AH7" s="103">
        <v>13.894</v>
      </c>
      <c r="AI7" s="103">
        <v>49.828000000000003</v>
      </c>
      <c r="AJ7" s="103">
        <v>51.828000000000003</v>
      </c>
      <c r="AK7" s="103">
        <v>21.891999999999999</v>
      </c>
      <c r="AL7" s="103">
        <v>22.888000000000002</v>
      </c>
      <c r="AM7" s="102">
        <v>39.851999999999997</v>
      </c>
    </row>
    <row r="8" spans="1:39" x14ac:dyDescent="0.25">
      <c r="A8" s="78" t="s">
        <v>76</v>
      </c>
      <c r="B8" s="10">
        <v>24</v>
      </c>
      <c r="C8" s="9">
        <v>21.1</v>
      </c>
      <c r="D8" s="9">
        <v>17.399999999999999</v>
      </c>
      <c r="E8" s="9">
        <v>14.2</v>
      </c>
      <c r="F8" s="9">
        <v>12.1</v>
      </c>
      <c r="G8" s="9">
        <v>10.6</v>
      </c>
      <c r="H8" s="9">
        <v>9.1999999999999993</v>
      </c>
      <c r="I8" s="9">
        <v>8</v>
      </c>
      <c r="J8" s="9">
        <v>7.1</v>
      </c>
      <c r="K8" s="9">
        <v>6.3</v>
      </c>
      <c r="L8" s="9">
        <v>5.7</v>
      </c>
      <c r="M8" s="9">
        <v>5.0999999999999996</v>
      </c>
      <c r="N8" s="11">
        <v>4.5999999999999996</v>
      </c>
      <c r="P8" s="104">
        <v>5.0000000000000001E-3</v>
      </c>
      <c r="Q8" s="103">
        <v>12.9</v>
      </c>
      <c r="R8" s="103">
        <v>32.835000000000001</v>
      </c>
      <c r="S8" s="103">
        <v>4.9249999999999998</v>
      </c>
      <c r="T8" s="103">
        <v>82.724999999999994</v>
      </c>
      <c r="U8" s="103">
        <v>5.93</v>
      </c>
      <c r="V8" s="103">
        <v>23.855</v>
      </c>
      <c r="W8" s="103">
        <v>28.844999999999999</v>
      </c>
      <c r="X8" s="103">
        <v>25.855</v>
      </c>
      <c r="Y8" s="103">
        <v>24.855</v>
      </c>
      <c r="Z8" s="103">
        <v>41.81</v>
      </c>
      <c r="AA8" s="103">
        <v>6.94</v>
      </c>
      <c r="AB8" s="103">
        <v>40.814999999999998</v>
      </c>
      <c r="AC8" s="103">
        <v>27.85</v>
      </c>
      <c r="AD8" s="103">
        <v>14.87</v>
      </c>
      <c r="AE8" s="103">
        <v>81.724999999999994</v>
      </c>
      <c r="AF8" s="103">
        <v>15.88</v>
      </c>
      <c r="AG8" s="103">
        <v>50.784999999999997</v>
      </c>
      <c r="AH8" s="103">
        <v>13.8675</v>
      </c>
      <c r="AI8" s="103">
        <v>49.784999999999997</v>
      </c>
      <c r="AJ8" s="103">
        <v>51.784999999999997</v>
      </c>
      <c r="AK8" s="103">
        <v>21.864999999999998</v>
      </c>
      <c r="AL8" s="103">
        <v>22.86</v>
      </c>
      <c r="AM8" s="102">
        <v>39.814999999999998</v>
      </c>
    </row>
    <row r="9" spans="1:39" x14ac:dyDescent="0.25">
      <c r="A9" s="78" t="s">
        <v>73</v>
      </c>
      <c r="B9" s="10">
        <v>29</v>
      </c>
      <c r="C9" s="9">
        <v>25.9</v>
      </c>
      <c r="D9" s="9">
        <v>21.6</v>
      </c>
      <c r="E9" s="9">
        <v>17.899999999999999</v>
      </c>
      <c r="F9" s="9">
        <v>15.2</v>
      </c>
      <c r="G9" s="9">
        <v>13.3</v>
      </c>
      <c r="H9" s="9">
        <v>11.7</v>
      </c>
      <c r="I9" s="9">
        <v>10.199999999999999</v>
      </c>
      <c r="J9" s="9">
        <v>9.1</v>
      </c>
      <c r="K9" s="9">
        <v>8.1</v>
      </c>
      <c r="L9" s="9">
        <v>7.2</v>
      </c>
      <c r="M9" s="9">
        <v>6.6</v>
      </c>
      <c r="N9" s="11">
        <v>6</v>
      </c>
      <c r="P9" s="104">
        <v>6.0000000000000001E-3</v>
      </c>
      <c r="Q9" s="103">
        <v>12.88</v>
      </c>
      <c r="R9" s="103">
        <v>32.802</v>
      </c>
      <c r="S9" s="103">
        <v>4.91</v>
      </c>
      <c r="T9" s="103">
        <v>82.67</v>
      </c>
      <c r="U9" s="103">
        <v>5.9160000000000004</v>
      </c>
      <c r="V9" s="103">
        <v>23.826000000000001</v>
      </c>
      <c r="W9" s="103">
        <v>28.814</v>
      </c>
      <c r="X9" s="103">
        <v>25.826000000000001</v>
      </c>
      <c r="Y9" s="103">
        <v>24.826000000000001</v>
      </c>
      <c r="Z9" s="103">
        <v>41.771999999999998</v>
      </c>
      <c r="AA9" s="103">
        <v>6.9279999999999999</v>
      </c>
      <c r="AB9" s="103">
        <v>40.777999999999999</v>
      </c>
      <c r="AC9" s="103">
        <v>27.82</v>
      </c>
      <c r="AD9" s="103">
        <v>14.843999999999999</v>
      </c>
      <c r="AE9" s="103">
        <v>81.67</v>
      </c>
      <c r="AF9" s="103">
        <v>15.856</v>
      </c>
      <c r="AG9" s="103">
        <v>50.741999999999997</v>
      </c>
      <c r="AH9" s="103">
        <v>13.840999999999999</v>
      </c>
      <c r="AI9" s="103">
        <v>49.741999999999997</v>
      </c>
      <c r="AJ9" s="103">
        <v>51.741999999999997</v>
      </c>
      <c r="AK9" s="103">
        <v>21.838000000000001</v>
      </c>
      <c r="AL9" s="103">
        <v>22.832000000000001</v>
      </c>
      <c r="AM9" s="102">
        <v>39.777999999999999</v>
      </c>
    </row>
    <row r="10" spans="1:39" x14ac:dyDescent="0.25">
      <c r="A10" s="78" t="s">
        <v>70</v>
      </c>
      <c r="B10" s="10">
        <v>26</v>
      </c>
      <c r="C10" s="9">
        <v>23.1</v>
      </c>
      <c r="D10" s="9">
        <v>18.899999999999999</v>
      </c>
      <c r="E10" s="9">
        <v>15.6</v>
      </c>
      <c r="F10" s="9">
        <v>13.3</v>
      </c>
      <c r="G10" s="9">
        <v>11.6</v>
      </c>
      <c r="H10" s="9">
        <v>10.199999999999999</v>
      </c>
      <c r="I10" s="9">
        <v>8.9</v>
      </c>
      <c r="J10" s="9">
        <v>7.9</v>
      </c>
      <c r="K10" s="9">
        <v>7</v>
      </c>
      <c r="L10" s="9">
        <v>6.3</v>
      </c>
      <c r="M10" s="9">
        <v>5.7</v>
      </c>
      <c r="N10" s="11">
        <v>5.2</v>
      </c>
      <c r="P10" s="104">
        <v>7.0000000000000001E-3</v>
      </c>
      <c r="Q10" s="103">
        <v>12.86</v>
      </c>
      <c r="R10" s="103">
        <v>32.768999999999998</v>
      </c>
      <c r="S10" s="103">
        <v>4.8949999999999996</v>
      </c>
      <c r="T10" s="103">
        <v>82.614999999999995</v>
      </c>
      <c r="U10" s="103">
        <v>5.9020000000000001</v>
      </c>
      <c r="V10" s="103">
        <v>23.797000000000001</v>
      </c>
      <c r="W10" s="103">
        <v>28.783000000000001</v>
      </c>
      <c r="X10" s="103">
        <v>25.797000000000001</v>
      </c>
      <c r="Y10" s="103">
        <v>24.797000000000001</v>
      </c>
      <c r="Z10" s="103">
        <v>41.734000000000002</v>
      </c>
      <c r="AA10" s="103">
        <v>6.9160000000000004</v>
      </c>
      <c r="AB10" s="103">
        <v>40.741</v>
      </c>
      <c r="AC10" s="103">
        <v>27.79</v>
      </c>
      <c r="AD10" s="103">
        <v>14.818</v>
      </c>
      <c r="AE10" s="103">
        <v>81.614999999999995</v>
      </c>
      <c r="AF10" s="103">
        <v>15.832000000000001</v>
      </c>
      <c r="AG10" s="103">
        <v>50.698999999999998</v>
      </c>
      <c r="AH10" s="103">
        <v>13.814500000000001</v>
      </c>
      <c r="AI10" s="103">
        <v>49.698999999999998</v>
      </c>
      <c r="AJ10" s="103">
        <v>51.698999999999998</v>
      </c>
      <c r="AK10" s="103">
        <v>21.811</v>
      </c>
      <c r="AL10" s="103">
        <v>22.803999999999998</v>
      </c>
      <c r="AM10" s="102">
        <v>39.741</v>
      </c>
    </row>
    <row r="11" spans="1:39" x14ac:dyDescent="0.25">
      <c r="A11" s="78" t="s">
        <v>67</v>
      </c>
      <c r="B11" s="10">
        <v>25</v>
      </c>
      <c r="C11" s="9">
        <v>22.1</v>
      </c>
      <c r="D11" s="9">
        <v>18.2</v>
      </c>
      <c r="E11" s="9">
        <v>14.9</v>
      </c>
      <c r="F11" s="9">
        <v>12.7</v>
      </c>
      <c r="G11" s="9">
        <v>11.1</v>
      </c>
      <c r="H11" s="9">
        <v>9.6999999999999993</v>
      </c>
      <c r="I11" s="9">
        <v>8.4</v>
      </c>
      <c r="J11" s="9">
        <v>7.5</v>
      </c>
      <c r="K11" s="9">
        <v>6.6</v>
      </c>
      <c r="L11" s="9">
        <v>6</v>
      </c>
      <c r="M11" s="9">
        <v>5.4</v>
      </c>
      <c r="N11" s="11">
        <v>4.9000000000000004</v>
      </c>
      <c r="P11" s="104">
        <v>8.0000000000000002E-3</v>
      </c>
      <c r="Q11" s="103">
        <v>12.84</v>
      </c>
      <c r="R11" s="103">
        <v>32.735999999999997</v>
      </c>
      <c r="S11" s="103">
        <v>4.88</v>
      </c>
      <c r="T11" s="103">
        <v>82.56</v>
      </c>
      <c r="U11" s="103">
        <v>5.8879999999999999</v>
      </c>
      <c r="V11" s="103">
        <v>23.768000000000001</v>
      </c>
      <c r="W11" s="103">
        <v>28.751999999999999</v>
      </c>
      <c r="X11" s="103">
        <v>25.768000000000001</v>
      </c>
      <c r="Y11" s="103">
        <v>24.768000000000001</v>
      </c>
      <c r="Z11" s="103">
        <v>41.695999999999998</v>
      </c>
      <c r="AA11" s="103">
        <v>6.9039999999999999</v>
      </c>
      <c r="AB11" s="103">
        <v>40.704000000000001</v>
      </c>
      <c r="AC11" s="103">
        <v>27.76</v>
      </c>
      <c r="AD11" s="103">
        <v>14.792</v>
      </c>
      <c r="AE11" s="103">
        <v>81.56</v>
      </c>
      <c r="AF11" s="103">
        <v>15.808</v>
      </c>
      <c r="AG11" s="103">
        <v>50.655999999999999</v>
      </c>
      <c r="AH11" s="103">
        <v>13.788</v>
      </c>
      <c r="AI11" s="103">
        <v>49.655999999999999</v>
      </c>
      <c r="AJ11" s="103">
        <v>51.655999999999999</v>
      </c>
      <c r="AK11" s="103">
        <v>21.783999999999999</v>
      </c>
      <c r="AL11" s="103">
        <v>22.776</v>
      </c>
      <c r="AM11" s="102">
        <v>39.704000000000001</v>
      </c>
    </row>
    <row r="12" spans="1:39" x14ac:dyDescent="0.25">
      <c r="A12" s="78" t="s">
        <v>64</v>
      </c>
      <c r="B12" s="10">
        <v>42</v>
      </c>
      <c r="C12" s="9">
        <v>38.200000000000003</v>
      </c>
      <c r="D12" s="9">
        <v>32.6</v>
      </c>
      <c r="E12" s="9">
        <v>27.6</v>
      </c>
      <c r="F12" s="9">
        <v>23.5</v>
      </c>
      <c r="G12" s="9">
        <v>20.8</v>
      </c>
      <c r="H12" s="9">
        <v>18.600000000000001</v>
      </c>
      <c r="I12" s="9">
        <v>16.5</v>
      </c>
      <c r="J12" s="9">
        <v>14.8</v>
      </c>
      <c r="K12" s="9">
        <v>13.2</v>
      </c>
      <c r="L12" s="9">
        <v>12</v>
      </c>
      <c r="M12" s="9">
        <v>10.9</v>
      </c>
      <c r="N12" s="11">
        <v>10</v>
      </c>
      <c r="P12" s="104">
        <v>8.9999999999999993E-3</v>
      </c>
      <c r="Q12" s="103">
        <v>12.82</v>
      </c>
      <c r="R12" s="103">
        <v>32.703000000000003</v>
      </c>
      <c r="S12" s="103">
        <v>4.8650000000000002</v>
      </c>
      <c r="T12" s="103">
        <v>82.504999999999995</v>
      </c>
      <c r="U12" s="103">
        <v>5.8739999999999997</v>
      </c>
      <c r="V12" s="103">
        <v>23.739000000000001</v>
      </c>
      <c r="W12" s="103">
        <v>28.721</v>
      </c>
      <c r="X12" s="103">
        <v>25.739000000000001</v>
      </c>
      <c r="Y12" s="103">
        <v>24.739000000000001</v>
      </c>
      <c r="Z12" s="103">
        <v>41.658000000000001</v>
      </c>
      <c r="AA12" s="103">
        <v>6.8920000000000003</v>
      </c>
      <c r="AB12" s="103">
        <v>40.667000000000002</v>
      </c>
      <c r="AC12" s="103">
        <v>27.73</v>
      </c>
      <c r="AD12" s="103">
        <v>14.766</v>
      </c>
      <c r="AE12" s="103">
        <v>81.504999999999995</v>
      </c>
      <c r="AF12" s="103">
        <v>15.784000000000001</v>
      </c>
      <c r="AG12" s="103">
        <v>50.613</v>
      </c>
      <c r="AH12" s="103">
        <v>13.7615</v>
      </c>
      <c r="AI12" s="103">
        <v>49.613</v>
      </c>
      <c r="AJ12" s="103">
        <v>51.613</v>
      </c>
      <c r="AK12" s="103">
        <v>21.757000000000001</v>
      </c>
      <c r="AL12" s="103">
        <v>22.748000000000001</v>
      </c>
      <c r="AM12" s="102">
        <v>39.667000000000002</v>
      </c>
    </row>
    <row r="13" spans="1:39" x14ac:dyDescent="0.25">
      <c r="A13" s="78" t="s">
        <v>60</v>
      </c>
      <c r="B13" s="10">
        <v>7</v>
      </c>
      <c r="C13" s="9">
        <v>5.8</v>
      </c>
      <c r="D13" s="9">
        <v>4.2</v>
      </c>
      <c r="E13" s="9">
        <v>3</v>
      </c>
      <c r="F13" s="9">
        <v>2.2999999999999998</v>
      </c>
      <c r="G13" s="9">
        <v>1.9</v>
      </c>
      <c r="H13" s="9">
        <v>1.65</v>
      </c>
      <c r="I13" s="9">
        <v>1.54</v>
      </c>
      <c r="J13" s="9">
        <v>1.49</v>
      </c>
      <c r="K13" s="9">
        <v>1.39</v>
      </c>
      <c r="L13" s="9">
        <v>1.29</v>
      </c>
      <c r="M13" s="9">
        <v>1.17</v>
      </c>
      <c r="N13" s="11"/>
      <c r="P13" s="104">
        <v>0.01</v>
      </c>
      <c r="Q13" s="103">
        <v>12.8</v>
      </c>
      <c r="R13" s="103">
        <v>32.67</v>
      </c>
      <c r="S13" s="103">
        <v>4.8499999999999996</v>
      </c>
      <c r="T13" s="103">
        <v>82.45</v>
      </c>
      <c r="U13" s="103">
        <v>5.86</v>
      </c>
      <c r="V13" s="103">
        <v>23.71</v>
      </c>
      <c r="W13" s="103">
        <v>28.69</v>
      </c>
      <c r="X13" s="103">
        <v>25.71</v>
      </c>
      <c r="Y13" s="103">
        <v>24.71</v>
      </c>
      <c r="Z13" s="103">
        <v>41.62</v>
      </c>
      <c r="AA13" s="103">
        <v>6.88</v>
      </c>
      <c r="AB13" s="103">
        <v>40.630000000000003</v>
      </c>
      <c r="AC13" s="103">
        <v>27.7</v>
      </c>
      <c r="AD13" s="103">
        <v>14.74</v>
      </c>
      <c r="AE13" s="103">
        <v>81.45</v>
      </c>
      <c r="AF13" s="103">
        <v>15.76</v>
      </c>
      <c r="AG13" s="103">
        <v>50.57</v>
      </c>
      <c r="AH13" s="103">
        <v>13.734999999999999</v>
      </c>
      <c r="AI13" s="103">
        <v>49.57</v>
      </c>
      <c r="AJ13" s="103">
        <v>51.57</v>
      </c>
      <c r="AK13" s="103">
        <v>21.73</v>
      </c>
      <c r="AL13" s="103">
        <v>22.72</v>
      </c>
      <c r="AM13" s="102">
        <v>39.630000000000003</v>
      </c>
    </row>
    <row r="14" spans="1:39" x14ac:dyDescent="0.25">
      <c r="A14" s="78" t="s">
        <v>95</v>
      </c>
      <c r="B14" s="10">
        <v>41</v>
      </c>
      <c r="C14" s="9">
        <v>37.299999999999997</v>
      </c>
      <c r="D14" s="9">
        <v>31.7</v>
      </c>
      <c r="E14" s="9">
        <v>26.8</v>
      </c>
      <c r="F14" s="9">
        <v>22.8</v>
      </c>
      <c r="G14" s="9">
        <v>20.2</v>
      </c>
      <c r="H14" s="9">
        <v>18.100000000000001</v>
      </c>
      <c r="I14" s="9">
        <v>16</v>
      </c>
      <c r="J14" s="9">
        <v>14.3</v>
      </c>
      <c r="K14" s="9">
        <v>12.8</v>
      </c>
      <c r="L14" s="9">
        <v>11.6</v>
      </c>
      <c r="M14" s="9">
        <v>10.6</v>
      </c>
      <c r="N14" s="11">
        <v>9.6999999999999993</v>
      </c>
      <c r="P14" s="104">
        <v>1.0999999999999999E-2</v>
      </c>
      <c r="Q14" s="103">
        <v>12.78</v>
      </c>
      <c r="R14" s="103">
        <v>32.637</v>
      </c>
      <c r="S14" s="103">
        <v>4.835</v>
      </c>
      <c r="T14" s="103">
        <v>82.394999999999996</v>
      </c>
      <c r="U14" s="103">
        <v>5.8460000000000001</v>
      </c>
      <c r="V14" s="103">
        <v>23.681000000000001</v>
      </c>
      <c r="W14" s="103">
        <v>28.658999999999999</v>
      </c>
      <c r="X14" s="103">
        <v>25.681000000000001</v>
      </c>
      <c r="Y14" s="103">
        <v>24.681000000000001</v>
      </c>
      <c r="Z14" s="103">
        <v>41.582000000000001</v>
      </c>
      <c r="AA14" s="103">
        <v>6.8680000000000003</v>
      </c>
      <c r="AB14" s="103">
        <v>40.593000000000004</v>
      </c>
      <c r="AC14" s="103">
        <v>27.67</v>
      </c>
      <c r="AD14" s="103">
        <v>14.714</v>
      </c>
      <c r="AE14" s="103">
        <v>81.394999999999996</v>
      </c>
      <c r="AF14" s="103">
        <v>15.736000000000001</v>
      </c>
      <c r="AG14" s="103">
        <v>50.527000000000001</v>
      </c>
      <c r="AH14" s="103">
        <v>13.708500000000001</v>
      </c>
      <c r="AI14" s="103">
        <v>49.527000000000001</v>
      </c>
      <c r="AJ14" s="103">
        <v>51.527000000000001</v>
      </c>
      <c r="AK14" s="103">
        <v>21.702999999999999</v>
      </c>
      <c r="AL14" s="103">
        <v>22.692</v>
      </c>
      <c r="AM14" s="102">
        <v>39.593000000000004</v>
      </c>
    </row>
    <row r="15" spans="1:39" x14ac:dyDescent="0.25">
      <c r="A15" s="78" t="s">
        <v>88</v>
      </c>
      <c r="B15" s="10">
        <v>28</v>
      </c>
      <c r="C15" s="9">
        <v>25</v>
      </c>
      <c r="D15" s="9">
        <v>20.7</v>
      </c>
      <c r="E15" s="9">
        <v>17.2</v>
      </c>
      <c r="F15" s="9">
        <v>14.6</v>
      </c>
      <c r="G15" s="9">
        <v>12.7</v>
      </c>
      <c r="H15" s="9">
        <v>11.2</v>
      </c>
      <c r="I15" s="9">
        <v>9.8000000000000007</v>
      </c>
      <c r="J15" s="9">
        <v>8.6999999999999993</v>
      </c>
      <c r="K15" s="9">
        <v>7.7</v>
      </c>
      <c r="L15" s="9">
        <v>7</v>
      </c>
      <c r="M15" s="9">
        <v>6.3</v>
      </c>
      <c r="N15" s="11">
        <v>5.8</v>
      </c>
      <c r="P15" s="104">
        <v>1.2E-2</v>
      </c>
      <c r="Q15" s="103">
        <v>12.76</v>
      </c>
      <c r="R15" s="103">
        <v>32.603999999999999</v>
      </c>
      <c r="S15" s="103">
        <v>4.82</v>
      </c>
      <c r="T15" s="103">
        <v>82.34</v>
      </c>
      <c r="U15" s="103">
        <v>5.8319999999999999</v>
      </c>
      <c r="V15" s="103">
        <v>23.652000000000001</v>
      </c>
      <c r="W15" s="103">
        <v>28.628</v>
      </c>
      <c r="X15" s="103">
        <v>25.652000000000001</v>
      </c>
      <c r="Y15" s="103">
        <v>24.652000000000001</v>
      </c>
      <c r="Z15" s="103">
        <v>41.543999999999997</v>
      </c>
      <c r="AA15" s="103">
        <v>6.8559999999999999</v>
      </c>
      <c r="AB15" s="103">
        <v>40.555999999999997</v>
      </c>
      <c r="AC15" s="103">
        <v>27.64</v>
      </c>
      <c r="AD15" s="103">
        <v>14.688000000000001</v>
      </c>
      <c r="AE15" s="103">
        <v>81.34</v>
      </c>
      <c r="AF15" s="103">
        <v>15.712</v>
      </c>
      <c r="AG15" s="103">
        <v>50.484000000000002</v>
      </c>
      <c r="AH15" s="103">
        <v>13.682</v>
      </c>
      <c r="AI15" s="103">
        <v>49.484000000000002</v>
      </c>
      <c r="AJ15" s="103">
        <v>51.484000000000002</v>
      </c>
      <c r="AK15" s="103">
        <v>21.675999999999998</v>
      </c>
      <c r="AL15" s="103">
        <v>22.664000000000001</v>
      </c>
      <c r="AM15" s="102">
        <v>39.555999999999997</v>
      </c>
    </row>
    <row r="16" spans="1:39" x14ac:dyDescent="0.25">
      <c r="A16" s="78" t="s">
        <v>22</v>
      </c>
      <c r="B16" s="10">
        <v>15</v>
      </c>
      <c r="C16" s="9">
        <v>12.4</v>
      </c>
      <c r="D16" s="9">
        <v>10</v>
      </c>
      <c r="E16" s="9">
        <v>8.4499999999999993</v>
      </c>
      <c r="F16" s="9">
        <v>7.45</v>
      </c>
      <c r="G16" s="9">
        <v>6.5</v>
      </c>
      <c r="H16" s="9">
        <v>5.65</v>
      </c>
      <c r="I16" s="9">
        <v>4.8</v>
      </c>
      <c r="J16" s="9">
        <v>4.05</v>
      </c>
      <c r="K16" s="9">
        <v>3.4</v>
      </c>
      <c r="L16" s="9">
        <v>3</v>
      </c>
      <c r="M16" s="9">
        <v>2.6</v>
      </c>
      <c r="N16" s="11"/>
      <c r="P16" s="104">
        <v>1.2999999999999999E-2</v>
      </c>
      <c r="Q16" s="103">
        <v>12.74</v>
      </c>
      <c r="R16" s="103">
        <v>32.570999999999998</v>
      </c>
      <c r="S16" s="103">
        <v>4.8049999999999997</v>
      </c>
      <c r="T16" s="103">
        <v>82.284999999999997</v>
      </c>
      <c r="U16" s="103">
        <v>5.8179999999999996</v>
      </c>
      <c r="V16" s="103">
        <v>23.623000000000001</v>
      </c>
      <c r="W16" s="103">
        <v>28.597000000000001</v>
      </c>
      <c r="X16" s="103">
        <v>25.623000000000001</v>
      </c>
      <c r="Y16" s="103">
        <v>24.623000000000001</v>
      </c>
      <c r="Z16" s="103">
        <v>41.506</v>
      </c>
      <c r="AA16" s="103">
        <v>6.8440000000000003</v>
      </c>
      <c r="AB16" s="103">
        <v>40.518999999999998</v>
      </c>
      <c r="AC16" s="103">
        <v>27.61</v>
      </c>
      <c r="AD16" s="103">
        <v>14.662000000000001</v>
      </c>
      <c r="AE16" s="103">
        <v>81.284999999999997</v>
      </c>
      <c r="AF16" s="103">
        <v>15.688000000000001</v>
      </c>
      <c r="AG16" s="103">
        <v>50.441000000000003</v>
      </c>
      <c r="AH16" s="103">
        <v>13.6555</v>
      </c>
      <c r="AI16" s="103">
        <v>49.441000000000003</v>
      </c>
      <c r="AJ16" s="103">
        <v>51.441000000000003</v>
      </c>
      <c r="AK16" s="103">
        <v>21.649000000000001</v>
      </c>
      <c r="AL16" s="103">
        <v>22.635999999999999</v>
      </c>
      <c r="AM16" s="102">
        <v>39.518999999999998</v>
      </c>
    </row>
    <row r="17" spans="1:39" x14ac:dyDescent="0.25">
      <c r="A17" s="78" t="s">
        <v>79</v>
      </c>
      <c r="B17" s="10">
        <v>82</v>
      </c>
      <c r="C17" s="9">
        <v>76.5</v>
      </c>
      <c r="D17" s="9">
        <v>67.5</v>
      </c>
      <c r="E17" s="9">
        <v>59.5</v>
      </c>
      <c r="F17" s="9">
        <v>51.9</v>
      </c>
      <c r="G17" s="9">
        <v>45.7</v>
      </c>
      <c r="H17" s="9">
        <v>41.6</v>
      </c>
      <c r="I17" s="9">
        <v>37.9</v>
      </c>
      <c r="J17" s="9">
        <v>34.6</v>
      </c>
      <c r="K17" s="9">
        <v>31.5</v>
      </c>
      <c r="L17" s="9">
        <v>28.8</v>
      </c>
      <c r="M17" s="9">
        <v>26.4</v>
      </c>
      <c r="N17" s="11">
        <v>24.5</v>
      </c>
      <c r="P17" s="104">
        <v>1.4E-2</v>
      </c>
      <c r="Q17" s="103">
        <v>12.72</v>
      </c>
      <c r="R17" s="103">
        <v>32.537999999999997</v>
      </c>
      <c r="S17" s="103">
        <v>4.79</v>
      </c>
      <c r="T17" s="103">
        <v>82.23</v>
      </c>
      <c r="U17" s="103">
        <v>5.8040000000000003</v>
      </c>
      <c r="V17" s="103">
        <v>23.594000000000001</v>
      </c>
      <c r="W17" s="103">
        <v>28.565999999999999</v>
      </c>
      <c r="X17" s="103">
        <v>25.594000000000001</v>
      </c>
      <c r="Y17" s="103">
        <v>24.594000000000001</v>
      </c>
      <c r="Z17" s="103">
        <v>41.468000000000004</v>
      </c>
      <c r="AA17" s="103">
        <v>6.8319999999999999</v>
      </c>
      <c r="AB17" s="103">
        <v>40.481999999999999</v>
      </c>
      <c r="AC17" s="103">
        <v>27.58</v>
      </c>
      <c r="AD17" s="103">
        <v>14.635999999999999</v>
      </c>
      <c r="AE17" s="103">
        <v>81.23</v>
      </c>
      <c r="AF17" s="103">
        <v>15.664</v>
      </c>
      <c r="AG17" s="103">
        <v>50.398000000000003</v>
      </c>
      <c r="AH17" s="103">
        <v>13.629</v>
      </c>
      <c r="AI17" s="103">
        <v>49.398000000000003</v>
      </c>
      <c r="AJ17" s="103">
        <v>51.398000000000003</v>
      </c>
      <c r="AK17" s="103">
        <v>21.622</v>
      </c>
      <c r="AL17" s="103">
        <v>22.608000000000001</v>
      </c>
      <c r="AM17" s="102">
        <v>39.481999999999999</v>
      </c>
    </row>
    <row r="18" spans="1:39" x14ac:dyDescent="0.25">
      <c r="A18" s="78" t="s">
        <v>77</v>
      </c>
      <c r="B18" s="10">
        <v>16</v>
      </c>
      <c r="C18" s="9">
        <v>13.6</v>
      </c>
      <c r="D18" s="9">
        <v>10.7</v>
      </c>
      <c r="E18" s="9">
        <v>8.9499999999999993</v>
      </c>
      <c r="F18" s="9">
        <v>7.85</v>
      </c>
      <c r="G18" s="9">
        <v>6.85</v>
      </c>
      <c r="H18" s="9">
        <v>6</v>
      </c>
      <c r="I18" s="9">
        <v>5.25</v>
      </c>
      <c r="J18" s="9">
        <v>4.5</v>
      </c>
      <c r="K18" s="9">
        <v>3.9</v>
      </c>
      <c r="L18" s="9">
        <v>3.35</v>
      </c>
      <c r="M18" s="9">
        <v>2.9</v>
      </c>
      <c r="N18" s="11"/>
      <c r="P18" s="104">
        <v>1.4999999999999999E-2</v>
      </c>
      <c r="Q18" s="103">
        <v>12.7</v>
      </c>
      <c r="R18" s="103">
        <v>32.505000000000003</v>
      </c>
      <c r="S18" s="103">
        <v>4.7750000000000004</v>
      </c>
      <c r="T18" s="103">
        <v>82.174999999999997</v>
      </c>
      <c r="U18" s="103">
        <v>5.79</v>
      </c>
      <c r="V18" s="103">
        <v>23.565000000000001</v>
      </c>
      <c r="W18" s="103">
        <v>28.535</v>
      </c>
      <c r="X18" s="103">
        <v>25.565000000000001</v>
      </c>
      <c r="Y18" s="103">
        <v>24.565000000000001</v>
      </c>
      <c r="Z18" s="103">
        <v>41.43</v>
      </c>
      <c r="AA18" s="103">
        <v>6.82</v>
      </c>
      <c r="AB18" s="103">
        <v>40.445</v>
      </c>
      <c r="AC18" s="103">
        <v>27.55</v>
      </c>
      <c r="AD18" s="103">
        <v>14.61</v>
      </c>
      <c r="AE18" s="103">
        <v>81.174999999999997</v>
      </c>
      <c r="AF18" s="103">
        <v>15.64</v>
      </c>
      <c r="AG18" s="103">
        <v>50.354999999999997</v>
      </c>
      <c r="AH18" s="103">
        <v>13.602499999999999</v>
      </c>
      <c r="AI18" s="103">
        <v>49.354999999999997</v>
      </c>
      <c r="AJ18" s="103">
        <v>51.354999999999997</v>
      </c>
      <c r="AK18" s="103">
        <v>21.594999999999999</v>
      </c>
      <c r="AL18" s="103">
        <v>22.58</v>
      </c>
      <c r="AM18" s="102">
        <v>39.445</v>
      </c>
    </row>
    <row r="19" spans="1:39" x14ac:dyDescent="0.25">
      <c r="A19" s="78" t="s">
        <v>75</v>
      </c>
      <c r="B19" s="10">
        <v>51</v>
      </c>
      <c r="C19" s="9">
        <v>46.7</v>
      </c>
      <c r="D19" s="9">
        <v>40.4</v>
      </c>
      <c r="E19" s="9">
        <v>34.6</v>
      </c>
      <c r="F19" s="9">
        <v>29.5</v>
      </c>
      <c r="G19" s="9">
        <v>26.3</v>
      </c>
      <c r="H19" s="9">
        <v>23.5</v>
      </c>
      <c r="I19" s="9">
        <v>21.1</v>
      </c>
      <c r="J19" s="9">
        <v>19</v>
      </c>
      <c r="K19" s="9">
        <v>17</v>
      </c>
      <c r="L19" s="9">
        <v>15.5</v>
      </c>
      <c r="M19" s="9">
        <v>14.1</v>
      </c>
      <c r="N19" s="11">
        <v>13</v>
      </c>
      <c r="P19" s="104">
        <v>1.6E-2</v>
      </c>
      <c r="Q19" s="103">
        <v>12.68</v>
      </c>
      <c r="R19" s="103">
        <v>32.472000000000001</v>
      </c>
      <c r="S19" s="103">
        <v>4.76</v>
      </c>
      <c r="T19" s="103">
        <v>82.12</v>
      </c>
      <c r="U19" s="103">
        <v>5.7759999999999998</v>
      </c>
      <c r="V19" s="103">
        <v>23.536000000000001</v>
      </c>
      <c r="W19" s="103">
        <v>28.504000000000001</v>
      </c>
      <c r="X19" s="103">
        <v>25.536000000000001</v>
      </c>
      <c r="Y19" s="103">
        <v>24.536000000000001</v>
      </c>
      <c r="Z19" s="103">
        <v>41.392000000000003</v>
      </c>
      <c r="AA19" s="103">
        <v>6.8079999999999998</v>
      </c>
      <c r="AB19" s="103">
        <v>40.408000000000001</v>
      </c>
      <c r="AC19" s="103">
        <v>27.52</v>
      </c>
      <c r="AD19" s="103">
        <v>14.584</v>
      </c>
      <c r="AE19" s="103">
        <v>81.12</v>
      </c>
      <c r="AF19" s="103">
        <v>15.616</v>
      </c>
      <c r="AG19" s="103">
        <v>50.311999999999998</v>
      </c>
      <c r="AH19" s="103">
        <v>13.576000000000001</v>
      </c>
      <c r="AI19" s="103">
        <v>49.311999999999998</v>
      </c>
      <c r="AJ19" s="103">
        <v>51.311999999999998</v>
      </c>
      <c r="AK19" s="103">
        <v>21.568000000000001</v>
      </c>
      <c r="AL19" s="103">
        <v>22.552</v>
      </c>
      <c r="AM19" s="102">
        <v>39.408000000000001</v>
      </c>
    </row>
    <row r="20" spans="1:39" x14ac:dyDescent="0.25">
      <c r="A20" s="78" t="s">
        <v>72</v>
      </c>
      <c r="B20" s="10">
        <v>14</v>
      </c>
      <c r="C20" s="9">
        <v>11.35</v>
      </c>
      <c r="D20" s="9">
        <v>9.4</v>
      </c>
      <c r="E20" s="9">
        <v>8.1999999999999993</v>
      </c>
      <c r="F20" s="9">
        <v>7.15</v>
      </c>
      <c r="G20" s="9">
        <v>6.1</v>
      </c>
      <c r="H20" s="9">
        <v>5.0999999999999996</v>
      </c>
      <c r="I20" s="9">
        <v>4.2</v>
      </c>
      <c r="J20" s="9">
        <v>3.4</v>
      </c>
      <c r="K20" s="9">
        <v>2.95</v>
      </c>
      <c r="L20" s="9">
        <v>2.6</v>
      </c>
      <c r="M20" s="9">
        <v>2.2999999999999998</v>
      </c>
      <c r="N20" s="11"/>
      <c r="P20" s="104">
        <v>1.7000000000000001E-2</v>
      </c>
      <c r="Q20" s="103">
        <v>12.66</v>
      </c>
      <c r="R20" s="103">
        <v>32.439</v>
      </c>
      <c r="S20" s="103">
        <v>4.7450000000000001</v>
      </c>
      <c r="T20" s="103">
        <v>82.064999999999998</v>
      </c>
      <c r="U20" s="103">
        <v>5.7619999999999996</v>
      </c>
      <c r="V20" s="103">
        <v>23.507000000000001</v>
      </c>
      <c r="W20" s="103">
        <v>28.472999999999999</v>
      </c>
      <c r="X20" s="103">
        <v>25.507000000000001</v>
      </c>
      <c r="Y20" s="103">
        <v>24.507000000000001</v>
      </c>
      <c r="Z20" s="103">
        <v>41.353999999999999</v>
      </c>
      <c r="AA20" s="103">
        <v>6.7960000000000003</v>
      </c>
      <c r="AB20" s="103">
        <v>40.371000000000002</v>
      </c>
      <c r="AC20" s="103">
        <v>27.49</v>
      </c>
      <c r="AD20" s="103">
        <v>14.558</v>
      </c>
      <c r="AE20" s="103">
        <v>81.064999999999998</v>
      </c>
      <c r="AF20" s="103">
        <v>15.592000000000001</v>
      </c>
      <c r="AG20" s="103">
        <v>50.268999999999998</v>
      </c>
      <c r="AH20" s="103">
        <v>13.5495</v>
      </c>
      <c r="AI20" s="103">
        <v>49.268999999999998</v>
      </c>
      <c r="AJ20" s="103">
        <v>51.268999999999998</v>
      </c>
      <c r="AK20" s="103">
        <v>21.541</v>
      </c>
      <c r="AL20" s="103">
        <v>22.524000000000001</v>
      </c>
      <c r="AM20" s="102">
        <v>39.371000000000002</v>
      </c>
    </row>
    <row r="21" spans="1:39" x14ac:dyDescent="0.25">
      <c r="A21" s="78" t="s">
        <v>69</v>
      </c>
      <c r="B21" s="10">
        <v>50</v>
      </c>
      <c r="C21" s="9">
        <v>45.7</v>
      </c>
      <c r="D21" s="9">
        <v>39.5</v>
      </c>
      <c r="E21" s="9">
        <v>32.799999999999997</v>
      </c>
      <c r="F21" s="9">
        <v>28.7</v>
      </c>
      <c r="G21" s="9">
        <v>25.6</v>
      </c>
      <c r="H21" s="9">
        <v>22.9</v>
      </c>
      <c r="I21" s="9">
        <v>20.6</v>
      </c>
      <c r="J21" s="9">
        <v>18.5</v>
      </c>
      <c r="K21" s="9">
        <v>16.600000000000001</v>
      </c>
      <c r="L21" s="9">
        <v>15.1</v>
      </c>
      <c r="M21" s="9">
        <v>13.7</v>
      </c>
      <c r="N21" s="11">
        <v>12.7</v>
      </c>
      <c r="P21" s="104">
        <v>1.7999999999999999E-2</v>
      </c>
      <c r="Q21" s="103">
        <v>12.64</v>
      </c>
      <c r="R21" s="103">
        <v>32.405999999999999</v>
      </c>
      <c r="S21" s="103">
        <v>4.7300000000000004</v>
      </c>
      <c r="T21" s="103">
        <v>82.01</v>
      </c>
      <c r="U21" s="103">
        <v>5.7480000000000002</v>
      </c>
      <c r="V21" s="103">
        <v>23.478000000000002</v>
      </c>
      <c r="W21" s="103">
        <v>28.442</v>
      </c>
      <c r="X21" s="103">
        <v>25.478000000000002</v>
      </c>
      <c r="Y21" s="103">
        <v>24.478000000000002</v>
      </c>
      <c r="Z21" s="103">
        <v>41.316000000000003</v>
      </c>
      <c r="AA21" s="103">
        <v>6.7839999999999998</v>
      </c>
      <c r="AB21" s="103">
        <v>40.334000000000003</v>
      </c>
      <c r="AC21" s="103">
        <v>27.46</v>
      </c>
      <c r="AD21" s="103">
        <v>14.532</v>
      </c>
      <c r="AE21" s="103">
        <v>81.010000000000005</v>
      </c>
      <c r="AF21" s="103">
        <v>15.568</v>
      </c>
      <c r="AG21" s="103">
        <v>50.225999999999999</v>
      </c>
      <c r="AH21" s="103">
        <v>13.523</v>
      </c>
      <c r="AI21" s="103">
        <v>49.225999999999999</v>
      </c>
      <c r="AJ21" s="103">
        <v>51.225999999999999</v>
      </c>
      <c r="AK21" s="103">
        <v>21.513999999999999</v>
      </c>
      <c r="AL21" s="103">
        <v>22.495999999999999</v>
      </c>
      <c r="AM21" s="102">
        <v>39.334000000000003</v>
      </c>
    </row>
    <row r="22" spans="1:39" x14ac:dyDescent="0.25">
      <c r="A22" s="78" t="s">
        <v>66</v>
      </c>
      <c r="B22" s="10">
        <v>52</v>
      </c>
      <c r="C22" s="9">
        <v>47.7</v>
      </c>
      <c r="D22" s="9">
        <v>41.3</v>
      </c>
      <c r="E22" s="9">
        <v>35.4</v>
      </c>
      <c r="F22" s="9">
        <v>30.3</v>
      </c>
      <c r="G22" s="9">
        <v>26.9</v>
      </c>
      <c r="H22" s="9">
        <v>24</v>
      </c>
      <c r="I22" s="9">
        <v>21.7</v>
      </c>
      <c r="J22" s="9">
        <v>19.5</v>
      </c>
      <c r="K22" s="9">
        <v>17.5</v>
      </c>
      <c r="L22" s="9">
        <v>16</v>
      </c>
      <c r="M22" s="9">
        <v>14.5</v>
      </c>
      <c r="N22" s="11">
        <v>13.3</v>
      </c>
      <c r="P22" s="104">
        <v>1.9E-2</v>
      </c>
      <c r="Q22" s="103">
        <v>12.62</v>
      </c>
      <c r="R22" s="103">
        <v>32.372999999999998</v>
      </c>
      <c r="S22" s="103">
        <v>4.7149999999999999</v>
      </c>
      <c r="T22" s="103">
        <v>81.954999999999998</v>
      </c>
      <c r="U22" s="103">
        <v>5.734</v>
      </c>
      <c r="V22" s="103">
        <v>23.449000000000002</v>
      </c>
      <c r="W22" s="103">
        <v>28.411000000000001</v>
      </c>
      <c r="X22" s="103">
        <v>25.449000000000002</v>
      </c>
      <c r="Y22" s="103">
        <v>24.449000000000002</v>
      </c>
      <c r="Z22" s="103">
        <v>41.277999999999999</v>
      </c>
      <c r="AA22" s="103">
        <v>6.7720000000000002</v>
      </c>
      <c r="AB22" s="103">
        <v>40.296999999999997</v>
      </c>
      <c r="AC22" s="103">
        <v>27.43</v>
      </c>
      <c r="AD22" s="103">
        <v>14.506</v>
      </c>
      <c r="AE22" s="103">
        <v>80.954999999999998</v>
      </c>
      <c r="AF22" s="103">
        <v>15.544</v>
      </c>
      <c r="AG22" s="103">
        <v>50.183</v>
      </c>
      <c r="AH22" s="103">
        <v>13.496499999999999</v>
      </c>
      <c r="AI22" s="103">
        <v>49.183</v>
      </c>
      <c r="AJ22" s="103">
        <v>51.183</v>
      </c>
      <c r="AK22" s="103">
        <v>21.486999999999998</v>
      </c>
      <c r="AL22" s="103">
        <v>22.468</v>
      </c>
      <c r="AM22" s="102">
        <v>39.296999999999997</v>
      </c>
    </row>
    <row r="23" spans="1:39" x14ac:dyDescent="0.25">
      <c r="A23" s="78" t="s">
        <v>63</v>
      </c>
      <c r="B23" s="10">
        <v>22</v>
      </c>
      <c r="C23" s="9">
        <v>19.3</v>
      </c>
      <c r="D23" s="9">
        <v>15.7</v>
      </c>
      <c r="E23" s="9">
        <v>12.8</v>
      </c>
      <c r="F23" s="9">
        <v>10.9</v>
      </c>
      <c r="G23" s="9">
        <v>9.5</v>
      </c>
      <c r="H23" s="9">
        <v>8.1999999999999993</v>
      </c>
      <c r="I23" s="9">
        <v>7.2</v>
      </c>
      <c r="J23" s="9">
        <v>6.3</v>
      </c>
      <c r="K23" s="9">
        <v>5.6</v>
      </c>
      <c r="L23" s="9">
        <v>5</v>
      </c>
      <c r="M23" s="9">
        <v>4.5999999999999996</v>
      </c>
      <c r="N23" s="11">
        <v>4.2</v>
      </c>
      <c r="P23" s="104">
        <v>0.02</v>
      </c>
      <c r="Q23" s="103">
        <v>12.6</v>
      </c>
      <c r="R23" s="103">
        <v>32.340000000000003</v>
      </c>
      <c r="S23" s="103">
        <v>4.7</v>
      </c>
      <c r="T23" s="103">
        <v>81.900000000000006</v>
      </c>
      <c r="U23" s="103">
        <v>5.72</v>
      </c>
      <c r="V23" s="103">
        <v>23.42</v>
      </c>
      <c r="W23" s="103">
        <v>28.38</v>
      </c>
      <c r="X23" s="103">
        <v>25.42</v>
      </c>
      <c r="Y23" s="103">
        <v>24.42</v>
      </c>
      <c r="Z23" s="103">
        <v>41.24</v>
      </c>
      <c r="AA23" s="103">
        <v>6.76</v>
      </c>
      <c r="AB23" s="103">
        <v>40.26</v>
      </c>
      <c r="AC23" s="103">
        <v>27.4</v>
      </c>
      <c r="AD23" s="103">
        <v>14.48</v>
      </c>
      <c r="AE23" s="103">
        <v>80.900000000000006</v>
      </c>
      <c r="AF23" s="103">
        <v>15.52</v>
      </c>
      <c r="AG23" s="103">
        <v>50.14</v>
      </c>
      <c r="AH23" s="103">
        <v>13.47</v>
      </c>
      <c r="AI23" s="103">
        <v>49.14</v>
      </c>
      <c r="AJ23" s="103">
        <v>51.14</v>
      </c>
      <c r="AK23" s="103">
        <v>21.46</v>
      </c>
      <c r="AL23" s="103">
        <v>22.44</v>
      </c>
      <c r="AM23" s="102">
        <v>39.26</v>
      </c>
    </row>
    <row r="24" spans="1:39" x14ac:dyDescent="0.25">
      <c r="A24" s="78" t="s">
        <v>59</v>
      </c>
      <c r="B24" s="10">
        <v>23</v>
      </c>
      <c r="C24" s="9">
        <v>20.2</v>
      </c>
      <c r="D24" s="9">
        <v>16.600000000000001</v>
      </c>
      <c r="E24" s="9">
        <v>13.5</v>
      </c>
      <c r="F24" s="9">
        <v>11.5</v>
      </c>
      <c r="G24" s="9">
        <v>10.1</v>
      </c>
      <c r="H24" s="9">
        <v>8.6999999999999993</v>
      </c>
      <c r="I24" s="9">
        <v>7.6</v>
      </c>
      <c r="J24" s="9">
        <v>6.7</v>
      </c>
      <c r="K24" s="9">
        <v>5.9</v>
      </c>
      <c r="L24" s="9">
        <v>5.3</v>
      </c>
      <c r="M24" s="9">
        <v>4.9000000000000004</v>
      </c>
      <c r="N24" s="11">
        <v>4.4000000000000004</v>
      </c>
      <c r="P24" s="104">
        <v>2.1000000000000001E-2</v>
      </c>
      <c r="Q24" s="103">
        <v>12.58</v>
      </c>
      <c r="R24" s="103">
        <v>32.307000000000002</v>
      </c>
      <c r="S24" s="103">
        <v>4.6849999999999996</v>
      </c>
      <c r="T24" s="103">
        <v>81.844999999999999</v>
      </c>
      <c r="U24" s="103">
        <v>5.7060000000000004</v>
      </c>
      <c r="V24" s="103">
        <v>23.390999999999998</v>
      </c>
      <c r="W24" s="103">
        <v>28.349</v>
      </c>
      <c r="X24" s="103">
        <v>25.390999999999998</v>
      </c>
      <c r="Y24" s="103">
        <v>24.390999999999998</v>
      </c>
      <c r="Z24" s="103">
        <v>41.201999999999998</v>
      </c>
      <c r="AA24" s="103">
        <v>6.7480000000000002</v>
      </c>
      <c r="AB24" s="103">
        <v>40.222999999999999</v>
      </c>
      <c r="AC24" s="103">
        <v>27.37</v>
      </c>
      <c r="AD24" s="103">
        <v>14.454000000000001</v>
      </c>
      <c r="AE24" s="103">
        <v>80.844999999999999</v>
      </c>
      <c r="AF24" s="103">
        <v>15.496</v>
      </c>
      <c r="AG24" s="103">
        <v>50.097000000000001</v>
      </c>
      <c r="AH24" s="103">
        <v>13.4435</v>
      </c>
      <c r="AI24" s="103">
        <v>49.097000000000001</v>
      </c>
      <c r="AJ24" s="103">
        <v>51.097000000000001</v>
      </c>
      <c r="AK24" s="103">
        <v>21.433</v>
      </c>
      <c r="AL24" s="103">
        <v>22.411999999999999</v>
      </c>
      <c r="AM24" s="102">
        <v>39.222999999999999</v>
      </c>
    </row>
    <row r="25" spans="1:39" x14ac:dyDescent="0.25">
      <c r="A25" s="62" t="s">
        <v>94</v>
      </c>
      <c r="B25" s="38">
        <v>40</v>
      </c>
      <c r="C25" s="15">
        <v>36.299999999999997</v>
      </c>
      <c r="D25" s="15">
        <v>30.8</v>
      </c>
      <c r="E25" s="15">
        <v>26</v>
      </c>
      <c r="F25" s="15">
        <v>22.1</v>
      </c>
      <c r="G25" s="15">
        <v>19.7</v>
      </c>
      <c r="H25" s="15">
        <v>17.5</v>
      </c>
      <c r="I25" s="15">
        <v>15.6</v>
      </c>
      <c r="J25" s="15">
        <v>13.8</v>
      </c>
      <c r="K25" s="15">
        <v>12.4</v>
      </c>
      <c r="L25" s="15">
        <v>11.2</v>
      </c>
      <c r="M25" s="15">
        <v>10.199999999999999</v>
      </c>
      <c r="N25" s="16">
        <v>9.3000000000000007</v>
      </c>
      <c r="P25" s="104">
        <v>2.1999999999999999E-2</v>
      </c>
      <c r="Q25" s="103">
        <v>12.56</v>
      </c>
      <c r="R25" s="103">
        <v>32.274000000000001</v>
      </c>
      <c r="S25" s="103">
        <v>4.67</v>
      </c>
      <c r="T25" s="103">
        <v>81.790000000000006</v>
      </c>
      <c r="U25" s="103">
        <v>5.6920000000000002</v>
      </c>
      <c r="V25" s="103">
        <v>23.361999999999998</v>
      </c>
      <c r="W25" s="103">
        <v>28.318000000000001</v>
      </c>
      <c r="X25" s="103">
        <v>25.361999999999998</v>
      </c>
      <c r="Y25" s="103">
        <v>24.361999999999998</v>
      </c>
      <c r="Z25" s="103">
        <v>41.164000000000001</v>
      </c>
      <c r="AA25" s="103">
        <v>6.7359999999999998</v>
      </c>
      <c r="AB25" s="103">
        <v>40.186</v>
      </c>
      <c r="AC25" s="103">
        <v>27.34</v>
      </c>
      <c r="AD25" s="103">
        <v>14.428000000000001</v>
      </c>
      <c r="AE25" s="103">
        <v>80.790000000000006</v>
      </c>
      <c r="AF25" s="103">
        <v>15.472</v>
      </c>
      <c r="AG25" s="103">
        <v>50.054000000000002</v>
      </c>
      <c r="AH25" s="103">
        <v>13.417</v>
      </c>
      <c r="AI25" s="103">
        <v>49.054000000000002</v>
      </c>
      <c r="AJ25" s="103">
        <v>51.054000000000002</v>
      </c>
      <c r="AK25" s="103">
        <v>21.405999999999999</v>
      </c>
      <c r="AL25" s="103">
        <v>22.384</v>
      </c>
      <c r="AM25" s="102">
        <v>39.186</v>
      </c>
    </row>
    <row r="26" spans="1:39" x14ac:dyDescent="0.25">
      <c r="P26" s="104">
        <v>2.3E-2</v>
      </c>
      <c r="Q26" s="103">
        <v>12.54</v>
      </c>
      <c r="R26" s="103">
        <v>32.241</v>
      </c>
      <c r="S26" s="103">
        <v>4.6550000000000002</v>
      </c>
      <c r="T26" s="103">
        <v>81.734999999999999</v>
      </c>
      <c r="U26" s="103">
        <v>5.6779999999999999</v>
      </c>
      <c r="V26" s="103">
        <v>23.332999999999998</v>
      </c>
      <c r="W26" s="103">
        <v>28.286999999999999</v>
      </c>
      <c r="X26" s="103">
        <v>25.332999999999998</v>
      </c>
      <c r="Y26" s="103">
        <v>24.332999999999998</v>
      </c>
      <c r="Z26" s="103">
        <v>41.125999999999998</v>
      </c>
      <c r="AA26" s="103">
        <v>6.7240000000000002</v>
      </c>
      <c r="AB26" s="103">
        <v>40.149000000000001</v>
      </c>
      <c r="AC26" s="103">
        <v>27.31</v>
      </c>
      <c r="AD26" s="103">
        <v>14.401999999999999</v>
      </c>
      <c r="AE26" s="103">
        <v>80.734999999999999</v>
      </c>
      <c r="AF26" s="103">
        <v>15.448</v>
      </c>
      <c r="AG26" s="103">
        <v>50.011000000000003</v>
      </c>
      <c r="AH26" s="103">
        <v>13.390499999999999</v>
      </c>
      <c r="AI26" s="103">
        <v>49.011000000000003</v>
      </c>
      <c r="AJ26" s="103">
        <v>51.011000000000003</v>
      </c>
      <c r="AK26" s="103">
        <v>21.379000000000001</v>
      </c>
      <c r="AL26" s="103">
        <v>22.356000000000002</v>
      </c>
      <c r="AM26" s="102">
        <v>39.149000000000001</v>
      </c>
    </row>
    <row r="27" spans="1:39" x14ac:dyDescent="0.25">
      <c r="P27" s="104">
        <v>2.4E-2</v>
      </c>
      <c r="Q27" s="103">
        <v>12.52</v>
      </c>
      <c r="R27" s="103">
        <v>32.207999999999998</v>
      </c>
      <c r="S27" s="103">
        <v>4.6399999999999997</v>
      </c>
      <c r="T27" s="103">
        <v>81.680000000000007</v>
      </c>
      <c r="U27" s="103">
        <v>5.6639999999999997</v>
      </c>
      <c r="V27" s="103">
        <v>23.303999999999998</v>
      </c>
      <c r="W27" s="103">
        <v>28.256</v>
      </c>
      <c r="X27" s="103">
        <v>25.303999999999998</v>
      </c>
      <c r="Y27" s="103">
        <v>24.303999999999998</v>
      </c>
      <c r="Z27" s="103">
        <v>41.088000000000001</v>
      </c>
      <c r="AA27" s="103">
        <v>6.7119999999999997</v>
      </c>
      <c r="AB27" s="103">
        <v>40.112000000000002</v>
      </c>
      <c r="AC27" s="103">
        <v>27.28</v>
      </c>
      <c r="AD27" s="103">
        <v>14.375999999999999</v>
      </c>
      <c r="AE27" s="103">
        <v>80.680000000000007</v>
      </c>
      <c r="AF27" s="103">
        <v>15.423999999999999</v>
      </c>
      <c r="AG27" s="103">
        <v>49.968000000000004</v>
      </c>
      <c r="AH27" s="103">
        <v>13.364000000000001</v>
      </c>
      <c r="AI27" s="103">
        <v>48.968000000000004</v>
      </c>
      <c r="AJ27" s="103">
        <v>50.968000000000004</v>
      </c>
      <c r="AK27" s="103">
        <v>21.352</v>
      </c>
      <c r="AL27" s="103">
        <v>22.327999999999999</v>
      </c>
      <c r="AM27" s="102">
        <v>39.112000000000002</v>
      </c>
    </row>
    <row r="28" spans="1:39" x14ac:dyDescent="0.25">
      <c r="P28" s="104">
        <v>2.5000000000000001E-2</v>
      </c>
      <c r="Q28" s="103">
        <v>12.5</v>
      </c>
      <c r="R28" s="103">
        <v>32.174999999999997</v>
      </c>
      <c r="S28" s="103">
        <v>4.625</v>
      </c>
      <c r="T28" s="103">
        <v>81.625</v>
      </c>
      <c r="U28" s="103">
        <v>5.65</v>
      </c>
      <c r="V28" s="103">
        <v>23.274999999999999</v>
      </c>
      <c r="W28" s="103">
        <v>28.225000000000001</v>
      </c>
      <c r="X28" s="103">
        <v>25.274999999999999</v>
      </c>
      <c r="Y28" s="103">
        <v>24.274999999999999</v>
      </c>
      <c r="Z28" s="103">
        <v>41.05</v>
      </c>
      <c r="AA28" s="103">
        <v>6.7</v>
      </c>
      <c r="AB28" s="103">
        <v>40.075000000000003</v>
      </c>
      <c r="AC28" s="103">
        <v>27.25</v>
      </c>
      <c r="AD28" s="103">
        <v>14.35</v>
      </c>
      <c r="AE28" s="103">
        <v>80.625</v>
      </c>
      <c r="AF28" s="103">
        <v>15.4</v>
      </c>
      <c r="AG28" s="103">
        <v>49.924999999999997</v>
      </c>
      <c r="AH28" s="103">
        <v>13.3375</v>
      </c>
      <c r="AI28" s="103">
        <v>48.924999999999997</v>
      </c>
      <c r="AJ28" s="103">
        <v>50.924999999999997</v>
      </c>
      <c r="AK28" s="103">
        <v>21.324999999999999</v>
      </c>
      <c r="AL28" s="103">
        <v>22.3</v>
      </c>
      <c r="AM28" s="102">
        <v>39.075000000000003</v>
      </c>
    </row>
    <row r="29" spans="1:39" x14ac:dyDescent="0.25">
      <c r="P29" s="104">
        <v>2.5999999999999999E-2</v>
      </c>
      <c r="Q29" s="103">
        <v>12.48</v>
      </c>
      <c r="R29" s="103">
        <v>32.142000000000003</v>
      </c>
      <c r="S29" s="103">
        <v>4.6100000000000003</v>
      </c>
      <c r="T29" s="103">
        <v>81.569999999999993</v>
      </c>
      <c r="U29" s="103">
        <v>5.6360000000000001</v>
      </c>
      <c r="V29" s="103">
        <v>23.245999999999999</v>
      </c>
      <c r="W29" s="103">
        <v>28.193999999999999</v>
      </c>
      <c r="X29" s="103">
        <v>25.245999999999999</v>
      </c>
      <c r="Y29" s="103">
        <v>24.245999999999999</v>
      </c>
      <c r="Z29" s="103">
        <v>41.012</v>
      </c>
      <c r="AA29" s="103">
        <v>6.6879999999999997</v>
      </c>
      <c r="AB29" s="103">
        <v>40.037999999999997</v>
      </c>
      <c r="AC29" s="103">
        <v>27.22</v>
      </c>
      <c r="AD29" s="103">
        <v>14.324</v>
      </c>
      <c r="AE29" s="103">
        <v>80.569999999999993</v>
      </c>
      <c r="AF29" s="103">
        <v>15.375999999999999</v>
      </c>
      <c r="AG29" s="103">
        <v>49.881999999999998</v>
      </c>
      <c r="AH29" s="103">
        <v>13.311</v>
      </c>
      <c r="AI29" s="103">
        <v>48.881999999999998</v>
      </c>
      <c r="AJ29" s="103">
        <v>50.881999999999998</v>
      </c>
      <c r="AK29" s="103">
        <v>21.297999999999998</v>
      </c>
      <c r="AL29" s="103">
        <v>22.271999999999998</v>
      </c>
      <c r="AM29" s="102">
        <v>39.037999999999997</v>
      </c>
    </row>
    <row r="30" spans="1:39" x14ac:dyDescent="0.25">
      <c r="P30" s="104">
        <v>2.7E-2</v>
      </c>
      <c r="Q30" s="103">
        <v>12.46</v>
      </c>
      <c r="R30" s="103">
        <v>32.109000000000002</v>
      </c>
      <c r="S30" s="103">
        <v>4.5949999999999998</v>
      </c>
      <c r="T30" s="103">
        <v>81.515000000000001</v>
      </c>
      <c r="U30" s="103">
        <v>5.6219999999999999</v>
      </c>
      <c r="V30" s="103">
        <v>23.216999999999999</v>
      </c>
      <c r="W30" s="103">
        <v>28.163</v>
      </c>
      <c r="X30" s="103">
        <v>25.216999999999999</v>
      </c>
      <c r="Y30" s="103">
        <v>24.216999999999999</v>
      </c>
      <c r="Z30" s="103">
        <v>40.973999999999997</v>
      </c>
      <c r="AA30" s="103">
        <v>6.6760000000000002</v>
      </c>
      <c r="AB30" s="103">
        <v>40.000999999999998</v>
      </c>
      <c r="AC30" s="103">
        <v>27.19</v>
      </c>
      <c r="AD30" s="103">
        <v>14.298</v>
      </c>
      <c r="AE30" s="103">
        <v>80.515000000000001</v>
      </c>
      <c r="AF30" s="103">
        <v>15.352</v>
      </c>
      <c r="AG30" s="103">
        <v>49.838999999999999</v>
      </c>
      <c r="AH30" s="103">
        <v>13.2845</v>
      </c>
      <c r="AI30" s="103">
        <v>48.838999999999999</v>
      </c>
      <c r="AJ30" s="103">
        <v>50.838999999999999</v>
      </c>
      <c r="AK30" s="103">
        <v>21.271000000000001</v>
      </c>
      <c r="AL30" s="103">
        <v>22.244</v>
      </c>
      <c r="AM30" s="102">
        <v>39.000999999999998</v>
      </c>
    </row>
    <row r="31" spans="1:39" x14ac:dyDescent="0.25">
      <c r="P31" s="104">
        <v>2.8000000000000001E-2</v>
      </c>
      <c r="Q31" s="103">
        <v>12.44</v>
      </c>
      <c r="R31" s="103">
        <v>32.076000000000001</v>
      </c>
      <c r="S31" s="103">
        <v>4.58</v>
      </c>
      <c r="T31" s="103">
        <v>81.459999999999994</v>
      </c>
      <c r="U31" s="103">
        <v>5.6079999999999997</v>
      </c>
      <c r="V31" s="103">
        <v>23.187999999999999</v>
      </c>
      <c r="W31" s="103">
        <v>28.132000000000001</v>
      </c>
      <c r="X31" s="103">
        <v>25.187999999999999</v>
      </c>
      <c r="Y31" s="103">
        <v>24.187999999999999</v>
      </c>
      <c r="Z31" s="103">
        <v>40.936</v>
      </c>
      <c r="AA31" s="103">
        <v>6.6639999999999997</v>
      </c>
      <c r="AB31" s="103">
        <v>39.963999999999999</v>
      </c>
      <c r="AC31" s="103">
        <v>27.16</v>
      </c>
      <c r="AD31" s="103">
        <v>14.272</v>
      </c>
      <c r="AE31" s="103">
        <v>80.459999999999994</v>
      </c>
      <c r="AF31" s="103">
        <v>15.327999999999999</v>
      </c>
      <c r="AG31" s="103">
        <v>49.795999999999999</v>
      </c>
      <c r="AH31" s="103">
        <v>13.257999999999999</v>
      </c>
      <c r="AI31" s="103">
        <v>48.795999999999999</v>
      </c>
      <c r="AJ31" s="103">
        <v>50.795999999999999</v>
      </c>
      <c r="AK31" s="103">
        <v>21.244</v>
      </c>
      <c r="AL31" s="103">
        <v>22.216000000000001</v>
      </c>
      <c r="AM31" s="102">
        <v>38.963999999999999</v>
      </c>
    </row>
    <row r="32" spans="1:39" x14ac:dyDescent="0.25">
      <c r="P32" s="104">
        <v>2.9000000000000001E-2</v>
      </c>
      <c r="Q32" s="103">
        <v>12.42</v>
      </c>
      <c r="R32" s="103">
        <v>32.042999999999999</v>
      </c>
      <c r="S32" s="103">
        <v>4.5650000000000004</v>
      </c>
      <c r="T32" s="103">
        <v>81.405000000000001</v>
      </c>
      <c r="U32" s="103">
        <v>5.5940000000000003</v>
      </c>
      <c r="V32" s="103">
        <v>23.158999999999999</v>
      </c>
      <c r="W32" s="103">
        <v>28.100999999999999</v>
      </c>
      <c r="X32" s="103">
        <v>25.158999999999999</v>
      </c>
      <c r="Y32" s="103">
        <v>24.158999999999999</v>
      </c>
      <c r="Z32" s="103">
        <v>40.898000000000003</v>
      </c>
      <c r="AA32" s="103">
        <v>6.6520000000000001</v>
      </c>
      <c r="AB32" s="103">
        <v>39.927</v>
      </c>
      <c r="AC32" s="103">
        <v>27.13</v>
      </c>
      <c r="AD32" s="103">
        <v>14.246</v>
      </c>
      <c r="AE32" s="103">
        <v>80.405000000000001</v>
      </c>
      <c r="AF32" s="103">
        <v>15.304</v>
      </c>
      <c r="AG32" s="103">
        <v>49.753</v>
      </c>
      <c r="AH32" s="103">
        <v>13.2315</v>
      </c>
      <c r="AI32" s="103">
        <v>48.753</v>
      </c>
      <c r="AJ32" s="103">
        <v>50.753</v>
      </c>
      <c r="AK32" s="103">
        <v>21.216999999999999</v>
      </c>
      <c r="AL32" s="103">
        <v>22.187999999999999</v>
      </c>
      <c r="AM32" s="102">
        <v>38.927</v>
      </c>
    </row>
    <row r="33" spans="16:39" x14ac:dyDescent="0.25">
      <c r="P33" s="104">
        <v>0.03</v>
      </c>
      <c r="Q33" s="103">
        <v>12.4</v>
      </c>
      <c r="R33" s="103">
        <v>32.01</v>
      </c>
      <c r="S33" s="103">
        <v>4.55</v>
      </c>
      <c r="T33" s="103">
        <v>81.349999999999994</v>
      </c>
      <c r="U33" s="103">
        <v>5.58</v>
      </c>
      <c r="V33" s="103">
        <v>23.13</v>
      </c>
      <c r="W33" s="103">
        <v>28.07</v>
      </c>
      <c r="X33" s="103">
        <v>25.13</v>
      </c>
      <c r="Y33" s="103">
        <v>24.13</v>
      </c>
      <c r="Z33" s="103">
        <v>40.86</v>
      </c>
      <c r="AA33" s="103">
        <v>6.64</v>
      </c>
      <c r="AB33" s="103">
        <v>39.89</v>
      </c>
      <c r="AC33" s="103">
        <v>27.1</v>
      </c>
      <c r="AD33" s="103">
        <v>14.22</v>
      </c>
      <c r="AE33" s="103">
        <v>80.349999999999994</v>
      </c>
      <c r="AF33" s="103">
        <v>15.28</v>
      </c>
      <c r="AG33" s="103">
        <v>49.71</v>
      </c>
      <c r="AH33" s="103">
        <v>13.205</v>
      </c>
      <c r="AI33" s="103">
        <v>48.71</v>
      </c>
      <c r="AJ33" s="103">
        <v>50.71</v>
      </c>
      <c r="AK33" s="103">
        <v>21.19</v>
      </c>
      <c r="AL33" s="103">
        <v>22.16</v>
      </c>
      <c r="AM33" s="102">
        <v>38.89</v>
      </c>
    </row>
    <row r="34" spans="16:39" x14ac:dyDescent="0.25">
      <c r="P34" s="104">
        <v>3.1E-2</v>
      </c>
      <c r="Q34" s="103">
        <v>12.38</v>
      </c>
      <c r="R34" s="103">
        <v>31.977</v>
      </c>
      <c r="S34" s="103">
        <v>4.5350000000000001</v>
      </c>
      <c r="T34" s="103">
        <v>81.295000000000002</v>
      </c>
      <c r="U34" s="103">
        <v>5.5659999999999998</v>
      </c>
      <c r="V34" s="103">
        <v>23.100999999999999</v>
      </c>
      <c r="W34" s="103">
        <v>28.039000000000001</v>
      </c>
      <c r="X34" s="103">
        <v>25.100999999999999</v>
      </c>
      <c r="Y34" s="103">
        <v>24.100999999999999</v>
      </c>
      <c r="Z34" s="103">
        <v>40.822000000000003</v>
      </c>
      <c r="AA34" s="103">
        <v>6.6280000000000001</v>
      </c>
      <c r="AB34" s="103">
        <v>39.853000000000002</v>
      </c>
      <c r="AC34" s="103">
        <v>27.07</v>
      </c>
      <c r="AD34" s="103">
        <v>14.194000000000001</v>
      </c>
      <c r="AE34" s="103">
        <v>80.295000000000002</v>
      </c>
      <c r="AF34" s="103">
        <v>15.256</v>
      </c>
      <c r="AG34" s="103">
        <v>49.667000000000002</v>
      </c>
      <c r="AH34" s="103">
        <v>13.1785</v>
      </c>
      <c r="AI34" s="103">
        <v>48.667000000000002</v>
      </c>
      <c r="AJ34" s="103">
        <v>50.667000000000002</v>
      </c>
      <c r="AK34" s="103">
        <v>21.163</v>
      </c>
      <c r="AL34" s="103">
        <v>22.132000000000001</v>
      </c>
      <c r="AM34" s="102">
        <v>38.853000000000002</v>
      </c>
    </row>
    <row r="35" spans="16:39" x14ac:dyDescent="0.25">
      <c r="P35" s="104">
        <v>3.2000000000000001E-2</v>
      </c>
      <c r="Q35" s="103">
        <v>12.36</v>
      </c>
      <c r="R35" s="103">
        <v>31.943999999999999</v>
      </c>
      <c r="S35" s="103">
        <v>4.5199999999999996</v>
      </c>
      <c r="T35" s="103">
        <v>81.239999999999995</v>
      </c>
      <c r="U35" s="103">
        <v>5.5519999999999996</v>
      </c>
      <c r="V35" s="103">
        <v>23.071999999999999</v>
      </c>
      <c r="W35" s="103">
        <v>28.007999999999999</v>
      </c>
      <c r="X35" s="103">
        <v>25.071999999999999</v>
      </c>
      <c r="Y35" s="103">
        <v>24.071999999999999</v>
      </c>
      <c r="Z35" s="103">
        <v>40.783999999999999</v>
      </c>
      <c r="AA35" s="103">
        <v>6.6159999999999997</v>
      </c>
      <c r="AB35" s="103">
        <v>39.816000000000003</v>
      </c>
      <c r="AC35" s="103">
        <v>27.04</v>
      </c>
      <c r="AD35" s="103">
        <v>14.167999999999999</v>
      </c>
      <c r="AE35" s="103">
        <v>80.239999999999995</v>
      </c>
      <c r="AF35" s="103">
        <v>15.231999999999999</v>
      </c>
      <c r="AG35" s="103">
        <v>49.624000000000002</v>
      </c>
      <c r="AH35" s="103">
        <v>13.151999999999999</v>
      </c>
      <c r="AI35" s="103">
        <v>48.624000000000002</v>
      </c>
      <c r="AJ35" s="103">
        <v>50.624000000000002</v>
      </c>
      <c r="AK35" s="103">
        <v>21.135999999999999</v>
      </c>
      <c r="AL35" s="103">
        <v>22.103999999999999</v>
      </c>
      <c r="AM35" s="102">
        <v>38.816000000000003</v>
      </c>
    </row>
    <row r="36" spans="16:39" x14ac:dyDescent="0.25">
      <c r="P36" s="104">
        <v>3.3000000000000002E-2</v>
      </c>
      <c r="Q36" s="103">
        <v>12.34</v>
      </c>
      <c r="R36" s="103">
        <v>31.911000000000001</v>
      </c>
      <c r="S36" s="103">
        <v>4.5049999999999999</v>
      </c>
      <c r="T36" s="103">
        <v>81.185000000000002</v>
      </c>
      <c r="U36" s="103">
        <v>5.5380000000000003</v>
      </c>
      <c r="V36" s="103">
        <v>23.042999999999999</v>
      </c>
      <c r="W36" s="103">
        <v>27.977</v>
      </c>
      <c r="X36" s="103">
        <v>25.042999999999999</v>
      </c>
      <c r="Y36" s="103">
        <v>24.042999999999999</v>
      </c>
      <c r="Z36" s="103">
        <v>40.746000000000002</v>
      </c>
      <c r="AA36" s="103">
        <v>6.6040000000000001</v>
      </c>
      <c r="AB36" s="103">
        <v>39.779000000000003</v>
      </c>
      <c r="AC36" s="103">
        <v>27.01</v>
      </c>
      <c r="AD36" s="103">
        <v>14.141999999999999</v>
      </c>
      <c r="AE36" s="103">
        <v>80.185000000000002</v>
      </c>
      <c r="AF36" s="103">
        <v>15.208</v>
      </c>
      <c r="AG36" s="103">
        <v>49.581000000000003</v>
      </c>
      <c r="AH36" s="103">
        <v>13.125500000000001</v>
      </c>
      <c r="AI36" s="103">
        <v>48.581000000000003</v>
      </c>
      <c r="AJ36" s="103">
        <v>50.581000000000003</v>
      </c>
      <c r="AK36" s="103">
        <v>21.109000000000002</v>
      </c>
      <c r="AL36" s="103">
        <v>22.076000000000001</v>
      </c>
      <c r="AM36" s="102">
        <v>38.779000000000003</v>
      </c>
    </row>
    <row r="37" spans="16:39" x14ac:dyDescent="0.25">
      <c r="P37" s="104">
        <v>3.4000000000000002E-2</v>
      </c>
      <c r="Q37" s="103">
        <v>12.32</v>
      </c>
      <c r="R37" s="103">
        <v>31.878</v>
      </c>
      <c r="S37" s="103">
        <v>4.49</v>
      </c>
      <c r="T37" s="103">
        <v>81.13</v>
      </c>
      <c r="U37" s="103">
        <v>5.524</v>
      </c>
      <c r="V37" s="103">
        <v>23.013999999999999</v>
      </c>
      <c r="W37" s="103">
        <v>27.946000000000002</v>
      </c>
      <c r="X37" s="103">
        <v>25.013999999999999</v>
      </c>
      <c r="Y37" s="103">
        <v>24.013999999999999</v>
      </c>
      <c r="Z37" s="103">
        <v>40.707999999999998</v>
      </c>
      <c r="AA37" s="103">
        <v>6.5919999999999996</v>
      </c>
      <c r="AB37" s="103">
        <v>39.741999999999997</v>
      </c>
      <c r="AC37" s="103">
        <v>26.98</v>
      </c>
      <c r="AD37" s="103">
        <v>14.116</v>
      </c>
      <c r="AE37" s="103">
        <v>80.13</v>
      </c>
      <c r="AF37" s="103">
        <v>15.183999999999999</v>
      </c>
      <c r="AG37" s="103">
        <v>49.537999999999997</v>
      </c>
      <c r="AH37" s="103">
        <v>13.099</v>
      </c>
      <c r="AI37" s="103">
        <v>48.537999999999997</v>
      </c>
      <c r="AJ37" s="103">
        <v>50.537999999999997</v>
      </c>
      <c r="AK37" s="103">
        <v>21.082000000000001</v>
      </c>
      <c r="AL37" s="103">
        <v>22.047999999999998</v>
      </c>
      <c r="AM37" s="102">
        <v>38.741999999999997</v>
      </c>
    </row>
    <row r="38" spans="16:39" x14ac:dyDescent="0.25">
      <c r="P38" s="104">
        <v>3.5000000000000003E-2</v>
      </c>
      <c r="Q38" s="103">
        <v>12.3</v>
      </c>
      <c r="R38" s="103">
        <v>31.844999999999999</v>
      </c>
      <c r="S38" s="103">
        <v>4.4749999999999996</v>
      </c>
      <c r="T38" s="103">
        <v>81.075000000000003</v>
      </c>
      <c r="U38" s="103">
        <v>5.51</v>
      </c>
      <c r="V38" s="103">
        <v>22.984999999999999</v>
      </c>
      <c r="W38" s="103">
        <v>27.914999999999999</v>
      </c>
      <c r="X38" s="103">
        <v>24.984999999999999</v>
      </c>
      <c r="Y38" s="103">
        <v>23.984999999999999</v>
      </c>
      <c r="Z38" s="103">
        <v>40.67</v>
      </c>
      <c r="AA38" s="103">
        <v>6.58</v>
      </c>
      <c r="AB38" s="103">
        <v>39.704999999999998</v>
      </c>
      <c r="AC38" s="103">
        <v>26.95</v>
      </c>
      <c r="AD38" s="103">
        <v>14.09</v>
      </c>
      <c r="AE38" s="103">
        <v>80.075000000000003</v>
      </c>
      <c r="AF38" s="103">
        <v>15.16</v>
      </c>
      <c r="AG38" s="103">
        <v>49.494999999999997</v>
      </c>
      <c r="AH38" s="103">
        <v>13.0725</v>
      </c>
      <c r="AI38" s="103">
        <v>48.494999999999997</v>
      </c>
      <c r="AJ38" s="103">
        <v>50.494999999999997</v>
      </c>
      <c r="AK38" s="103">
        <v>21.055</v>
      </c>
      <c r="AL38" s="103">
        <v>22.02</v>
      </c>
      <c r="AM38" s="102">
        <v>38.704999999999998</v>
      </c>
    </row>
    <row r="39" spans="16:39" x14ac:dyDescent="0.25">
      <c r="P39" s="104">
        <v>3.5999999999999997E-2</v>
      </c>
      <c r="Q39" s="103">
        <v>12.28</v>
      </c>
      <c r="R39" s="103">
        <v>31.812000000000001</v>
      </c>
      <c r="S39" s="103">
        <v>4.46</v>
      </c>
      <c r="T39" s="103">
        <v>81.02</v>
      </c>
      <c r="U39" s="103">
        <v>5.4960000000000004</v>
      </c>
      <c r="V39" s="103">
        <v>22.956</v>
      </c>
      <c r="W39" s="103">
        <v>27.884</v>
      </c>
      <c r="X39" s="103">
        <v>24.956</v>
      </c>
      <c r="Y39" s="103">
        <v>23.956</v>
      </c>
      <c r="Z39" s="103">
        <v>40.631999999999998</v>
      </c>
      <c r="AA39" s="103">
        <v>6.5679999999999996</v>
      </c>
      <c r="AB39" s="103">
        <v>39.667999999999999</v>
      </c>
      <c r="AC39" s="103">
        <v>26.92</v>
      </c>
      <c r="AD39" s="103">
        <v>14.064</v>
      </c>
      <c r="AE39" s="103">
        <v>80.02</v>
      </c>
      <c r="AF39" s="103">
        <v>15.135999999999999</v>
      </c>
      <c r="AG39" s="103">
        <v>49.451999999999998</v>
      </c>
      <c r="AH39" s="103">
        <v>13.045999999999999</v>
      </c>
      <c r="AI39" s="103">
        <v>48.451999999999998</v>
      </c>
      <c r="AJ39" s="103">
        <v>50.451999999999998</v>
      </c>
      <c r="AK39" s="103">
        <v>21.027999999999999</v>
      </c>
      <c r="AL39" s="103">
        <v>21.992000000000001</v>
      </c>
      <c r="AM39" s="102">
        <v>38.667999999999999</v>
      </c>
    </row>
    <row r="40" spans="16:39" x14ac:dyDescent="0.25">
      <c r="P40" s="104">
        <v>3.6999999999999998E-2</v>
      </c>
      <c r="Q40" s="103">
        <v>12.26</v>
      </c>
      <c r="R40" s="103">
        <v>31.779</v>
      </c>
      <c r="S40" s="103">
        <v>4.4450000000000003</v>
      </c>
      <c r="T40" s="103">
        <v>80.965000000000003</v>
      </c>
      <c r="U40" s="103">
        <v>5.4820000000000002</v>
      </c>
      <c r="V40" s="103">
        <v>22.927</v>
      </c>
      <c r="W40" s="103">
        <v>27.853000000000002</v>
      </c>
      <c r="X40" s="103">
        <v>24.927</v>
      </c>
      <c r="Y40" s="103">
        <v>23.927</v>
      </c>
      <c r="Z40" s="103">
        <v>40.594000000000001</v>
      </c>
      <c r="AA40" s="103">
        <v>6.556</v>
      </c>
      <c r="AB40" s="103">
        <v>39.631</v>
      </c>
      <c r="AC40" s="103">
        <v>26.89</v>
      </c>
      <c r="AD40" s="103">
        <v>14.038</v>
      </c>
      <c r="AE40" s="103">
        <v>79.965000000000003</v>
      </c>
      <c r="AF40" s="103">
        <v>15.112</v>
      </c>
      <c r="AG40" s="103">
        <v>49.408999999999999</v>
      </c>
      <c r="AH40" s="103">
        <v>13.019500000000001</v>
      </c>
      <c r="AI40" s="103">
        <v>48.408999999999999</v>
      </c>
      <c r="AJ40" s="103">
        <v>50.408999999999999</v>
      </c>
      <c r="AK40" s="103">
        <v>21.001000000000001</v>
      </c>
      <c r="AL40" s="103">
        <v>21.963999999999999</v>
      </c>
      <c r="AM40" s="102">
        <v>38.631</v>
      </c>
    </row>
    <row r="41" spans="16:39" x14ac:dyDescent="0.25">
      <c r="P41" s="104">
        <v>3.7999999999999999E-2</v>
      </c>
      <c r="Q41" s="103">
        <v>12.24</v>
      </c>
      <c r="R41" s="103">
        <v>31.745999999999999</v>
      </c>
      <c r="S41" s="103">
        <v>4.43</v>
      </c>
      <c r="T41" s="103">
        <v>80.91</v>
      </c>
      <c r="U41" s="103">
        <v>5.468</v>
      </c>
      <c r="V41" s="103">
        <v>22.898</v>
      </c>
      <c r="W41" s="103">
        <v>27.821999999999999</v>
      </c>
      <c r="X41" s="103">
        <v>24.898</v>
      </c>
      <c r="Y41" s="103">
        <v>23.898</v>
      </c>
      <c r="Z41" s="103">
        <v>40.555999999999997</v>
      </c>
      <c r="AA41" s="103">
        <v>6.5439999999999996</v>
      </c>
      <c r="AB41" s="103">
        <v>39.594000000000001</v>
      </c>
      <c r="AC41" s="103">
        <v>26.86</v>
      </c>
      <c r="AD41" s="103">
        <v>14.012</v>
      </c>
      <c r="AE41" s="103">
        <v>79.91</v>
      </c>
      <c r="AF41" s="103">
        <v>15.087999999999999</v>
      </c>
      <c r="AG41" s="103">
        <v>49.366</v>
      </c>
      <c r="AH41" s="103">
        <v>12.993</v>
      </c>
      <c r="AI41" s="103">
        <v>48.366</v>
      </c>
      <c r="AJ41" s="103">
        <v>50.366</v>
      </c>
      <c r="AK41" s="103">
        <v>20.974</v>
      </c>
      <c r="AL41" s="103">
        <v>21.936</v>
      </c>
      <c r="AM41" s="102">
        <v>38.594000000000001</v>
      </c>
    </row>
    <row r="42" spans="16:39" x14ac:dyDescent="0.25">
      <c r="P42" s="104">
        <v>3.9E-2</v>
      </c>
      <c r="Q42" s="103">
        <v>12.22</v>
      </c>
      <c r="R42" s="103">
        <v>31.713000000000001</v>
      </c>
      <c r="S42" s="103">
        <v>4.415</v>
      </c>
      <c r="T42" s="103">
        <v>80.855000000000004</v>
      </c>
      <c r="U42" s="103">
        <v>5.4539999999999997</v>
      </c>
      <c r="V42" s="103">
        <v>22.869</v>
      </c>
      <c r="W42" s="103">
        <v>27.791</v>
      </c>
      <c r="X42" s="103">
        <v>24.869</v>
      </c>
      <c r="Y42" s="103">
        <v>23.869</v>
      </c>
      <c r="Z42" s="103">
        <v>40.518000000000001</v>
      </c>
      <c r="AA42" s="103">
        <v>6.532</v>
      </c>
      <c r="AB42" s="103">
        <v>39.557000000000002</v>
      </c>
      <c r="AC42" s="103">
        <v>26.83</v>
      </c>
      <c r="AD42" s="103">
        <v>13.986000000000001</v>
      </c>
      <c r="AE42" s="103">
        <v>79.855000000000004</v>
      </c>
      <c r="AF42" s="103">
        <v>15.064</v>
      </c>
      <c r="AG42" s="103">
        <v>49.323</v>
      </c>
      <c r="AH42" s="103">
        <v>12.9665</v>
      </c>
      <c r="AI42" s="103">
        <v>48.323</v>
      </c>
      <c r="AJ42" s="103">
        <v>50.323</v>
      </c>
      <c r="AK42" s="103">
        <v>20.946999999999999</v>
      </c>
      <c r="AL42" s="103">
        <v>21.908000000000001</v>
      </c>
      <c r="AM42" s="102">
        <v>38.557000000000002</v>
      </c>
    </row>
    <row r="43" spans="16:39" x14ac:dyDescent="0.25">
      <c r="P43" s="104">
        <v>0.04</v>
      </c>
      <c r="Q43" s="103">
        <v>12.2</v>
      </c>
      <c r="R43" s="103">
        <v>31.68</v>
      </c>
      <c r="S43" s="103">
        <v>4.4000000000000004</v>
      </c>
      <c r="T43" s="103">
        <v>80.8</v>
      </c>
      <c r="U43" s="103">
        <v>5.44</v>
      </c>
      <c r="V43" s="103">
        <v>22.84</v>
      </c>
      <c r="W43" s="103">
        <v>27.76</v>
      </c>
      <c r="X43" s="103">
        <v>24.84</v>
      </c>
      <c r="Y43" s="103">
        <v>23.84</v>
      </c>
      <c r="Z43" s="103">
        <v>40.479999999999997</v>
      </c>
      <c r="AA43" s="103">
        <v>6.52</v>
      </c>
      <c r="AB43" s="103">
        <v>39.520000000000003</v>
      </c>
      <c r="AC43" s="103">
        <v>26.8</v>
      </c>
      <c r="AD43" s="103">
        <v>13.96</v>
      </c>
      <c r="AE43" s="103">
        <v>79.8</v>
      </c>
      <c r="AF43" s="103">
        <v>15.04</v>
      </c>
      <c r="AG43" s="103">
        <v>49.28</v>
      </c>
      <c r="AH43" s="103">
        <v>12.94</v>
      </c>
      <c r="AI43" s="103">
        <v>48.28</v>
      </c>
      <c r="AJ43" s="103">
        <v>50.28</v>
      </c>
      <c r="AK43" s="103">
        <v>20.92</v>
      </c>
      <c r="AL43" s="103">
        <v>21.88</v>
      </c>
      <c r="AM43" s="102">
        <v>38.520000000000003</v>
      </c>
    </row>
    <row r="44" spans="16:39" x14ac:dyDescent="0.25">
      <c r="P44" s="104">
        <v>4.1000000000000002E-2</v>
      </c>
      <c r="Q44" s="103">
        <v>12.18</v>
      </c>
      <c r="R44" s="103">
        <v>31.646999999999998</v>
      </c>
      <c r="S44" s="103">
        <v>4.3849999999999998</v>
      </c>
      <c r="T44" s="103">
        <v>80.745000000000005</v>
      </c>
      <c r="U44" s="103">
        <v>5.4260000000000002</v>
      </c>
      <c r="V44" s="103">
        <v>22.811</v>
      </c>
      <c r="W44" s="103">
        <v>27.728999999999999</v>
      </c>
      <c r="X44" s="103">
        <v>24.811</v>
      </c>
      <c r="Y44" s="103">
        <v>23.811</v>
      </c>
      <c r="Z44" s="103">
        <v>40.442</v>
      </c>
      <c r="AA44" s="103">
        <v>6.508</v>
      </c>
      <c r="AB44" s="103">
        <v>39.482999999999997</v>
      </c>
      <c r="AC44" s="103">
        <v>26.77</v>
      </c>
      <c r="AD44" s="103">
        <v>13.933999999999999</v>
      </c>
      <c r="AE44" s="103">
        <v>79.745000000000005</v>
      </c>
      <c r="AF44" s="103">
        <v>15.016</v>
      </c>
      <c r="AG44" s="103">
        <v>49.237000000000002</v>
      </c>
      <c r="AH44" s="103">
        <v>12.913500000000001</v>
      </c>
      <c r="AI44" s="103">
        <v>48.237000000000002</v>
      </c>
      <c r="AJ44" s="103">
        <v>50.237000000000002</v>
      </c>
      <c r="AK44" s="103">
        <v>20.893000000000001</v>
      </c>
      <c r="AL44" s="103">
        <v>21.852</v>
      </c>
      <c r="AM44" s="102">
        <v>38.482999999999997</v>
      </c>
    </row>
    <row r="45" spans="16:39" x14ac:dyDescent="0.25">
      <c r="P45" s="104">
        <v>4.2000000000000003E-2</v>
      </c>
      <c r="Q45" s="103">
        <v>12.16</v>
      </c>
      <c r="R45" s="103">
        <v>31.614000000000001</v>
      </c>
      <c r="S45" s="103">
        <v>4.37</v>
      </c>
      <c r="T45" s="103">
        <v>80.69</v>
      </c>
      <c r="U45" s="103">
        <v>5.4119999999999999</v>
      </c>
      <c r="V45" s="103">
        <v>22.782</v>
      </c>
      <c r="W45" s="103">
        <v>27.698</v>
      </c>
      <c r="X45" s="103">
        <v>24.782</v>
      </c>
      <c r="Y45" s="103">
        <v>23.782</v>
      </c>
      <c r="Z45" s="103">
        <v>40.404000000000003</v>
      </c>
      <c r="AA45" s="103">
        <v>6.4960000000000004</v>
      </c>
      <c r="AB45" s="103">
        <v>39.445999999999998</v>
      </c>
      <c r="AC45" s="103">
        <v>26.74</v>
      </c>
      <c r="AD45" s="103">
        <v>13.907999999999999</v>
      </c>
      <c r="AE45" s="103">
        <v>79.69</v>
      </c>
      <c r="AF45" s="103">
        <v>14.992000000000001</v>
      </c>
      <c r="AG45" s="103">
        <v>49.194000000000003</v>
      </c>
      <c r="AH45" s="103">
        <v>12.887</v>
      </c>
      <c r="AI45" s="103">
        <v>48.194000000000003</v>
      </c>
      <c r="AJ45" s="103">
        <v>50.194000000000003</v>
      </c>
      <c r="AK45" s="103">
        <v>20.866</v>
      </c>
      <c r="AL45" s="103">
        <v>21.824000000000002</v>
      </c>
      <c r="AM45" s="102">
        <v>38.445999999999998</v>
      </c>
    </row>
    <row r="46" spans="16:39" x14ac:dyDescent="0.25">
      <c r="P46" s="104">
        <v>4.2999999999999997E-2</v>
      </c>
      <c r="Q46" s="103">
        <v>12.14</v>
      </c>
      <c r="R46" s="103">
        <v>31.581</v>
      </c>
      <c r="S46" s="103">
        <v>4.3550000000000004</v>
      </c>
      <c r="T46" s="103">
        <v>80.635000000000005</v>
      </c>
      <c r="U46" s="103">
        <v>5.3979999999999997</v>
      </c>
      <c r="V46" s="103">
        <v>22.753</v>
      </c>
      <c r="W46" s="103">
        <v>27.667000000000002</v>
      </c>
      <c r="X46" s="103">
        <v>24.753</v>
      </c>
      <c r="Y46" s="103">
        <v>23.753</v>
      </c>
      <c r="Z46" s="103">
        <v>40.366</v>
      </c>
      <c r="AA46" s="103">
        <v>6.484</v>
      </c>
      <c r="AB46" s="103">
        <v>39.408999999999999</v>
      </c>
      <c r="AC46" s="103">
        <v>26.71</v>
      </c>
      <c r="AD46" s="103">
        <v>13.882</v>
      </c>
      <c r="AE46" s="103">
        <v>79.635000000000005</v>
      </c>
      <c r="AF46" s="103">
        <v>14.968</v>
      </c>
      <c r="AG46" s="103">
        <v>49.151000000000003</v>
      </c>
      <c r="AH46" s="103">
        <v>12.8605</v>
      </c>
      <c r="AI46" s="103">
        <v>48.151000000000003</v>
      </c>
      <c r="AJ46" s="103">
        <v>50.151000000000003</v>
      </c>
      <c r="AK46" s="103">
        <v>20.838999999999999</v>
      </c>
      <c r="AL46" s="103">
        <v>21.795999999999999</v>
      </c>
      <c r="AM46" s="102">
        <v>38.408999999999999</v>
      </c>
    </row>
    <row r="47" spans="16:39" x14ac:dyDescent="0.25">
      <c r="P47" s="104">
        <v>4.3999999999999997E-2</v>
      </c>
      <c r="Q47" s="103">
        <v>12.12</v>
      </c>
      <c r="R47" s="103">
        <v>31.547999999999998</v>
      </c>
      <c r="S47" s="103">
        <v>4.34</v>
      </c>
      <c r="T47" s="103">
        <v>80.58</v>
      </c>
      <c r="U47" s="103">
        <v>5.3840000000000003</v>
      </c>
      <c r="V47" s="103">
        <v>22.724</v>
      </c>
      <c r="W47" s="103">
        <v>27.635999999999999</v>
      </c>
      <c r="X47" s="103">
        <v>24.724</v>
      </c>
      <c r="Y47" s="103">
        <v>23.724</v>
      </c>
      <c r="Z47" s="103">
        <v>40.328000000000003</v>
      </c>
      <c r="AA47" s="103">
        <v>6.4720000000000004</v>
      </c>
      <c r="AB47" s="103">
        <v>39.372</v>
      </c>
      <c r="AC47" s="103">
        <v>26.68</v>
      </c>
      <c r="AD47" s="103">
        <v>13.856</v>
      </c>
      <c r="AE47" s="103">
        <v>79.58</v>
      </c>
      <c r="AF47" s="103">
        <v>14.944000000000001</v>
      </c>
      <c r="AG47" s="103">
        <v>49.107999999999997</v>
      </c>
      <c r="AH47" s="103">
        <v>12.834</v>
      </c>
      <c r="AI47" s="103">
        <v>48.107999999999997</v>
      </c>
      <c r="AJ47" s="103">
        <v>50.107999999999997</v>
      </c>
      <c r="AK47" s="103">
        <v>20.812000000000001</v>
      </c>
      <c r="AL47" s="103">
        <v>21.768000000000001</v>
      </c>
      <c r="AM47" s="102">
        <v>38.372</v>
      </c>
    </row>
    <row r="48" spans="16:39" x14ac:dyDescent="0.25">
      <c r="P48" s="104">
        <v>4.4999999999999998E-2</v>
      </c>
      <c r="Q48" s="103">
        <v>12.1</v>
      </c>
      <c r="R48" s="103">
        <v>31.515000000000001</v>
      </c>
      <c r="S48" s="103">
        <v>4.3250000000000002</v>
      </c>
      <c r="T48" s="103">
        <v>80.525000000000006</v>
      </c>
      <c r="U48" s="103">
        <v>5.37</v>
      </c>
      <c r="V48" s="103">
        <v>22.695</v>
      </c>
      <c r="W48" s="103">
        <v>27.605</v>
      </c>
      <c r="X48" s="103">
        <v>24.695</v>
      </c>
      <c r="Y48" s="103">
        <v>23.695</v>
      </c>
      <c r="Z48" s="103">
        <v>40.29</v>
      </c>
      <c r="AA48" s="103">
        <v>6.46</v>
      </c>
      <c r="AB48" s="103">
        <v>39.335000000000001</v>
      </c>
      <c r="AC48" s="103">
        <v>26.65</v>
      </c>
      <c r="AD48" s="103">
        <v>13.83</v>
      </c>
      <c r="AE48" s="103">
        <v>79.525000000000006</v>
      </c>
      <c r="AF48" s="103">
        <v>14.92</v>
      </c>
      <c r="AG48" s="103">
        <v>49.064999999999998</v>
      </c>
      <c r="AH48" s="103">
        <v>12.807499999999999</v>
      </c>
      <c r="AI48" s="103">
        <v>48.064999999999998</v>
      </c>
      <c r="AJ48" s="103">
        <v>50.064999999999998</v>
      </c>
      <c r="AK48" s="103">
        <v>20.785</v>
      </c>
      <c r="AL48" s="103">
        <v>21.74</v>
      </c>
      <c r="AM48" s="102">
        <v>38.335000000000001</v>
      </c>
    </row>
    <row r="49" spans="16:39" x14ac:dyDescent="0.25">
      <c r="P49" s="104">
        <v>4.5999999999999999E-2</v>
      </c>
      <c r="Q49" s="103">
        <v>12.08</v>
      </c>
      <c r="R49" s="103">
        <v>31.481999999999999</v>
      </c>
      <c r="S49" s="103">
        <v>4.3099999999999996</v>
      </c>
      <c r="T49" s="103">
        <v>80.47</v>
      </c>
      <c r="U49" s="103">
        <v>5.3559999999999999</v>
      </c>
      <c r="V49" s="103">
        <v>22.666</v>
      </c>
      <c r="W49" s="103">
        <v>27.574000000000002</v>
      </c>
      <c r="X49" s="103">
        <v>24.666</v>
      </c>
      <c r="Y49" s="103">
        <v>23.666</v>
      </c>
      <c r="Z49" s="103">
        <v>40.252000000000002</v>
      </c>
      <c r="AA49" s="103">
        <v>6.4480000000000004</v>
      </c>
      <c r="AB49" s="103">
        <v>39.298000000000002</v>
      </c>
      <c r="AC49" s="103">
        <v>26.62</v>
      </c>
      <c r="AD49" s="103">
        <v>13.804</v>
      </c>
      <c r="AE49" s="103">
        <v>79.47</v>
      </c>
      <c r="AF49" s="103">
        <v>14.896000000000001</v>
      </c>
      <c r="AG49" s="103">
        <v>49.021999999999998</v>
      </c>
      <c r="AH49" s="103">
        <v>12.781000000000001</v>
      </c>
      <c r="AI49" s="103">
        <v>48.021999999999998</v>
      </c>
      <c r="AJ49" s="103">
        <v>50.021999999999998</v>
      </c>
      <c r="AK49" s="103">
        <v>20.757999999999999</v>
      </c>
      <c r="AL49" s="103">
        <v>21.712</v>
      </c>
      <c r="AM49" s="102">
        <v>38.298000000000002</v>
      </c>
    </row>
    <row r="50" spans="16:39" x14ac:dyDescent="0.25">
      <c r="P50" s="104">
        <v>4.7E-2</v>
      </c>
      <c r="Q50" s="103">
        <v>12.06</v>
      </c>
      <c r="R50" s="103">
        <v>31.449000000000002</v>
      </c>
      <c r="S50" s="103">
        <v>4.2949999999999999</v>
      </c>
      <c r="T50" s="103">
        <v>80.415000000000006</v>
      </c>
      <c r="U50" s="103">
        <v>5.3419999999999996</v>
      </c>
      <c r="V50" s="103">
        <v>22.637</v>
      </c>
      <c r="W50" s="103">
        <v>27.542999999999999</v>
      </c>
      <c r="X50" s="103">
        <v>24.637</v>
      </c>
      <c r="Y50" s="103">
        <v>23.637</v>
      </c>
      <c r="Z50" s="103">
        <v>40.213999999999999</v>
      </c>
      <c r="AA50" s="103">
        <v>6.4359999999999999</v>
      </c>
      <c r="AB50" s="103">
        <v>39.261000000000003</v>
      </c>
      <c r="AC50" s="103">
        <v>26.59</v>
      </c>
      <c r="AD50" s="103">
        <v>13.778</v>
      </c>
      <c r="AE50" s="103">
        <v>79.415000000000006</v>
      </c>
      <c r="AF50" s="103">
        <v>14.872</v>
      </c>
      <c r="AG50" s="103">
        <v>48.978999999999999</v>
      </c>
      <c r="AH50" s="103">
        <v>12.7545</v>
      </c>
      <c r="AI50" s="103">
        <v>47.978999999999999</v>
      </c>
      <c r="AJ50" s="103">
        <v>49.978999999999999</v>
      </c>
      <c r="AK50" s="103">
        <v>20.731000000000002</v>
      </c>
      <c r="AL50" s="103">
        <v>21.684000000000001</v>
      </c>
      <c r="AM50" s="102">
        <v>38.261000000000003</v>
      </c>
    </row>
    <row r="51" spans="16:39" x14ac:dyDescent="0.25">
      <c r="P51" s="104">
        <v>4.8000000000000001E-2</v>
      </c>
      <c r="Q51" s="103">
        <v>12.04</v>
      </c>
      <c r="R51" s="103">
        <v>31.416</v>
      </c>
      <c r="S51" s="103">
        <v>4.28</v>
      </c>
      <c r="T51" s="103">
        <v>80.36</v>
      </c>
      <c r="U51" s="103">
        <v>5.3280000000000003</v>
      </c>
      <c r="V51" s="103">
        <v>22.608000000000001</v>
      </c>
      <c r="W51" s="103">
        <v>27.512</v>
      </c>
      <c r="X51" s="103">
        <v>24.608000000000001</v>
      </c>
      <c r="Y51" s="103">
        <v>23.608000000000001</v>
      </c>
      <c r="Z51" s="103">
        <v>40.176000000000002</v>
      </c>
      <c r="AA51" s="103">
        <v>6.4240000000000004</v>
      </c>
      <c r="AB51" s="103">
        <v>39.223999999999997</v>
      </c>
      <c r="AC51" s="103">
        <v>26.56</v>
      </c>
      <c r="AD51" s="103">
        <v>13.752000000000001</v>
      </c>
      <c r="AE51" s="103">
        <v>79.36</v>
      </c>
      <c r="AF51" s="103">
        <v>14.848000000000001</v>
      </c>
      <c r="AG51" s="103">
        <v>48.936</v>
      </c>
      <c r="AH51" s="103">
        <v>12.728</v>
      </c>
      <c r="AI51" s="103">
        <v>47.936</v>
      </c>
      <c r="AJ51" s="103">
        <v>49.936</v>
      </c>
      <c r="AK51" s="103">
        <v>20.704000000000001</v>
      </c>
      <c r="AL51" s="103">
        <v>21.655999999999999</v>
      </c>
      <c r="AM51" s="102">
        <v>38.223999999999997</v>
      </c>
    </row>
    <row r="52" spans="16:39" x14ac:dyDescent="0.25">
      <c r="P52" s="104">
        <v>4.9000000000000002E-2</v>
      </c>
      <c r="Q52" s="103">
        <v>12.02</v>
      </c>
      <c r="R52" s="103">
        <v>31.382999999999999</v>
      </c>
      <c r="S52" s="103">
        <v>4.2649999999999997</v>
      </c>
      <c r="T52" s="103">
        <v>80.305000000000007</v>
      </c>
      <c r="U52" s="103">
        <v>5.3140000000000001</v>
      </c>
      <c r="V52" s="103">
        <v>22.579000000000001</v>
      </c>
      <c r="W52" s="103">
        <v>27.481000000000002</v>
      </c>
      <c r="X52" s="103">
        <v>24.579000000000001</v>
      </c>
      <c r="Y52" s="103">
        <v>23.579000000000001</v>
      </c>
      <c r="Z52" s="103">
        <v>40.137999999999998</v>
      </c>
      <c r="AA52" s="103">
        <v>6.4119999999999999</v>
      </c>
      <c r="AB52" s="103">
        <v>39.186999999999998</v>
      </c>
      <c r="AC52" s="103">
        <v>26.53</v>
      </c>
      <c r="AD52" s="103">
        <v>13.726000000000001</v>
      </c>
      <c r="AE52" s="103">
        <v>79.305000000000007</v>
      </c>
      <c r="AF52" s="103">
        <v>14.824</v>
      </c>
      <c r="AG52" s="103">
        <v>48.893000000000001</v>
      </c>
      <c r="AH52" s="103">
        <v>12.701499999999999</v>
      </c>
      <c r="AI52" s="103">
        <v>47.893000000000001</v>
      </c>
      <c r="AJ52" s="103">
        <v>49.893000000000001</v>
      </c>
      <c r="AK52" s="103">
        <v>20.677</v>
      </c>
      <c r="AL52" s="103">
        <v>21.628</v>
      </c>
      <c r="AM52" s="102">
        <v>38.186999999999998</v>
      </c>
    </row>
    <row r="53" spans="16:39" x14ac:dyDescent="0.25">
      <c r="P53" s="104">
        <v>0.05</v>
      </c>
      <c r="Q53" s="103">
        <v>12</v>
      </c>
      <c r="R53" s="103">
        <v>31.35</v>
      </c>
      <c r="S53" s="103">
        <v>4.25</v>
      </c>
      <c r="T53" s="103">
        <v>80.25</v>
      </c>
      <c r="U53" s="103">
        <v>5.3</v>
      </c>
      <c r="V53" s="103">
        <v>22.55</v>
      </c>
      <c r="W53" s="103">
        <v>27.45</v>
      </c>
      <c r="X53" s="103">
        <v>24.55</v>
      </c>
      <c r="Y53" s="103">
        <v>23.55</v>
      </c>
      <c r="Z53" s="103">
        <v>40.1</v>
      </c>
      <c r="AA53" s="103">
        <v>6.4</v>
      </c>
      <c r="AB53" s="103">
        <v>39.15</v>
      </c>
      <c r="AC53" s="103">
        <v>26.5</v>
      </c>
      <c r="AD53" s="103">
        <v>13.7</v>
      </c>
      <c r="AE53" s="103">
        <v>79.25</v>
      </c>
      <c r="AF53" s="103">
        <v>14.8</v>
      </c>
      <c r="AG53" s="103">
        <v>48.85</v>
      </c>
      <c r="AH53" s="103">
        <v>12.675000000000001</v>
      </c>
      <c r="AI53" s="103">
        <v>47.85</v>
      </c>
      <c r="AJ53" s="103">
        <v>49.85</v>
      </c>
      <c r="AK53" s="103">
        <v>20.65</v>
      </c>
      <c r="AL53" s="103">
        <v>21.6</v>
      </c>
      <c r="AM53" s="102">
        <v>38.15</v>
      </c>
    </row>
    <row r="54" spans="16:39" x14ac:dyDescent="0.25">
      <c r="P54" s="104">
        <v>5.0999999999999997E-2</v>
      </c>
      <c r="Q54" s="103">
        <v>11.98</v>
      </c>
      <c r="R54" s="103">
        <v>31.317</v>
      </c>
      <c r="S54" s="103">
        <v>4.2350000000000003</v>
      </c>
      <c r="T54" s="103">
        <v>80.194999999999993</v>
      </c>
      <c r="U54" s="103">
        <v>5.2859999999999996</v>
      </c>
      <c r="V54" s="103">
        <v>22.521000000000001</v>
      </c>
      <c r="W54" s="103">
        <v>27.419</v>
      </c>
      <c r="X54" s="103">
        <v>24.521000000000001</v>
      </c>
      <c r="Y54" s="103">
        <v>23.521000000000001</v>
      </c>
      <c r="Z54" s="103">
        <v>40.061999999999998</v>
      </c>
      <c r="AA54" s="103">
        <v>6.3879999999999999</v>
      </c>
      <c r="AB54" s="103">
        <v>39.113</v>
      </c>
      <c r="AC54" s="103">
        <v>26.47</v>
      </c>
      <c r="AD54" s="103">
        <v>13.673999999999999</v>
      </c>
      <c r="AE54" s="103">
        <v>79.194999999999993</v>
      </c>
      <c r="AF54" s="103">
        <v>14.776</v>
      </c>
      <c r="AG54" s="103">
        <v>48.807000000000002</v>
      </c>
      <c r="AH54" s="103">
        <v>12.6485</v>
      </c>
      <c r="AI54" s="103">
        <v>47.807000000000002</v>
      </c>
      <c r="AJ54" s="103">
        <v>49.807000000000002</v>
      </c>
      <c r="AK54" s="103">
        <v>20.623000000000001</v>
      </c>
      <c r="AL54" s="103">
        <v>21.571999999999999</v>
      </c>
      <c r="AM54" s="102">
        <v>38.113</v>
      </c>
    </row>
    <row r="55" spans="16:39" x14ac:dyDescent="0.25">
      <c r="P55" s="104">
        <v>5.1999999999999998E-2</v>
      </c>
      <c r="Q55" s="103">
        <v>11.96</v>
      </c>
      <c r="R55" s="103">
        <v>31.283999999999999</v>
      </c>
      <c r="S55" s="103">
        <v>4.22</v>
      </c>
      <c r="T55" s="103">
        <v>80.14</v>
      </c>
      <c r="U55" s="103">
        <v>5.2720000000000002</v>
      </c>
      <c r="V55" s="103">
        <v>22.492000000000001</v>
      </c>
      <c r="W55" s="103">
        <v>27.388000000000002</v>
      </c>
      <c r="X55" s="103">
        <v>24.492000000000001</v>
      </c>
      <c r="Y55" s="103">
        <v>23.492000000000001</v>
      </c>
      <c r="Z55" s="103">
        <v>40.024000000000001</v>
      </c>
      <c r="AA55" s="103">
        <v>6.3760000000000003</v>
      </c>
      <c r="AB55" s="103">
        <v>39.076000000000001</v>
      </c>
      <c r="AC55" s="103">
        <v>26.44</v>
      </c>
      <c r="AD55" s="103">
        <v>13.648</v>
      </c>
      <c r="AE55" s="103">
        <v>79.14</v>
      </c>
      <c r="AF55" s="103">
        <v>14.752000000000001</v>
      </c>
      <c r="AG55" s="103">
        <v>48.764000000000003</v>
      </c>
      <c r="AH55" s="103">
        <v>12.622</v>
      </c>
      <c r="AI55" s="103">
        <v>47.764000000000003</v>
      </c>
      <c r="AJ55" s="103">
        <v>49.764000000000003</v>
      </c>
      <c r="AK55" s="103">
        <v>20.596</v>
      </c>
      <c r="AL55" s="103">
        <v>21.544</v>
      </c>
      <c r="AM55" s="102">
        <v>38.076000000000001</v>
      </c>
    </row>
    <row r="56" spans="16:39" x14ac:dyDescent="0.25">
      <c r="P56" s="104">
        <v>5.2999999999999999E-2</v>
      </c>
      <c r="Q56" s="103">
        <v>11.94</v>
      </c>
      <c r="R56" s="103">
        <v>31.251000000000001</v>
      </c>
      <c r="S56" s="103">
        <v>4.2050000000000001</v>
      </c>
      <c r="T56" s="103">
        <v>80.084999999999994</v>
      </c>
      <c r="U56" s="103">
        <v>5.258</v>
      </c>
      <c r="V56" s="103">
        <v>22.463000000000001</v>
      </c>
      <c r="W56" s="103">
        <v>27.356999999999999</v>
      </c>
      <c r="X56" s="103">
        <v>24.463000000000001</v>
      </c>
      <c r="Y56" s="103">
        <v>23.463000000000001</v>
      </c>
      <c r="Z56" s="103">
        <v>39.985999999999997</v>
      </c>
      <c r="AA56" s="103">
        <v>6.3639999999999999</v>
      </c>
      <c r="AB56" s="103">
        <v>39.039000000000001</v>
      </c>
      <c r="AC56" s="103">
        <v>26.41</v>
      </c>
      <c r="AD56" s="103">
        <v>13.622</v>
      </c>
      <c r="AE56" s="103">
        <v>79.084999999999994</v>
      </c>
      <c r="AF56" s="103">
        <v>14.728</v>
      </c>
      <c r="AG56" s="103">
        <v>48.720999999999997</v>
      </c>
      <c r="AH56" s="103">
        <v>12.595499999999999</v>
      </c>
      <c r="AI56" s="103">
        <v>47.720999999999997</v>
      </c>
      <c r="AJ56" s="103">
        <v>49.720999999999997</v>
      </c>
      <c r="AK56" s="103">
        <v>20.568999999999999</v>
      </c>
      <c r="AL56" s="103">
        <v>21.515999999999998</v>
      </c>
      <c r="AM56" s="102">
        <v>38.039000000000001</v>
      </c>
    </row>
    <row r="57" spans="16:39" x14ac:dyDescent="0.25">
      <c r="P57" s="104">
        <v>5.3999999999999999E-2</v>
      </c>
      <c r="Q57" s="103">
        <v>11.92</v>
      </c>
      <c r="R57" s="103">
        <v>31.218</v>
      </c>
      <c r="S57" s="103">
        <v>4.1900000000000004</v>
      </c>
      <c r="T57" s="103">
        <v>80.03</v>
      </c>
      <c r="U57" s="103">
        <v>5.2439999999999998</v>
      </c>
      <c r="V57" s="103">
        <v>22.434000000000001</v>
      </c>
      <c r="W57" s="103">
        <v>27.326000000000001</v>
      </c>
      <c r="X57" s="103">
        <v>24.434000000000001</v>
      </c>
      <c r="Y57" s="103">
        <v>23.434000000000001</v>
      </c>
      <c r="Z57" s="103">
        <v>39.948</v>
      </c>
      <c r="AA57" s="103">
        <v>6.3520000000000003</v>
      </c>
      <c r="AB57" s="103">
        <v>39.002000000000002</v>
      </c>
      <c r="AC57" s="103">
        <v>26.38</v>
      </c>
      <c r="AD57" s="103">
        <v>13.596</v>
      </c>
      <c r="AE57" s="103">
        <v>79.03</v>
      </c>
      <c r="AF57" s="103">
        <v>14.704000000000001</v>
      </c>
      <c r="AG57" s="103">
        <v>48.677999999999997</v>
      </c>
      <c r="AH57" s="103">
        <v>12.569000000000001</v>
      </c>
      <c r="AI57" s="103">
        <v>47.677999999999997</v>
      </c>
      <c r="AJ57" s="103">
        <v>49.677999999999997</v>
      </c>
      <c r="AK57" s="103">
        <v>20.542000000000002</v>
      </c>
      <c r="AL57" s="103">
        <v>21.488</v>
      </c>
      <c r="AM57" s="102">
        <v>38.002000000000002</v>
      </c>
    </row>
    <row r="58" spans="16:39" x14ac:dyDescent="0.25">
      <c r="P58" s="104">
        <v>5.5E-2</v>
      </c>
      <c r="Q58" s="103">
        <v>11.9</v>
      </c>
      <c r="R58" s="103">
        <v>31.184999999999999</v>
      </c>
      <c r="S58" s="103">
        <v>4.1749999999999998</v>
      </c>
      <c r="T58" s="103">
        <v>79.974999999999994</v>
      </c>
      <c r="U58" s="103">
        <v>5.23</v>
      </c>
      <c r="V58" s="103">
        <v>22.405000000000001</v>
      </c>
      <c r="W58" s="103">
        <v>27.295000000000002</v>
      </c>
      <c r="X58" s="103">
        <v>24.405000000000001</v>
      </c>
      <c r="Y58" s="103">
        <v>23.405000000000001</v>
      </c>
      <c r="Z58" s="103">
        <v>39.909999999999997</v>
      </c>
      <c r="AA58" s="103">
        <v>6.34</v>
      </c>
      <c r="AB58" s="103">
        <v>38.965000000000003</v>
      </c>
      <c r="AC58" s="103">
        <v>26.35</v>
      </c>
      <c r="AD58" s="103">
        <v>13.57</v>
      </c>
      <c r="AE58" s="103">
        <v>78.974999999999994</v>
      </c>
      <c r="AF58" s="103">
        <v>14.68</v>
      </c>
      <c r="AG58" s="103">
        <v>48.634999999999998</v>
      </c>
      <c r="AH58" s="103">
        <v>12.5425</v>
      </c>
      <c r="AI58" s="103">
        <v>47.634999999999998</v>
      </c>
      <c r="AJ58" s="103">
        <v>49.634999999999998</v>
      </c>
      <c r="AK58" s="103">
        <v>20.515000000000001</v>
      </c>
      <c r="AL58" s="103">
        <v>21.46</v>
      </c>
      <c r="AM58" s="102">
        <v>37.965000000000003</v>
      </c>
    </row>
    <row r="59" spans="16:39" x14ac:dyDescent="0.25">
      <c r="P59" s="104">
        <v>5.6000000000000001E-2</v>
      </c>
      <c r="Q59" s="103">
        <v>11.88</v>
      </c>
      <c r="R59" s="103">
        <v>31.152000000000001</v>
      </c>
      <c r="S59" s="103">
        <v>4.16</v>
      </c>
      <c r="T59" s="103">
        <v>79.92</v>
      </c>
      <c r="U59" s="103">
        <v>5.2160000000000002</v>
      </c>
      <c r="V59" s="103">
        <v>22.376000000000001</v>
      </c>
      <c r="W59" s="103">
        <v>27.263999999999999</v>
      </c>
      <c r="X59" s="103">
        <v>24.376000000000001</v>
      </c>
      <c r="Y59" s="103">
        <v>23.376000000000001</v>
      </c>
      <c r="Z59" s="103">
        <v>39.872</v>
      </c>
      <c r="AA59" s="103">
        <v>6.3280000000000003</v>
      </c>
      <c r="AB59" s="103">
        <v>38.927999999999997</v>
      </c>
      <c r="AC59" s="103">
        <v>26.32</v>
      </c>
      <c r="AD59" s="103">
        <v>13.544</v>
      </c>
      <c r="AE59" s="103">
        <v>78.92</v>
      </c>
      <c r="AF59" s="103">
        <v>14.656000000000001</v>
      </c>
      <c r="AG59" s="103">
        <v>48.591999999999999</v>
      </c>
      <c r="AH59" s="103">
        <v>12.516</v>
      </c>
      <c r="AI59" s="103">
        <v>47.591999999999999</v>
      </c>
      <c r="AJ59" s="103">
        <v>49.591999999999999</v>
      </c>
      <c r="AK59" s="103">
        <v>20.488</v>
      </c>
      <c r="AL59" s="103">
        <v>21.431999999999999</v>
      </c>
      <c r="AM59" s="102">
        <v>37.927999999999997</v>
      </c>
    </row>
    <row r="60" spans="16:39" x14ac:dyDescent="0.25">
      <c r="P60" s="104">
        <v>5.7000000000000002E-2</v>
      </c>
      <c r="Q60" s="103">
        <v>11.86</v>
      </c>
      <c r="R60" s="103">
        <v>31.119</v>
      </c>
      <c r="S60" s="103">
        <v>4.1449999999999996</v>
      </c>
      <c r="T60" s="103">
        <v>79.864999999999995</v>
      </c>
      <c r="U60" s="103">
        <v>5.202</v>
      </c>
      <c r="V60" s="103">
        <v>22.347000000000001</v>
      </c>
      <c r="W60" s="103">
        <v>27.233000000000001</v>
      </c>
      <c r="X60" s="103">
        <v>24.347000000000001</v>
      </c>
      <c r="Y60" s="103">
        <v>23.347000000000001</v>
      </c>
      <c r="Z60" s="103">
        <v>39.834000000000003</v>
      </c>
      <c r="AA60" s="103">
        <v>6.3159999999999998</v>
      </c>
      <c r="AB60" s="103">
        <v>38.890999999999998</v>
      </c>
      <c r="AC60" s="103">
        <v>26.29</v>
      </c>
      <c r="AD60" s="103">
        <v>13.518000000000001</v>
      </c>
      <c r="AE60" s="103">
        <v>78.864999999999995</v>
      </c>
      <c r="AF60" s="103">
        <v>14.632</v>
      </c>
      <c r="AG60" s="103">
        <v>48.548999999999999</v>
      </c>
      <c r="AH60" s="103">
        <v>12.4895</v>
      </c>
      <c r="AI60" s="103">
        <v>47.548999999999999</v>
      </c>
      <c r="AJ60" s="103">
        <v>49.548999999999999</v>
      </c>
      <c r="AK60" s="103">
        <v>20.460999999999999</v>
      </c>
      <c r="AL60" s="103">
        <v>21.404</v>
      </c>
      <c r="AM60" s="102">
        <v>37.890999999999998</v>
      </c>
    </row>
    <row r="61" spans="16:39" x14ac:dyDescent="0.25">
      <c r="P61" s="104">
        <v>5.8000000000000003E-2</v>
      </c>
      <c r="Q61" s="103">
        <v>11.84</v>
      </c>
      <c r="R61" s="103">
        <v>31.085999999999999</v>
      </c>
      <c r="S61" s="103">
        <v>4.13</v>
      </c>
      <c r="T61" s="103">
        <v>79.81</v>
      </c>
      <c r="U61" s="103">
        <v>5.1879999999999997</v>
      </c>
      <c r="V61" s="103">
        <v>22.318000000000001</v>
      </c>
      <c r="W61" s="103">
        <v>27.202000000000002</v>
      </c>
      <c r="X61" s="103">
        <v>24.318000000000001</v>
      </c>
      <c r="Y61" s="103">
        <v>23.318000000000001</v>
      </c>
      <c r="Z61" s="103">
        <v>39.795999999999999</v>
      </c>
      <c r="AA61" s="103">
        <v>6.3040000000000003</v>
      </c>
      <c r="AB61" s="103">
        <v>38.853999999999999</v>
      </c>
      <c r="AC61" s="103">
        <v>26.26</v>
      </c>
      <c r="AD61" s="103">
        <v>13.492000000000001</v>
      </c>
      <c r="AE61" s="103">
        <v>78.81</v>
      </c>
      <c r="AF61" s="103">
        <v>14.608000000000001</v>
      </c>
      <c r="AG61" s="103">
        <v>48.506</v>
      </c>
      <c r="AH61" s="103">
        <v>12.462999999999999</v>
      </c>
      <c r="AI61" s="103">
        <v>47.506</v>
      </c>
      <c r="AJ61" s="103">
        <v>49.506</v>
      </c>
      <c r="AK61" s="103">
        <v>20.434000000000001</v>
      </c>
      <c r="AL61" s="103">
        <v>21.376000000000001</v>
      </c>
      <c r="AM61" s="102">
        <v>37.853999999999999</v>
      </c>
    </row>
    <row r="62" spans="16:39" x14ac:dyDescent="0.25">
      <c r="P62" s="104">
        <v>5.8999999999999997E-2</v>
      </c>
      <c r="Q62" s="103">
        <v>11.82</v>
      </c>
      <c r="R62" s="103">
        <v>31.053000000000001</v>
      </c>
      <c r="S62" s="103">
        <v>4.1150000000000002</v>
      </c>
      <c r="T62" s="103">
        <v>79.754999999999995</v>
      </c>
      <c r="U62" s="103">
        <v>5.1740000000000004</v>
      </c>
      <c r="V62" s="103">
        <v>22.289000000000001</v>
      </c>
      <c r="W62" s="103">
        <v>27.170999999999999</v>
      </c>
      <c r="X62" s="103">
        <v>24.289000000000001</v>
      </c>
      <c r="Y62" s="103">
        <v>23.289000000000001</v>
      </c>
      <c r="Z62" s="103">
        <v>39.758000000000003</v>
      </c>
      <c r="AA62" s="103">
        <v>6.2919999999999998</v>
      </c>
      <c r="AB62" s="103">
        <v>38.817</v>
      </c>
      <c r="AC62" s="103">
        <v>26.23</v>
      </c>
      <c r="AD62" s="103">
        <v>13.465999999999999</v>
      </c>
      <c r="AE62" s="103">
        <v>78.754999999999995</v>
      </c>
      <c r="AF62" s="103">
        <v>14.584</v>
      </c>
      <c r="AG62" s="103">
        <v>48.463000000000001</v>
      </c>
      <c r="AH62" s="103">
        <v>12.436500000000001</v>
      </c>
      <c r="AI62" s="103">
        <v>47.463000000000001</v>
      </c>
      <c r="AJ62" s="103">
        <v>49.463000000000001</v>
      </c>
      <c r="AK62" s="103">
        <v>20.407</v>
      </c>
      <c r="AL62" s="103">
        <v>21.347999999999999</v>
      </c>
      <c r="AM62" s="102">
        <v>37.817</v>
      </c>
    </row>
    <row r="63" spans="16:39" x14ac:dyDescent="0.25">
      <c r="P63" s="104">
        <v>0.06</v>
      </c>
      <c r="Q63" s="103">
        <v>11.8</v>
      </c>
      <c r="R63" s="103">
        <v>31.02</v>
      </c>
      <c r="S63" s="103">
        <v>4.0999999999999996</v>
      </c>
      <c r="T63" s="103">
        <v>79.7</v>
      </c>
      <c r="U63" s="103">
        <v>5.16</v>
      </c>
      <c r="V63" s="103">
        <v>22.26</v>
      </c>
      <c r="W63" s="103">
        <v>27.14</v>
      </c>
      <c r="X63" s="103">
        <v>24.26</v>
      </c>
      <c r="Y63" s="103">
        <v>23.26</v>
      </c>
      <c r="Z63" s="103">
        <v>39.72</v>
      </c>
      <c r="AA63" s="103">
        <v>6.28</v>
      </c>
      <c r="AB63" s="103">
        <v>38.78</v>
      </c>
      <c r="AC63" s="103">
        <v>26.2</v>
      </c>
      <c r="AD63" s="103">
        <v>13.44</v>
      </c>
      <c r="AE63" s="103">
        <v>78.7</v>
      </c>
      <c r="AF63" s="103">
        <v>14.56</v>
      </c>
      <c r="AG63" s="103">
        <v>48.42</v>
      </c>
      <c r="AH63" s="103">
        <v>12.41</v>
      </c>
      <c r="AI63" s="103">
        <v>47.42</v>
      </c>
      <c r="AJ63" s="103">
        <v>49.42</v>
      </c>
      <c r="AK63" s="103">
        <v>20.38</v>
      </c>
      <c r="AL63" s="103">
        <v>21.32</v>
      </c>
      <c r="AM63" s="102">
        <v>37.78</v>
      </c>
    </row>
    <row r="64" spans="16:39" x14ac:dyDescent="0.25">
      <c r="P64" s="104">
        <v>6.0999999999999999E-2</v>
      </c>
      <c r="Q64" s="103">
        <v>11.78</v>
      </c>
      <c r="R64" s="103">
        <v>30.986999999999998</v>
      </c>
      <c r="S64" s="103">
        <v>4.085</v>
      </c>
      <c r="T64" s="103">
        <v>79.644999999999996</v>
      </c>
      <c r="U64" s="103">
        <v>5.1459999999999999</v>
      </c>
      <c r="V64" s="103">
        <v>22.231000000000002</v>
      </c>
      <c r="W64" s="103">
        <v>27.109000000000002</v>
      </c>
      <c r="X64" s="103">
        <v>24.231000000000002</v>
      </c>
      <c r="Y64" s="103">
        <v>23.231000000000002</v>
      </c>
      <c r="Z64" s="103">
        <v>39.682000000000002</v>
      </c>
      <c r="AA64" s="103">
        <v>6.2679999999999998</v>
      </c>
      <c r="AB64" s="103">
        <v>38.743000000000002</v>
      </c>
      <c r="AC64" s="103">
        <v>26.17</v>
      </c>
      <c r="AD64" s="103">
        <v>13.414</v>
      </c>
      <c r="AE64" s="103">
        <v>78.644999999999996</v>
      </c>
      <c r="AF64" s="103">
        <v>14.536</v>
      </c>
      <c r="AG64" s="103">
        <v>48.377000000000002</v>
      </c>
      <c r="AH64" s="103">
        <v>12.3835</v>
      </c>
      <c r="AI64" s="103">
        <v>47.377000000000002</v>
      </c>
      <c r="AJ64" s="103">
        <v>49.377000000000002</v>
      </c>
      <c r="AK64" s="103">
        <v>20.353000000000002</v>
      </c>
      <c r="AL64" s="103">
        <v>21.292000000000002</v>
      </c>
      <c r="AM64" s="102">
        <v>37.743000000000002</v>
      </c>
    </row>
    <row r="65" spans="16:39" x14ac:dyDescent="0.25">
      <c r="P65" s="104">
        <v>6.2E-2</v>
      </c>
      <c r="Q65" s="103">
        <v>11.76</v>
      </c>
      <c r="R65" s="103">
        <v>30.954000000000001</v>
      </c>
      <c r="S65" s="103">
        <v>4.07</v>
      </c>
      <c r="T65" s="103">
        <v>79.59</v>
      </c>
      <c r="U65" s="103">
        <v>5.1319999999999997</v>
      </c>
      <c r="V65" s="103">
        <v>22.202000000000002</v>
      </c>
      <c r="W65" s="103">
        <v>27.077999999999999</v>
      </c>
      <c r="X65" s="103">
        <v>24.202000000000002</v>
      </c>
      <c r="Y65" s="103">
        <v>23.202000000000002</v>
      </c>
      <c r="Z65" s="103">
        <v>39.643999999999998</v>
      </c>
      <c r="AA65" s="103">
        <v>6.2560000000000002</v>
      </c>
      <c r="AB65" s="103">
        <v>38.706000000000003</v>
      </c>
      <c r="AC65" s="103">
        <v>26.14</v>
      </c>
      <c r="AD65" s="103">
        <v>13.388</v>
      </c>
      <c r="AE65" s="103">
        <v>78.59</v>
      </c>
      <c r="AF65" s="103">
        <v>14.512</v>
      </c>
      <c r="AG65" s="103">
        <v>48.334000000000003</v>
      </c>
      <c r="AH65" s="103">
        <v>12.356999999999999</v>
      </c>
      <c r="AI65" s="103">
        <v>47.334000000000003</v>
      </c>
      <c r="AJ65" s="103">
        <v>49.334000000000003</v>
      </c>
      <c r="AK65" s="103">
        <v>20.326000000000001</v>
      </c>
      <c r="AL65" s="103">
        <v>21.263999999999999</v>
      </c>
      <c r="AM65" s="102">
        <v>37.706000000000003</v>
      </c>
    </row>
    <row r="66" spans="16:39" x14ac:dyDescent="0.25">
      <c r="P66" s="104">
        <v>6.3E-2</v>
      </c>
      <c r="Q66" s="103">
        <v>11.74</v>
      </c>
      <c r="R66" s="103">
        <v>30.920999999999999</v>
      </c>
      <c r="S66" s="103">
        <v>4.0549999999999997</v>
      </c>
      <c r="T66" s="103">
        <v>79.534999999999997</v>
      </c>
      <c r="U66" s="103">
        <v>5.1180000000000003</v>
      </c>
      <c r="V66" s="103">
        <v>22.172999999999998</v>
      </c>
      <c r="W66" s="103">
        <v>27.047000000000001</v>
      </c>
      <c r="X66" s="103">
        <v>24.172999999999998</v>
      </c>
      <c r="Y66" s="103">
        <v>23.172999999999998</v>
      </c>
      <c r="Z66" s="103">
        <v>39.606000000000002</v>
      </c>
      <c r="AA66" s="103">
        <v>6.2439999999999998</v>
      </c>
      <c r="AB66" s="103">
        <v>38.668999999999997</v>
      </c>
      <c r="AC66" s="103">
        <v>26.11</v>
      </c>
      <c r="AD66" s="103">
        <v>13.362</v>
      </c>
      <c r="AE66" s="103">
        <v>78.534999999999997</v>
      </c>
      <c r="AF66" s="103">
        <v>14.488</v>
      </c>
      <c r="AG66" s="103">
        <v>48.290999999999997</v>
      </c>
      <c r="AH66" s="103">
        <v>12.330500000000001</v>
      </c>
      <c r="AI66" s="103">
        <v>47.290999999999997</v>
      </c>
      <c r="AJ66" s="103">
        <v>49.290999999999997</v>
      </c>
      <c r="AK66" s="103">
        <v>20.298999999999999</v>
      </c>
      <c r="AL66" s="103">
        <v>21.236000000000001</v>
      </c>
      <c r="AM66" s="102">
        <v>37.668999999999997</v>
      </c>
    </row>
    <row r="67" spans="16:39" x14ac:dyDescent="0.25">
      <c r="P67" s="104">
        <v>6.4000000000000001E-2</v>
      </c>
      <c r="Q67" s="103">
        <v>11.72</v>
      </c>
      <c r="R67" s="103">
        <v>30.888000000000002</v>
      </c>
      <c r="S67" s="103">
        <v>4.04</v>
      </c>
      <c r="T67" s="103">
        <v>79.48</v>
      </c>
      <c r="U67" s="103">
        <v>5.1040000000000001</v>
      </c>
      <c r="V67" s="103">
        <v>22.143999999999998</v>
      </c>
      <c r="W67" s="103">
        <v>27.015999999999998</v>
      </c>
      <c r="X67" s="103">
        <v>24.143999999999998</v>
      </c>
      <c r="Y67" s="103">
        <v>23.143999999999998</v>
      </c>
      <c r="Z67" s="103">
        <v>39.567999999999998</v>
      </c>
      <c r="AA67" s="103">
        <v>6.2320000000000002</v>
      </c>
      <c r="AB67" s="103">
        <v>38.631999999999998</v>
      </c>
      <c r="AC67" s="103">
        <v>26.08</v>
      </c>
      <c r="AD67" s="103">
        <v>13.336</v>
      </c>
      <c r="AE67" s="103">
        <v>78.48</v>
      </c>
      <c r="AF67" s="103">
        <v>14.464</v>
      </c>
      <c r="AG67" s="103">
        <v>48.247999999999998</v>
      </c>
      <c r="AH67" s="103">
        <v>12.304</v>
      </c>
      <c r="AI67" s="103">
        <v>47.247999999999998</v>
      </c>
      <c r="AJ67" s="103">
        <v>49.247999999999998</v>
      </c>
      <c r="AK67" s="103">
        <v>20.271999999999998</v>
      </c>
      <c r="AL67" s="103">
        <v>21.207999999999998</v>
      </c>
      <c r="AM67" s="102">
        <v>37.631999999999998</v>
      </c>
    </row>
    <row r="68" spans="16:39" x14ac:dyDescent="0.25">
      <c r="P68" s="104">
        <v>6.5000000000000002E-2</v>
      </c>
      <c r="Q68" s="103">
        <v>11.7</v>
      </c>
      <c r="R68" s="103">
        <v>30.855</v>
      </c>
      <c r="S68" s="103">
        <v>4.0250000000000004</v>
      </c>
      <c r="T68" s="103">
        <v>79.424999999999997</v>
      </c>
      <c r="U68" s="103">
        <v>5.09</v>
      </c>
      <c r="V68" s="103">
        <v>22.114999999999998</v>
      </c>
      <c r="W68" s="103">
        <v>26.984999999999999</v>
      </c>
      <c r="X68" s="103">
        <v>24.114999999999998</v>
      </c>
      <c r="Y68" s="103">
        <v>23.114999999999998</v>
      </c>
      <c r="Z68" s="103">
        <v>39.53</v>
      </c>
      <c r="AA68" s="103">
        <v>6.22</v>
      </c>
      <c r="AB68" s="103">
        <v>38.594999999999999</v>
      </c>
      <c r="AC68" s="103">
        <v>26.05</v>
      </c>
      <c r="AD68" s="103">
        <v>13.31</v>
      </c>
      <c r="AE68" s="103">
        <v>78.424999999999997</v>
      </c>
      <c r="AF68" s="103">
        <v>14.44</v>
      </c>
      <c r="AG68" s="103">
        <v>48.204999999999998</v>
      </c>
      <c r="AH68" s="103">
        <v>12.2775</v>
      </c>
      <c r="AI68" s="103">
        <v>47.204999999999998</v>
      </c>
      <c r="AJ68" s="103">
        <v>49.204999999999998</v>
      </c>
      <c r="AK68" s="103">
        <v>20.245000000000001</v>
      </c>
      <c r="AL68" s="103">
        <v>21.18</v>
      </c>
      <c r="AM68" s="102">
        <v>37.594999999999999</v>
      </c>
    </row>
    <row r="69" spans="16:39" x14ac:dyDescent="0.25">
      <c r="P69" s="104">
        <v>6.6000000000000003E-2</v>
      </c>
      <c r="Q69" s="103">
        <v>11.68</v>
      </c>
      <c r="R69" s="103">
        <v>30.821999999999999</v>
      </c>
      <c r="S69" s="103">
        <v>4.01</v>
      </c>
      <c r="T69" s="103">
        <v>79.37</v>
      </c>
      <c r="U69" s="103">
        <v>5.0759999999999996</v>
      </c>
      <c r="V69" s="103">
        <v>22.085999999999999</v>
      </c>
      <c r="W69" s="103">
        <v>26.954000000000001</v>
      </c>
      <c r="X69" s="103">
        <v>24.085999999999999</v>
      </c>
      <c r="Y69" s="103">
        <v>23.085999999999999</v>
      </c>
      <c r="Z69" s="103">
        <v>39.491999999999997</v>
      </c>
      <c r="AA69" s="103">
        <v>6.2080000000000002</v>
      </c>
      <c r="AB69" s="103">
        <v>38.558</v>
      </c>
      <c r="AC69" s="103">
        <v>26.02</v>
      </c>
      <c r="AD69" s="103">
        <v>13.284000000000001</v>
      </c>
      <c r="AE69" s="103">
        <v>78.37</v>
      </c>
      <c r="AF69" s="103">
        <v>14.416</v>
      </c>
      <c r="AG69" s="103">
        <v>48.161999999999999</v>
      </c>
      <c r="AH69" s="103">
        <v>12.250999999999999</v>
      </c>
      <c r="AI69" s="103">
        <v>47.161999999999999</v>
      </c>
      <c r="AJ69" s="103">
        <v>49.161999999999999</v>
      </c>
      <c r="AK69" s="103">
        <v>20.218</v>
      </c>
      <c r="AL69" s="103">
        <v>21.152000000000001</v>
      </c>
      <c r="AM69" s="102">
        <v>37.558</v>
      </c>
    </row>
    <row r="70" spans="16:39" x14ac:dyDescent="0.25">
      <c r="P70" s="104">
        <v>6.7000000000000004E-2</v>
      </c>
      <c r="Q70" s="103">
        <v>11.66</v>
      </c>
      <c r="R70" s="103">
        <v>30.789000000000001</v>
      </c>
      <c r="S70" s="103">
        <v>3.9950000000000001</v>
      </c>
      <c r="T70" s="103">
        <v>79.314999999999998</v>
      </c>
      <c r="U70" s="103">
        <v>5.0620000000000003</v>
      </c>
      <c r="V70" s="103">
        <v>22.056999999999999</v>
      </c>
      <c r="W70" s="103">
        <v>26.922999999999998</v>
      </c>
      <c r="X70" s="103">
        <v>24.056999999999999</v>
      </c>
      <c r="Y70" s="103">
        <v>23.056999999999999</v>
      </c>
      <c r="Z70" s="103">
        <v>39.454000000000001</v>
      </c>
      <c r="AA70" s="103">
        <v>6.1959999999999997</v>
      </c>
      <c r="AB70" s="103">
        <v>38.521000000000001</v>
      </c>
      <c r="AC70" s="103">
        <v>25.99</v>
      </c>
      <c r="AD70" s="103">
        <v>13.257999999999999</v>
      </c>
      <c r="AE70" s="103">
        <v>78.314999999999998</v>
      </c>
      <c r="AF70" s="103">
        <v>14.391999999999999</v>
      </c>
      <c r="AG70" s="103">
        <v>48.119</v>
      </c>
      <c r="AH70" s="103">
        <v>12.224500000000001</v>
      </c>
      <c r="AI70" s="103">
        <v>47.119</v>
      </c>
      <c r="AJ70" s="103">
        <v>49.119</v>
      </c>
      <c r="AK70" s="103">
        <v>20.190999999999999</v>
      </c>
      <c r="AL70" s="103">
        <v>21.123999999999999</v>
      </c>
      <c r="AM70" s="102">
        <v>37.521000000000001</v>
      </c>
    </row>
    <row r="71" spans="16:39" x14ac:dyDescent="0.25">
      <c r="P71" s="104">
        <v>6.8000000000000005E-2</v>
      </c>
      <c r="Q71" s="103">
        <v>11.64</v>
      </c>
      <c r="R71" s="103">
        <v>30.756</v>
      </c>
      <c r="S71" s="103">
        <v>3.98</v>
      </c>
      <c r="T71" s="103">
        <v>79.260000000000005</v>
      </c>
      <c r="U71" s="103">
        <v>5.048</v>
      </c>
      <c r="V71" s="103">
        <v>22.027999999999999</v>
      </c>
      <c r="W71" s="103">
        <v>26.891999999999999</v>
      </c>
      <c r="X71" s="103">
        <v>24.027999999999999</v>
      </c>
      <c r="Y71" s="103">
        <v>23.027999999999999</v>
      </c>
      <c r="Z71" s="103">
        <v>39.415999999999997</v>
      </c>
      <c r="AA71" s="103">
        <v>6.1840000000000002</v>
      </c>
      <c r="AB71" s="103">
        <v>38.484000000000002</v>
      </c>
      <c r="AC71" s="103">
        <v>25.96</v>
      </c>
      <c r="AD71" s="103">
        <v>13.231999999999999</v>
      </c>
      <c r="AE71" s="103">
        <v>78.260000000000005</v>
      </c>
      <c r="AF71" s="103">
        <v>14.368</v>
      </c>
      <c r="AG71" s="103">
        <v>48.076000000000001</v>
      </c>
      <c r="AH71" s="103">
        <v>12.198</v>
      </c>
      <c r="AI71" s="103">
        <v>47.076000000000001</v>
      </c>
      <c r="AJ71" s="103">
        <v>49.076000000000001</v>
      </c>
      <c r="AK71" s="103">
        <v>20.164000000000001</v>
      </c>
      <c r="AL71" s="103">
        <v>21.096</v>
      </c>
      <c r="AM71" s="102">
        <v>37.484000000000002</v>
      </c>
    </row>
    <row r="72" spans="16:39" x14ac:dyDescent="0.25">
      <c r="P72" s="104">
        <v>6.9000000000000006E-2</v>
      </c>
      <c r="Q72" s="103">
        <v>11.62</v>
      </c>
      <c r="R72" s="103">
        <v>30.722999999999999</v>
      </c>
      <c r="S72" s="103">
        <v>3.9649999999999999</v>
      </c>
      <c r="T72" s="103">
        <v>79.204999999999998</v>
      </c>
      <c r="U72" s="103">
        <v>5.0339999999999998</v>
      </c>
      <c r="V72" s="103">
        <v>21.998999999999999</v>
      </c>
      <c r="W72" s="103">
        <v>26.861000000000001</v>
      </c>
      <c r="X72" s="103">
        <v>23.998999999999999</v>
      </c>
      <c r="Y72" s="103">
        <v>22.998999999999999</v>
      </c>
      <c r="Z72" s="103">
        <v>39.378</v>
      </c>
      <c r="AA72" s="103">
        <v>6.1719999999999997</v>
      </c>
      <c r="AB72" s="103">
        <v>38.447000000000003</v>
      </c>
      <c r="AC72" s="103">
        <v>25.93</v>
      </c>
      <c r="AD72" s="103">
        <v>13.206</v>
      </c>
      <c r="AE72" s="103">
        <v>78.204999999999998</v>
      </c>
      <c r="AF72" s="103">
        <v>14.343999999999999</v>
      </c>
      <c r="AG72" s="103">
        <v>48.033000000000001</v>
      </c>
      <c r="AH72" s="103">
        <v>12.1715</v>
      </c>
      <c r="AI72" s="103">
        <v>47.033000000000001</v>
      </c>
      <c r="AJ72" s="103">
        <v>49.033000000000001</v>
      </c>
      <c r="AK72" s="103">
        <v>20.137</v>
      </c>
      <c r="AL72" s="103">
        <v>21.068000000000001</v>
      </c>
      <c r="AM72" s="102">
        <v>37.447000000000003</v>
      </c>
    </row>
    <row r="73" spans="16:39" x14ac:dyDescent="0.25">
      <c r="P73" s="104">
        <v>7.0000000000000007E-2</v>
      </c>
      <c r="Q73" s="103">
        <v>11.6</v>
      </c>
      <c r="R73" s="103">
        <v>30.69</v>
      </c>
      <c r="S73" s="103">
        <v>3.95</v>
      </c>
      <c r="T73" s="103">
        <v>79.150000000000006</v>
      </c>
      <c r="U73" s="103">
        <v>5.0199999999999996</v>
      </c>
      <c r="V73" s="103">
        <v>21.97</v>
      </c>
      <c r="W73" s="103">
        <v>26.83</v>
      </c>
      <c r="X73" s="103">
        <v>23.97</v>
      </c>
      <c r="Y73" s="103">
        <v>22.97</v>
      </c>
      <c r="Z73" s="103">
        <v>39.340000000000003</v>
      </c>
      <c r="AA73" s="103">
        <v>6.16</v>
      </c>
      <c r="AB73" s="103">
        <v>38.409999999999997</v>
      </c>
      <c r="AC73" s="103">
        <v>25.9</v>
      </c>
      <c r="AD73" s="103">
        <v>13.18</v>
      </c>
      <c r="AE73" s="103">
        <v>78.150000000000006</v>
      </c>
      <c r="AF73" s="103">
        <v>14.32</v>
      </c>
      <c r="AG73" s="103">
        <v>47.99</v>
      </c>
      <c r="AH73" s="103">
        <v>12.145</v>
      </c>
      <c r="AI73" s="103">
        <v>46.99</v>
      </c>
      <c r="AJ73" s="103">
        <v>48.99</v>
      </c>
      <c r="AK73" s="103">
        <v>20.11</v>
      </c>
      <c r="AL73" s="103">
        <v>21.04</v>
      </c>
      <c r="AM73" s="102">
        <v>37.409999999999997</v>
      </c>
    </row>
    <row r="74" spans="16:39" x14ac:dyDescent="0.25">
      <c r="P74" s="104">
        <v>7.0999999999999994E-2</v>
      </c>
      <c r="Q74" s="103">
        <v>11.58</v>
      </c>
      <c r="R74" s="103">
        <v>30.657</v>
      </c>
      <c r="S74" s="103">
        <v>3.9350000000000001</v>
      </c>
      <c r="T74" s="103">
        <v>79.094999999999999</v>
      </c>
      <c r="U74" s="103">
        <v>5.0060000000000002</v>
      </c>
      <c r="V74" s="103">
        <v>21.940999999999999</v>
      </c>
      <c r="W74" s="103">
        <v>26.798999999999999</v>
      </c>
      <c r="X74" s="103">
        <v>23.940999999999999</v>
      </c>
      <c r="Y74" s="103">
        <v>22.940999999999999</v>
      </c>
      <c r="Z74" s="103">
        <v>39.302</v>
      </c>
      <c r="AA74" s="103">
        <v>6.1479999999999997</v>
      </c>
      <c r="AB74" s="103">
        <v>38.372999999999998</v>
      </c>
      <c r="AC74" s="103">
        <v>25.87</v>
      </c>
      <c r="AD74" s="103">
        <v>13.154</v>
      </c>
      <c r="AE74" s="103">
        <v>78.094999999999999</v>
      </c>
      <c r="AF74" s="103">
        <v>14.295999999999999</v>
      </c>
      <c r="AG74" s="103">
        <v>47.947000000000003</v>
      </c>
      <c r="AH74" s="103">
        <v>12.118499999999999</v>
      </c>
      <c r="AI74" s="103">
        <v>46.947000000000003</v>
      </c>
      <c r="AJ74" s="103">
        <v>48.947000000000003</v>
      </c>
      <c r="AK74" s="103">
        <v>20.082999999999998</v>
      </c>
      <c r="AL74" s="103">
        <v>21.012</v>
      </c>
      <c r="AM74" s="102">
        <v>37.372999999999998</v>
      </c>
    </row>
    <row r="75" spans="16:39" x14ac:dyDescent="0.25">
      <c r="P75" s="104">
        <v>7.1999999999999995E-2</v>
      </c>
      <c r="Q75" s="103">
        <v>11.56</v>
      </c>
      <c r="R75" s="103">
        <v>30.623999999999999</v>
      </c>
      <c r="S75" s="103">
        <v>3.92</v>
      </c>
      <c r="T75" s="103">
        <v>79.040000000000006</v>
      </c>
      <c r="U75" s="103">
        <v>4.992</v>
      </c>
      <c r="V75" s="103">
        <v>21.911999999999999</v>
      </c>
      <c r="W75" s="103">
        <v>26.768000000000001</v>
      </c>
      <c r="X75" s="103">
        <v>23.911999999999999</v>
      </c>
      <c r="Y75" s="103">
        <v>22.911999999999999</v>
      </c>
      <c r="Z75" s="103">
        <v>39.264000000000003</v>
      </c>
      <c r="AA75" s="103">
        <v>6.1360000000000001</v>
      </c>
      <c r="AB75" s="103">
        <v>38.335999999999999</v>
      </c>
      <c r="AC75" s="103">
        <v>25.84</v>
      </c>
      <c r="AD75" s="103">
        <v>13.128</v>
      </c>
      <c r="AE75" s="103">
        <v>78.040000000000006</v>
      </c>
      <c r="AF75" s="103">
        <v>14.272</v>
      </c>
      <c r="AG75" s="103">
        <v>47.904000000000003</v>
      </c>
      <c r="AH75" s="103">
        <v>12.092000000000001</v>
      </c>
      <c r="AI75" s="103">
        <v>46.904000000000003</v>
      </c>
      <c r="AJ75" s="103">
        <v>48.904000000000003</v>
      </c>
      <c r="AK75" s="103">
        <v>20.056000000000001</v>
      </c>
      <c r="AL75" s="103">
        <v>20.984000000000002</v>
      </c>
      <c r="AM75" s="102">
        <v>37.335999999999999</v>
      </c>
    </row>
    <row r="76" spans="16:39" x14ac:dyDescent="0.25">
      <c r="P76" s="104">
        <v>7.2999999999999995E-2</v>
      </c>
      <c r="Q76" s="103">
        <v>11.54</v>
      </c>
      <c r="R76" s="103">
        <v>30.591000000000001</v>
      </c>
      <c r="S76" s="103">
        <v>3.9049999999999998</v>
      </c>
      <c r="T76" s="103">
        <v>78.984999999999999</v>
      </c>
      <c r="U76" s="103">
        <v>4.9779999999999998</v>
      </c>
      <c r="V76" s="103">
        <v>21.882999999999999</v>
      </c>
      <c r="W76" s="103">
        <v>26.736999999999998</v>
      </c>
      <c r="X76" s="103">
        <v>23.882999999999999</v>
      </c>
      <c r="Y76" s="103">
        <v>22.882999999999999</v>
      </c>
      <c r="Z76" s="103">
        <v>39.225999999999999</v>
      </c>
      <c r="AA76" s="103">
        <v>6.1239999999999997</v>
      </c>
      <c r="AB76" s="103">
        <v>38.298999999999999</v>
      </c>
      <c r="AC76" s="103">
        <v>25.81</v>
      </c>
      <c r="AD76" s="103">
        <v>13.102</v>
      </c>
      <c r="AE76" s="103">
        <v>77.984999999999999</v>
      </c>
      <c r="AF76" s="103">
        <v>14.247999999999999</v>
      </c>
      <c r="AG76" s="103">
        <v>47.860999999999997</v>
      </c>
      <c r="AH76" s="103">
        <v>12.0655</v>
      </c>
      <c r="AI76" s="103">
        <v>46.860999999999997</v>
      </c>
      <c r="AJ76" s="103">
        <v>48.860999999999997</v>
      </c>
      <c r="AK76" s="103">
        <v>20.029</v>
      </c>
      <c r="AL76" s="103">
        <v>20.956</v>
      </c>
      <c r="AM76" s="102">
        <v>37.298999999999999</v>
      </c>
    </row>
    <row r="77" spans="16:39" x14ac:dyDescent="0.25">
      <c r="P77" s="104">
        <v>7.3999999999999996E-2</v>
      </c>
      <c r="Q77" s="103">
        <v>11.52</v>
      </c>
      <c r="R77" s="103">
        <v>30.558</v>
      </c>
      <c r="S77" s="103">
        <v>3.89</v>
      </c>
      <c r="T77" s="103">
        <v>78.930000000000007</v>
      </c>
      <c r="U77" s="103">
        <v>4.9640000000000004</v>
      </c>
      <c r="V77" s="103">
        <v>21.853999999999999</v>
      </c>
      <c r="W77" s="103">
        <v>26.706</v>
      </c>
      <c r="X77" s="103">
        <v>23.853999999999999</v>
      </c>
      <c r="Y77" s="103">
        <v>22.853999999999999</v>
      </c>
      <c r="Z77" s="103">
        <v>39.188000000000002</v>
      </c>
      <c r="AA77" s="103">
        <v>6.1120000000000001</v>
      </c>
      <c r="AB77" s="103">
        <v>38.262</v>
      </c>
      <c r="AC77" s="103">
        <v>25.78</v>
      </c>
      <c r="AD77" s="103">
        <v>13.076000000000001</v>
      </c>
      <c r="AE77" s="103">
        <v>77.930000000000007</v>
      </c>
      <c r="AF77" s="103">
        <v>14.224</v>
      </c>
      <c r="AG77" s="103">
        <v>47.817999999999998</v>
      </c>
      <c r="AH77" s="103">
        <v>12.039</v>
      </c>
      <c r="AI77" s="103">
        <v>46.817999999999998</v>
      </c>
      <c r="AJ77" s="103">
        <v>48.817999999999998</v>
      </c>
      <c r="AK77" s="103">
        <v>20.001999999999999</v>
      </c>
      <c r="AL77" s="103">
        <v>20.928000000000001</v>
      </c>
      <c r="AM77" s="102">
        <v>37.262</v>
      </c>
    </row>
    <row r="78" spans="16:39" x14ac:dyDescent="0.25">
      <c r="P78" s="104">
        <v>7.4999999999999997E-2</v>
      </c>
      <c r="Q78" s="103">
        <v>11.5</v>
      </c>
      <c r="R78" s="103">
        <v>30.524999999999999</v>
      </c>
      <c r="S78" s="103">
        <v>3.875</v>
      </c>
      <c r="T78" s="103">
        <v>78.875</v>
      </c>
      <c r="U78" s="103">
        <v>4.95</v>
      </c>
      <c r="V78" s="103">
        <v>21.824999999999999</v>
      </c>
      <c r="W78" s="103">
        <v>26.675000000000001</v>
      </c>
      <c r="X78" s="103">
        <v>23.824999999999999</v>
      </c>
      <c r="Y78" s="103">
        <v>22.824999999999999</v>
      </c>
      <c r="Z78" s="103">
        <v>39.15</v>
      </c>
      <c r="AA78" s="103">
        <v>6.1</v>
      </c>
      <c r="AB78" s="103">
        <v>38.225000000000001</v>
      </c>
      <c r="AC78" s="103">
        <v>25.75</v>
      </c>
      <c r="AD78" s="103">
        <v>13.05</v>
      </c>
      <c r="AE78" s="103">
        <v>77.875</v>
      </c>
      <c r="AF78" s="103">
        <v>14.2</v>
      </c>
      <c r="AG78" s="103">
        <v>47.774999999999999</v>
      </c>
      <c r="AH78" s="103">
        <v>12.012499999999999</v>
      </c>
      <c r="AI78" s="103">
        <v>46.774999999999999</v>
      </c>
      <c r="AJ78" s="103">
        <v>48.774999999999999</v>
      </c>
      <c r="AK78" s="103">
        <v>19.975000000000001</v>
      </c>
      <c r="AL78" s="103">
        <v>20.9</v>
      </c>
      <c r="AM78" s="102">
        <v>37.225000000000001</v>
      </c>
    </row>
    <row r="79" spans="16:39" x14ac:dyDescent="0.25">
      <c r="P79" s="104">
        <v>7.5999999999999998E-2</v>
      </c>
      <c r="Q79" s="103">
        <v>11.48</v>
      </c>
      <c r="R79" s="103">
        <v>30.492000000000001</v>
      </c>
      <c r="S79" s="103">
        <v>3.86</v>
      </c>
      <c r="T79" s="103">
        <v>78.819999999999993</v>
      </c>
      <c r="U79" s="103">
        <v>4.9359999999999999</v>
      </c>
      <c r="V79" s="103">
        <v>21.795999999999999</v>
      </c>
      <c r="W79" s="103">
        <v>26.643999999999998</v>
      </c>
      <c r="X79" s="103">
        <v>23.795999999999999</v>
      </c>
      <c r="Y79" s="103">
        <v>22.795999999999999</v>
      </c>
      <c r="Z79" s="103">
        <v>39.112000000000002</v>
      </c>
      <c r="AA79" s="103">
        <v>6.0880000000000001</v>
      </c>
      <c r="AB79" s="103">
        <v>38.188000000000002</v>
      </c>
      <c r="AC79" s="103">
        <v>25.72</v>
      </c>
      <c r="AD79" s="103">
        <v>13.023999999999999</v>
      </c>
      <c r="AE79" s="103">
        <v>77.819999999999993</v>
      </c>
      <c r="AF79" s="103">
        <v>14.176</v>
      </c>
      <c r="AG79" s="103">
        <v>47.731999999999999</v>
      </c>
      <c r="AH79" s="103">
        <v>11.986000000000001</v>
      </c>
      <c r="AI79" s="103">
        <v>46.731999999999999</v>
      </c>
      <c r="AJ79" s="103">
        <v>48.731999999999999</v>
      </c>
      <c r="AK79" s="103">
        <v>19.948</v>
      </c>
      <c r="AL79" s="103">
        <v>20.872</v>
      </c>
      <c r="AM79" s="102">
        <v>37.188000000000002</v>
      </c>
    </row>
    <row r="80" spans="16:39" x14ac:dyDescent="0.25">
      <c r="P80" s="104">
        <v>7.6999999999999999E-2</v>
      </c>
      <c r="Q80" s="103">
        <v>11.46</v>
      </c>
      <c r="R80" s="103">
        <v>30.459</v>
      </c>
      <c r="S80" s="103">
        <v>3.8450000000000002</v>
      </c>
      <c r="T80" s="103">
        <v>78.765000000000001</v>
      </c>
      <c r="U80" s="103">
        <v>4.9219999999999997</v>
      </c>
      <c r="V80" s="103">
        <v>21.766999999999999</v>
      </c>
      <c r="W80" s="103">
        <v>26.613</v>
      </c>
      <c r="X80" s="103">
        <v>23.766999999999999</v>
      </c>
      <c r="Y80" s="103">
        <v>22.766999999999999</v>
      </c>
      <c r="Z80" s="103">
        <v>39.073999999999998</v>
      </c>
      <c r="AA80" s="103">
        <v>6.0759999999999996</v>
      </c>
      <c r="AB80" s="103">
        <v>38.151000000000003</v>
      </c>
      <c r="AC80" s="103">
        <v>25.69</v>
      </c>
      <c r="AD80" s="103">
        <v>12.997999999999999</v>
      </c>
      <c r="AE80" s="103">
        <v>77.765000000000001</v>
      </c>
      <c r="AF80" s="103">
        <v>14.151999999999999</v>
      </c>
      <c r="AG80" s="103">
        <v>47.689</v>
      </c>
      <c r="AH80" s="103">
        <v>11.9595</v>
      </c>
      <c r="AI80" s="103">
        <v>46.689</v>
      </c>
      <c r="AJ80" s="103">
        <v>48.689</v>
      </c>
      <c r="AK80" s="103">
        <v>19.920999999999999</v>
      </c>
      <c r="AL80" s="103">
        <v>20.844000000000001</v>
      </c>
      <c r="AM80" s="102">
        <v>37.151000000000003</v>
      </c>
    </row>
    <row r="81" spans="16:39" x14ac:dyDescent="0.25">
      <c r="P81" s="104">
        <v>7.8E-2</v>
      </c>
      <c r="Q81" s="103">
        <v>11.44</v>
      </c>
      <c r="R81" s="103">
        <v>30.425999999999998</v>
      </c>
      <c r="S81" s="103">
        <v>3.83</v>
      </c>
      <c r="T81" s="103">
        <v>78.709999999999994</v>
      </c>
      <c r="U81" s="103">
        <v>4.9080000000000004</v>
      </c>
      <c r="V81" s="103">
        <v>21.738</v>
      </c>
      <c r="W81" s="103">
        <v>26.582000000000001</v>
      </c>
      <c r="X81" s="103">
        <v>23.738</v>
      </c>
      <c r="Y81" s="103">
        <v>22.738</v>
      </c>
      <c r="Z81" s="103">
        <v>39.036000000000001</v>
      </c>
      <c r="AA81" s="103">
        <v>6.0640000000000001</v>
      </c>
      <c r="AB81" s="103">
        <v>38.113999999999997</v>
      </c>
      <c r="AC81" s="103">
        <v>25.66</v>
      </c>
      <c r="AD81" s="103">
        <v>12.972</v>
      </c>
      <c r="AE81" s="103">
        <v>77.709999999999994</v>
      </c>
      <c r="AF81" s="103">
        <v>14.128</v>
      </c>
      <c r="AG81" s="103">
        <v>47.646000000000001</v>
      </c>
      <c r="AH81" s="103">
        <v>11.933</v>
      </c>
      <c r="AI81" s="103">
        <v>46.646000000000001</v>
      </c>
      <c r="AJ81" s="103">
        <v>48.646000000000001</v>
      </c>
      <c r="AK81" s="103">
        <v>19.893999999999998</v>
      </c>
      <c r="AL81" s="103">
        <v>20.815999999999999</v>
      </c>
      <c r="AM81" s="102">
        <v>37.113999999999997</v>
      </c>
    </row>
    <row r="82" spans="16:39" x14ac:dyDescent="0.25">
      <c r="P82" s="104">
        <v>7.9000000000000001E-2</v>
      </c>
      <c r="Q82" s="103">
        <v>11.42</v>
      </c>
      <c r="R82" s="103">
        <v>30.393000000000001</v>
      </c>
      <c r="S82" s="103">
        <v>3.8149999999999999</v>
      </c>
      <c r="T82" s="103">
        <v>78.655000000000001</v>
      </c>
      <c r="U82" s="103">
        <v>4.8940000000000001</v>
      </c>
      <c r="V82" s="103">
        <v>21.709</v>
      </c>
      <c r="W82" s="103">
        <v>26.550999999999998</v>
      </c>
      <c r="X82" s="103">
        <v>23.709</v>
      </c>
      <c r="Y82" s="103">
        <v>22.709</v>
      </c>
      <c r="Z82" s="103">
        <v>38.997999999999998</v>
      </c>
      <c r="AA82" s="103">
        <v>6.0519999999999996</v>
      </c>
      <c r="AB82" s="103">
        <v>38.076999999999998</v>
      </c>
      <c r="AC82" s="103">
        <v>25.63</v>
      </c>
      <c r="AD82" s="103">
        <v>12.946</v>
      </c>
      <c r="AE82" s="103">
        <v>77.655000000000001</v>
      </c>
      <c r="AF82" s="103">
        <v>14.103999999999999</v>
      </c>
      <c r="AG82" s="103">
        <v>47.603000000000002</v>
      </c>
      <c r="AH82" s="103">
        <v>11.906499999999999</v>
      </c>
      <c r="AI82" s="103">
        <v>46.603000000000002</v>
      </c>
      <c r="AJ82" s="103">
        <v>48.603000000000002</v>
      </c>
      <c r="AK82" s="103">
        <v>19.867000000000001</v>
      </c>
      <c r="AL82" s="103">
        <v>20.788</v>
      </c>
      <c r="AM82" s="102">
        <v>37.076999999999998</v>
      </c>
    </row>
    <row r="83" spans="16:39" x14ac:dyDescent="0.25">
      <c r="P83" s="104">
        <v>0.08</v>
      </c>
      <c r="Q83" s="103">
        <v>11.4</v>
      </c>
      <c r="R83" s="103">
        <v>30.36</v>
      </c>
      <c r="S83" s="103">
        <v>3.8</v>
      </c>
      <c r="T83" s="103">
        <v>78.599999999999994</v>
      </c>
      <c r="U83" s="103">
        <v>4.88</v>
      </c>
      <c r="V83" s="103">
        <v>21.68</v>
      </c>
      <c r="W83" s="103">
        <v>26.52</v>
      </c>
      <c r="X83" s="103">
        <v>23.68</v>
      </c>
      <c r="Y83" s="103">
        <v>22.68</v>
      </c>
      <c r="Z83" s="103">
        <v>38.96</v>
      </c>
      <c r="AA83" s="103">
        <v>6.04</v>
      </c>
      <c r="AB83" s="103">
        <v>38.04</v>
      </c>
      <c r="AC83" s="103">
        <v>25.6</v>
      </c>
      <c r="AD83" s="103">
        <v>12.92</v>
      </c>
      <c r="AE83" s="103">
        <v>77.599999999999994</v>
      </c>
      <c r="AF83" s="103">
        <v>14.08</v>
      </c>
      <c r="AG83" s="103">
        <v>47.56</v>
      </c>
      <c r="AH83" s="103">
        <v>11.88</v>
      </c>
      <c r="AI83" s="103">
        <v>46.56</v>
      </c>
      <c r="AJ83" s="103">
        <v>48.56</v>
      </c>
      <c r="AK83" s="103">
        <v>19.84</v>
      </c>
      <c r="AL83" s="103">
        <v>20.76</v>
      </c>
      <c r="AM83" s="102">
        <v>37.04</v>
      </c>
    </row>
    <row r="84" spans="16:39" x14ac:dyDescent="0.25">
      <c r="P84" s="104">
        <v>8.1000000000000003E-2</v>
      </c>
      <c r="Q84" s="103">
        <v>11.38</v>
      </c>
      <c r="R84" s="103">
        <v>30.327000000000002</v>
      </c>
      <c r="S84" s="103">
        <v>3.7850000000000001</v>
      </c>
      <c r="T84" s="103">
        <v>78.545000000000002</v>
      </c>
      <c r="U84" s="103">
        <v>4.8659999999999997</v>
      </c>
      <c r="V84" s="103">
        <v>21.651</v>
      </c>
      <c r="W84" s="103">
        <v>26.489000000000001</v>
      </c>
      <c r="X84" s="103">
        <v>23.651</v>
      </c>
      <c r="Y84" s="103">
        <v>22.651</v>
      </c>
      <c r="Z84" s="103">
        <v>38.921999999999997</v>
      </c>
      <c r="AA84" s="103">
        <v>6.0279999999999996</v>
      </c>
      <c r="AB84" s="103">
        <v>38.003</v>
      </c>
      <c r="AC84" s="103">
        <v>25.57</v>
      </c>
      <c r="AD84" s="103">
        <v>12.894</v>
      </c>
      <c r="AE84" s="103">
        <v>77.545000000000002</v>
      </c>
      <c r="AF84" s="103">
        <v>14.055999999999999</v>
      </c>
      <c r="AG84" s="103">
        <v>47.517000000000003</v>
      </c>
      <c r="AH84" s="103">
        <v>11.8535</v>
      </c>
      <c r="AI84" s="103">
        <v>46.517000000000003</v>
      </c>
      <c r="AJ84" s="103">
        <v>48.517000000000003</v>
      </c>
      <c r="AK84" s="103">
        <v>19.812999999999999</v>
      </c>
      <c r="AL84" s="103">
        <v>20.731999999999999</v>
      </c>
      <c r="AM84" s="102">
        <v>37.003</v>
      </c>
    </row>
    <row r="85" spans="16:39" x14ac:dyDescent="0.25">
      <c r="P85" s="104">
        <v>8.2000000000000003E-2</v>
      </c>
      <c r="Q85" s="103">
        <v>11.36</v>
      </c>
      <c r="R85" s="103">
        <v>30.294</v>
      </c>
      <c r="S85" s="103">
        <v>3.77</v>
      </c>
      <c r="T85" s="103">
        <v>78.489999999999995</v>
      </c>
      <c r="U85" s="103">
        <v>4.8520000000000003</v>
      </c>
      <c r="V85" s="103">
        <v>21.622</v>
      </c>
      <c r="W85" s="103">
        <v>26.457999999999998</v>
      </c>
      <c r="X85" s="103">
        <v>23.622</v>
      </c>
      <c r="Y85" s="103">
        <v>22.622</v>
      </c>
      <c r="Z85" s="103">
        <v>38.884</v>
      </c>
      <c r="AA85" s="103">
        <v>6.016</v>
      </c>
      <c r="AB85" s="103">
        <v>37.966000000000001</v>
      </c>
      <c r="AC85" s="103">
        <v>25.54</v>
      </c>
      <c r="AD85" s="103">
        <v>12.868</v>
      </c>
      <c r="AE85" s="103">
        <v>77.489999999999995</v>
      </c>
      <c r="AF85" s="103">
        <v>14.032</v>
      </c>
      <c r="AG85" s="103">
        <v>47.473999999999997</v>
      </c>
      <c r="AH85" s="103">
        <v>11.827</v>
      </c>
      <c r="AI85" s="103">
        <v>46.473999999999997</v>
      </c>
      <c r="AJ85" s="103">
        <v>48.473999999999997</v>
      </c>
      <c r="AK85" s="103">
        <v>19.786000000000001</v>
      </c>
      <c r="AL85" s="103">
        <v>20.704000000000001</v>
      </c>
      <c r="AM85" s="102">
        <v>36.966000000000001</v>
      </c>
    </row>
    <row r="86" spans="16:39" x14ac:dyDescent="0.25">
      <c r="P86" s="104">
        <v>8.3000000000000004E-2</v>
      </c>
      <c r="Q86" s="103">
        <v>11.34</v>
      </c>
      <c r="R86" s="103">
        <v>30.260999999999999</v>
      </c>
      <c r="S86" s="103">
        <v>3.7549999999999999</v>
      </c>
      <c r="T86" s="103">
        <v>78.435000000000002</v>
      </c>
      <c r="U86" s="103">
        <v>4.8380000000000001</v>
      </c>
      <c r="V86" s="103">
        <v>21.593</v>
      </c>
      <c r="W86" s="103">
        <v>26.427</v>
      </c>
      <c r="X86" s="103">
        <v>23.593</v>
      </c>
      <c r="Y86" s="103">
        <v>22.593</v>
      </c>
      <c r="Z86" s="103">
        <v>38.845999999999997</v>
      </c>
      <c r="AA86" s="103">
        <v>6.0039999999999996</v>
      </c>
      <c r="AB86" s="103">
        <v>37.929000000000002</v>
      </c>
      <c r="AC86" s="103">
        <v>25.51</v>
      </c>
      <c r="AD86" s="103">
        <v>12.842000000000001</v>
      </c>
      <c r="AE86" s="103">
        <v>77.435000000000002</v>
      </c>
      <c r="AF86" s="103">
        <v>14.007999999999999</v>
      </c>
      <c r="AG86" s="103">
        <v>47.430999999999997</v>
      </c>
      <c r="AH86" s="103">
        <v>11.8005</v>
      </c>
      <c r="AI86" s="103">
        <v>46.430999999999997</v>
      </c>
      <c r="AJ86" s="103">
        <v>48.430999999999997</v>
      </c>
      <c r="AK86" s="103">
        <v>19.759</v>
      </c>
      <c r="AL86" s="103">
        <v>20.675999999999998</v>
      </c>
      <c r="AM86" s="102">
        <v>36.929000000000002</v>
      </c>
    </row>
    <row r="87" spans="16:39" x14ac:dyDescent="0.25">
      <c r="P87" s="104">
        <v>8.4000000000000005E-2</v>
      </c>
      <c r="Q87" s="103">
        <v>11.32</v>
      </c>
      <c r="R87" s="103">
        <v>30.228000000000002</v>
      </c>
      <c r="S87" s="103">
        <v>3.74</v>
      </c>
      <c r="T87" s="103">
        <v>78.38</v>
      </c>
      <c r="U87" s="103">
        <v>4.8239999999999998</v>
      </c>
      <c r="V87" s="103">
        <v>21.564</v>
      </c>
      <c r="W87" s="103">
        <v>26.396000000000001</v>
      </c>
      <c r="X87" s="103">
        <v>23.564</v>
      </c>
      <c r="Y87" s="103">
        <v>22.564</v>
      </c>
      <c r="Z87" s="103">
        <v>38.808</v>
      </c>
      <c r="AA87" s="103">
        <v>5.992</v>
      </c>
      <c r="AB87" s="103">
        <v>37.892000000000003</v>
      </c>
      <c r="AC87" s="103">
        <v>25.48</v>
      </c>
      <c r="AD87" s="103">
        <v>12.816000000000001</v>
      </c>
      <c r="AE87" s="103">
        <v>77.38</v>
      </c>
      <c r="AF87" s="103">
        <v>13.984</v>
      </c>
      <c r="AG87" s="103">
        <v>47.387999999999998</v>
      </c>
      <c r="AH87" s="103">
        <v>11.773999999999999</v>
      </c>
      <c r="AI87" s="103">
        <v>46.387999999999998</v>
      </c>
      <c r="AJ87" s="103">
        <v>48.387999999999998</v>
      </c>
      <c r="AK87" s="103">
        <v>19.731999999999999</v>
      </c>
      <c r="AL87" s="103">
        <v>20.648</v>
      </c>
      <c r="AM87" s="102">
        <v>36.892000000000003</v>
      </c>
    </row>
    <row r="88" spans="16:39" x14ac:dyDescent="0.25">
      <c r="P88" s="104">
        <v>8.5000000000000006E-2</v>
      </c>
      <c r="Q88" s="103">
        <v>11.3</v>
      </c>
      <c r="R88" s="103">
        <v>30.195</v>
      </c>
      <c r="S88" s="103">
        <v>3.7250000000000001</v>
      </c>
      <c r="T88" s="103">
        <v>78.325000000000003</v>
      </c>
      <c r="U88" s="103">
        <v>4.8099999999999996</v>
      </c>
      <c r="V88" s="103">
        <v>21.535</v>
      </c>
      <c r="W88" s="103">
        <v>26.364999999999998</v>
      </c>
      <c r="X88" s="103">
        <v>23.535</v>
      </c>
      <c r="Y88" s="103">
        <v>22.535</v>
      </c>
      <c r="Z88" s="103">
        <v>38.770000000000003</v>
      </c>
      <c r="AA88" s="103">
        <v>5.98</v>
      </c>
      <c r="AB88" s="103">
        <v>37.854999999999997</v>
      </c>
      <c r="AC88" s="103">
        <v>25.45</v>
      </c>
      <c r="AD88" s="103">
        <v>12.79</v>
      </c>
      <c r="AE88" s="103">
        <v>77.325000000000003</v>
      </c>
      <c r="AF88" s="103">
        <v>13.96</v>
      </c>
      <c r="AG88" s="103">
        <v>47.344999999999999</v>
      </c>
      <c r="AH88" s="103">
        <v>11.7475</v>
      </c>
      <c r="AI88" s="103">
        <v>46.344999999999999</v>
      </c>
      <c r="AJ88" s="103">
        <v>48.344999999999999</v>
      </c>
      <c r="AK88" s="103">
        <v>19.704999999999998</v>
      </c>
      <c r="AL88" s="103">
        <v>20.62</v>
      </c>
      <c r="AM88" s="102">
        <v>36.854999999999997</v>
      </c>
    </row>
    <row r="89" spans="16:39" x14ac:dyDescent="0.25">
      <c r="P89" s="104">
        <v>8.5999999999999993E-2</v>
      </c>
      <c r="Q89" s="103">
        <v>11.28</v>
      </c>
      <c r="R89" s="103">
        <v>30.161999999999999</v>
      </c>
      <c r="S89" s="103">
        <v>3.71</v>
      </c>
      <c r="T89" s="103">
        <v>78.27</v>
      </c>
      <c r="U89" s="103">
        <v>4.7960000000000003</v>
      </c>
      <c r="V89" s="103">
        <v>21.506</v>
      </c>
      <c r="W89" s="103">
        <v>26.334</v>
      </c>
      <c r="X89" s="103">
        <v>23.506</v>
      </c>
      <c r="Y89" s="103">
        <v>22.506</v>
      </c>
      <c r="Z89" s="103">
        <v>38.731999999999999</v>
      </c>
      <c r="AA89" s="103">
        <v>5.968</v>
      </c>
      <c r="AB89" s="103">
        <v>37.817999999999998</v>
      </c>
      <c r="AC89" s="103">
        <v>25.42</v>
      </c>
      <c r="AD89" s="103">
        <v>12.763999999999999</v>
      </c>
      <c r="AE89" s="103">
        <v>77.27</v>
      </c>
      <c r="AF89" s="103">
        <v>13.936</v>
      </c>
      <c r="AG89" s="103">
        <v>47.302</v>
      </c>
      <c r="AH89" s="103">
        <v>11.721</v>
      </c>
      <c r="AI89" s="103">
        <v>46.302</v>
      </c>
      <c r="AJ89" s="103">
        <v>48.302</v>
      </c>
      <c r="AK89" s="103">
        <v>19.678000000000001</v>
      </c>
      <c r="AL89" s="103">
        <v>20.591999999999999</v>
      </c>
      <c r="AM89" s="102">
        <v>36.817999999999998</v>
      </c>
    </row>
    <row r="90" spans="16:39" x14ac:dyDescent="0.25">
      <c r="P90" s="104">
        <v>8.6999999999999994E-2</v>
      </c>
      <c r="Q90" s="103">
        <v>11.26</v>
      </c>
      <c r="R90" s="103">
        <v>30.129000000000001</v>
      </c>
      <c r="S90" s="103">
        <v>3.6949999999999998</v>
      </c>
      <c r="T90" s="103">
        <v>78.215000000000003</v>
      </c>
      <c r="U90" s="103">
        <v>4.782</v>
      </c>
      <c r="V90" s="103">
        <v>21.477</v>
      </c>
      <c r="W90" s="103">
        <v>26.303000000000001</v>
      </c>
      <c r="X90" s="103">
        <v>23.477</v>
      </c>
      <c r="Y90" s="103">
        <v>22.477</v>
      </c>
      <c r="Z90" s="103">
        <v>38.694000000000003</v>
      </c>
      <c r="AA90" s="103">
        <v>5.9560000000000004</v>
      </c>
      <c r="AB90" s="103">
        <v>37.780999999999999</v>
      </c>
      <c r="AC90" s="103">
        <v>25.39</v>
      </c>
      <c r="AD90" s="103">
        <v>12.738</v>
      </c>
      <c r="AE90" s="103">
        <v>77.215000000000003</v>
      </c>
      <c r="AF90" s="103">
        <v>13.912000000000001</v>
      </c>
      <c r="AG90" s="103">
        <v>47.259</v>
      </c>
      <c r="AH90" s="103">
        <v>11.6945</v>
      </c>
      <c r="AI90" s="103">
        <v>46.259</v>
      </c>
      <c r="AJ90" s="103">
        <v>48.259</v>
      </c>
      <c r="AK90" s="103">
        <v>19.651</v>
      </c>
      <c r="AL90" s="103">
        <v>20.564</v>
      </c>
      <c r="AM90" s="102">
        <v>36.780999999999999</v>
      </c>
    </row>
    <row r="91" spans="16:39" x14ac:dyDescent="0.25">
      <c r="P91" s="104">
        <v>8.7999999999999995E-2</v>
      </c>
      <c r="Q91" s="103">
        <v>11.24</v>
      </c>
      <c r="R91" s="103">
        <v>30.096</v>
      </c>
      <c r="S91" s="103">
        <v>3.68</v>
      </c>
      <c r="T91" s="103">
        <v>78.16</v>
      </c>
      <c r="U91" s="103">
        <v>4.7679999999999998</v>
      </c>
      <c r="V91" s="103">
        <v>21.448</v>
      </c>
      <c r="W91" s="103">
        <v>26.271999999999998</v>
      </c>
      <c r="X91" s="103">
        <v>23.448</v>
      </c>
      <c r="Y91" s="103">
        <v>22.448</v>
      </c>
      <c r="Z91" s="103">
        <v>38.655999999999999</v>
      </c>
      <c r="AA91" s="103">
        <v>5.944</v>
      </c>
      <c r="AB91" s="103">
        <v>37.744</v>
      </c>
      <c r="AC91" s="103">
        <v>25.36</v>
      </c>
      <c r="AD91" s="103">
        <v>12.712</v>
      </c>
      <c r="AE91" s="103">
        <v>77.16</v>
      </c>
      <c r="AF91" s="103">
        <v>13.888</v>
      </c>
      <c r="AG91" s="103">
        <v>47.216000000000001</v>
      </c>
      <c r="AH91" s="103">
        <v>11.667999999999999</v>
      </c>
      <c r="AI91" s="103">
        <v>46.216000000000001</v>
      </c>
      <c r="AJ91" s="103">
        <v>48.216000000000001</v>
      </c>
      <c r="AK91" s="103">
        <v>19.623999999999999</v>
      </c>
      <c r="AL91" s="103">
        <v>20.536000000000001</v>
      </c>
      <c r="AM91" s="102">
        <v>36.744</v>
      </c>
    </row>
    <row r="92" spans="16:39" x14ac:dyDescent="0.25">
      <c r="P92" s="104">
        <v>8.8999999999999996E-2</v>
      </c>
      <c r="Q92" s="103">
        <v>11.22</v>
      </c>
      <c r="R92" s="103">
        <v>30.062999999999999</v>
      </c>
      <c r="S92" s="103">
        <v>3.665</v>
      </c>
      <c r="T92" s="103">
        <v>78.105000000000004</v>
      </c>
      <c r="U92" s="103">
        <v>4.7539999999999996</v>
      </c>
      <c r="V92" s="103">
        <v>21.419</v>
      </c>
      <c r="W92" s="103">
        <v>26.241</v>
      </c>
      <c r="X92" s="103">
        <v>23.419</v>
      </c>
      <c r="Y92" s="103">
        <v>22.419</v>
      </c>
      <c r="Z92" s="103">
        <v>38.618000000000002</v>
      </c>
      <c r="AA92" s="103">
        <v>5.9320000000000004</v>
      </c>
      <c r="AB92" s="103">
        <v>37.707000000000001</v>
      </c>
      <c r="AC92" s="103">
        <v>25.33</v>
      </c>
      <c r="AD92" s="103">
        <v>12.686</v>
      </c>
      <c r="AE92" s="103">
        <v>77.105000000000004</v>
      </c>
      <c r="AF92" s="103">
        <v>13.864000000000001</v>
      </c>
      <c r="AG92" s="103">
        <v>47.173000000000002</v>
      </c>
      <c r="AH92" s="103">
        <v>11.641500000000001</v>
      </c>
      <c r="AI92" s="103">
        <v>46.173000000000002</v>
      </c>
      <c r="AJ92" s="103">
        <v>48.173000000000002</v>
      </c>
      <c r="AK92" s="103">
        <v>19.597000000000001</v>
      </c>
      <c r="AL92" s="103">
        <v>20.507999999999999</v>
      </c>
      <c r="AM92" s="102">
        <v>36.707000000000001</v>
      </c>
    </row>
    <row r="93" spans="16:39" x14ac:dyDescent="0.25">
      <c r="P93" s="104">
        <v>0.09</v>
      </c>
      <c r="Q93" s="103">
        <v>11.2</v>
      </c>
      <c r="R93" s="103">
        <v>30.03</v>
      </c>
      <c r="S93" s="103">
        <v>3.65</v>
      </c>
      <c r="T93" s="103">
        <v>78.05</v>
      </c>
      <c r="U93" s="103">
        <v>4.74</v>
      </c>
      <c r="V93" s="103">
        <v>21.39</v>
      </c>
      <c r="W93" s="103">
        <v>26.21</v>
      </c>
      <c r="X93" s="103">
        <v>23.39</v>
      </c>
      <c r="Y93" s="103">
        <v>22.39</v>
      </c>
      <c r="Z93" s="103">
        <v>38.58</v>
      </c>
      <c r="AA93" s="103">
        <v>5.92</v>
      </c>
      <c r="AB93" s="103">
        <v>37.67</v>
      </c>
      <c r="AC93" s="103">
        <v>25.3</v>
      </c>
      <c r="AD93" s="103">
        <v>12.66</v>
      </c>
      <c r="AE93" s="103">
        <v>77.05</v>
      </c>
      <c r="AF93" s="103">
        <v>13.84</v>
      </c>
      <c r="AG93" s="103">
        <v>47.13</v>
      </c>
      <c r="AH93" s="103">
        <v>11.615</v>
      </c>
      <c r="AI93" s="103">
        <v>46.13</v>
      </c>
      <c r="AJ93" s="103">
        <v>48.13</v>
      </c>
      <c r="AK93" s="103">
        <v>19.57</v>
      </c>
      <c r="AL93" s="103">
        <v>20.48</v>
      </c>
      <c r="AM93" s="102">
        <v>36.67</v>
      </c>
    </row>
    <row r="94" spans="16:39" x14ac:dyDescent="0.25">
      <c r="P94" s="104">
        <v>9.0999999999999998E-2</v>
      </c>
      <c r="Q94" s="103">
        <v>11.18</v>
      </c>
      <c r="R94" s="103">
        <v>29.997</v>
      </c>
      <c r="S94" s="103">
        <v>3.6349999999999998</v>
      </c>
      <c r="T94" s="103">
        <v>77.995000000000005</v>
      </c>
      <c r="U94" s="103">
        <v>4.726</v>
      </c>
      <c r="V94" s="103">
        <v>21.361000000000001</v>
      </c>
      <c r="W94" s="103">
        <v>26.178999999999998</v>
      </c>
      <c r="X94" s="103">
        <v>23.361000000000001</v>
      </c>
      <c r="Y94" s="103">
        <v>22.361000000000001</v>
      </c>
      <c r="Z94" s="103">
        <v>38.542000000000002</v>
      </c>
      <c r="AA94" s="103">
        <v>5.9080000000000004</v>
      </c>
      <c r="AB94" s="103">
        <v>37.633000000000003</v>
      </c>
      <c r="AC94" s="103">
        <v>25.27</v>
      </c>
      <c r="AD94" s="103">
        <v>12.634</v>
      </c>
      <c r="AE94" s="103">
        <v>76.995000000000005</v>
      </c>
      <c r="AF94" s="103">
        <v>13.816000000000001</v>
      </c>
      <c r="AG94" s="103">
        <v>47.087000000000003</v>
      </c>
      <c r="AH94" s="103">
        <v>11.5885</v>
      </c>
      <c r="AI94" s="103">
        <v>46.087000000000003</v>
      </c>
      <c r="AJ94" s="103">
        <v>48.087000000000003</v>
      </c>
      <c r="AK94" s="103">
        <v>19.542999999999999</v>
      </c>
      <c r="AL94" s="103">
        <v>20.452000000000002</v>
      </c>
      <c r="AM94" s="102">
        <v>36.633000000000003</v>
      </c>
    </row>
    <row r="95" spans="16:39" x14ac:dyDescent="0.25">
      <c r="P95" s="104">
        <v>9.1999999999999998E-2</v>
      </c>
      <c r="Q95" s="103">
        <v>11.16</v>
      </c>
      <c r="R95" s="103">
        <v>29.963999999999999</v>
      </c>
      <c r="S95" s="103">
        <v>3.62</v>
      </c>
      <c r="T95" s="103">
        <v>77.94</v>
      </c>
      <c r="U95" s="103">
        <v>4.7119999999999997</v>
      </c>
      <c r="V95" s="103">
        <v>21.332000000000001</v>
      </c>
      <c r="W95" s="103">
        <v>26.148</v>
      </c>
      <c r="X95" s="103">
        <v>23.332000000000001</v>
      </c>
      <c r="Y95" s="103">
        <v>22.332000000000001</v>
      </c>
      <c r="Z95" s="103">
        <v>38.503999999999998</v>
      </c>
      <c r="AA95" s="103">
        <v>5.8959999999999999</v>
      </c>
      <c r="AB95" s="103">
        <v>37.595999999999997</v>
      </c>
      <c r="AC95" s="103">
        <v>25.24</v>
      </c>
      <c r="AD95" s="103">
        <v>12.608000000000001</v>
      </c>
      <c r="AE95" s="103">
        <v>76.94</v>
      </c>
      <c r="AF95" s="103">
        <v>13.792</v>
      </c>
      <c r="AG95" s="103">
        <v>47.043999999999997</v>
      </c>
      <c r="AH95" s="103">
        <v>11.561999999999999</v>
      </c>
      <c r="AI95" s="103">
        <v>46.043999999999997</v>
      </c>
      <c r="AJ95" s="103">
        <v>48.043999999999997</v>
      </c>
      <c r="AK95" s="103">
        <v>19.515999999999998</v>
      </c>
      <c r="AL95" s="103">
        <v>20.423999999999999</v>
      </c>
      <c r="AM95" s="102">
        <v>36.595999999999997</v>
      </c>
    </row>
    <row r="96" spans="16:39" x14ac:dyDescent="0.25">
      <c r="P96" s="104">
        <v>9.2999999999999999E-2</v>
      </c>
      <c r="Q96" s="103">
        <v>11.14</v>
      </c>
      <c r="R96" s="103">
        <v>29.931000000000001</v>
      </c>
      <c r="S96" s="103">
        <v>3.605</v>
      </c>
      <c r="T96" s="103">
        <v>77.885000000000005</v>
      </c>
      <c r="U96" s="103">
        <v>4.6980000000000004</v>
      </c>
      <c r="V96" s="103">
        <v>21.303000000000001</v>
      </c>
      <c r="W96" s="103">
        <v>26.117000000000001</v>
      </c>
      <c r="X96" s="103">
        <v>23.303000000000001</v>
      </c>
      <c r="Y96" s="103">
        <v>22.303000000000001</v>
      </c>
      <c r="Z96" s="103">
        <v>38.466000000000001</v>
      </c>
      <c r="AA96" s="103">
        <v>5.8840000000000003</v>
      </c>
      <c r="AB96" s="103">
        <v>37.558999999999997</v>
      </c>
      <c r="AC96" s="103">
        <v>25.21</v>
      </c>
      <c r="AD96" s="103">
        <v>12.582000000000001</v>
      </c>
      <c r="AE96" s="103">
        <v>76.885000000000005</v>
      </c>
      <c r="AF96" s="103">
        <v>13.768000000000001</v>
      </c>
      <c r="AG96" s="103">
        <v>47.000999999999998</v>
      </c>
      <c r="AH96" s="103">
        <v>11.535500000000001</v>
      </c>
      <c r="AI96" s="103">
        <v>46.000999999999998</v>
      </c>
      <c r="AJ96" s="103">
        <v>48.000999999999998</v>
      </c>
      <c r="AK96" s="103">
        <v>19.489000000000001</v>
      </c>
      <c r="AL96" s="103">
        <v>20.396000000000001</v>
      </c>
      <c r="AM96" s="102">
        <v>36.558999999999997</v>
      </c>
    </row>
    <row r="97" spans="16:39" x14ac:dyDescent="0.25">
      <c r="P97" s="104">
        <v>9.4E-2</v>
      </c>
      <c r="Q97" s="103">
        <v>11.12</v>
      </c>
      <c r="R97" s="103">
        <v>29.898</v>
      </c>
      <c r="S97" s="103">
        <v>3.59</v>
      </c>
      <c r="T97" s="103">
        <v>77.83</v>
      </c>
      <c r="U97" s="103">
        <v>4.6840000000000002</v>
      </c>
      <c r="V97" s="103">
        <v>21.274000000000001</v>
      </c>
      <c r="W97" s="103">
        <v>26.085999999999999</v>
      </c>
      <c r="X97" s="103">
        <v>23.274000000000001</v>
      </c>
      <c r="Y97" s="103">
        <v>22.274000000000001</v>
      </c>
      <c r="Z97" s="103">
        <v>38.427999999999997</v>
      </c>
      <c r="AA97" s="103">
        <v>5.8719999999999999</v>
      </c>
      <c r="AB97" s="103">
        <v>37.521999999999998</v>
      </c>
      <c r="AC97" s="103">
        <v>25.18</v>
      </c>
      <c r="AD97" s="103">
        <v>12.555999999999999</v>
      </c>
      <c r="AE97" s="103">
        <v>76.83</v>
      </c>
      <c r="AF97" s="103">
        <v>13.744</v>
      </c>
      <c r="AG97" s="103">
        <v>46.957999999999998</v>
      </c>
      <c r="AH97" s="103">
        <v>11.509</v>
      </c>
      <c r="AI97" s="103">
        <v>45.957999999999998</v>
      </c>
      <c r="AJ97" s="103">
        <v>47.957999999999998</v>
      </c>
      <c r="AK97" s="103">
        <v>19.462</v>
      </c>
      <c r="AL97" s="103">
        <v>20.367999999999999</v>
      </c>
      <c r="AM97" s="102">
        <v>36.521999999999998</v>
      </c>
    </row>
    <row r="98" spans="16:39" x14ac:dyDescent="0.25">
      <c r="P98" s="104">
        <v>9.5000000000000001E-2</v>
      </c>
      <c r="Q98" s="103">
        <v>11.1</v>
      </c>
      <c r="R98" s="103">
        <v>29.864999999999998</v>
      </c>
      <c r="S98" s="103">
        <v>3.5750000000000002</v>
      </c>
      <c r="T98" s="103">
        <v>77.775000000000006</v>
      </c>
      <c r="U98" s="103">
        <v>4.67</v>
      </c>
      <c r="V98" s="103">
        <v>21.245000000000001</v>
      </c>
      <c r="W98" s="103">
        <v>26.055</v>
      </c>
      <c r="X98" s="103">
        <v>23.245000000000001</v>
      </c>
      <c r="Y98" s="103">
        <v>22.245000000000001</v>
      </c>
      <c r="Z98" s="103">
        <v>38.39</v>
      </c>
      <c r="AA98" s="103">
        <v>5.86</v>
      </c>
      <c r="AB98" s="103">
        <v>37.484999999999999</v>
      </c>
      <c r="AC98" s="103">
        <v>25.15</v>
      </c>
      <c r="AD98" s="103">
        <v>12.53</v>
      </c>
      <c r="AE98" s="103">
        <v>76.775000000000006</v>
      </c>
      <c r="AF98" s="103">
        <v>13.72</v>
      </c>
      <c r="AG98" s="103">
        <v>46.914999999999999</v>
      </c>
      <c r="AH98" s="103">
        <v>11.4825</v>
      </c>
      <c r="AI98" s="103">
        <v>45.914999999999999</v>
      </c>
      <c r="AJ98" s="103">
        <v>47.914999999999999</v>
      </c>
      <c r="AK98" s="103">
        <v>19.434999999999999</v>
      </c>
      <c r="AL98" s="103">
        <v>20.34</v>
      </c>
      <c r="AM98" s="102">
        <v>36.484999999999999</v>
      </c>
    </row>
    <row r="99" spans="16:39" x14ac:dyDescent="0.25">
      <c r="P99" s="104">
        <v>9.6000000000000002E-2</v>
      </c>
      <c r="Q99" s="103">
        <v>11.08</v>
      </c>
      <c r="R99" s="103">
        <v>29.832000000000001</v>
      </c>
      <c r="S99" s="103">
        <v>3.56</v>
      </c>
      <c r="T99" s="103">
        <v>77.72</v>
      </c>
      <c r="U99" s="103">
        <v>4.6559999999999997</v>
      </c>
      <c r="V99" s="103">
        <v>21.216000000000001</v>
      </c>
      <c r="W99" s="103">
        <v>26.024000000000001</v>
      </c>
      <c r="X99" s="103">
        <v>23.216000000000001</v>
      </c>
      <c r="Y99" s="103">
        <v>22.216000000000001</v>
      </c>
      <c r="Z99" s="103">
        <v>38.351999999999997</v>
      </c>
      <c r="AA99" s="103">
        <v>5.8479999999999999</v>
      </c>
      <c r="AB99" s="103">
        <v>37.448</v>
      </c>
      <c r="AC99" s="103">
        <v>25.12</v>
      </c>
      <c r="AD99" s="103">
        <v>12.504</v>
      </c>
      <c r="AE99" s="103">
        <v>76.72</v>
      </c>
      <c r="AF99" s="103">
        <v>13.696</v>
      </c>
      <c r="AG99" s="103">
        <v>46.872</v>
      </c>
      <c r="AH99" s="103">
        <v>11.456</v>
      </c>
      <c r="AI99" s="103">
        <v>45.872</v>
      </c>
      <c r="AJ99" s="103">
        <v>47.872</v>
      </c>
      <c r="AK99" s="103">
        <v>19.408000000000001</v>
      </c>
      <c r="AL99" s="103">
        <v>20.312000000000001</v>
      </c>
      <c r="AM99" s="102">
        <v>36.448</v>
      </c>
    </row>
    <row r="100" spans="16:39" x14ac:dyDescent="0.25">
      <c r="P100" s="104">
        <v>9.7000000000000003E-2</v>
      </c>
      <c r="Q100" s="103">
        <v>11.06</v>
      </c>
      <c r="R100" s="103">
        <v>29.798999999999999</v>
      </c>
      <c r="S100" s="103">
        <v>3.5449999999999999</v>
      </c>
      <c r="T100" s="103">
        <v>77.665000000000006</v>
      </c>
      <c r="U100" s="103">
        <v>4.6420000000000003</v>
      </c>
      <c r="V100" s="103">
        <v>21.187000000000001</v>
      </c>
      <c r="W100" s="103">
        <v>25.992999999999999</v>
      </c>
      <c r="X100" s="103">
        <v>23.187000000000001</v>
      </c>
      <c r="Y100" s="103">
        <v>22.187000000000001</v>
      </c>
      <c r="Z100" s="103">
        <v>38.314</v>
      </c>
      <c r="AA100" s="103">
        <v>5.8360000000000003</v>
      </c>
      <c r="AB100" s="103">
        <v>37.411000000000001</v>
      </c>
      <c r="AC100" s="103">
        <v>25.09</v>
      </c>
      <c r="AD100" s="103">
        <v>12.478</v>
      </c>
      <c r="AE100" s="103">
        <v>76.665000000000006</v>
      </c>
      <c r="AF100" s="103">
        <v>13.672000000000001</v>
      </c>
      <c r="AG100" s="103">
        <v>46.829000000000001</v>
      </c>
      <c r="AH100" s="103">
        <v>11.429500000000001</v>
      </c>
      <c r="AI100" s="103">
        <v>45.829000000000001</v>
      </c>
      <c r="AJ100" s="103">
        <v>47.829000000000001</v>
      </c>
      <c r="AK100" s="103">
        <v>19.381</v>
      </c>
      <c r="AL100" s="103">
        <v>20.283999999999999</v>
      </c>
      <c r="AM100" s="102">
        <v>36.411000000000001</v>
      </c>
    </row>
    <row r="101" spans="16:39" x14ac:dyDescent="0.25">
      <c r="P101" s="104">
        <v>9.8000000000000004E-2</v>
      </c>
      <c r="Q101" s="103">
        <v>11.04</v>
      </c>
      <c r="R101" s="103">
        <v>29.765999999999998</v>
      </c>
      <c r="S101" s="103">
        <v>3.53</v>
      </c>
      <c r="T101" s="103">
        <v>77.61</v>
      </c>
      <c r="U101" s="103">
        <v>4.6280000000000001</v>
      </c>
      <c r="V101" s="103">
        <v>21.158000000000001</v>
      </c>
      <c r="W101" s="103">
        <v>25.962</v>
      </c>
      <c r="X101" s="103">
        <v>23.158000000000001</v>
      </c>
      <c r="Y101" s="103">
        <v>22.158000000000001</v>
      </c>
      <c r="Z101" s="103">
        <v>38.276000000000003</v>
      </c>
      <c r="AA101" s="103">
        <v>5.8239999999999998</v>
      </c>
      <c r="AB101" s="103">
        <v>37.374000000000002</v>
      </c>
      <c r="AC101" s="103">
        <v>25.06</v>
      </c>
      <c r="AD101" s="103">
        <v>12.452</v>
      </c>
      <c r="AE101" s="103">
        <v>76.61</v>
      </c>
      <c r="AF101" s="103">
        <v>13.648</v>
      </c>
      <c r="AG101" s="103">
        <v>46.786000000000001</v>
      </c>
      <c r="AH101" s="103">
        <v>11.403</v>
      </c>
      <c r="AI101" s="103">
        <v>45.786000000000001</v>
      </c>
      <c r="AJ101" s="103">
        <v>47.786000000000001</v>
      </c>
      <c r="AK101" s="103">
        <v>19.353999999999999</v>
      </c>
      <c r="AL101" s="103">
        <v>20.256</v>
      </c>
      <c r="AM101" s="102">
        <v>36.374000000000002</v>
      </c>
    </row>
    <row r="102" spans="16:39" x14ac:dyDescent="0.25">
      <c r="P102" s="104">
        <v>9.9000000000000005E-2</v>
      </c>
      <c r="Q102" s="103">
        <v>11.02</v>
      </c>
      <c r="R102" s="103">
        <v>29.733000000000001</v>
      </c>
      <c r="S102" s="103">
        <v>3.5150000000000001</v>
      </c>
      <c r="T102" s="103">
        <v>77.555000000000007</v>
      </c>
      <c r="U102" s="103">
        <v>4.6139999999999999</v>
      </c>
      <c r="V102" s="103">
        <v>21.129000000000001</v>
      </c>
      <c r="W102" s="103">
        <v>25.931000000000001</v>
      </c>
      <c r="X102" s="103">
        <v>23.129000000000001</v>
      </c>
      <c r="Y102" s="103">
        <v>22.129000000000001</v>
      </c>
      <c r="Z102" s="103">
        <v>38.238</v>
      </c>
      <c r="AA102" s="103">
        <v>5.8120000000000003</v>
      </c>
      <c r="AB102" s="103">
        <v>37.337000000000003</v>
      </c>
      <c r="AC102" s="103">
        <v>25.03</v>
      </c>
      <c r="AD102" s="103">
        <v>12.426</v>
      </c>
      <c r="AE102" s="103">
        <v>76.555000000000007</v>
      </c>
      <c r="AF102" s="103">
        <v>13.624000000000001</v>
      </c>
      <c r="AG102" s="103">
        <v>46.743000000000002</v>
      </c>
      <c r="AH102" s="103">
        <v>11.3765</v>
      </c>
      <c r="AI102" s="103">
        <v>45.743000000000002</v>
      </c>
      <c r="AJ102" s="103">
        <v>47.743000000000002</v>
      </c>
      <c r="AK102" s="103">
        <v>19.327000000000002</v>
      </c>
      <c r="AL102" s="103">
        <v>20.228000000000002</v>
      </c>
      <c r="AM102" s="102">
        <v>36.337000000000003</v>
      </c>
    </row>
    <row r="103" spans="16:39" x14ac:dyDescent="0.25">
      <c r="P103" s="104">
        <v>0.1</v>
      </c>
      <c r="Q103" s="103">
        <v>11</v>
      </c>
      <c r="R103" s="103">
        <v>29.7</v>
      </c>
      <c r="S103" s="103">
        <v>3.5</v>
      </c>
      <c r="T103" s="103">
        <v>77.5</v>
      </c>
      <c r="U103" s="103">
        <v>4.5999999999999996</v>
      </c>
      <c r="V103" s="103">
        <v>21.1</v>
      </c>
      <c r="W103" s="103">
        <v>25.9</v>
      </c>
      <c r="X103" s="103">
        <v>23.1</v>
      </c>
      <c r="Y103" s="103">
        <v>22.1</v>
      </c>
      <c r="Z103" s="103">
        <v>38.200000000000003</v>
      </c>
      <c r="AA103" s="103">
        <v>5.8</v>
      </c>
      <c r="AB103" s="103">
        <v>37.299999999999997</v>
      </c>
      <c r="AC103" s="103">
        <v>25</v>
      </c>
      <c r="AD103" s="103">
        <v>12.4</v>
      </c>
      <c r="AE103" s="103">
        <v>76.5</v>
      </c>
      <c r="AF103" s="103">
        <v>13.6</v>
      </c>
      <c r="AG103" s="103">
        <v>46.7</v>
      </c>
      <c r="AH103" s="103">
        <v>11.35</v>
      </c>
      <c r="AI103" s="103">
        <v>45.7</v>
      </c>
      <c r="AJ103" s="103">
        <v>47.7</v>
      </c>
      <c r="AK103" s="103">
        <v>19.3</v>
      </c>
      <c r="AL103" s="103">
        <v>20.2</v>
      </c>
      <c r="AM103" s="102">
        <v>36.299999999999997</v>
      </c>
    </row>
    <row r="104" spans="16:39" x14ac:dyDescent="0.25">
      <c r="P104" s="104">
        <v>0.10100000000000001</v>
      </c>
      <c r="Q104" s="103">
        <v>10.9795</v>
      </c>
      <c r="R104" s="103">
        <v>29.652999999999999</v>
      </c>
      <c r="S104" s="103">
        <v>3.4889999999999999</v>
      </c>
      <c r="T104" s="103">
        <v>77.409000000000006</v>
      </c>
      <c r="U104" s="103">
        <v>4.5839999999999996</v>
      </c>
      <c r="V104" s="103">
        <v>21.062999999999999</v>
      </c>
      <c r="W104" s="103">
        <v>25.856999999999999</v>
      </c>
      <c r="X104" s="103">
        <v>23.058</v>
      </c>
      <c r="Y104" s="103">
        <v>22.061</v>
      </c>
      <c r="Z104" s="103">
        <v>38.143999999999998</v>
      </c>
      <c r="AA104" s="103">
        <v>5.7839999999999998</v>
      </c>
      <c r="AB104" s="103">
        <v>37.244</v>
      </c>
      <c r="AC104" s="103">
        <v>24.957000000000001</v>
      </c>
      <c r="AD104" s="103">
        <v>12.375999999999999</v>
      </c>
      <c r="AE104" s="103">
        <v>76.41</v>
      </c>
      <c r="AF104" s="103">
        <v>13.571</v>
      </c>
      <c r="AG104" s="103">
        <v>46.637</v>
      </c>
      <c r="AH104" s="103">
        <v>11.330500000000001</v>
      </c>
      <c r="AI104" s="103">
        <v>45.637999999999998</v>
      </c>
      <c r="AJ104" s="103">
        <v>47.636000000000003</v>
      </c>
      <c r="AK104" s="103">
        <v>19.263999999999999</v>
      </c>
      <c r="AL104" s="103">
        <v>20.164000000000001</v>
      </c>
      <c r="AM104" s="102">
        <v>36.244999999999997</v>
      </c>
    </row>
    <row r="105" spans="16:39" x14ac:dyDescent="0.25">
      <c r="P105" s="104">
        <v>0.10199999999999999</v>
      </c>
      <c r="Q105" s="103">
        <v>10.959</v>
      </c>
      <c r="R105" s="103">
        <v>29.606000000000002</v>
      </c>
      <c r="S105" s="103">
        <v>3.4780000000000002</v>
      </c>
      <c r="T105" s="103">
        <v>77.317999999999998</v>
      </c>
      <c r="U105" s="103">
        <v>4.5679999999999996</v>
      </c>
      <c r="V105" s="103">
        <v>21.026</v>
      </c>
      <c r="W105" s="103">
        <v>25.814</v>
      </c>
      <c r="X105" s="103">
        <v>23.015999999999998</v>
      </c>
      <c r="Y105" s="103">
        <v>22.021999999999998</v>
      </c>
      <c r="Z105" s="103">
        <v>38.088000000000001</v>
      </c>
      <c r="AA105" s="103">
        <v>5.7679999999999998</v>
      </c>
      <c r="AB105" s="103">
        <v>37.188000000000002</v>
      </c>
      <c r="AC105" s="103">
        <v>24.914000000000001</v>
      </c>
      <c r="AD105" s="103">
        <v>12.352</v>
      </c>
      <c r="AE105" s="103">
        <v>76.319999999999993</v>
      </c>
      <c r="AF105" s="103">
        <v>13.542</v>
      </c>
      <c r="AG105" s="103">
        <v>46.573999999999998</v>
      </c>
      <c r="AH105" s="103">
        <v>11.311</v>
      </c>
      <c r="AI105" s="103">
        <v>45.576000000000001</v>
      </c>
      <c r="AJ105" s="103">
        <v>47.572000000000003</v>
      </c>
      <c r="AK105" s="103">
        <v>19.228000000000002</v>
      </c>
      <c r="AL105" s="103">
        <v>20.128</v>
      </c>
      <c r="AM105" s="102">
        <v>36.19</v>
      </c>
    </row>
    <row r="106" spans="16:39" x14ac:dyDescent="0.25">
      <c r="P106" s="104">
        <v>0.10299999999999999</v>
      </c>
      <c r="Q106" s="103">
        <v>10.938499999999999</v>
      </c>
      <c r="R106" s="103">
        <v>29.559000000000001</v>
      </c>
      <c r="S106" s="103">
        <v>3.4670000000000001</v>
      </c>
      <c r="T106" s="103">
        <v>77.227000000000004</v>
      </c>
      <c r="U106" s="103">
        <v>4.5519999999999996</v>
      </c>
      <c r="V106" s="103">
        <v>20.989000000000001</v>
      </c>
      <c r="W106" s="103">
        <v>25.771000000000001</v>
      </c>
      <c r="X106" s="103">
        <v>22.974</v>
      </c>
      <c r="Y106" s="103">
        <v>21.983000000000001</v>
      </c>
      <c r="Z106" s="103">
        <v>38.031999999999996</v>
      </c>
      <c r="AA106" s="103">
        <v>5.7519999999999998</v>
      </c>
      <c r="AB106" s="103">
        <v>37.131999999999998</v>
      </c>
      <c r="AC106" s="103">
        <v>24.870999999999999</v>
      </c>
      <c r="AD106" s="103">
        <v>12.327999999999999</v>
      </c>
      <c r="AE106" s="103">
        <v>76.23</v>
      </c>
      <c r="AF106" s="103">
        <v>13.513</v>
      </c>
      <c r="AG106" s="103">
        <v>46.511000000000003</v>
      </c>
      <c r="AH106" s="103">
        <v>11.291499999999999</v>
      </c>
      <c r="AI106" s="103">
        <v>45.514000000000003</v>
      </c>
      <c r="AJ106" s="103">
        <v>47.508000000000003</v>
      </c>
      <c r="AK106" s="103">
        <v>19.192</v>
      </c>
      <c r="AL106" s="103">
        <v>20.091999999999999</v>
      </c>
      <c r="AM106" s="102">
        <v>36.134999999999998</v>
      </c>
    </row>
    <row r="107" spans="16:39" x14ac:dyDescent="0.25">
      <c r="P107" s="104">
        <v>0.104</v>
      </c>
      <c r="Q107" s="103">
        <v>10.917999999999999</v>
      </c>
      <c r="R107" s="103">
        <v>29.512</v>
      </c>
      <c r="S107" s="103">
        <v>3.456</v>
      </c>
      <c r="T107" s="103">
        <v>77.135999999999996</v>
      </c>
      <c r="U107" s="103">
        <v>4.5359999999999996</v>
      </c>
      <c r="V107" s="103">
        <v>20.952000000000002</v>
      </c>
      <c r="W107" s="103">
        <v>25.728000000000002</v>
      </c>
      <c r="X107" s="103">
        <v>22.931999999999999</v>
      </c>
      <c r="Y107" s="103">
        <v>21.943999999999999</v>
      </c>
      <c r="Z107" s="103">
        <v>37.975999999999999</v>
      </c>
      <c r="AA107" s="103">
        <v>5.7359999999999998</v>
      </c>
      <c r="AB107" s="103">
        <v>37.076000000000001</v>
      </c>
      <c r="AC107" s="103">
        <v>24.827999999999999</v>
      </c>
      <c r="AD107" s="103">
        <v>12.304</v>
      </c>
      <c r="AE107" s="103">
        <v>76.14</v>
      </c>
      <c r="AF107" s="103">
        <v>13.484</v>
      </c>
      <c r="AG107" s="103">
        <v>46.448</v>
      </c>
      <c r="AH107" s="103">
        <v>11.272</v>
      </c>
      <c r="AI107" s="103">
        <v>45.451999999999998</v>
      </c>
      <c r="AJ107" s="103">
        <v>47.444000000000003</v>
      </c>
      <c r="AK107" s="103">
        <v>19.155999999999999</v>
      </c>
      <c r="AL107" s="103">
        <v>20.056000000000001</v>
      </c>
      <c r="AM107" s="102">
        <v>36.08</v>
      </c>
    </row>
    <row r="108" spans="16:39" x14ac:dyDescent="0.25">
      <c r="P108" s="104">
        <v>0.105</v>
      </c>
      <c r="Q108" s="103">
        <v>10.897500000000001</v>
      </c>
      <c r="R108" s="103">
        <v>29.465</v>
      </c>
      <c r="S108" s="103">
        <v>3.4449999999999998</v>
      </c>
      <c r="T108" s="103">
        <v>77.045000000000002</v>
      </c>
      <c r="U108" s="103">
        <v>4.5199999999999996</v>
      </c>
      <c r="V108" s="103">
        <v>20.914999999999999</v>
      </c>
      <c r="W108" s="103">
        <v>25.684999999999999</v>
      </c>
      <c r="X108" s="103">
        <v>22.89</v>
      </c>
      <c r="Y108" s="103">
        <v>21.905000000000001</v>
      </c>
      <c r="Z108" s="103">
        <v>37.92</v>
      </c>
      <c r="AA108" s="103">
        <v>5.72</v>
      </c>
      <c r="AB108" s="103">
        <v>37.020000000000003</v>
      </c>
      <c r="AC108" s="103">
        <v>24.785</v>
      </c>
      <c r="AD108" s="103">
        <v>12.28</v>
      </c>
      <c r="AE108" s="103">
        <v>76.05</v>
      </c>
      <c r="AF108" s="103">
        <v>13.455</v>
      </c>
      <c r="AG108" s="103">
        <v>46.384999999999998</v>
      </c>
      <c r="AH108" s="103">
        <v>11.2525</v>
      </c>
      <c r="AI108" s="103">
        <v>45.39</v>
      </c>
      <c r="AJ108" s="103">
        <v>47.38</v>
      </c>
      <c r="AK108" s="103">
        <v>19.12</v>
      </c>
      <c r="AL108" s="103">
        <v>20.02</v>
      </c>
      <c r="AM108" s="102">
        <v>36.024999999999999</v>
      </c>
    </row>
    <row r="109" spans="16:39" x14ac:dyDescent="0.25">
      <c r="P109" s="104">
        <v>0.106</v>
      </c>
      <c r="Q109" s="103">
        <v>10.877000000000001</v>
      </c>
      <c r="R109" s="103">
        <v>29.417999999999999</v>
      </c>
      <c r="S109" s="103">
        <v>3.4340000000000002</v>
      </c>
      <c r="T109" s="103">
        <v>76.953999999999994</v>
      </c>
      <c r="U109" s="103">
        <v>4.5039999999999996</v>
      </c>
      <c r="V109" s="103">
        <v>20.878</v>
      </c>
      <c r="W109" s="103">
        <v>25.641999999999999</v>
      </c>
      <c r="X109" s="103">
        <v>22.847999999999999</v>
      </c>
      <c r="Y109" s="103">
        <v>21.866</v>
      </c>
      <c r="Z109" s="103">
        <v>37.863999999999997</v>
      </c>
      <c r="AA109" s="103">
        <v>5.7039999999999997</v>
      </c>
      <c r="AB109" s="103">
        <v>36.963999999999999</v>
      </c>
      <c r="AC109" s="103">
        <v>24.742000000000001</v>
      </c>
      <c r="AD109" s="103">
        <v>12.256</v>
      </c>
      <c r="AE109" s="103">
        <v>75.959999999999994</v>
      </c>
      <c r="AF109" s="103">
        <v>13.426</v>
      </c>
      <c r="AG109" s="103">
        <v>46.322000000000003</v>
      </c>
      <c r="AH109" s="103">
        <v>11.233000000000001</v>
      </c>
      <c r="AI109" s="103">
        <v>45.328000000000003</v>
      </c>
      <c r="AJ109" s="103">
        <v>47.316000000000003</v>
      </c>
      <c r="AK109" s="103">
        <v>19.084</v>
      </c>
      <c r="AL109" s="103">
        <v>19.984000000000002</v>
      </c>
      <c r="AM109" s="102">
        <v>35.97</v>
      </c>
    </row>
    <row r="110" spans="16:39" x14ac:dyDescent="0.25">
      <c r="P110" s="104">
        <v>0.107</v>
      </c>
      <c r="Q110" s="103">
        <v>10.8565</v>
      </c>
      <c r="R110" s="103">
        <v>29.370999999999999</v>
      </c>
      <c r="S110" s="103">
        <v>3.423</v>
      </c>
      <c r="T110" s="103">
        <v>76.863</v>
      </c>
      <c r="U110" s="103">
        <v>4.4880000000000004</v>
      </c>
      <c r="V110" s="103">
        <v>20.841000000000001</v>
      </c>
      <c r="W110" s="103">
        <v>25.599</v>
      </c>
      <c r="X110" s="103">
        <v>22.806000000000001</v>
      </c>
      <c r="Y110" s="103">
        <v>21.827000000000002</v>
      </c>
      <c r="Z110" s="103">
        <v>37.808</v>
      </c>
      <c r="AA110" s="103">
        <v>5.6879999999999997</v>
      </c>
      <c r="AB110" s="103">
        <v>36.908000000000001</v>
      </c>
      <c r="AC110" s="103">
        <v>24.699000000000002</v>
      </c>
      <c r="AD110" s="103">
        <v>12.231999999999999</v>
      </c>
      <c r="AE110" s="103">
        <v>75.87</v>
      </c>
      <c r="AF110" s="103">
        <v>13.397</v>
      </c>
      <c r="AG110" s="103">
        <v>46.259</v>
      </c>
      <c r="AH110" s="103">
        <v>11.2135</v>
      </c>
      <c r="AI110" s="103">
        <v>45.265999999999998</v>
      </c>
      <c r="AJ110" s="103">
        <v>47.252000000000002</v>
      </c>
      <c r="AK110" s="103">
        <v>19.047999999999998</v>
      </c>
      <c r="AL110" s="103">
        <v>19.948</v>
      </c>
      <c r="AM110" s="102">
        <v>35.914999999999999</v>
      </c>
    </row>
    <row r="111" spans="16:39" x14ac:dyDescent="0.25">
      <c r="P111" s="104">
        <v>0.108</v>
      </c>
      <c r="Q111" s="103">
        <v>10.836</v>
      </c>
      <c r="R111" s="103">
        <v>29.324000000000002</v>
      </c>
      <c r="S111" s="103">
        <v>3.4119999999999999</v>
      </c>
      <c r="T111" s="103">
        <v>76.772000000000006</v>
      </c>
      <c r="U111" s="103">
        <v>4.4720000000000004</v>
      </c>
      <c r="V111" s="103">
        <v>20.803999999999998</v>
      </c>
      <c r="W111" s="103">
        <v>25.556000000000001</v>
      </c>
      <c r="X111" s="103">
        <v>22.763999999999999</v>
      </c>
      <c r="Y111" s="103">
        <v>21.788</v>
      </c>
      <c r="Z111" s="103">
        <v>37.752000000000002</v>
      </c>
      <c r="AA111" s="103">
        <v>5.6719999999999997</v>
      </c>
      <c r="AB111" s="103">
        <v>36.851999999999997</v>
      </c>
      <c r="AC111" s="103">
        <v>24.655999999999999</v>
      </c>
      <c r="AD111" s="103">
        <v>12.208</v>
      </c>
      <c r="AE111" s="103">
        <v>75.78</v>
      </c>
      <c r="AF111" s="103">
        <v>13.368</v>
      </c>
      <c r="AG111" s="103">
        <v>46.195999999999998</v>
      </c>
      <c r="AH111" s="103">
        <v>11.194000000000001</v>
      </c>
      <c r="AI111" s="103">
        <v>45.204000000000001</v>
      </c>
      <c r="AJ111" s="103">
        <v>47.188000000000002</v>
      </c>
      <c r="AK111" s="103">
        <v>19.012</v>
      </c>
      <c r="AL111" s="103">
        <v>19.911999999999999</v>
      </c>
      <c r="AM111" s="102">
        <v>35.86</v>
      </c>
    </row>
    <row r="112" spans="16:39" x14ac:dyDescent="0.25">
      <c r="P112" s="104">
        <v>0.109</v>
      </c>
      <c r="Q112" s="103">
        <v>10.8155</v>
      </c>
      <c r="R112" s="103">
        <v>29.277000000000001</v>
      </c>
      <c r="S112" s="103">
        <v>3.4009999999999998</v>
      </c>
      <c r="T112" s="103">
        <v>76.680999999999997</v>
      </c>
      <c r="U112" s="103">
        <v>4.4560000000000004</v>
      </c>
      <c r="V112" s="103">
        <v>20.766999999999999</v>
      </c>
      <c r="W112" s="103">
        <v>25.513000000000002</v>
      </c>
      <c r="X112" s="103">
        <v>22.722000000000001</v>
      </c>
      <c r="Y112" s="103">
        <v>21.748999999999999</v>
      </c>
      <c r="Z112" s="103">
        <v>37.695999999999998</v>
      </c>
      <c r="AA112" s="103">
        <v>5.6559999999999997</v>
      </c>
      <c r="AB112" s="103">
        <v>36.795999999999999</v>
      </c>
      <c r="AC112" s="103">
        <v>24.613</v>
      </c>
      <c r="AD112" s="103">
        <v>12.183999999999999</v>
      </c>
      <c r="AE112" s="103">
        <v>75.69</v>
      </c>
      <c r="AF112" s="103">
        <v>13.339</v>
      </c>
      <c r="AG112" s="103">
        <v>46.133000000000003</v>
      </c>
      <c r="AH112" s="103">
        <v>11.1745</v>
      </c>
      <c r="AI112" s="103">
        <v>45.142000000000003</v>
      </c>
      <c r="AJ112" s="103">
        <v>47.124000000000002</v>
      </c>
      <c r="AK112" s="103">
        <v>18.975999999999999</v>
      </c>
      <c r="AL112" s="103">
        <v>19.876000000000001</v>
      </c>
      <c r="AM112" s="102">
        <v>35.805</v>
      </c>
    </row>
    <row r="113" spans="16:39" x14ac:dyDescent="0.25">
      <c r="P113" s="104">
        <v>0.11</v>
      </c>
      <c r="Q113" s="103">
        <v>10.795</v>
      </c>
      <c r="R113" s="103">
        <v>29.23</v>
      </c>
      <c r="S113" s="103">
        <v>3.39</v>
      </c>
      <c r="T113" s="103">
        <v>76.59</v>
      </c>
      <c r="U113" s="103">
        <v>4.4400000000000004</v>
      </c>
      <c r="V113" s="103">
        <v>20.73</v>
      </c>
      <c r="W113" s="103">
        <v>25.47</v>
      </c>
      <c r="X113" s="103">
        <v>22.68</v>
      </c>
      <c r="Y113" s="103">
        <v>21.71</v>
      </c>
      <c r="Z113" s="103">
        <v>37.64</v>
      </c>
      <c r="AA113" s="103">
        <v>5.64</v>
      </c>
      <c r="AB113" s="103">
        <v>36.74</v>
      </c>
      <c r="AC113" s="103">
        <v>24.57</v>
      </c>
      <c r="AD113" s="103">
        <v>12.16</v>
      </c>
      <c r="AE113" s="103">
        <v>75.599999999999994</v>
      </c>
      <c r="AF113" s="103">
        <v>13.31</v>
      </c>
      <c r="AG113" s="103">
        <v>46.07</v>
      </c>
      <c r="AH113" s="103">
        <v>11.154999999999999</v>
      </c>
      <c r="AI113" s="103">
        <v>45.08</v>
      </c>
      <c r="AJ113" s="103">
        <v>47.06</v>
      </c>
      <c r="AK113" s="103">
        <v>18.940000000000001</v>
      </c>
      <c r="AL113" s="103">
        <v>19.84</v>
      </c>
      <c r="AM113" s="102">
        <v>35.75</v>
      </c>
    </row>
    <row r="114" spans="16:39" x14ac:dyDescent="0.25">
      <c r="P114" s="104">
        <v>0.111</v>
      </c>
      <c r="Q114" s="103">
        <v>10.7745</v>
      </c>
      <c r="R114" s="103">
        <v>29.183</v>
      </c>
      <c r="S114" s="103">
        <v>3.379</v>
      </c>
      <c r="T114" s="103">
        <v>76.498999999999995</v>
      </c>
      <c r="U114" s="103">
        <v>4.4240000000000004</v>
      </c>
      <c r="V114" s="103">
        <v>20.693000000000001</v>
      </c>
      <c r="W114" s="103">
        <v>25.427</v>
      </c>
      <c r="X114" s="103">
        <v>22.638000000000002</v>
      </c>
      <c r="Y114" s="103">
        <v>21.670999999999999</v>
      </c>
      <c r="Z114" s="103">
        <v>37.584000000000003</v>
      </c>
      <c r="AA114" s="103">
        <v>5.6239999999999997</v>
      </c>
      <c r="AB114" s="103">
        <v>36.683999999999997</v>
      </c>
      <c r="AC114" s="103">
        <v>24.527000000000001</v>
      </c>
      <c r="AD114" s="103">
        <v>12.135999999999999</v>
      </c>
      <c r="AE114" s="103">
        <v>75.510000000000005</v>
      </c>
      <c r="AF114" s="103">
        <v>13.281000000000001</v>
      </c>
      <c r="AG114" s="103">
        <v>46.006999999999998</v>
      </c>
      <c r="AH114" s="103">
        <v>11.1355</v>
      </c>
      <c r="AI114" s="103">
        <v>45.018000000000001</v>
      </c>
      <c r="AJ114" s="103">
        <v>46.996000000000002</v>
      </c>
      <c r="AK114" s="103">
        <v>18.904</v>
      </c>
      <c r="AL114" s="103">
        <v>19.803999999999998</v>
      </c>
      <c r="AM114" s="102">
        <v>35.695</v>
      </c>
    </row>
    <row r="115" spans="16:39" x14ac:dyDescent="0.25">
      <c r="P115" s="104">
        <v>0.112</v>
      </c>
      <c r="Q115" s="103">
        <v>10.754</v>
      </c>
      <c r="R115" s="103">
        <v>29.135999999999999</v>
      </c>
      <c r="S115" s="103">
        <v>3.3679999999999999</v>
      </c>
      <c r="T115" s="103">
        <v>76.408000000000001</v>
      </c>
      <c r="U115" s="103">
        <v>4.4080000000000004</v>
      </c>
      <c r="V115" s="103">
        <v>20.655999999999999</v>
      </c>
      <c r="W115" s="103">
        <v>25.384</v>
      </c>
      <c r="X115" s="103">
        <v>22.596</v>
      </c>
      <c r="Y115" s="103">
        <v>21.632000000000001</v>
      </c>
      <c r="Z115" s="103">
        <v>37.527999999999999</v>
      </c>
      <c r="AA115" s="103">
        <v>5.6079999999999997</v>
      </c>
      <c r="AB115" s="103">
        <v>36.628</v>
      </c>
      <c r="AC115" s="103">
        <v>24.484000000000002</v>
      </c>
      <c r="AD115" s="103">
        <v>12.112</v>
      </c>
      <c r="AE115" s="103">
        <v>75.42</v>
      </c>
      <c r="AF115" s="103">
        <v>13.252000000000001</v>
      </c>
      <c r="AG115" s="103">
        <v>45.944000000000003</v>
      </c>
      <c r="AH115" s="103">
        <v>11.116</v>
      </c>
      <c r="AI115" s="103">
        <v>44.956000000000003</v>
      </c>
      <c r="AJ115" s="103">
        <v>46.932000000000002</v>
      </c>
      <c r="AK115" s="103">
        <v>18.867999999999999</v>
      </c>
      <c r="AL115" s="103">
        <v>19.768000000000001</v>
      </c>
      <c r="AM115" s="102">
        <v>35.64</v>
      </c>
    </row>
    <row r="116" spans="16:39" x14ac:dyDescent="0.25">
      <c r="P116" s="104">
        <v>0.113</v>
      </c>
      <c r="Q116" s="103">
        <v>10.733499999999999</v>
      </c>
      <c r="R116" s="103">
        <v>29.088999999999999</v>
      </c>
      <c r="S116" s="103">
        <v>3.3570000000000002</v>
      </c>
      <c r="T116" s="103">
        <v>76.316999999999993</v>
      </c>
      <c r="U116" s="103">
        <v>4.3920000000000003</v>
      </c>
      <c r="V116" s="103">
        <v>20.619</v>
      </c>
      <c r="W116" s="103">
        <v>25.341000000000001</v>
      </c>
      <c r="X116" s="103">
        <v>22.553999999999998</v>
      </c>
      <c r="Y116" s="103">
        <v>21.593</v>
      </c>
      <c r="Z116" s="103">
        <v>37.472000000000001</v>
      </c>
      <c r="AA116" s="103">
        <v>5.5919999999999996</v>
      </c>
      <c r="AB116" s="103">
        <v>36.572000000000003</v>
      </c>
      <c r="AC116" s="103">
        <v>24.440999999999999</v>
      </c>
      <c r="AD116" s="103">
        <v>12.087999999999999</v>
      </c>
      <c r="AE116" s="103">
        <v>75.33</v>
      </c>
      <c r="AF116" s="103">
        <v>13.223000000000001</v>
      </c>
      <c r="AG116" s="103">
        <v>45.881</v>
      </c>
      <c r="AH116" s="103">
        <v>11.096500000000001</v>
      </c>
      <c r="AI116" s="103">
        <v>44.893999999999998</v>
      </c>
      <c r="AJ116" s="103">
        <v>46.868000000000002</v>
      </c>
      <c r="AK116" s="103">
        <v>18.832000000000001</v>
      </c>
      <c r="AL116" s="103">
        <v>19.731999999999999</v>
      </c>
      <c r="AM116" s="102">
        <v>35.585000000000001</v>
      </c>
    </row>
    <row r="117" spans="16:39" x14ac:dyDescent="0.25">
      <c r="P117" s="104">
        <v>0.114</v>
      </c>
      <c r="Q117" s="103">
        <v>10.712999999999999</v>
      </c>
      <c r="R117" s="103">
        <v>29.042000000000002</v>
      </c>
      <c r="S117" s="103">
        <v>3.3460000000000001</v>
      </c>
      <c r="T117" s="103">
        <v>76.225999999999999</v>
      </c>
      <c r="U117" s="103">
        <v>4.3760000000000003</v>
      </c>
      <c r="V117" s="103">
        <v>20.582000000000001</v>
      </c>
      <c r="W117" s="103">
        <v>25.297999999999998</v>
      </c>
      <c r="X117" s="103">
        <v>22.512</v>
      </c>
      <c r="Y117" s="103">
        <v>21.553999999999998</v>
      </c>
      <c r="Z117" s="103">
        <v>37.415999999999997</v>
      </c>
      <c r="AA117" s="103">
        <v>5.5759999999999996</v>
      </c>
      <c r="AB117" s="103">
        <v>36.515999999999998</v>
      </c>
      <c r="AC117" s="103">
        <v>24.398</v>
      </c>
      <c r="AD117" s="103">
        <v>12.064</v>
      </c>
      <c r="AE117" s="103">
        <v>75.239999999999995</v>
      </c>
      <c r="AF117" s="103">
        <v>13.194000000000001</v>
      </c>
      <c r="AG117" s="103">
        <v>45.817999999999998</v>
      </c>
      <c r="AH117" s="103">
        <v>11.077</v>
      </c>
      <c r="AI117" s="103">
        <v>44.832000000000001</v>
      </c>
      <c r="AJ117" s="103">
        <v>46.804000000000002</v>
      </c>
      <c r="AK117" s="103">
        <v>18.795999999999999</v>
      </c>
      <c r="AL117" s="103">
        <v>19.696000000000002</v>
      </c>
      <c r="AM117" s="102">
        <v>35.53</v>
      </c>
    </row>
    <row r="118" spans="16:39" x14ac:dyDescent="0.25">
      <c r="P118" s="104">
        <v>0.115</v>
      </c>
      <c r="Q118" s="103">
        <v>10.692500000000001</v>
      </c>
      <c r="R118" s="103">
        <v>28.995000000000001</v>
      </c>
      <c r="S118" s="103">
        <v>3.335</v>
      </c>
      <c r="T118" s="103">
        <v>76.135000000000005</v>
      </c>
      <c r="U118" s="103">
        <v>4.3600000000000003</v>
      </c>
      <c r="V118" s="103">
        <v>20.545000000000002</v>
      </c>
      <c r="W118" s="103">
        <v>25.254999999999999</v>
      </c>
      <c r="X118" s="103">
        <v>22.47</v>
      </c>
      <c r="Y118" s="103">
        <v>21.515000000000001</v>
      </c>
      <c r="Z118" s="103">
        <v>37.36</v>
      </c>
      <c r="AA118" s="103">
        <v>5.56</v>
      </c>
      <c r="AB118" s="103">
        <v>36.46</v>
      </c>
      <c r="AC118" s="103">
        <v>24.355</v>
      </c>
      <c r="AD118" s="103">
        <v>12.04</v>
      </c>
      <c r="AE118" s="103">
        <v>75.150000000000006</v>
      </c>
      <c r="AF118" s="103">
        <v>13.164999999999999</v>
      </c>
      <c r="AG118" s="103">
        <v>45.755000000000003</v>
      </c>
      <c r="AH118" s="103">
        <v>11.057499999999999</v>
      </c>
      <c r="AI118" s="103">
        <v>44.77</v>
      </c>
      <c r="AJ118" s="103">
        <v>46.74</v>
      </c>
      <c r="AK118" s="103">
        <v>18.760000000000002</v>
      </c>
      <c r="AL118" s="103">
        <v>19.66</v>
      </c>
      <c r="AM118" s="102">
        <v>35.475000000000001</v>
      </c>
    </row>
    <row r="119" spans="16:39" x14ac:dyDescent="0.25">
      <c r="P119" s="104">
        <v>0.11600000000000001</v>
      </c>
      <c r="Q119" s="103">
        <v>10.672000000000001</v>
      </c>
      <c r="R119" s="103">
        <v>28.948</v>
      </c>
      <c r="S119" s="103">
        <v>3.3239999999999998</v>
      </c>
      <c r="T119" s="103">
        <v>76.043999999999997</v>
      </c>
      <c r="U119" s="103">
        <v>4.3440000000000003</v>
      </c>
      <c r="V119" s="103">
        <v>20.507999999999999</v>
      </c>
      <c r="W119" s="103">
        <v>25.212</v>
      </c>
      <c r="X119" s="103">
        <v>22.428000000000001</v>
      </c>
      <c r="Y119" s="103">
        <v>21.475999999999999</v>
      </c>
      <c r="Z119" s="103">
        <v>37.304000000000002</v>
      </c>
      <c r="AA119" s="103">
        <v>5.5439999999999996</v>
      </c>
      <c r="AB119" s="103">
        <v>36.404000000000003</v>
      </c>
      <c r="AC119" s="103">
        <v>24.312000000000001</v>
      </c>
      <c r="AD119" s="103">
        <v>12.016</v>
      </c>
      <c r="AE119" s="103">
        <v>75.06</v>
      </c>
      <c r="AF119" s="103">
        <v>13.135999999999999</v>
      </c>
      <c r="AG119" s="103">
        <v>45.692</v>
      </c>
      <c r="AH119" s="103">
        <v>11.038</v>
      </c>
      <c r="AI119" s="103">
        <v>44.707999999999998</v>
      </c>
      <c r="AJ119" s="103">
        <v>46.676000000000002</v>
      </c>
      <c r="AK119" s="103">
        <v>18.724</v>
      </c>
      <c r="AL119" s="103">
        <v>19.623999999999999</v>
      </c>
      <c r="AM119" s="102">
        <v>35.42</v>
      </c>
    </row>
    <row r="120" spans="16:39" x14ac:dyDescent="0.25">
      <c r="P120" s="104">
        <v>0.11700000000000001</v>
      </c>
      <c r="Q120" s="103">
        <v>10.6515</v>
      </c>
      <c r="R120" s="103">
        <v>28.901</v>
      </c>
      <c r="S120" s="103">
        <v>3.3130000000000002</v>
      </c>
      <c r="T120" s="103">
        <v>75.953000000000003</v>
      </c>
      <c r="U120" s="103">
        <v>4.3280000000000003</v>
      </c>
      <c r="V120" s="103">
        <v>20.471</v>
      </c>
      <c r="W120" s="103">
        <v>25.169</v>
      </c>
      <c r="X120" s="103">
        <v>22.385999999999999</v>
      </c>
      <c r="Y120" s="103">
        <v>21.437000000000001</v>
      </c>
      <c r="Z120" s="103">
        <v>37.247999999999998</v>
      </c>
      <c r="AA120" s="103">
        <v>5.5279999999999996</v>
      </c>
      <c r="AB120" s="103">
        <v>36.347999999999999</v>
      </c>
      <c r="AC120" s="103">
        <v>24.268999999999998</v>
      </c>
      <c r="AD120" s="103">
        <v>11.992000000000001</v>
      </c>
      <c r="AE120" s="103">
        <v>74.97</v>
      </c>
      <c r="AF120" s="103">
        <v>13.106999999999999</v>
      </c>
      <c r="AG120" s="103">
        <v>45.628999999999998</v>
      </c>
      <c r="AH120" s="103">
        <v>11.0185</v>
      </c>
      <c r="AI120" s="103">
        <v>44.646000000000001</v>
      </c>
      <c r="AJ120" s="103">
        <v>46.612000000000002</v>
      </c>
      <c r="AK120" s="103">
        <v>18.687999999999999</v>
      </c>
      <c r="AL120" s="103">
        <v>19.588000000000001</v>
      </c>
      <c r="AM120" s="102">
        <v>35.365000000000002</v>
      </c>
    </row>
    <row r="121" spans="16:39" x14ac:dyDescent="0.25">
      <c r="P121" s="104">
        <v>0.11799999999999999</v>
      </c>
      <c r="Q121" s="103">
        <v>10.631</v>
      </c>
      <c r="R121" s="103">
        <v>28.853999999999999</v>
      </c>
      <c r="S121" s="103">
        <v>3.302</v>
      </c>
      <c r="T121" s="103">
        <v>75.861999999999995</v>
      </c>
      <c r="U121" s="103">
        <v>4.3120000000000003</v>
      </c>
      <c r="V121" s="103">
        <v>20.434000000000001</v>
      </c>
      <c r="W121" s="103">
        <v>25.126000000000001</v>
      </c>
      <c r="X121" s="103">
        <v>22.344000000000001</v>
      </c>
      <c r="Y121" s="103">
        <v>21.398</v>
      </c>
      <c r="Z121" s="103">
        <v>37.192</v>
      </c>
      <c r="AA121" s="103">
        <v>5.5119999999999996</v>
      </c>
      <c r="AB121" s="103">
        <v>36.292000000000002</v>
      </c>
      <c r="AC121" s="103">
        <v>24.225999999999999</v>
      </c>
      <c r="AD121" s="103">
        <v>11.968</v>
      </c>
      <c r="AE121" s="103">
        <v>74.88</v>
      </c>
      <c r="AF121" s="103">
        <v>13.077999999999999</v>
      </c>
      <c r="AG121" s="103">
        <v>45.566000000000003</v>
      </c>
      <c r="AH121" s="103">
        <v>10.999000000000001</v>
      </c>
      <c r="AI121" s="103">
        <v>44.584000000000003</v>
      </c>
      <c r="AJ121" s="103">
        <v>46.548000000000002</v>
      </c>
      <c r="AK121" s="103">
        <v>18.652000000000001</v>
      </c>
      <c r="AL121" s="103">
        <v>19.552</v>
      </c>
      <c r="AM121" s="102">
        <v>35.31</v>
      </c>
    </row>
    <row r="122" spans="16:39" x14ac:dyDescent="0.25">
      <c r="P122" s="104">
        <v>0.11899999999999999</v>
      </c>
      <c r="Q122" s="103">
        <v>10.6105</v>
      </c>
      <c r="R122" s="103">
        <v>28.806999999999999</v>
      </c>
      <c r="S122" s="103">
        <v>3.2909999999999999</v>
      </c>
      <c r="T122" s="103">
        <v>75.771000000000001</v>
      </c>
      <c r="U122" s="103">
        <v>4.2960000000000003</v>
      </c>
      <c r="V122" s="103">
        <v>20.396999999999998</v>
      </c>
      <c r="W122" s="103">
        <v>25.082999999999998</v>
      </c>
      <c r="X122" s="103">
        <v>22.302</v>
      </c>
      <c r="Y122" s="103">
        <v>21.359000000000002</v>
      </c>
      <c r="Z122" s="103">
        <v>37.136000000000003</v>
      </c>
      <c r="AA122" s="103">
        <v>5.4960000000000004</v>
      </c>
      <c r="AB122" s="103">
        <v>36.235999999999997</v>
      </c>
      <c r="AC122" s="103">
        <v>24.183</v>
      </c>
      <c r="AD122" s="103">
        <v>11.944000000000001</v>
      </c>
      <c r="AE122" s="103">
        <v>74.790000000000006</v>
      </c>
      <c r="AF122" s="103">
        <v>13.048999999999999</v>
      </c>
      <c r="AG122" s="103">
        <v>45.503</v>
      </c>
      <c r="AH122" s="103">
        <v>10.9795</v>
      </c>
      <c r="AI122" s="103">
        <v>44.521999999999998</v>
      </c>
      <c r="AJ122" s="103">
        <v>46.484000000000002</v>
      </c>
      <c r="AK122" s="103">
        <v>18.616</v>
      </c>
      <c r="AL122" s="103">
        <v>19.515999999999998</v>
      </c>
      <c r="AM122" s="102">
        <v>35.255000000000003</v>
      </c>
    </row>
    <row r="123" spans="16:39" x14ac:dyDescent="0.25">
      <c r="P123" s="104">
        <v>0.12</v>
      </c>
      <c r="Q123" s="103">
        <v>10.59</v>
      </c>
      <c r="R123" s="103">
        <v>28.76</v>
      </c>
      <c r="S123" s="103">
        <v>3.28</v>
      </c>
      <c r="T123" s="103">
        <v>75.680000000000007</v>
      </c>
      <c r="U123" s="103">
        <v>4.28</v>
      </c>
      <c r="V123" s="103">
        <v>20.36</v>
      </c>
      <c r="W123" s="103">
        <v>25.04</v>
      </c>
      <c r="X123" s="103">
        <v>22.26</v>
      </c>
      <c r="Y123" s="103">
        <v>21.32</v>
      </c>
      <c r="Z123" s="103">
        <v>37.08</v>
      </c>
      <c r="AA123" s="103">
        <v>5.48</v>
      </c>
      <c r="AB123" s="103">
        <v>36.18</v>
      </c>
      <c r="AC123" s="103">
        <v>24.14</v>
      </c>
      <c r="AD123" s="103">
        <v>11.92</v>
      </c>
      <c r="AE123" s="103">
        <v>74.7</v>
      </c>
      <c r="AF123" s="103">
        <v>13.02</v>
      </c>
      <c r="AG123" s="103">
        <v>45.44</v>
      </c>
      <c r="AH123" s="103">
        <v>10.96</v>
      </c>
      <c r="AI123" s="103">
        <v>44.46</v>
      </c>
      <c r="AJ123" s="103">
        <v>46.42</v>
      </c>
      <c r="AK123" s="103">
        <v>18.579999999999998</v>
      </c>
      <c r="AL123" s="103">
        <v>19.48</v>
      </c>
      <c r="AM123" s="102">
        <v>35.200000000000003</v>
      </c>
    </row>
    <row r="124" spans="16:39" x14ac:dyDescent="0.25">
      <c r="P124" s="104">
        <v>0.121</v>
      </c>
      <c r="Q124" s="103">
        <v>10.5695</v>
      </c>
      <c r="R124" s="103">
        <v>28.713000000000001</v>
      </c>
      <c r="S124" s="103">
        <v>3.2690000000000001</v>
      </c>
      <c r="T124" s="103">
        <v>75.588999999999999</v>
      </c>
      <c r="U124" s="103">
        <v>4.2640000000000002</v>
      </c>
      <c r="V124" s="103">
        <v>20.323</v>
      </c>
      <c r="W124" s="103">
        <v>24.997</v>
      </c>
      <c r="X124" s="103">
        <v>22.218</v>
      </c>
      <c r="Y124" s="103">
        <v>21.280999999999999</v>
      </c>
      <c r="Z124" s="103">
        <v>37.024000000000001</v>
      </c>
      <c r="AA124" s="103">
        <v>5.4640000000000004</v>
      </c>
      <c r="AB124" s="103">
        <v>36.124000000000002</v>
      </c>
      <c r="AC124" s="103">
        <v>24.097000000000001</v>
      </c>
      <c r="AD124" s="103">
        <v>11.896000000000001</v>
      </c>
      <c r="AE124" s="103">
        <v>74.61</v>
      </c>
      <c r="AF124" s="103">
        <v>12.991</v>
      </c>
      <c r="AG124" s="103">
        <v>45.377000000000002</v>
      </c>
      <c r="AH124" s="103">
        <v>10.9405</v>
      </c>
      <c r="AI124" s="103">
        <v>44.398000000000003</v>
      </c>
      <c r="AJ124" s="103">
        <v>46.356000000000002</v>
      </c>
      <c r="AK124" s="103">
        <v>18.544</v>
      </c>
      <c r="AL124" s="103">
        <v>19.443999999999999</v>
      </c>
      <c r="AM124" s="102">
        <v>35.145000000000003</v>
      </c>
    </row>
    <row r="125" spans="16:39" x14ac:dyDescent="0.25">
      <c r="P125" s="104">
        <v>0.122</v>
      </c>
      <c r="Q125" s="103">
        <v>10.548999999999999</v>
      </c>
      <c r="R125" s="103">
        <v>28.666</v>
      </c>
      <c r="S125" s="103">
        <v>3.258</v>
      </c>
      <c r="T125" s="103">
        <v>75.498000000000005</v>
      </c>
      <c r="U125" s="103">
        <v>4.2480000000000002</v>
      </c>
      <c r="V125" s="103">
        <v>20.286000000000001</v>
      </c>
      <c r="W125" s="103">
        <v>24.954000000000001</v>
      </c>
      <c r="X125" s="103">
        <v>22.175999999999998</v>
      </c>
      <c r="Y125" s="103">
        <v>21.242000000000001</v>
      </c>
      <c r="Z125" s="103">
        <v>36.968000000000004</v>
      </c>
      <c r="AA125" s="103">
        <v>5.4480000000000004</v>
      </c>
      <c r="AB125" s="103">
        <v>36.067999999999998</v>
      </c>
      <c r="AC125" s="103">
        <v>24.053999999999998</v>
      </c>
      <c r="AD125" s="103">
        <v>11.872</v>
      </c>
      <c r="AE125" s="103">
        <v>74.52</v>
      </c>
      <c r="AF125" s="103">
        <v>12.962</v>
      </c>
      <c r="AG125" s="103">
        <v>45.314</v>
      </c>
      <c r="AH125" s="103">
        <v>10.920999999999999</v>
      </c>
      <c r="AI125" s="103">
        <v>44.335999999999999</v>
      </c>
      <c r="AJ125" s="103">
        <v>46.292000000000002</v>
      </c>
      <c r="AK125" s="103">
        <v>18.507999999999999</v>
      </c>
      <c r="AL125" s="103">
        <v>19.408000000000001</v>
      </c>
      <c r="AM125" s="102">
        <v>35.090000000000003</v>
      </c>
    </row>
    <row r="126" spans="16:39" x14ac:dyDescent="0.25">
      <c r="P126" s="104">
        <v>0.123</v>
      </c>
      <c r="Q126" s="103">
        <v>10.528499999999999</v>
      </c>
      <c r="R126" s="103">
        <v>28.619</v>
      </c>
      <c r="S126" s="103">
        <v>3.2469999999999999</v>
      </c>
      <c r="T126" s="103">
        <v>75.406999999999996</v>
      </c>
      <c r="U126" s="103">
        <v>4.2320000000000002</v>
      </c>
      <c r="V126" s="103">
        <v>20.248999999999999</v>
      </c>
      <c r="W126" s="103">
        <v>24.911000000000001</v>
      </c>
      <c r="X126" s="103">
        <v>22.134</v>
      </c>
      <c r="Y126" s="103">
        <v>21.202999999999999</v>
      </c>
      <c r="Z126" s="103">
        <v>36.911999999999999</v>
      </c>
      <c r="AA126" s="103">
        <v>5.4320000000000004</v>
      </c>
      <c r="AB126" s="103">
        <v>36.012</v>
      </c>
      <c r="AC126" s="103">
        <v>24.010999999999999</v>
      </c>
      <c r="AD126" s="103">
        <v>11.848000000000001</v>
      </c>
      <c r="AE126" s="103">
        <v>74.430000000000007</v>
      </c>
      <c r="AF126" s="103">
        <v>12.933</v>
      </c>
      <c r="AG126" s="103">
        <v>45.250999999999998</v>
      </c>
      <c r="AH126" s="103">
        <v>10.9015</v>
      </c>
      <c r="AI126" s="103">
        <v>44.274000000000001</v>
      </c>
      <c r="AJ126" s="103">
        <v>46.228000000000002</v>
      </c>
      <c r="AK126" s="103">
        <v>18.472000000000001</v>
      </c>
      <c r="AL126" s="103">
        <v>19.372</v>
      </c>
      <c r="AM126" s="102">
        <v>35.034999999999997</v>
      </c>
    </row>
    <row r="127" spans="16:39" x14ac:dyDescent="0.25">
      <c r="P127" s="104">
        <v>0.124</v>
      </c>
      <c r="Q127" s="103">
        <v>10.507999999999999</v>
      </c>
      <c r="R127" s="103">
        <v>28.571999999999999</v>
      </c>
      <c r="S127" s="103">
        <v>3.2360000000000002</v>
      </c>
      <c r="T127" s="103">
        <v>75.316000000000003</v>
      </c>
      <c r="U127" s="103">
        <v>4.2160000000000002</v>
      </c>
      <c r="V127" s="103">
        <v>20.212</v>
      </c>
      <c r="W127" s="103">
        <v>24.867999999999999</v>
      </c>
      <c r="X127" s="103">
        <v>22.091999999999999</v>
      </c>
      <c r="Y127" s="103">
        <v>21.164000000000001</v>
      </c>
      <c r="Z127" s="103">
        <v>36.856000000000002</v>
      </c>
      <c r="AA127" s="103">
        <v>5.4160000000000004</v>
      </c>
      <c r="AB127" s="103">
        <v>35.956000000000003</v>
      </c>
      <c r="AC127" s="103">
        <v>23.968</v>
      </c>
      <c r="AD127" s="103">
        <v>11.824</v>
      </c>
      <c r="AE127" s="103">
        <v>74.34</v>
      </c>
      <c r="AF127" s="103">
        <v>12.904</v>
      </c>
      <c r="AG127" s="103">
        <v>45.188000000000002</v>
      </c>
      <c r="AH127" s="103">
        <v>10.882</v>
      </c>
      <c r="AI127" s="103">
        <v>44.212000000000003</v>
      </c>
      <c r="AJ127" s="103">
        <v>46.164000000000001</v>
      </c>
      <c r="AK127" s="103">
        <v>18.436</v>
      </c>
      <c r="AL127" s="103">
        <v>19.335999999999999</v>
      </c>
      <c r="AM127" s="102">
        <v>34.979999999999997</v>
      </c>
    </row>
    <row r="128" spans="16:39" x14ac:dyDescent="0.25">
      <c r="P128" s="104">
        <v>0.125</v>
      </c>
      <c r="Q128" s="103">
        <v>10.487500000000001</v>
      </c>
      <c r="R128" s="103">
        <v>28.524999999999999</v>
      </c>
      <c r="S128" s="103">
        <v>3.2250000000000001</v>
      </c>
      <c r="T128" s="103">
        <v>75.224999999999994</v>
      </c>
      <c r="U128" s="103">
        <v>4.2</v>
      </c>
      <c r="V128" s="103">
        <v>20.175000000000001</v>
      </c>
      <c r="W128" s="103">
        <v>24.824999999999999</v>
      </c>
      <c r="X128" s="103">
        <v>22.05</v>
      </c>
      <c r="Y128" s="103">
        <v>21.125</v>
      </c>
      <c r="Z128" s="103">
        <v>36.799999999999997</v>
      </c>
      <c r="AA128" s="103">
        <v>5.4</v>
      </c>
      <c r="AB128" s="103">
        <v>35.9</v>
      </c>
      <c r="AC128" s="103">
        <v>23.925000000000001</v>
      </c>
      <c r="AD128" s="103">
        <v>11.8</v>
      </c>
      <c r="AE128" s="103">
        <v>74.25</v>
      </c>
      <c r="AF128" s="103">
        <v>12.875</v>
      </c>
      <c r="AG128" s="103">
        <v>45.125</v>
      </c>
      <c r="AH128" s="103">
        <v>10.862500000000001</v>
      </c>
      <c r="AI128" s="103">
        <v>44.15</v>
      </c>
      <c r="AJ128" s="103">
        <v>46.1</v>
      </c>
      <c r="AK128" s="103">
        <v>18.399999999999999</v>
      </c>
      <c r="AL128" s="103">
        <v>19.3</v>
      </c>
      <c r="AM128" s="102">
        <v>34.924999999999997</v>
      </c>
    </row>
    <row r="129" spans="16:39" x14ac:dyDescent="0.25">
      <c r="P129" s="104">
        <v>0.126</v>
      </c>
      <c r="Q129" s="103">
        <v>10.467000000000001</v>
      </c>
      <c r="R129" s="103">
        <v>28.478000000000002</v>
      </c>
      <c r="S129" s="103">
        <v>3.214</v>
      </c>
      <c r="T129" s="103">
        <v>75.134</v>
      </c>
      <c r="U129" s="103">
        <v>4.1840000000000002</v>
      </c>
      <c r="V129" s="103">
        <v>20.138000000000002</v>
      </c>
      <c r="W129" s="103">
        <v>24.782</v>
      </c>
      <c r="X129" s="103">
        <v>22.007999999999999</v>
      </c>
      <c r="Y129" s="103">
        <v>21.085999999999999</v>
      </c>
      <c r="Z129" s="103">
        <v>36.744</v>
      </c>
      <c r="AA129" s="103">
        <v>5.3840000000000003</v>
      </c>
      <c r="AB129" s="103">
        <v>35.844000000000001</v>
      </c>
      <c r="AC129" s="103">
        <v>23.882000000000001</v>
      </c>
      <c r="AD129" s="103">
        <v>11.776</v>
      </c>
      <c r="AE129" s="103">
        <v>74.16</v>
      </c>
      <c r="AF129" s="103">
        <v>12.846</v>
      </c>
      <c r="AG129" s="103">
        <v>45.061999999999998</v>
      </c>
      <c r="AH129" s="103">
        <v>10.843</v>
      </c>
      <c r="AI129" s="103">
        <v>44.088000000000001</v>
      </c>
      <c r="AJ129" s="103">
        <v>46.036000000000001</v>
      </c>
      <c r="AK129" s="103">
        <v>18.364000000000001</v>
      </c>
      <c r="AL129" s="103">
        <v>19.263999999999999</v>
      </c>
      <c r="AM129" s="102">
        <v>34.869999999999997</v>
      </c>
    </row>
    <row r="130" spans="16:39" x14ac:dyDescent="0.25">
      <c r="P130" s="104">
        <v>0.127</v>
      </c>
      <c r="Q130" s="103">
        <v>10.4465</v>
      </c>
      <c r="R130" s="103">
        <v>28.431000000000001</v>
      </c>
      <c r="S130" s="103">
        <v>3.2029999999999998</v>
      </c>
      <c r="T130" s="103">
        <v>75.043000000000006</v>
      </c>
      <c r="U130" s="103">
        <v>4.1680000000000001</v>
      </c>
      <c r="V130" s="103">
        <v>20.100999999999999</v>
      </c>
      <c r="W130" s="103">
        <v>24.739000000000001</v>
      </c>
      <c r="X130" s="103">
        <v>21.966000000000001</v>
      </c>
      <c r="Y130" s="103">
        <v>21.047000000000001</v>
      </c>
      <c r="Z130" s="103">
        <v>36.688000000000002</v>
      </c>
      <c r="AA130" s="103">
        <v>5.3680000000000003</v>
      </c>
      <c r="AB130" s="103">
        <v>35.787999999999997</v>
      </c>
      <c r="AC130" s="103">
        <v>23.838999999999999</v>
      </c>
      <c r="AD130" s="103">
        <v>11.752000000000001</v>
      </c>
      <c r="AE130" s="103">
        <v>74.069999999999993</v>
      </c>
      <c r="AF130" s="103">
        <v>12.817</v>
      </c>
      <c r="AG130" s="103">
        <v>44.999000000000002</v>
      </c>
      <c r="AH130" s="103">
        <v>10.823499999999999</v>
      </c>
      <c r="AI130" s="103">
        <v>44.026000000000003</v>
      </c>
      <c r="AJ130" s="103">
        <v>45.972000000000001</v>
      </c>
      <c r="AK130" s="103">
        <v>18.327999999999999</v>
      </c>
      <c r="AL130" s="103">
        <v>19.228000000000002</v>
      </c>
      <c r="AM130" s="102">
        <v>34.814999999999998</v>
      </c>
    </row>
    <row r="131" spans="16:39" x14ac:dyDescent="0.25">
      <c r="P131" s="104">
        <v>0.128</v>
      </c>
      <c r="Q131" s="103">
        <v>10.426</v>
      </c>
      <c r="R131" s="103">
        <v>28.384</v>
      </c>
      <c r="S131" s="103">
        <v>3.1920000000000002</v>
      </c>
      <c r="T131" s="103">
        <v>74.951999999999998</v>
      </c>
      <c r="U131" s="103">
        <v>4.1520000000000001</v>
      </c>
      <c r="V131" s="103">
        <v>20.064</v>
      </c>
      <c r="W131" s="103">
        <v>24.696000000000002</v>
      </c>
      <c r="X131" s="103">
        <v>21.923999999999999</v>
      </c>
      <c r="Y131" s="103">
        <v>21.007999999999999</v>
      </c>
      <c r="Z131" s="103">
        <v>36.631999999999998</v>
      </c>
      <c r="AA131" s="103">
        <v>5.3520000000000003</v>
      </c>
      <c r="AB131" s="103">
        <v>35.731999999999999</v>
      </c>
      <c r="AC131" s="103">
        <v>23.795999999999999</v>
      </c>
      <c r="AD131" s="103">
        <v>11.728</v>
      </c>
      <c r="AE131" s="103">
        <v>73.98</v>
      </c>
      <c r="AF131" s="103">
        <v>12.788</v>
      </c>
      <c r="AG131" s="103">
        <v>44.936</v>
      </c>
      <c r="AH131" s="103">
        <v>10.804</v>
      </c>
      <c r="AI131" s="103">
        <v>43.963999999999999</v>
      </c>
      <c r="AJ131" s="103">
        <v>45.908000000000001</v>
      </c>
      <c r="AK131" s="103">
        <v>18.292000000000002</v>
      </c>
      <c r="AL131" s="103">
        <v>19.192</v>
      </c>
      <c r="AM131" s="102">
        <v>34.76</v>
      </c>
    </row>
    <row r="132" spans="16:39" x14ac:dyDescent="0.25">
      <c r="P132" s="104">
        <v>0.129</v>
      </c>
      <c r="Q132" s="103">
        <v>10.4055</v>
      </c>
      <c r="R132" s="103">
        <v>28.337</v>
      </c>
      <c r="S132" s="103">
        <v>3.181</v>
      </c>
      <c r="T132" s="103">
        <v>74.861000000000004</v>
      </c>
      <c r="U132" s="103">
        <v>4.1360000000000001</v>
      </c>
      <c r="V132" s="103">
        <v>20.027000000000001</v>
      </c>
      <c r="W132" s="103">
        <v>24.652999999999999</v>
      </c>
      <c r="X132" s="103">
        <v>21.882000000000001</v>
      </c>
      <c r="Y132" s="103">
        <v>20.969000000000001</v>
      </c>
      <c r="Z132" s="103">
        <v>36.576000000000001</v>
      </c>
      <c r="AA132" s="103">
        <v>5.3360000000000003</v>
      </c>
      <c r="AB132" s="103">
        <v>35.676000000000002</v>
      </c>
      <c r="AC132" s="103">
        <v>23.753</v>
      </c>
      <c r="AD132" s="103">
        <v>11.704000000000001</v>
      </c>
      <c r="AE132" s="103">
        <v>73.89</v>
      </c>
      <c r="AF132" s="103">
        <v>12.759</v>
      </c>
      <c r="AG132" s="103">
        <v>44.872999999999998</v>
      </c>
      <c r="AH132" s="103">
        <v>10.7845</v>
      </c>
      <c r="AI132" s="103">
        <v>43.902000000000001</v>
      </c>
      <c r="AJ132" s="103">
        <v>45.844000000000001</v>
      </c>
      <c r="AK132" s="103">
        <v>18.256</v>
      </c>
      <c r="AL132" s="103">
        <v>19.155999999999999</v>
      </c>
      <c r="AM132" s="102">
        <v>34.704999999999998</v>
      </c>
    </row>
    <row r="133" spans="16:39" x14ac:dyDescent="0.25">
      <c r="P133" s="104">
        <v>0.13</v>
      </c>
      <c r="Q133" s="103">
        <v>10.385</v>
      </c>
      <c r="R133" s="103">
        <v>28.29</v>
      </c>
      <c r="S133" s="103">
        <v>3.17</v>
      </c>
      <c r="T133" s="103">
        <v>74.77</v>
      </c>
      <c r="U133" s="103">
        <v>4.12</v>
      </c>
      <c r="V133" s="103">
        <v>19.989999999999998</v>
      </c>
      <c r="W133" s="103">
        <v>24.61</v>
      </c>
      <c r="X133" s="103">
        <v>21.84</v>
      </c>
      <c r="Y133" s="103">
        <v>20.93</v>
      </c>
      <c r="Z133" s="103">
        <v>36.520000000000003</v>
      </c>
      <c r="AA133" s="103">
        <v>5.32</v>
      </c>
      <c r="AB133" s="103">
        <v>35.619999999999997</v>
      </c>
      <c r="AC133" s="103">
        <v>23.71</v>
      </c>
      <c r="AD133" s="103">
        <v>11.68</v>
      </c>
      <c r="AE133" s="103">
        <v>73.8</v>
      </c>
      <c r="AF133" s="103">
        <v>12.73</v>
      </c>
      <c r="AG133" s="103">
        <v>44.81</v>
      </c>
      <c r="AH133" s="103">
        <v>10.765000000000001</v>
      </c>
      <c r="AI133" s="103">
        <v>43.84</v>
      </c>
      <c r="AJ133" s="103">
        <v>45.78</v>
      </c>
      <c r="AK133" s="103">
        <v>18.22</v>
      </c>
      <c r="AL133" s="103">
        <v>19.12</v>
      </c>
      <c r="AM133" s="102">
        <v>34.65</v>
      </c>
    </row>
    <row r="134" spans="16:39" x14ac:dyDescent="0.25">
      <c r="P134" s="104">
        <v>0.13100000000000001</v>
      </c>
      <c r="Q134" s="103">
        <v>10.3645</v>
      </c>
      <c r="R134" s="103">
        <v>28.242999999999999</v>
      </c>
      <c r="S134" s="103">
        <v>3.1589999999999998</v>
      </c>
      <c r="T134" s="103">
        <v>74.679000000000002</v>
      </c>
      <c r="U134" s="103">
        <v>4.1040000000000001</v>
      </c>
      <c r="V134" s="103">
        <v>19.952999999999999</v>
      </c>
      <c r="W134" s="103">
        <v>24.567</v>
      </c>
      <c r="X134" s="103">
        <v>21.797999999999998</v>
      </c>
      <c r="Y134" s="103">
        <v>20.890999999999998</v>
      </c>
      <c r="Z134" s="103">
        <v>36.463999999999999</v>
      </c>
      <c r="AA134" s="103">
        <v>5.3040000000000003</v>
      </c>
      <c r="AB134" s="103">
        <v>35.564</v>
      </c>
      <c r="AC134" s="103">
        <v>23.667000000000002</v>
      </c>
      <c r="AD134" s="103">
        <v>11.656000000000001</v>
      </c>
      <c r="AE134" s="103">
        <v>73.709999999999994</v>
      </c>
      <c r="AF134" s="103">
        <v>12.701000000000001</v>
      </c>
      <c r="AG134" s="103">
        <v>44.747</v>
      </c>
      <c r="AH134" s="103">
        <v>10.7455</v>
      </c>
      <c r="AI134" s="103">
        <v>43.777999999999999</v>
      </c>
      <c r="AJ134" s="103">
        <v>45.716000000000001</v>
      </c>
      <c r="AK134" s="103">
        <v>18.184000000000001</v>
      </c>
      <c r="AL134" s="103">
        <v>19.084</v>
      </c>
      <c r="AM134" s="102">
        <v>34.594999999999999</v>
      </c>
    </row>
    <row r="135" spans="16:39" x14ac:dyDescent="0.25">
      <c r="P135" s="104">
        <v>0.13200000000000001</v>
      </c>
      <c r="Q135" s="103">
        <v>10.343999999999999</v>
      </c>
      <c r="R135" s="103">
        <v>28.196000000000002</v>
      </c>
      <c r="S135" s="103">
        <v>3.1480000000000001</v>
      </c>
      <c r="T135" s="103">
        <v>74.587999999999994</v>
      </c>
      <c r="U135" s="103">
        <v>4.0880000000000001</v>
      </c>
      <c r="V135" s="103">
        <v>19.916</v>
      </c>
      <c r="W135" s="103">
        <v>24.524000000000001</v>
      </c>
      <c r="X135" s="103">
        <v>21.756</v>
      </c>
      <c r="Y135" s="103">
        <v>20.852</v>
      </c>
      <c r="Z135" s="103">
        <v>36.408000000000001</v>
      </c>
      <c r="AA135" s="103">
        <v>5.2880000000000003</v>
      </c>
      <c r="AB135" s="103">
        <v>35.508000000000003</v>
      </c>
      <c r="AC135" s="103">
        <v>23.623999999999999</v>
      </c>
      <c r="AD135" s="103">
        <v>11.632</v>
      </c>
      <c r="AE135" s="103">
        <v>73.62</v>
      </c>
      <c r="AF135" s="103">
        <v>12.672000000000001</v>
      </c>
      <c r="AG135" s="103">
        <v>44.683999999999997</v>
      </c>
      <c r="AH135" s="103">
        <v>10.726000000000001</v>
      </c>
      <c r="AI135" s="103">
        <v>43.716000000000001</v>
      </c>
      <c r="AJ135" s="103">
        <v>45.652000000000001</v>
      </c>
      <c r="AK135" s="103">
        <v>18.148</v>
      </c>
      <c r="AL135" s="103">
        <v>19.047999999999998</v>
      </c>
      <c r="AM135" s="102">
        <v>34.54</v>
      </c>
    </row>
    <row r="136" spans="16:39" x14ac:dyDescent="0.25">
      <c r="P136" s="104">
        <v>0.13300000000000001</v>
      </c>
      <c r="Q136" s="103">
        <v>10.323499999999999</v>
      </c>
      <c r="R136" s="103">
        <v>28.149000000000001</v>
      </c>
      <c r="S136" s="103">
        <v>3.137</v>
      </c>
      <c r="T136" s="103">
        <v>74.497</v>
      </c>
      <c r="U136" s="103">
        <v>4.0720000000000001</v>
      </c>
      <c r="V136" s="103">
        <v>19.879000000000001</v>
      </c>
      <c r="W136" s="103">
        <v>24.481000000000002</v>
      </c>
      <c r="X136" s="103">
        <v>21.713999999999999</v>
      </c>
      <c r="Y136" s="103">
        <v>20.812999999999999</v>
      </c>
      <c r="Z136" s="103">
        <v>36.351999999999997</v>
      </c>
      <c r="AA136" s="103">
        <v>5.2720000000000002</v>
      </c>
      <c r="AB136" s="103">
        <v>35.451999999999998</v>
      </c>
      <c r="AC136" s="103">
        <v>23.581</v>
      </c>
      <c r="AD136" s="103">
        <v>11.608000000000001</v>
      </c>
      <c r="AE136" s="103">
        <v>73.53</v>
      </c>
      <c r="AF136" s="103">
        <v>12.643000000000001</v>
      </c>
      <c r="AG136" s="103">
        <v>44.621000000000002</v>
      </c>
      <c r="AH136" s="103">
        <v>10.7065</v>
      </c>
      <c r="AI136" s="103">
        <v>43.654000000000003</v>
      </c>
      <c r="AJ136" s="103">
        <v>45.588000000000001</v>
      </c>
      <c r="AK136" s="103">
        <v>18.111999999999998</v>
      </c>
      <c r="AL136" s="103">
        <v>19.012</v>
      </c>
      <c r="AM136" s="102">
        <v>34.484999999999999</v>
      </c>
    </row>
    <row r="137" spans="16:39" x14ac:dyDescent="0.25">
      <c r="P137" s="104">
        <v>0.13400000000000001</v>
      </c>
      <c r="Q137" s="103">
        <v>10.303000000000001</v>
      </c>
      <c r="R137" s="103">
        <v>28.102</v>
      </c>
      <c r="S137" s="103">
        <v>3.1259999999999999</v>
      </c>
      <c r="T137" s="103">
        <v>74.406000000000006</v>
      </c>
      <c r="U137" s="103">
        <v>4.056</v>
      </c>
      <c r="V137" s="103">
        <v>19.841999999999999</v>
      </c>
      <c r="W137" s="103">
        <v>24.437999999999999</v>
      </c>
      <c r="X137" s="103">
        <v>21.672000000000001</v>
      </c>
      <c r="Y137" s="103">
        <v>20.774000000000001</v>
      </c>
      <c r="Z137" s="103">
        <v>36.295999999999999</v>
      </c>
      <c r="AA137" s="103">
        <v>5.2560000000000002</v>
      </c>
      <c r="AB137" s="103">
        <v>35.396000000000001</v>
      </c>
      <c r="AC137" s="103">
        <v>23.538</v>
      </c>
      <c r="AD137" s="103">
        <v>11.584</v>
      </c>
      <c r="AE137" s="103">
        <v>73.44</v>
      </c>
      <c r="AF137" s="103">
        <v>12.614000000000001</v>
      </c>
      <c r="AG137" s="103">
        <v>44.558</v>
      </c>
      <c r="AH137" s="103">
        <v>10.686999999999999</v>
      </c>
      <c r="AI137" s="103">
        <v>43.591999999999999</v>
      </c>
      <c r="AJ137" s="103">
        <v>45.524000000000001</v>
      </c>
      <c r="AK137" s="103">
        <v>18.076000000000001</v>
      </c>
      <c r="AL137" s="103">
        <v>18.975999999999999</v>
      </c>
      <c r="AM137" s="102">
        <v>34.43</v>
      </c>
    </row>
    <row r="138" spans="16:39" x14ac:dyDescent="0.25">
      <c r="P138" s="104">
        <v>0.13500000000000001</v>
      </c>
      <c r="Q138" s="103">
        <v>10.282500000000001</v>
      </c>
      <c r="R138" s="103">
        <v>28.055</v>
      </c>
      <c r="S138" s="103">
        <v>3.1150000000000002</v>
      </c>
      <c r="T138" s="103">
        <v>74.314999999999998</v>
      </c>
      <c r="U138" s="103">
        <v>4.04</v>
      </c>
      <c r="V138" s="103">
        <v>19.805</v>
      </c>
      <c r="W138" s="103">
        <v>24.395</v>
      </c>
      <c r="X138" s="103">
        <v>21.63</v>
      </c>
      <c r="Y138" s="103">
        <v>20.734999999999999</v>
      </c>
      <c r="Z138" s="103">
        <v>36.24</v>
      </c>
      <c r="AA138" s="103">
        <v>5.24</v>
      </c>
      <c r="AB138" s="103">
        <v>35.340000000000003</v>
      </c>
      <c r="AC138" s="103">
        <v>23.495000000000001</v>
      </c>
      <c r="AD138" s="103">
        <v>11.56</v>
      </c>
      <c r="AE138" s="103">
        <v>73.349999999999994</v>
      </c>
      <c r="AF138" s="103">
        <v>12.585000000000001</v>
      </c>
      <c r="AG138" s="103">
        <v>44.494999999999997</v>
      </c>
      <c r="AH138" s="103">
        <v>10.6675</v>
      </c>
      <c r="AI138" s="103">
        <v>43.53</v>
      </c>
      <c r="AJ138" s="103">
        <v>45.46</v>
      </c>
      <c r="AK138" s="103">
        <v>18.04</v>
      </c>
      <c r="AL138" s="103">
        <v>18.940000000000001</v>
      </c>
      <c r="AM138" s="102">
        <v>34.375</v>
      </c>
    </row>
    <row r="139" spans="16:39" x14ac:dyDescent="0.25">
      <c r="P139" s="104">
        <v>0.13600000000000001</v>
      </c>
      <c r="Q139" s="103">
        <v>10.262</v>
      </c>
      <c r="R139" s="103">
        <v>28.007999999999999</v>
      </c>
      <c r="S139" s="103">
        <v>3.1040000000000001</v>
      </c>
      <c r="T139" s="103">
        <v>74.224000000000004</v>
      </c>
      <c r="U139" s="103">
        <v>4.024</v>
      </c>
      <c r="V139" s="103">
        <v>19.768000000000001</v>
      </c>
      <c r="W139" s="103">
        <v>24.352</v>
      </c>
      <c r="X139" s="103">
        <v>21.588000000000001</v>
      </c>
      <c r="Y139" s="103">
        <v>20.696000000000002</v>
      </c>
      <c r="Z139" s="103">
        <v>36.183999999999997</v>
      </c>
      <c r="AA139" s="103">
        <v>5.2240000000000002</v>
      </c>
      <c r="AB139" s="103">
        <v>35.283999999999999</v>
      </c>
      <c r="AC139" s="103">
        <v>23.452000000000002</v>
      </c>
      <c r="AD139" s="103">
        <v>11.536</v>
      </c>
      <c r="AE139" s="103">
        <v>73.260000000000005</v>
      </c>
      <c r="AF139" s="103">
        <v>12.555999999999999</v>
      </c>
      <c r="AG139" s="103">
        <v>44.432000000000002</v>
      </c>
      <c r="AH139" s="103">
        <v>10.648</v>
      </c>
      <c r="AI139" s="103">
        <v>43.468000000000004</v>
      </c>
      <c r="AJ139" s="103">
        <v>45.396000000000001</v>
      </c>
      <c r="AK139" s="103">
        <v>18.004000000000001</v>
      </c>
      <c r="AL139" s="103">
        <v>18.904</v>
      </c>
      <c r="AM139" s="102">
        <v>34.32</v>
      </c>
    </row>
    <row r="140" spans="16:39" x14ac:dyDescent="0.25">
      <c r="P140" s="104">
        <v>0.13700000000000001</v>
      </c>
      <c r="Q140" s="103">
        <v>10.2415</v>
      </c>
      <c r="R140" s="103">
        <v>27.960999999999999</v>
      </c>
      <c r="S140" s="103">
        <v>3.093</v>
      </c>
      <c r="T140" s="103">
        <v>74.132999999999996</v>
      </c>
      <c r="U140" s="103">
        <v>4.008</v>
      </c>
      <c r="V140" s="103">
        <v>19.731000000000002</v>
      </c>
      <c r="W140" s="103">
        <v>24.309000000000001</v>
      </c>
      <c r="X140" s="103">
        <v>21.545999999999999</v>
      </c>
      <c r="Y140" s="103">
        <v>20.657</v>
      </c>
      <c r="Z140" s="103">
        <v>36.128</v>
      </c>
      <c r="AA140" s="103">
        <v>5.2080000000000002</v>
      </c>
      <c r="AB140" s="103">
        <v>35.228000000000002</v>
      </c>
      <c r="AC140" s="103">
        <v>23.408999999999999</v>
      </c>
      <c r="AD140" s="103">
        <v>11.512</v>
      </c>
      <c r="AE140" s="103">
        <v>73.17</v>
      </c>
      <c r="AF140" s="103">
        <v>12.526999999999999</v>
      </c>
      <c r="AG140" s="103">
        <v>44.369</v>
      </c>
      <c r="AH140" s="103">
        <v>10.628500000000001</v>
      </c>
      <c r="AI140" s="103">
        <v>43.405999999999999</v>
      </c>
      <c r="AJ140" s="103">
        <v>45.332000000000001</v>
      </c>
      <c r="AK140" s="103">
        <v>17.968</v>
      </c>
      <c r="AL140" s="103">
        <v>18.867999999999999</v>
      </c>
      <c r="AM140" s="102">
        <v>34.265000000000001</v>
      </c>
    </row>
    <row r="141" spans="16:39" x14ac:dyDescent="0.25">
      <c r="P141" s="104">
        <v>0.13800000000000001</v>
      </c>
      <c r="Q141" s="103">
        <v>10.221</v>
      </c>
      <c r="R141" s="103">
        <v>27.914000000000001</v>
      </c>
      <c r="S141" s="103">
        <v>3.0819999999999999</v>
      </c>
      <c r="T141" s="103">
        <v>74.042000000000002</v>
      </c>
      <c r="U141" s="103">
        <v>3.992</v>
      </c>
      <c r="V141" s="103">
        <v>19.693999999999999</v>
      </c>
      <c r="W141" s="103">
        <v>24.265999999999998</v>
      </c>
      <c r="X141" s="103">
        <v>21.504000000000001</v>
      </c>
      <c r="Y141" s="103">
        <v>20.617999999999999</v>
      </c>
      <c r="Z141" s="103">
        <v>36.072000000000003</v>
      </c>
      <c r="AA141" s="103">
        <v>5.1920000000000002</v>
      </c>
      <c r="AB141" s="103">
        <v>35.171999999999997</v>
      </c>
      <c r="AC141" s="103">
        <v>23.366</v>
      </c>
      <c r="AD141" s="103">
        <v>11.488</v>
      </c>
      <c r="AE141" s="103">
        <v>73.08</v>
      </c>
      <c r="AF141" s="103">
        <v>12.497999999999999</v>
      </c>
      <c r="AG141" s="103">
        <v>44.305999999999997</v>
      </c>
      <c r="AH141" s="103">
        <v>10.609</v>
      </c>
      <c r="AI141" s="103">
        <v>43.344000000000001</v>
      </c>
      <c r="AJ141" s="103">
        <v>45.268000000000001</v>
      </c>
      <c r="AK141" s="103">
        <v>17.931999999999999</v>
      </c>
      <c r="AL141" s="103">
        <v>18.832000000000001</v>
      </c>
      <c r="AM141" s="102">
        <v>34.21</v>
      </c>
    </row>
    <row r="142" spans="16:39" x14ac:dyDescent="0.25">
      <c r="P142" s="104">
        <v>0.13900000000000001</v>
      </c>
      <c r="Q142" s="103">
        <v>10.2005</v>
      </c>
      <c r="R142" s="103">
        <v>27.867000000000001</v>
      </c>
      <c r="S142" s="103">
        <v>3.0710000000000002</v>
      </c>
      <c r="T142" s="103">
        <v>73.950999999999993</v>
      </c>
      <c r="U142" s="103">
        <v>3.976</v>
      </c>
      <c r="V142" s="103">
        <v>19.657</v>
      </c>
      <c r="W142" s="103">
        <v>24.222999999999999</v>
      </c>
      <c r="X142" s="103">
        <v>21.462</v>
      </c>
      <c r="Y142" s="103">
        <v>20.579000000000001</v>
      </c>
      <c r="Z142" s="103">
        <v>36.015999999999998</v>
      </c>
      <c r="AA142" s="103">
        <v>5.1760000000000002</v>
      </c>
      <c r="AB142" s="103">
        <v>35.116</v>
      </c>
      <c r="AC142" s="103">
        <v>23.323</v>
      </c>
      <c r="AD142" s="103">
        <v>11.464</v>
      </c>
      <c r="AE142" s="103">
        <v>72.989999999999995</v>
      </c>
      <c r="AF142" s="103">
        <v>12.468999999999999</v>
      </c>
      <c r="AG142" s="103">
        <v>44.243000000000002</v>
      </c>
      <c r="AH142" s="103">
        <v>10.589499999999999</v>
      </c>
      <c r="AI142" s="103">
        <v>43.281999999999996</v>
      </c>
      <c r="AJ142" s="103">
        <v>45.204000000000001</v>
      </c>
      <c r="AK142" s="103">
        <v>17.896000000000001</v>
      </c>
      <c r="AL142" s="103">
        <v>18.795999999999999</v>
      </c>
      <c r="AM142" s="102">
        <v>34.155000000000001</v>
      </c>
    </row>
    <row r="143" spans="16:39" x14ac:dyDescent="0.25">
      <c r="P143" s="104">
        <v>0.14000000000000001</v>
      </c>
      <c r="Q143" s="103">
        <v>10.18</v>
      </c>
      <c r="R143" s="103">
        <v>27.82</v>
      </c>
      <c r="S143" s="103">
        <v>3.06</v>
      </c>
      <c r="T143" s="103">
        <v>73.86</v>
      </c>
      <c r="U143" s="103">
        <v>3.96</v>
      </c>
      <c r="V143" s="103">
        <v>19.62</v>
      </c>
      <c r="W143" s="103">
        <v>24.18</v>
      </c>
      <c r="X143" s="103">
        <v>21.42</v>
      </c>
      <c r="Y143" s="103">
        <v>20.54</v>
      </c>
      <c r="Z143" s="103">
        <v>35.96</v>
      </c>
      <c r="AA143" s="103">
        <v>5.16</v>
      </c>
      <c r="AB143" s="103">
        <v>35.06</v>
      </c>
      <c r="AC143" s="103">
        <v>23.28</v>
      </c>
      <c r="AD143" s="103">
        <v>11.44</v>
      </c>
      <c r="AE143" s="103">
        <v>72.900000000000006</v>
      </c>
      <c r="AF143" s="103">
        <v>12.44</v>
      </c>
      <c r="AG143" s="103">
        <v>44.18</v>
      </c>
      <c r="AH143" s="103">
        <v>10.57</v>
      </c>
      <c r="AI143" s="103">
        <v>43.22</v>
      </c>
      <c r="AJ143" s="103">
        <v>45.14</v>
      </c>
      <c r="AK143" s="103">
        <v>17.86</v>
      </c>
      <c r="AL143" s="103">
        <v>18.760000000000002</v>
      </c>
      <c r="AM143" s="102">
        <v>34.1</v>
      </c>
    </row>
    <row r="144" spans="16:39" x14ac:dyDescent="0.25">
      <c r="P144" s="104">
        <v>0.14099999999999999</v>
      </c>
      <c r="Q144" s="103">
        <v>10.1595</v>
      </c>
      <c r="R144" s="103">
        <v>27.773</v>
      </c>
      <c r="S144" s="103">
        <v>3.0489999999999999</v>
      </c>
      <c r="T144" s="103">
        <v>73.769000000000005</v>
      </c>
      <c r="U144" s="103">
        <v>3.944</v>
      </c>
      <c r="V144" s="103">
        <v>19.582999999999998</v>
      </c>
      <c r="W144" s="103">
        <v>24.137</v>
      </c>
      <c r="X144" s="103">
        <v>21.378</v>
      </c>
      <c r="Y144" s="103">
        <v>20.501000000000001</v>
      </c>
      <c r="Z144" s="103">
        <v>35.904000000000003</v>
      </c>
      <c r="AA144" s="103">
        <v>5.1440000000000001</v>
      </c>
      <c r="AB144" s="103">
        <v>35.003999999999998</v>
      </c>
      <c r="AC144" s="103">
        <v>23.236999999999998</v>
      </c>
      <c r="AD144" s="103">
        <v>11.416</v>
      </c>
      <c r="AE144" s="103">
        <v>72.81</v>
      </c>
      <c r="AF144" s="103">
        <v>12.411</v>
      </c>
      <c r="AG144" s="103">
        <v>44.116999999999997</v>
      </c>
      <c r="AH144" s="103">
        <v>10.5505</v>
      </c>
      <c r="AI144" s="103">
        <v>43.158000000000001</v>
      </c>
      <c r="AJ144" s="103">
        <v>45.076000000000001</v>
      </c>
      <c r="AK144" s="103">
        <v>17.824000000000002</v>
      </c>
      <c r="AL144" s="103">
        <v>18.724</v>
      </c>
      <c r="AM144" s="102">
        <v>34.045000000000002</v>
      </c>
    </row>
    <row r="145" spans="16:39" x14ac:dyDescent="0.25">
      <c r="P145" s="104">
        <v>0.14199999999999999</v>
      </c>
      <c r="Q145" s="103">
        <v>10.138999999999999</v>
      </c>
      <c r="R145" s="103">
        <v>27.725999999999999</v>
      </c>
      <c r="S145" s="103">
        <v>3.0379999999999998</v>
      </c>
      <c r="T145" s="103">
        <v>73.677999999999997</v>
      </c>
      <c r="U145" s="103">
        <v>3.9279999999999999</v>
      </c>
      <c r="V145" s="103">
        <v>19.545999999999999</v>
      </c>
      <c r="W145" s="103">
        <v>24.094000000000001</v>
      </c>
      <c r="X145" s="103">
        <v>21.335999999999999</v>
      </c>
      <c r="Y145" s="103">
        <v>20.462</v>
      </c>
      <c r="Z145" s="103">
        <v>35.847999999999999</v>
      </c>
      <c r="AA145" s="103">
        <v>5.1280000000000001</v>
      </c>
      <c r="AB145" s="103">
        <v>34.948</v>
      </c>
      <c r="AC145" s="103">
        <v>23.193999999999999</v>
      </c>
      <c r="AD145" s="103">
        <v>11.391999999999999</v>
      </c>
      <c r="AE145" s="103">
        <v>72.72</v>
      </c>
      <c r="AF145" s="103">
        <v>12.382</v>
      </c>
      <c r="AG145" s="103">
        <v>44.054000000000002</v>
      </c>
      <c r="AH145" s="103">
        <v>10.531000000000001</v>
      </c>
      <c r="AI145" s="103">
        <v>43.095999999999997</v>
      </c>
      <c r="AJ145" s="103">
        <v>45.012</v>
      </c>
      <c r="AK145" s="103">
        <v>17.788</v>
      </c>
      <c r="AL145" s="103">
        <v>18.687999999999999</v>
      </c>
      <c r="AM145" s="102">
        <v>33.99</v>
      </c>
    </row>
    <row r="146" spans="16:39" x14ac:dyDescent="0.25">
      <c r="P146" s="104">
        <v>0.14299999999999999</v>
      </c>
      <c r="Q146" s="103">
        <v>10.118499999999999</v>
      </c>
      <c r="R146" s="103">
        <v>27.678999999999998</v>
      </c>
      <c r="S146" s="103">
        <v>3.0270000000000001</v>
      </c>
      <c r="T146" s="103">
        <v>73.587000000000003</v>
      </c>
      <c r="U146" s="103">
        <v>3.9119999999999999</v>
      </c>
      <c r="V146" s="103">
        <v>19.509</v>
      </c>
      <c r="W146" s="103">
        <v>24.050999999999998</v>
      </c>
      <c r="X146" s="103">
        <v>21.294</v>
      </c>
      <c r="Y146" s="103">
        <v>20.422999999999998</v>
      </c>
      <c r="Z146" s="103">
        <v>35.792000000000002</v>
      </c>
      <c r="AA146" s="103">
        <v>5.1120000000000001</v>
      </c>
      <c r="AB146" s="103">
        <v>34.892000000000003</v>
      </c>
      <c r="AC146" s="103">
        <v>23.151</v>
      </c>
      <c r="AD146" s="103">
        <v>11.368</v>
      </c>
      <c r="AE146" s="103">
        <v>72.63</v>
      </c>
      <c r="AF146" s="103">
        <v>12.353</v>
      </c>
      <c r="AG146" s="103">
        <v>43.991</v>
      </c>
      <c r="AH146" s="103">
        <v>10.5115</v>
      </c>
      <c r="AI146" s="103">
        <v>43.033999999999999</v>
      </c>
      <c r="AJ146" s="103">
        <v>44.948</v>
      </c>
      <c r="AK146" s="103">
        <v>17.751999999999999</v>
      </c>
      <c r="AL146" s="103">
        <v>18.652000000000001</v>
      </c>
      <c r="AM146" s="102">
        <v>33.935000000000002</v>
      </c>
    </row>
    <row r="147" spans="16:39" x14ac:dyDescent="0.25">
      <c r="P147" s="104">
        <v>0.14399999999999999</v>
      </c>
      <c r="Q147" s="103">
        <v>10.098000000000001</v>
      </c>
      <c r="R147" s="103">
        <v>27.632000000000001</v>
      </c>
      <c r="S147" s="103">
        <v>3.016</v>
      </c>
      <c r="T147" s="103">
        <v>73.495999999999995</v>
      </c>
      <c r="U147" s="103">
        <v>3.8959999999999999</v>
      </c>
      <c r="V147" s="103">
        <v>19.472000000000001</v>
      </c>
      <c r="W147" s="103">
        <v>24.007999999999999</v>
      </c>
      <c r="X147" s="103">
        <v>21.251999999999999</v>
      </c>
      <c r="Y147" s="103">
        <v>20.384</v>
      </c>
      <c r="Z147" s="103">
        <v>35.735999999999997</v>
      </c>
      <c r="AA147" s="103">
        <v>5.0960000000000001</v>
      </c>
      <c r="AB147" s="103">
        <v>34.835999999999999</v>
      </c>
      <c r="AC147" s="103">
        <v>23.108000000000001</v>
      </c>
      <c r="AD147" s="103">
        <v>11.343999999999999</v>
      </c>
      <c r="AE147" s="103">
        <v>72.540000000000006</v>
      </c>
      <c r="AF147" s="103">
        <v>12.324</v>
      </c>
      <c r="AG147" s="103">
        <v>43.927999999999997</v>
      </c>
      <c r="AH147" s="103">
        <v>10.492000000000001</v>
      </c>
      <c r="AI147" s="103">
        <v>42.972000000000001</v>
      </c>
      <c r="AJ147" s="103">
        <v>44.884</v>
      </c>
      <c r="AK147" s="103">
        <v>17.716000000000001</v>
      </c>
      <c r="AL147" s="103">
        <v>18.616</v>
      </c>
      <c r="AM147" s="102">
        <v>33.880000000000003</v>
      </c>
    </row>
    <row r="148" spans="16:39" x14ac:dyDescent="0.25">
      <c r="P148" s="104">
        <v>0.14499999999999999</v>
      </c>
      <c r="Q148" s="103">
        <v>10.077500000000001</v>
      </c>
      <c r="R148" s="103">
        <v>27.585000000000001</v>
      </c>
      <c r="S148" s="103">
        <v>3.0049999999999999</v>
      </c>
      <c r="T148" s="103">
        <v>73.405000000000001</v>
      </c>
      <c r="U148" s="103">
        <v>3.88</v>
      </c>
      <c r="V148" s="103">
        <v>19.434999999999999</v>
      </c>
      <c r="W148" s="103">
        <v>23.965</v>
      </c>
      <c r="X148" s="103">
        <v>21.21</v>
      </c>
      <c r="Y148" s="103">
        <v>20.344999999999999</v>
      </c>
      <c r="Z148" s="103">
        <v>35.68</v>
      </c>
      <c r="AA148" s="103">
        <v>5.08</v>
      </c>
      <c r="AB148" s="103">
        <v>34.78</v>
      </c>
      <c r="AC148" s="103">
        <v>23.065000000000001</v>
      </c>
      <c r="AD148" s="103">
        <v>11.32</v>
      </c>
      <c r="AE148" s="103">
        <v>72.45</v>
      </c>
      <c r="AF148" s="103">
        <v>12.295</v>
      </c>
      <c r="AG148" s="103">
        <v>43.865000000000002</v>
      </c>
      <c r="AH148" s="103">
        <v>10.4725</v>
      </c>
      <c r="AI148" s="103">
        <v>42.91</v>
      </c>
      <c r="AJ148" s="103">
        <v>44.82</v>
      </c>
      <c r="AK148" s="103">
        <v>17.68</v>
      </c>
      <c r="AL148" s="103">
        <v>18.579999999999998</v>
      </c>
      <c r="AM148" s="102">
        <v>33.825000000000003</v>
      </c>
    </row>
    <row r="149" spans="16:39" x14ac:dyDescent="0.25">
      <c r="P149" s="104">
        <v>0.14599999999999999</v>
      </c>
      <c r="Q149" s="103">
        <v>10.057</v>
      </c>
      <c r="R149" s="103">
        <v>27.538</v>
      </c>
      <c r="S149" s="103">
        <v>2.9940000000000002</v>
      </c>
      <c r="T149" s="103">
        <v>73.313999999999993</v>
      </c>
      <c r="U149" s="103">
        <v>3.8639999999999999</v>
      </c>
      <c r="V149" s="103">
        <v>19.398</v>
      </c>
      <c r="W149" s="103">
        <v>23.922000000000001</v>
      </c>
      <c r="X149" s="103">
        <v>21.167999999999999</v>
      </c>
      <c r="Y149" s="103">
        <v>20.306000000000001</v>
      </c>
      <c r="Z149" s="103">
        <v>35.624000000000002</v>
      </c>
      <c r="AA149" s="103">
        <v>5.0640000000000001</v>
      </c>
      <c r="AB149" s="103">
        <v>34.723999999999997</v>
      </c>
      <c r="AC149" s="103">
        <v>23.021999999999998</v>
      </c>
      <c r="AD149" s="103">
        <v>11.295999999999999</v>
      </c>
      <c r="AE149" s="103">
        <v>72.36</v>
      </c>
      <c r="AF149" s="103">
        <v>12.266</v>
      </c>
      <c r="AG149" s="103">
        <v>43.802</v>
      </c>
      <c r="AH149" s="103">
        <v>10.452999999999999</v>
      </c>
      <c r="AI149" s="103">
        <v>42.847999999999999</v>
      </c>
      <c r="AJ149" s="103">
        <v>44.756</v>
      </c>
      <c r="AK149" s="103">
        <v>17.643999999999998</v>
      </c>
      <c r="AL149" s="103">
        <v>18.544</v>
      </c>
      <c r="AM149" s="102">
        <v>33.770000000000003</v>
      </c>
    </row>
    <row r="150" spans="16:39" x14ac:dyDescent="0.25">
      <c r="P150" s="104">
        <v>0.14699999999999999</v>
      </c>
      <c r="Q150" s="103">
        <v>10.0365</v>
      </c>
      <c r="R150" s="103">
        <v>27.491</v>
      </c>
      <c r="S150" s="103">
        <v>2.9830000000000001</v>
      </c>
      <c r="T150" s="103">
        <v>73.222999999999999</v>
      </c>
      <c r="U150" s="103">
        <v>3.8479999999999999</v>
      </c>
      <c r="V150" s="103">
        <v>19.361000000000001</v>
      </c>
      <c r="W150" s="103">
        <v>23.879000000000001</v>
      </c>
      <c r="X150" s="103">
        <v>21.126000000000001</v>
      </c>
      <c r="Y150" s="103">
        <v>20.266999999999999</v>
      </c>
      <c r="Z150" s="103">
        <v>35.567999999999998</v>
      </c>
      <c r="AA150" s="103">
        <v>5.048</v>
      </c>
      <c r="AB150" s="103">
        <v>34.667999999999999</v>
      </c>
      <c r="AC150" s="103">
        <v>22.978999999999999</v>
      </c>
      <c r="AD150" s="103">
        <v>11.272</v>
      </c>
      <c r="AE150" s="103">
        <v>72.27</v>
      </c>
      <c r="AF150" s="103">
        <v>12.237</v>
      </c>
      <c r="AG150" s="103">
        <v>43.738999999999997</v>
      </c>
      <c r="AH150" s="103">
        <v>10.4335</v>
      </c>
      <c r="AI150" s="103">
        <v>42.786000000000001</v>
      </c>
      <c r="AJ150" s="103">
        <v>44.692</v>
      </c>
      <c r="AK150" s="103">
        <v>17.608000000000001</v>
      </c>
      <c r="AL150" s="103">
        <v>18.507999999999999</v>
      </c>
      <c r="AM150" s="102">
        <v>33.715000000000003</v>
      </c>
    </row>
    <row r="151" spans="16:39" x14ac:dyDescent="0.25">
      <c r="P151" s="104">
        <v>0.14799999999999999</v>
      </c>
      <c r="Q151" s="103">
        <v>10.016</v>
      </c>
      <c r="R151" s="103">
        <v>27.443999999999999</v>
      </c>
      <c r="S151" s="103">
        <v>2.972</v>
      </c>
      <c r="T151" s="103">
        <v>73.132000000000005</v>
      </c>
      <c r="U151" s="103">
        <v>3.8319999999999999</v>
      </c>
      <c r="V151" s="103">
        <v>19.324000000000002</v>
      </c>
      <c r="W151" s="103">
        <v>23.835999999999999</v>
      </c>
      <c r="X151" s="103">
        <v>21.084</v>
      </c>
      <c r="Y151" s="103">
        <v>20.228000000000002</v>
      </c>
      <c r="Z151" s="103">
        <v>35.512</v>
      </c>
      <c r="AA151" s="103">
        <v>5.032</v>
      </c>
      <c r="AB151" s="103">
        <v>34.612000000000002</v>
      </c>
      <c r="AC151" s="103">
        <v>22.936</v>
      </c>
      <c r="AD151" s="103">
        <v>11.247999999999999</v>
      </c>
      <c r="AE151" s="103">
        <v>72.180000000000007</v>
      </c>
      <c r="AF151" s="103">
        <v>12.208</v>
      </c>
      <c r="AG151" s="103">
        <v>43.676000000000002</v>
      </c>
      <c r="AH151" s="103">
        <v>10.414</v>
      </c>
      <c r="AI151" s="103">
        <v>42.723999999999997</v>
      </c>
      <c r="AJ151" s="103">
        <v>44.628</v>
      </c>
      <c r="AK151" s="103">
        <v>17.571999999999999</v>
      </c>
      <c r="AL151" s="103">
        <v>18.472000000000001</v>
      </c>
      <c r="AM151" s="102">
        <v>33.659999999999997</v>
      </c>
    </row>
    <row r="152" spans="16:39" x14ac:dyDescent="0.25">
      <c r="P152" s="104">
        <v>0.14899999999999999</v>
      </c>
      <c r="Q152" s="103">
        <v>9.9954999999999998</v>
      </c>
      <c r="R152" s="103">
        <v>27.396999999999998</v>
      </c>
      <c r="S152" s="103">
        <v>2.9609999999999999</v>
      </c>
      <c r="T152" s="103">
        <v>73.040999999999997</v>
      </c>
      <c r="U152" s="103">
        <v>3.8159999999999998</v>
      </c>
      <c r="V152" s="103">
        <v>19.286999999999999</v>
      </c>
      <c r="W152" s="103">
        <v>23.792999999999999</v>
      </c>
      <c r="X152" s="103">
        <v>21.042000000000002</v>
      </c>
      <c r="Y152" s="103">
        <v>20.189</v>
      </c>
      <c r="Z152" s="103">
        <v>35.456000000000003</v>
      </c>
      <c r="AA152" s="103">
        <v>5.016</v>
      </c>
      <c r="AB152" s="103">
        <v>34.555999999999997</v>
      </c>
      <c r="AC152" s="103">
        <v>22.893000000000001</v>
      </c>
      <c r="AD152" s="103">
        <v>11.224</v>
      </c>
      <c r="AE152" s="103">
        <v>72.09</v>
      </c>
      <c r="AF152" s="103">
        <v>12.179</v>
      </c>
      <c r="AG152" s="103">
        <v>43.613</v>
      </c>
      <c r="AH152" s="103">
        <v>10.394500000000001</v>
      </c>
      <c r="AI152" s="103">
        <v>42.661999999999999</v>
      </c>
      <c r="AJ152" s="103">
        <v>44.564</v>
      </c>
      <c r="AK152" s="103">
        <v>17.536000000000001</v>
      </c>
      <c r="AL152" s="103">
        <v>18.436</v>
      </c>
      <c r="AM152" s="102">
        <v>33.604999999999997</v>
      </c>
    </row>
    <row r="153" spans="16:39" x14ac:dyDescent="0.25">
      <c r="P153" s="104">
        <v>0.15</v>
      </c>
      <c r="Q153" s="103">
        <v>9.9749999999999996</v>
      </c>
      <c r="R153" s="103">
        <v>27.35</v>
      </c>
      <c r="S153" s="103">
        <v>2.95</v>
      </c>
      <c r="T153" s="103">
        <v>72.95</v>
      </c>
      <c r="U153" s="103">
        <v>3.8</v>
      </c>
      <c r="V153" s="103">
        <v>19.25</v>
      </c>
      <c r="W153" s="103">
        <v>23.75</v>
      </c>
      <c r="X153" s="103">
        <v>21</v>
      </c>
      <c r="Y153" s="103">
        <v>20.149999999999999</v>
      </c>
      <c r="Z153" s="103">
        <v>35.4</v>
      </c>
      <c r="AA153" s="103">
        <v>5</v>
      </c>
      <c r="AB153" s="103">
        <v>34.5</v>
      </c>
      <c r="AC153" s="103">
        <v>22.85</v>
      </c>
      <c r="AD153" s="103">
        <v>11.2</v>
      </c>
      <c r="AE153" s="103">
        <v>72</v>
      </c>
      <c r="AF153" s="103">
        <v>12.15</v>
      </c>
      <c r="AG153" s="103">
        <v>43.55</v>
      </c>
      <c r="AH153" s="103">
        <v>10.375</v>
      </c>
      <c r="AI153" s="103">
        <v>42.6</v>
      </c>
      <c r="AJ153" s="103">
        <v>44.5</v>
      </c>
      <c r="AK153" s="103">
        <v>17.5</v>
      </c>
      <c r="AL153" s="103">
        <v>18.399999999999999</v>
      </c>
      <c r="AM153" s="102">
        <v>33.549999999999997</v>
      </c>
    </row>
    <row r="154" spans="16:39" x14ac:dyDescent="0.25">
      <c r="P154" s="104">
        <v>0.151</v>
      </c>
      <c r="Q154" s="103">
        <v>9.9544999999999995</v>
      </c>
      <c r="R154" s="103">
        <v>27.303000000000001</v>
      </c>
      <c r="S154" s="103">
        <v>2.9390000000000001</v>
      </c>
      <c r="T154" s="103">
        <v>72.858999999999995</v>
      </c>
      <c r="U154" s="103">
        <v>3.7839999999999998</v>
      </c>
      <c r="V154" s="103">
        <v>19.213000000000001</v>
      </c>
      <c r="W154" s="103">
        <v>23.707000000000001</v>
      </c>
      <c r="X154" s="103">
        <v>20.957999999999998</v>
      </c>
      <c r="Y154" s="103">
        <v>20.111000000000001</v>
      </c>
      <c r="Z154" s="103">
        <v>35.344000000000001</v>
      </c>
      <c r="AA154" s="103">
        <v>4.984</v>
      </c>
      <c r="AB154" s="103">
        <v>34.444000000000003</v>
      </c>
      <c r="AC154" s="103">
        <v>22.806999999999999</v>
      </c>
      <c r="AD154" s="103">
        <v>11.176</v>
      </c>
      <c r="AE154" s="103">
        <v>71.91</v>
      </c>
      <c r="AF154" s="103">
        <v>12.121</v>
      </c>
      <c r="AG154" s="103">
        <v>43.487000000000002</v>
      </c>
      <c r="AH154" s="103">
        <v>10.355499999999999</v>
      </c>
      <c r="AI154" s="103">
        <v>42.537999999999997</v>
      </c>
      <c r="AJ154" s="103">
        <v>44.436</v>
      </c>
      <c r="AK154" s="103">
        <v>17.463999999999999</v>
      </c>
      <c r="AL154" s="103">
        <v>18.364000000000001</v>
      </c>
      <c r="AM154" s="102">
        <v>33.494999999999997</v>
      </c>
    </row>
    <row r="155" spans="16:39" x14ac:dyDescent="0.25">
      <c r="P155" s="104">
        <v>0.152</v>
      </c>
      <c r="Q155" s="103">
        <v>9.9339999999999993</v>
      </c>
      <c r="R155" s="103">
        <v>27.256</v>
      </c>
      <c r="S155" s="103">
        <v>2.9279999999999999</v>
      </c>
      <c r="T155" s="103">
        <v>72.768000000000001</v>
      </c>
      <c r="U155" s="103">
        <v>3.7679999999999998</v>
      </c>
      <c r="V155" s="103">
        <v>19.175999999999998</v>
      </c>
      <c r="W155" s="103">
        <v>23.664000000000001</v>
      </c>
      <c r="X155" s="103">
        <v>20.916</v>
      </c>
      <c r="Y155" s="103">
        <v>20.071999999999999</v>
      </c>
      <c r="Z155" s="103">
        <v>35.287999999999997</v>
      </c>
      <c r="AA155" s="103">
        <v>4.968</v>
      </c>
      <c r="AB155" s="103">
        <v>34.387999999999998</v>
      </c>
      <c r="AC155" s="103">
        <v>22.763999999999999</v>
      </c>
      <c r="AD155" s="103">
        <v>11.151999999999999</v>
      </c>
      <c r="AE155" s="103">
        <v>71.819999999999993</v>
      </c>
      <c r="AF155" s="103">
        <v>12.092000000000001</v>
      </c>
      <c r="AG155" s="103">
        <v>43.423999999999999</v>
      </c>
      <c r="AH155" s="103">
        <v>10.336</v>
      </c>
      <c r="AI155" s="103">
        <v>42.475999999999999</v>
      </c>
      <c r="AJ155" s="103">
        <v>44.372</v>
      </c>
      <c r="AK155" s="103">
        <v>17.428000000000001</v>
      </c>
      <c r="AL155" s="103">
        <v>18.327999999999999</v>
      </c>
      <c r="AM155" s="102">
        <v>33.44</v>
      </c>
    </row>
    <row r="156" spans="16:39" x14ac:dyDescent="0.25">
      <c r="P156" s="104">
        <v>0.153</v>
      </c>
      <c r="Q156" s="103">
        <v>9.9135000000000009</v>
      </c>
      <c r="R156" s="103">
        <v>27.209</v>
      </c>
      <c r="S156" s="103">
        <v>2.9169999999999998</v>
      </c>
      <c r="T156" s="103">
        <v>72.677000000000007</v>
      </c>
      <c r="U156" s="103">
        <v>3.7519999999999998</v>
      </c>
      <c r="V156" s="103">
        <v>19.138999999999999</v>
      </c>
      <c r="W156" s="103">
        <v>23.620999999999999</v>
      </c>
      <c r="X156" s="103">
        <v>20.873999999999999</v>
      </c>
      <c r="Y156" s="103">
        <v>20.033000000000001</v>
      </c>
      <c r="Z156" s="103">
        <v>35.231999999999999</v>
      </c>
      <c r="AA156" s="103">
        <v>4.952</v>
      </c>
      <c r="AB156" s="103">
        <v>34.332000000000001</v>
      </c>
      <c r="AC156" s="103">
        <v>22.721</v>
      </c>
      <c r="AD156" s="103">
        <v>11.128</v>
      </c>
      <c r="AE156" s="103">
        <v>71.73</v>
      </c>
      <c r="AF156" s="103">
        <v>12.063000000000001</v>
      </c>
      <c r="AG156" s="103">
        <v>43.360999999999997</v>
      </c>
      <c r="AH156" s="103">
        <v>10.3165</v>
      </c>
      <c r="AI156" s="103">
        <v>42.414000000000001</v>
      </c>
      <c r="AJ156" s="103">
        <v>44.308</v>
      </c>
      <c r="AK156" s="103">
        <v>17.391999999999999</v>
      </c>
      <c r="AL156" s="103">
        <v>18.292000000000002</v>
      </c>
      <c r="AM156" s="102">
        <v>33.384999999999998</v>
      </c>
    </row>
    <row r="157" spans="16:39" x14ac:dyDescent="0.25">
      <c r="P157" s="104">
        <v>0.154</v>
      </c>
      <c r="Q157" s="103">
        <v>9.8930000000000007</v>
      </c>
      <c r="R157" s="103">
        <v>27.161999999999999</v>
      </c>
      <c r="S157" s="103">
        <v>2.9060000000000001</v>
      </c>
      <c r="T157" s="103">
        <v>72.585999999999999</v>
      </c>
      <c r="U157" s="103">
        <v>3.7360000000000002</v>
      </c>
      <c r="V157" s="103">
        <v>19.102</v>
      </c>
      <c r="W157" s="103">
        <v>23.577999999999999</v>
      </c>
      <c r="X157" s="103">
        <v>20.832000000000001</v>
      </c>
      <c r="Y157" s="103">
        <v>19.994</v>
      </c>
      <c r="Z157" s="103">
        <v>35.176000000000002</v>
      </c>
      <c r="AA157" s="103">
        <v>4.9359999999999999</v>
      </c>
      <c r="AB157" s="103">
        <v>34.276000000000003</v>
      </c>
      <c r="AC157" s="103">
        <v>22.678000000000001</v>
      </c>
      <c r="AD157" s="103">
        <v>11.103999999999999</v>
      </c>
      <c r="AE157" s="103">
        <v>71.64</v>
      </c>
      <c r="AF157" s="103">
        <v>12.034000000000001</v>
      </c>
      <c r="AG157" s="103">
        <v>43.298000000000002</v>
      </c>
      <c r="AH157" s="103">
        <v>10.297000000000001</v>
      </c>
      <c r="AI157" s="103">
        <v>42.351999999999997</v>
      </c>
      <c r="AJ157" s="103">
        <v>44.244</v>
      </c>
      <c r="AK157" s="103">
        <v>17.356000000000002</v>
      </c>
      <c r="AL157" s="103">
        <v>18.256</v>
      </c>
      <c r="AM157" s="102">
        <v>33.33</v>
      </c>
    </row>
    <row r="158" spans="16:39" x14ac:dyDescent="0.25">
      <c r="P158" s="104">
        <v>0.155</v>
      </c>
      <c r="Q158" s="103">
        <v>9.8725000000000005</v>
      </c>
      <c r="R158" s="103">
        <v>27.114999999999998</v>
      </c>
      <c r="S158" s="103">
        <v>2.895</v>
      </c>
      <c r="T158" s="103">
        <v>72.495000000000005</v>
      </c>
      <c r="U158" s="103">
        <v>3.72</v>
      </c>
      <c r="V158" s="103">
        <v>19.065000000000001</v>
      </c>
      <c r="W158" s="103">
        <v>23.535</v>
      </c>
      <c r="X158" s="103">
        <v>20.79</v>
      </c>
      <c r="Y158" s="103">
        <v>19.954999999999998</v>
      </c>
      <c r="Z158" s="103">
        <v>35.119999999999997</v>
      </c>
      <c r="AA158" s="103">
        <v>4.92</v>
      </c>
      <c r="AB158" s="103">
        <v>34.22</v>
      </c>
      <c r="AC158" s="103">
        <v>22.635000000000002</v>
      </c>
      <c r="AD158" s="103">
        <v>11.08</v>
      </c>
      <c r="AE158" s="103">
        <v>71.55</v>
      </c>
      <c r="AF158" s="103">
        <v>12.005000000000001</v>
      </c>
      <c r="AG158" s="103">
        <v>43.234999999999999</v>
      </c>
      <c r="AH158" s="103">
        <v>10.2775</v>
      </c>
      <c r="AI158" s="103">
        <v>42.29</v>
      </c>
      <c r="AJ158" s="103">
        <v>44.18</v>
      </c>
      <c r="AK158" s="103">
        <v>17.32</v>
      </c>
      <c r="AL158" s="103">
        <v>18.22</v>
      </c>
      <c r="AM158" s="102">
        <v>33.274999999999999</v>
      </c>
    </row>
    <row r="159" spans="16:39" x14ac:dyDescent="0.25">
      <c r="P159" s="104">
        <v>0.156</v>
      </c>
      <c r="Q159" s="103">
        <v>9.8520000000000003</v>
      </c>
      <c r="R159" s="103">
        <v>27.068000000000001</v>
      </c>
      <c r="S159" s="103">
        <v>2.8839999999999999</v>
      </c>
      <c r="T159" s="103">
        <v>72.403999999999996</v>
      </c>
      <c r="U159" s="103">
        <v>3.7040000000000002</v>
      </c>
      <c r="V159" s="103">
        <v>19.027999999999999</v>
      </c>
      <c r="W159" s="103">
        <v>23.492000000000001</v>
      </c>
      <c r="X159" s="103">
        <v>20.748000000000001</v>
      </c>
      <c r="Y159" s="103">
        <v>19.916</v>
      </c>
      <c r="Z159" s="103">
        <v>35.064</v>
      </c>
      <c r="AA159" s="103">
        <v>4.9039999999999999</v>
      </c>
      <c r="AB159" s="103">
        <v>34.164000000000001</v>
      </c>
      <c r="AC159" s="103">
        <v>22.591999999999999</v>
      </c>
      <c r="AD159" s="103">
        <v>11.055999999999999</v>
      </c>
      <c r="AE159" s="103">
        <v>71.459999999999994</v>
      </c>
      <c r="AF159" s="103">
        <v>11.976000000000001</v>
      </c>
      <c r="AG159" s="103">
        <v>43.171999999999997</v>
      </c>
      <c r="AH159" s="103">
        <v>10.257999999999999</v>
      </c>
      <c r="AI159" s="103">
        <v>42.228000000000002</v>
      </c>
      <c r="AJ159" s="103">
        <v>44.116</v>
      </c>
      <c r="AK159" s="103">
        <v>17.283999999999999</v>
      </c>
      <c r="AL159" s="103">
        <v>18.184000000000001</v>
      </c>
      <c r="AM159" s="102">
        <v>33.22</v>
      </c>
    </row>
    <row r="160" spans="16:39" x14ac:dyDescent="0.25">
      <c r="P160" s="104">
        <v>0.157</v>
      </c>
      <c r="Q160" s="103">
        <v>9.8315000000000001</v>
      </c>
      <c r="R160" s="103">
        <v>27.021000000000001</v>
      </c>
      <c r="S160" s="103">
        <v>2.8730000000000002</v>
      </c>
      <c r="T160" s="103">
        <v>72.313000000000002</v>
      </c>
      <c r="U160" s="103">
        <v>3.6880000000000002</v>
      </c>
      <c r="V160" s="103">
        <v>18.991</v>
      </c>
      <c r="W160" s="103">
        <v>23.449000000000002</v>
      </c>
      <c r="X160" s="103">
        <v>20.706</v>
      </c>
      <c r="Y160" s="103">
        <v>19.876999999999999</v>
      </c>
      <c r="Z160" s="103">
        <v>35.008000000000003</v>
      </c>
      <c r="AA160" s="103">
        <v>4.8879999999999999</v>
      </c>
      <c r="AB160" s="103">
        <v>34.107999999999997</v>
      </c>
      <c r="AC160" s="103">
        <v>22.548999999999999</v>
      </c>
      <c r="AD160" s="103">
        <v>11.032</v>
      </c>
      <c r="AE160" s="103">
        <v>71.37</v>
      </c>
      <c r="AF160" s="103">
        <v>11.946999999999999</v>
      </c>
      <c r="AG160" s="103">
        <v>43.109000000000002</v>
      </c>
      <c r="AH160" s="103">
        <v>10.2385</v>
      </c>
      <c r="AI160" s="103">
        <v>42.165999999999997</v>
      </c>
      <c r="AJ160" s="103">
        <v>44.052</v>
      </c>
      <c r="AK160" s="103">
        <v>17.248000000000001</v>
      </c>
      <c r="AL160" s="103">
        <v>18.148</v>
      </c>
      <c r="AM160" s="102">
        <v>33.164999999999999</v>
      </c>
    </row>
    <row r="161" spans="16:39" x14ac:dyDescent="0.25">
      <c r="P161" s="104">
        <v>0.158</v>
      </c>
      <c r="Q161" s="103">
        <v>9.8109999999999999</v>
      </c>
      <c r="R161" s="103">
        <v>26.974</v>
      </c>
      <c r="S161" s="103">
        <v>2.8620000000000001</v>
      </c>
      <c r="T161" s="103">
        <v>72.221999999999994</v>
      </c>
      <c r="U161" s="103">
        <v>3.6720000000000002</v>
      </c>
      <c r="V161" s="103">
        <v>18.954000000000001</v>
      </c>
      <c r="W161" s="103">
        <v>23.405999999999999</v>
      </c>
      <c r="X161" s="103">
        <v>20.664000000000001</v>
      </c>
      <c r="Y161" s="103">
        <v>19.838000000000001</v>
      </c>
      <c r="Z161" s="103">
        <v>34.951999999999998</v>
      </c>
      <c r="AA161" s="103">
        <v>4.8719999999999999</v>
      </c>
      <c r="AB161" s="103">
        <v>34.052</v>
      </c>
      <c r="AC161" s="103">
        <v>22.506</v>
      </c>
      <c r="AD161" s="103">
        <v>11.007999999999999</v>
      </c>
      <c r="AE161" s="103">
        <v>71.28</v>
      </c>
      <c r="AF161" s="103">
        <v>11.917999999999999</v>
      </c>
      <c r="AG161" s="103">
        <v>43.045999999999999</v>
      </c>
      <c r="AH161" s="103">
        <v>10.218999999999999</v>
      </c>
      <c r="AI161" s="103">
        <v>42.103999999999999</v>
      </c>
      <c r="AJ161" s="103">
        <v>43.988</v>
      </c>
      <c r="AK161" s="103">
        <v>17.212</v>
      </c>
      <c r="AL161" s="103">
        <v>18.111999999999998</v>
      </c>
      <c r="AM161" s="102">
        <v>33.11</v>
      </c>
    </row>
    <row r="162" spans="16:39" x14ac:dyDescent="0.25">
      <c r="P162" s="104">
        <v>0.159</v>
      </c>
      <c r="Q162" s="103">
        <v>9.7904999999999998</v>
      </c>
      <c r="R162" s="103">
        <v>26.927</v>
      </c>
      <c r="S162" s="103">
        <v>2.851</v>
      </c>
      <c r="T162" s="103">
        <v>72.131</v>
      </c>
      <c r="U162" s="103">
        <v>3.6560000000000001</v>
      </c>
      <c r="V162" s="103">
        <v>18.917000000000002</v>
      </c>
      <c r="W162" s="103">
        <v>23.363</v>
      </c>
      <c r="X162" s="103">
        <v>20.622</v>
      </c>
      <c r="Y162" s="103">
        <v>19.798999999999999</v>
      </c>
      <c r="Z162" s="103">
        <v>34.896000000000001</v>
      </c>
      <c r="AA162" s="103">
        <v>4.8559999999999999</v>
      </c>
      <c r="AB162" s="103">
        <v>33.996000000000002</v>
      </c>
      <c r="AC162" s="103">
        <v>22.463000000000001</v>
      </c>
      <c r="AD162" s="103">
        <v>10.984</v>
      </c>
      <c r="AE162" s="103">
        <v>71.19</v>
      </c>
      <c r="AF162" s="103">
        <v>11.888999999999999</v>
      </c>
      <c r="AG162" s="103">
        <v>42.982999999999997</v>
      </c>
      <c r="AH162" s="103">
        <v>10.1995</v>
      </c>
      <c r="AI162" s="103">
        <v>42.042000000000002</v>
      </c>
      <c r="AJ162" s="103">
        <v>43.923999999999999</v>
      </c>
      <c r="AK162" s="103">
        <v>17.175999999999998</v>
      </c>
      <c r="AL162" s="103">
        <v>18.076000000000001</v>
      </c>
      <c r="AM162" s="102">
        <v>33.055</v>
      </c>
    </row>
    <row r="163" spans="16:39" x14ac:dyDescent="0.25">
      <c r="P163" s="104">
        <v>0.16</v>
      </c>
      <c r="Q163" s="103">
        <v>9.77</v>
      </c>
      <c r="R163" s="103">
        <v>26.88</v>
      </c>
      <c r="S163" s="103">
        <v>2.84</v>
      </c>
      <c r="T163" s="103">
        <v>72.040000000000006</v>
      </c>
      <c r="U163" s="103">
        <v>3.64</v>
      </c>
      <c r="V163" s="103">
        <v>18.88</v>
      </c>
      <c r="W163" s="103">
        <v>23.32</v>
      </c>
      <c r="X163" s="103">
        <v>20.58</v>
      </c>
      <c r="Y163" s="103">
        <v>19.760000000000002</v>
      </c>
      <c r="Z163" s="103">
        <v>34.840000000000003</v>
      </c>
      <c r="AA163" s="103">
        <v>4.84</v>
      </c>
      <c r="AB163" s="103">
        <v>33.94</v>
      </c>
      <c r="AC163" s="103">
        <v>22.42</v>
      </c>
      <c r="AD163" s="103">
        <v>10.96</v>
      </c>
      <c r="AE163" s="103">
        <v>71.099999999999994</v>
      </c>
      <c r="AF163" s="103">
        <v>11.86</v>
      </c>
      <c r="AG163" s="103">
        <v>42.92</v>
      </c>
      <c r="AH163" s="103">
        <v>10.18</v>
      </c>
      <c r="AI163" s="103">
        <v>41.98</v>
      </c>
      <c r="AJ163" s="103">
        <v>43.86</v>
      </c>
      <c r="AK163" s="103">
        <v>17.14</v>
      </c>
      <c r="AL163" s="103">
        <v>18.04</v>
      </c>
      <c r="AM163" s="102">
        <v>33</v>
      </c>
    </row>
    <row r="164" spans="16:39" x14ac:dyDescent="0.25">
      <c r="P164" s="104">
        <v>0.161</v>
      </c>
      <c r="Q164" s="103">
        <v>9.7494999999999994</v>
      </c>
      <c r="R164" s="103">
        <v>26.832999999999998</v>
      </c>
      <c r="S164" s="103">
        <v>2.8290000000000002</v>
      </c>
      <c r="T164" s="103">
        <v>71.948999999999998</v>
      </c>
      <c r="U164" s="103">
        <v>3.6240000000000001</v>
      </c>
      <c r="V164" s="103">
        <v>18.843</v>
      </c>
      <c r="W164" s="103">
        <v>23.277000000000001</v>
      </c>
      <c r="X164" s="103">
        <v>20.538</v>
      </c>
      <c r="Y164" s="103">
        <v>19.721</v>
      </c>
      <c r="Z164" s="103">
        <v>34.783999999999999</v>
      </c>
      <c r="AA164" s="103">
        <v>4.8239999999999998</v>
      </c>
      <c r="AB164" s="103">
        <v>33.884</v>
      </c>
      <c r="AC164" s="103">
        <v>22.376999999999999</v>
      </c>
      <c r="AD164" s="103">
        <v>10.936</v>
      </c>
      <c r="AE164" s="103">
        <v>71.010000000000005</v>
      </c>
      <c r="AF164" s="103">
        <v>11.831</v>
      </c>
      <c r="AG164" s="103">
        <v>42.856999999999999</v>
      </c>
      <c r="AH164" s="103">
        <v>10.160500000000001</v>
      </c>
      <c r="AI164" s="103">
        <v>41.917999999999999</v>
      </c>
      <c r="AJ164" s="103">
        <v>43.795999999999999</v>
      </c>
      <c r="AK164" s="103">
        <v>17.103999999999999</v>
      </c>
      <c r="AL164" s="103">
        <v>18.004000000000001</v>
      </c>
      <c r="AM164" s="102">
        <v>32.945</v>
      </c>
    </row>
    <row r="165" spans="16:39" x14ac:dyDescent="0.25">
      <c r="P165" s="104">
        <v>0.16200000000000001</v>
      </c>
      <c r="Q165" s="103">
        <v>9.7289999999999992</v>
      </c>
      <c r="R165" s="103">
        <v>26.786000000000001</v>
      </c>
      <c r="S165" s="103">
        <v>2.8180000000000001</v>
      </c>
      <c r="T165" s="103">
        <v>71.858000000000004</v>
      </c>
      <c r="U165" s="103">
        <v>3.6080000000000001</v>
      </c>
      <c r="V165" s="103">
        <v>18.806000000000001</v>
      </c>
      <c r="W165" s="103">
        <v>23.234000000000002</v>
      </c>
      <c r="X165" s="103">
        <v>20.495999999999999</v>
      </c>
      <c r="Y165" s="103">
        <v>19.681999999999999</v>
      </c>
      <c r="Z165" s="103">
        <v>34.728000000000002</v>
      </c>
      <c r="AA165" s="103">
        <v>4.8079999999999998</v>
      </c>
      <c r="AB165" s="103">
        <v>33.828000000000003</v>
      </c>
      <c r="AC165" s="103">
        <v>22.334</v>
      </c>
      <c r="AD165" s="103">
        <v>10.912000000000001</v>
      </c>
      <c r="AE165" s="103">
        <v>70.92</v>
      </c>
      <c r="AF165" s="103">
        <v>11.802</v>
      </c>
      <c r="AG165" s="103">
        <v>42.793999999999997</v>
      </c>
      <c r="AH165" s="103">
        <v>10.141</v>
      </c>
      <c r="AI165" s="103">
        <v>41.856000000000002</v>
      </c>
      <c r="AJ165" s="103">
        <v>43.731999999999999</v>
      </c>
      <c r="AK165" s="103">
        <v>17.068000000000001</v>
      </c>
      <c r="AL165" s="103">
        <v>17.968</v>
      </c>
      <c r="AM165" s="102">
        <v>32.89</v>
      </c>
    </row>
    <row r="166" spans="16:39" x14ac:dyDescent="0.25">
      <c r="P166" s="104">
        <v>0.16300000000000001</v>
      </c>
      <c r="Q166" s="103">
        <v>9.7085000000000008</v>
      </c>
      <c r="R166" s="103">
        <v>26.739000000000001</v>
      </c>
      <c r="S166" s="103">
        <v>2.8069999999999999</v>
      </c>
      <c r="T166" s="103">
        <v>71.766999999999996</v>
      </c>
      <c r="U166" s="103">
        <v>3.5920000000000001</v>
      </c>
      <c r="V166" s="103">
        <v>18.768999999999998</v>
      </c>
      <c r="W166" s="103">
        <v>23.190999999999999</v>
      </c>
      <c r="X166" s="103">
        <v>20.454000000000001</v>
      </c>
      <c r="Y166" s="103">
        <v>19.643000000000001</v>
      </c>
      <c r="Z166" s="103">
        <v>34.671999999999997</v>
      </c>
      <c r="AA166" s="103">
        <v>4.7919999999999998</v>
      </c>
      <c r="AB166" s="103">
        <v>33.771999999999998</v>
      </c>
      <c r="AC166" s="103">
        <v>22.291</v>
      </c>
      <c r="AD166" s="103">
        <v>10.888</v>
      </c>
      <c r="AE166" s="103">
        <v>70.83</v>
      </c>
      <c r="AF166" s="103">
        <v>11.773</v>
      </c>
      <c r="AG166" s="103">
        <v>42.731000000000002</v>
      </c>
      <c r="AH166" s="103">
        <v>10.121499999999999</v>
      </c>
      <c r="AI166" s="103">
        <v>41.793999999999997</v>
      </c>
      <c r="AJ166" s="103">
        <v>43.667999999999999</v>
      </c>
      <c r="AK166" s="103">
        <v>17.032</v>
      </c>
      <c r="AL166" s="103">
        <v>17.931999999999999</v>
      </c>
      <c r="AM166" s="102">
        <v>32.835000000000001</v>
      </c>
    </row>
    <row r="167" spans="16:39" x14ac:dyDescent="0.25">
      <c r="P167" s="104">
        <v>0.16400000000000001</v>
      </c>
      <c r="Q167" s="103">
        <v>9.6880000000000006</v>
      </c>
      <c r="R167" s="103">
        <v>26.692</v>
      </c>
      <c r="S167" s="103">
        <v>2.7959999999999998</v>
      </c>
      <c r="T167" s="103">
        <v>71.676000000000002</v>
      </c>
      <c r="U167" s="103">
        <v>3.5760000000000001</v>
      </c>
      <c r="V167" s="103">
        <v>18.731999999999999</v>
      </c>
      <c r="W167" s="103">
        <v>23.148</v>
      </c>
      <c r="X167" s="103">
        <v>20.411999999999999</v>
      </c>
      <c r="Y167" s="103">
        <v>19.603999999999999</v>
      </c>
      <c r="Z167" s="103">
        <v>34.616</v>
      </c>
      <c r="AA167" s="103">
        <v>4.7759999999999998</v>
      </c>
      <c r="AB167" s="103">
        <v>33.716000000000001</v>
      </c>
      <c r="AC167" s="103">
        <v>22.248000000000001</v>
      </c>
      <c r="AD167" s="103">
        <v>10.864000000000001</v>
      </c>
      <c r="AE167" s="103">
        <v>70.739999999999995</v>
      </c>
      <c r="AF167" s="103">
        <v>11.744</v>
      </c>
      <c r="AG167" s="103">
        <v>42.667999999999999</v>
      </c>
      <c r="AH167" s="103">
        <v>10.102</v>
      </c>
      <c r="AI167" s="103">
        <v>41.731999999999999</v>
      </c>
      <c r="AJ167" s="103">
        <v>43.603999999999999</v>
      </c>
      <c r="AK167" s="103">
        <v>16.995999999999999</v>
      </c>
      <c r="AL167" s="103">
        <v>17.896000000000001</v>
      </c>
      <c r="AM167" s="102">
        <v>32.78</v>
      </c>
    </row>
    <row r="168" spans="16:39" x14ac:dyDescent="0.25">
      <c r="P168" s="104">
        <v>0.16500000000000001</v>
      </c>
      <c r="Q168" s="103">
        <v>9.6675000000000004</v>
      </c>
      <c r="R168" s="103">
        <v>26.645</v>
      </c>
      <c r="S168" s="103">
        <v>2.7850000000000001</v>
      </c>
      <c r="T168" s="103">
        <v>71.584999999999994</v>
      </c>
      <c r="U168" s="103">
        <v>3.56</v>
      </c>
      <c r="V168" s="103">
        <v>18.695</v>
      </c>
      <c r="W168" s="103">
        <v>23.105</v>
      </c>
      <c r="X168" s="103">
        <v>20.37</v>
      </c>
      <c r="Y168" s="103">
        <v>19.565000000000001</v>
      </c>
      <c r="Z168" s="103">
        <v>34.56</v>
      </c>
      <c r="AA168" s="103">
        <v>4.76</v>
      </c>
      <c r="AB168" s="103">
        <v>33.659999999999997</v>
      </c>
      <c r="AC168" s="103">
        <v>22.204999999999998</v>
      </c>
      <c r="AD168" s="103">
        <v>10.84</v>
      </c>
      <c r="AE168" s="103">
        <v>70.650000000000006</v>
      </c>
      <c r="AF168" s="103">
        <v>11.715</v>
      </c>
      <c r="AG168" s="103">
        <v>42.604999999999997</v>
      </c>
      <c r="AH168" s="103">
        <v>10.0825</v>
      </c>
      <c r="AI168" s="103">
        <v>41.67</v>
      </c>
      <c r="AJ168" s="103">
        <v>43.54</v>
      </c>
      <c r="AK168" s="103">
        <v>16.96</v>
      </c>
      <c r="AL168" s="103">
        <v>17.86</v>
      </c>
      <c r="AM168" s="102">
        <v>32.725000000000001</v>
      </c>
    </row>
    <row r="169" spans="16:39" x14ac:dyDescent="0.25">
      <c r="P169" s="104">
        <v>0.16600000000000001</v>
      </c>
      <c r="Q169" s="103">
        <v>9.6470000000000002</v>
      </c>
      <c r="R169" s="103">
        <v>26.597999999999999</v>
      </c>
      <c r="S169" s="103">
        <v>2.774</v>
      </c>
      <c r="T169" s="103">
        <v>71.494</v>
      </c>
      <c r="U169" s="103">
        <v>3.544</v>
      </c>
      <c r="V169" s="103">
        <v>18.658000000000001</v>
      </c>
      <c r="W169" s="103">
        <v>23.062000000000001</v>
      </c>
      <c r="X169" s="103">
        <v>20.327999999999999</v>
      </c>
      <c r="Y169" s="103">
        <v>19.526</v>
      </c>
      <c r="Z169" s="103">
        <v>34.503999999999998</v>
      </c>
      <c r="AA169" s="103">
        <v>4.7439999999999998</v>
      </c>
      <c r="AB169" s="103">
        <v>33.603999999999999</v>
      </c>
      <c r="AC169" s="103">
        <v>22.161999999999999</v>
      </c>
      <c r="AD169" s="103">
        <v>10.816000000000001</v>
      </c>
      <c r="AE169" s="103">
        <v>70.56</v>
      </c>
      <c r="AF169" s="103">
        <v>11.686</v>
      </c>
      <c r="AG169" s="103">
        <v>42.542000000000002</v>
      </c>
      <c r="AH169" s="103">
        <v>10.063000000000001</v>
      </c>
      <c r="AI169" s="103">
        <v>41.607999999999997</v>
      </c>
      <c r="AJ169" s="103">
        <v>43.475999999999999</v>
      </c>
      <c r="AK169" s="103">
        <v>16.923999999999999</v>
      </c>
      <c r="AL169" s="103">
        <v>17.824000000000002</v>
      </c>
      <c r="AM169" s="102">
        <v>32.67</v>
      </c>
    </row>
    <row r="170" spans="16:39" x14ac:dyDescent="0.25">
      <c r="P170" s="104">
        <v>0.16700000000000001</v>
      </c>
      <c r="Q170" s="103">
        <v>9.6265000000000001</v>
      </c>
      <c r="R170" s="103">
        <v>26.550999999999998</v>
      </c>
      <c r="S170" s="103">
        <v>2.7629999999999999</v>
      </c>
      <c r="T170" s="103">
        <v>71.403000000000006</v>
      </c>
      <c r="U170" s="103">
        <v>3.528</v>
      </c>
      <c r="V170" s="103">
        <v>18.620999999999999</v>
      </c>
      <c r="W170" s="103">
        <v>23.018999999999998</v>
      </c>
      <c r="X170" s="103">
        <v>20.286000000000001</v>
      </c>
      <c r="Y170" s="103">
        <v>19.486999999999998</v>
      </c>
      <c r="Z170" s="103">
        <v>34.448</v>
      </c>
      <c r="AA170" s="103">
        <v>4.7279999999999998</v>
      </c>
      <c r="AB170" s="103">
        <v>33.548000000000002</v>
      </c>
      <c r="AC170" s="103">
        <v>22.119</v>
      </c>
      <c r="AD170" s="103">
        <v>10.792</v>
      </c>
      <c r="AE170" s="103">
        <v>70.47</v>
      </c>
      <c r="AF170" s="103">
        <v>11.657</v>
      </c>
      <c r="AG170" s="103">
        <v>42.478999999999999</v>
      </c>
      <c r="AH170" s="103">
        <v>10.0435</v>
      </c>
      <c r="AI170" s="103">
        <v>41.545999999999999</v>
      </c>
      <c r="AJ170" s="103">
        <v>43.411999999999999</v>
      </c>
      <c r="AK170" s="103">
        <v>16.888000000000002</v>
      </c>
      <c r="AL170" s="103">
        <v>17.788</v>
      </c>
      <c r="AM170" s="102">
        <v>32.615000000000002</v>
      </c>
    </row>
    <row r="171" spans="16:39" x14ac:dyDescent="0.25">
      <c r="P171" s="104">
        <v>0.16800000000000001</v>
      </c>
      <c r="Q171" s="103">
        <v>9.6059999999999999</v>
      </c>
      <c r="R171" s="103">
        <v>26.504000000000001</v>
      </c>
      <c r="S171" s="103">
        <v>2.7519999999999998</v>
      </c>
      <c r="T171" s="103">
        <v>71.311999999999998</v>
      </c>
      <c r="U171" s="103">
        <v>3.512</v>
      </c>
      <c r="V171" s="103">
        <v>18.584</v>
      </c>
      <c r="W171" s="103">
        <v>22.975999999999999</v>
      </c>
      <c r="X171" s="103">
        <v>20.244</v>
      </c>
      <c r="Y171" s="103">
        <v>19.448</v>
      </c>
      <c r="Z171" s="103">
        <v>34.392000000000003</v>
      </c>
      <c r="AA171" s="103">
        <v>4.7119999999999997</v>
      </c>
      <c r="AB171" s="103">
        <v>33.491999999999997</v>
      </c>
      <c r="AC171" s="103">
        <v>22.076000000000001</v>
      </c>
      <c r="AD171" s="103">
        <v>10.768000000000001</v>
      </c>
      <c r="AE171" s="103">
        <v>70.38</v>
      </c>
      <c r="AF171" s="103">
        <v>11.628</v>
      </c>
      <c r="AG171" s="103">
        <v>42.415999999999997</v>
      </c>
      <c r="AH171" s="103">
        <v>10.023999999999999</v>
      </c>
      <c r="AI171" s="103">
        <v>41.484000000000002</v>
      </c>
      <c r="AJ171" s="103">
        <v>43.347999999999999</v>
      </c>
      <c r="AK171" s="103">
        <v>16.852</v>
      </c>
      <c r="AL171" s="103">
        <v>17.751999999999999</v>
      </c>
      <c r="AM171" s="102">
        <v>32.56</v>
      </c>
    </row>
    <row r="172" spans="16:39" x14ac:dyDescent="0.25">
      <c r="P172" s="104">
        <v>0.16900000000000001</v>
      </c>
      <c r="Q172" s="103">
        <v>9.5854999999999997</v>
      </c>
      <c r="R172" s="103">
        <v>26.457000000000001</v>
      </c>
      <c r="S172" s="103">
        <v>2.7410000000000001</v>
      </c>
      <c r="T172" s="103">
        <v>71.221000000000004</v>
      </c>
      <c r="U172" s="103">
        <v>3.496</v>
      </c>
      <c r="V172" s="103">
        <v>18.547000000000001</v>
      </c>
      <c r="W172" s="103">
        <v>22.933</v>
      </c>
      <c r="X172" s="103">
        <v>20.202000000000002</v>
      </c>
      <c r="Y172" s="103">
        <v>19.408999999999999</v>
      </c>
      <c r="Z172" s="103">
        <v>34.335999999999999</v>
      </c>
      <c r="AA172" s="103">
        <v>4.6959999999999997</v>
      </c>
      <c r="AB172" s="103">
        <v>33.436</v>
      </c>
      <c r="AC172" s="103">
        <v>22.033000000000001</v>
      </c>
      <c r="AD172" s="103">
        <v>10.744</v>
      </c>
      <c r="AE172" s="103">
        <v>70.290000000000006</v>
      </c>
      <c r="AF172" s="103">
        <v>11.599</v>
      </c>
      <c r="AG172" s="103">
        <v>42.353000000000002</v>
      </c>
      <c r="AH172" s="103">
        <v>10.0045</v>
      </c>
      <c r="AI172" s="103">
        <v>41.421999999999997</v>
      </c>
      <c r="AJ172" s="103">
        <v>43.283999999999999</v>
      </c>
      <c r="AK172" s="103">
        <v>16.815999999999999</v>
      </c>
      <c r="AL172" s="103">
        <v>17.716000000000001</v>
      </c>
      <c r="AM172" s="102">
        <v>32.505000000000003</v>
      </c>
    </row>
    <row r="173" spans="16:39" x14ac:dyDescent="0.25">
      <c r="P173" s="104">
        <v>0.17</v>
      </c>
      <c r="Q173" s="103">
        <v>9.5649999999999995</v>
      </c>
      <c r="R173" s="103">
        <v>26.41</v>
      </c>
      <c r="S173" s="103">
        <v>2.73</v>
      </c>
      <c r="T173" s="103">
        <v>71.13</v>
      </c>
      <c r="U173" s="103">
        <v>3.48</v>
      </c>
      <c r="V173" s="103">
        <v>18.510000000000002</v>
      </c>
      <c r="W173" s="103">
        <v>22.89</v>
      </c>
      <c r="X173" s="103">
        <v>20.16</v>
      </c>
      <c r="Y173" s="103">
        <v>19.37</v>
      </c>
      <c r="Z173" s="103">
        <v>34.28</v>
      </c>
      <c r="AA173" s="103">
        <v>4.68</v>
      </c>
      <c r="AB173" s="103">
        <v>33.380000000000003</v>
      </c>
      <c r="AC173" s="103">
        <v>21.99</v>
      </c>
      <c r="AD173" s="103">
        <v>10.72</v>
      </c>
      <c r="AE173" s="103">
        <v>70.2</v>
      </c>
      <c r="AF173" s="103">
        <v>11.57</v>
      </c>
      <c r="AG173" s="103">
        <v>42.29</v>
      </c>
      <c r="AH173" s="103">
        <v>9.9849999999999994</v>
      </c>
      <c r="AI173" s="103">
        <v>41.36</v>
      </c>
      <c r="AJ173" s="103">
        <v>43.22</v>
      </c>
      <c r="AK173" s="103">
        <v>16.78</v>
      </c>
      <c r="AL173" s="103">
        <v>17.68</v>
      </c>
      <c r="AM173" s="102">
        <v>32.450000000000003</v>
      </c>
    </row>
    <row r="174" spans="16:39" x14ac:dyDescent="0.25">
      <c r="P174" s="104">
        <v>0.17100000000000001</v>
      </c>
      <c r="Q174" s="103">
        <v>9.5444999999999993</v>
      </c>
      <c r="R174" s="103">
        <v>26.363</v>
      </c>
      <c r="S174" s="103">
        <v>2.7189999999999999</v>
      </c>
      <c r="T174" s="103">
        <v>71.039000000000001</v>
      </c>
      <c r="U174" s="103">
        <v>3.464</v>
      </c>
      <c r="V174" s="103">
        <v>18.472999999999999</v>
      </c>
      <c r="W174" s="103">
        <v>22.847000000000001</v>
      </c>
      <c r="X174" s="103">
        <v>20.117999999999999</v>
      </c>
      <c r="Y174" s="103">
        <v>19.331</v>
      </c>
      <c r="Z174" s="103">
        <v>34.223999999999997</v>
      </c>
      <c r="AA174" s="103">
        <v>4.6639999999999997</v>
      </c>
      <c r="AB174" s="103">
        <v>33.323999999999998</v>
      </c>
      <c r="AC174" s="103">
        <v>21.946999999999999</v>
      </c>
      <c r="AD174" s="103">
        <v>10.696</v>
      </c>
      <c r="AE174" s="103">
        <v>70.11</v>
      </c>
      <c r="AF174" s="103">
        <v>11.541</v>
      </c>
      <c r="AG174" s="103">
        <v>42.226999999999997</v>
      </c>
      <c r="AH174" s="103">
        <v>9.9655000000000005</v>
      </c>
      <c r="AI174" s="103">
        <v>41.298000000000002</v>
      </c>
      <c r="AJ174" s="103">
        <v>43.155999999999999</v>
      </c>
      <c r="AK174" s="103">
        <v>16.744</v>
      </c>
      <c r="AL174" s="103">
        <v>17.643999999999998</v>
      </c>
      <c r="AM174" s="102">
        <v>32.395000000000003</v>
      </c>
    </row>
    <row r="175" spans="16:39" x14ac:dyDescent="0.25">
      <c r="P175" s="104">
        <v>0.17199999999999999</v>
      </c>
      <c r="Q175" s="103">
        <v>9.5239999999999991</v>
      </c>
      <c r="R175" s="103">
        <v>26.315999999999999</v>
      </c>
      <c r="S175" s="103">
        <v>2.7080000000000002</v>
      </c>
      <c r="T175" s="103">
        <v>70.947999999999993</v>
      </c>
      <c r="U175" s="103">
        <v>3.448</v>
      </c>
      <c r="V175" s="103">
        <v>18.436</v>
      </c>
      <c r="W175" s="103">
        <v>22.803999999999998</v>
      </c>
      <c r="X175" s="103">
        <v>20.076000000000001</v>
      </c>
      <c r="Y175" s="103">
        <v>19.292000000000002</v>
      </c>
      <c r="Z175" s="103">
        <v>34.167999999999999</v>
      </c>
      <c r="AA175" s="103">
        <v>4.6479999999999997</v>
      </c>
      <c r="AB175" s="103">
        <v>33.268000000000001</v>
      </c>
      <c r="AC175" s="103">
        <v>21.904</v>
      </c>
      <c r="AD175" s="103">
        <v>10.672000000000001</v>
      </c>
      <c r="AE175" s="103">
        <v>70.02</v>
      </c>
      <c r="AF175" s="103">
        <v>11.512</v>
      </c>
      <c r="AG175" s="103">
        <v>42.164000000000001</v>
      </c>
      <c r="AH175" s="103">
        <v>9.9459999999999997</v>
      </c>
      <c r="AI175" s="103">
        <v>41.235999999999997</v>
      </c>
      <c r="AJ175" s="103">
        <v>43.091999999999999</v>
      </c>
      <c r="AK175" s="103">
        <v>16.707999999999998</v>
      </c>
      <c r="AL175" s="103">
        <v>17.608000000000001</v>
      </c>
      <c r="AM175" s="102">
        <v>32.340000000000003</v>
      </c>
    </row>
    <row r="176" spans="16:39" x14ac:dyDescent="0.25">
      <c r="P176" s="104">
        <v>0.17299999999999999</v>
      </c>
      <c r="Q176" s="103">
        <v>9.5035000000000007</v>
      </c>
      <c r="R176" s="103">
        <v>26.268999999999998</v>
      </c>
      <c r="S176" s="103">
        <v>2.6970000000000001</v>
      </c>
      <c r="T176" s="103">
        <v>70.856999999999999</v>
      </c>
      <c r="U176" s="103">
        <v>3.4319999999999999</v>
      </c>
      <c r="V176" s="103">
        <v>18.399000000000001</v>
      </c>
      <c r="W176" s="103">
        <v>22.760999999999999</v>
      </c>
      <c r="X176" s="103">
        <v>20.033999999999999</v>
      </c>
      <c r="Y176" s="103">
        <v>19.253</v>
      </c>
      <c r="Z176" s="103">
        <v>34.112000000000002</v>
      </c>
      <c r="AA176" s="103">
        <v>4.6319999999999997</v>
      </c>
      <c r="AB176" s="103">
        <v>33.212000000000003</v>
      </c>
      <c r="AC176" s="103">
        <v>21.861000000000001</v>
      </c>
      <c r="AD176" s="103">
        <v>10.648</v>
      </c>
      <c r="AE176" s="103">
        <v>69.930000000000007</v>
      </c>
      <c r="AF176" s="103">
        <v>11.483000000000001</v>
      </c>
      <c r="AG176" s="103">
        <v>42.100999999999999</v>
      </c>
      <c r="AH176" s="103">
        <v>9.9265000000000008</v>
      </c>
      <c r="AI176" s="103">
        <v>41.173999999999999</v>
      </c>
      <c r="AJ176" s="103">
        <v>43.027999999999999</v>
      </c>
      <c r="AK176" s="103">
        <v>16.672000000000001</v>
      </c>
      <c r="AL176" s="103">
        <v>17.571999999999999</v>
      </c>
      <c r="AM176" s="102">
        <v>32.284999999999997</v>
      </c>
    </row>
    <row r="177" spans="16:39" x14ac:dyDescent="0.25">
      <c r="P177" s="104">
        <v>0.17399999999999999</v>
      </c>
      <c r="Q177" s="103">
        <v>9.4830000000000005</v>
      </c>
      <c r="R177" s="103">
        <v>26.222000000000001</v>
      </c>
      <c r="S177" s="103">
        <v>2.6859999999999999</v>
      </c>
      <c r="T177" s="103">
        <v>70.766000000000005</v>
      </c>
      <c r="U177" s="103">
        <v>3.4159999999999999</v>
      </c>
      <c r="V177" s="103">
        <v>18.361999999999998</v>
      </c>
      <c r="W177" s="103">
        <v>22.718</v>
      </c>
      <c r="X177" s="103">
        <v>19.992000000000001</v>
      </c>
      <c r="Y177" s="103">
        <v>19.213999999999999</v>
      </c>
      <c r="Z177" s="103">
        <v>34.055999999999997</v>
      </c>
      <c r="AA177" s="103">
        <v>4.6159999999999997</v>
      </c>
      <c r="AB177" s="103">
        <v>33.155999999999999</v>
      </c>
      <c r="AC177" s="103">
        <v>21.818000000000001</v>
      </c>
      <c r="AD177" s="103">
        <v>10.624000000000001</v>
      </c>
      <c r="AE177" s="103">
        <v>69.84</v>
      </c>
      <c r="AF177" s="103">
        <v>11.454000000000001</v>
      </c>
      <c r="AG177" s="103">
        <v>42.037999999999997</v>
      </c>
      <c r="AH177" s="103">
        <v>9.907</v>
      </c>
      <c r="AI177" s="103">
        <v>41.112000000000002</v>
      </c>
      <c r="AJ177" s="103">
        <v>42.963999999999999</v>
      </c>
      <c r="AK177" s="103">
        <v>16.635999999999999</v>
      </c>
      <c r="AL177" s="103">
        <v>17.536000000000001</v>
      </c>
      <c r="AM177" s="102">
        <v>32.229999999999997</v>
      </c>
    </row>
    <row r="178" spans="16:39" x14ac:dyDescent="0.25">
      <c r="P178" s="104">
        <v>0.17499999999999999</v>
      </c>
      <c r="Q178" s="103">
        <v>9.4625000000000004</v>
      </c>
      <c r="R178" s="103">
        <v>26.175000000000001</v>
      </c>
      <c r="S178" s="103">
        <v>2.6749999999999998</v>
      </c>
      <c r="T178" s="103">
        <v>70.674999999999997</v>
      </c>
      <c r="U178" s="103">
        <v>3.4</v>
      </c>
      <c r="V178" s="103">
        <v>18.324999999999999</v>
      </c>
      <c r="W178" s="103">
        <v>22.675000000000001</v>
      </c>
      <c r="X178" s="103">
        <v>19.95</v>
      </c>
      <c r="Y178" s="103">
        <v>19.175000000000001</v>
      </c>
      <c r="Z178" s="103">
        <v>34</v>
      </c>
      <c r="AA178" s="103">
        <v>4.5999999999999996</v>
      </c>
      <c r="AB178" s="103">
        <v>33.1</v>
      </c>
      <c r="AC178" s="103">
        <v>21.774999999999999</v>
      </c>
      <c r="AD178" s="103">
        <v>10.6</v>
      </c>
      <c r="AE178" s="103">
        <v>69.75</v>
      </c>
      <c r="AF178" s="103">
        <v>11.425000000000001</v>
      </c>
      <c r="AG178" s="103">
        <v>41.975000000000001</v>
      </c>
      <c r="AH178" s="103">
        <v>9.8874999999999993</v>
      </c>
      <c r="AI178" s="103">
        <v>41.05</v>
      </c>
      <c r="AJ178" s="103">
        <v>42.9</v>
      </c>
      <c r="AK178" s="103">
        <v>16.600000000000001</v>
      </c>
      <c r="AL178" s="103">
        <v>17.5</v>
      </c>
      <c r="AM178" s="102">
        <v>32.174999999999997</v>
      </c>
    </row>
    <row r="179" spans="16:39" x14ac:dyDescent="0.25">
      <c r="P179" s="104">
        <v>0.17599999999999999</v>
      </c>
      <c r="Q179" s="103">
        <v>9.4420000000000002</v>
      </c>
      <c r="R179" s="103">
        <v>26.128</v>
      </c>
      <c r="S179" s="103">
        <v>2.6640000000000001</v>
      </c>
      <c r="T179" s="103">
        <v>70.584000000000003</v>
      </c>
      <c r="U179" s="103">
        <v>3.3839999999999999</v>
      </c>
      <c r="V179" s="103">
        <v>18.288</v>
      </c>
      <c r="W179" s="103">
        <v>22.632000000000001</v>
      </c>
      <c r="X179" s="103">
        <v>19.908000000000001</v>
      </c>
      <c r="Y179" s="103">
        <v>19.135999999999999</v>
      </c>
      <c r="Z179" s="103">
        <v>33.944000000000003</v>
      </c>
      <c r="AA179" s="103">
        <v>4.5839999999999996</v>
      </c>
      <c r="AB179" s="103">
        <v>33.043999999999997</v>
      </c>
      <c r="AC179" s="103">
        <v>21.731999999999999</v>
      </c>
      <c r="AD179" s="103">
        <v>10.576000000000001</v>
      </c>
      <c r="AE179" s="103">
        <v>69.66</v>
      </c>
      <c r="AF179" s="103">
        <v>11.396000000000001</v>
      </c>
      <c r="AG179" s="103">
        <v>41.911999999999999</v>
      </c>
      <c r="AH179" s="103">
        <v>9.8680000000000003</v>
      </c>
      <c r="AI179" s="103">
        <v>40.988</v>
      </c>
      <c r="AJ179" s="103">
        <v>42.835999999999999</v>
      </c>
      <c r="AK179" s="103">
        <v>16.564</v>
      </c>
      <c r="AL179" s="103">
        <v>17.463999999999999</v>
      </c>
      <c r="AM179" s="102">
        <v>32.119999999999997</v>
      </c>
    </row>
    <row r="180" spans="16:39" x14ac:dyDescent="0.25">
      <c r="P180" s="104">
        <v>0.17699999999999999</v>
      </c>
      <c r="Q180" s="103">
        <v>9.4215</v>
      </c>
      <c r="R180" s="103">
        <v>26.081</v>
      </c>
      <c r="S180" s="103">
        <v>2.653</v>
      </c>
      <c r="T180" s="103">
        <v>70.492999999999995</v>
      </c>
      <c r="U180" s="103">
        <v>3.3679999999999999</v>
      </c>
      <c r="V180" s="103">
        <v>18.251000000000001</v>
      </c>
      <c r="W180" s="103">
        <v>22.588999999999999</v>
      </c>
      <c r="X180" s="103">
        <v>19.866</v>
      </c>
      <c r="Y180" s="103">
        <v>19.097000000000001</v>
      </c>
      <c r="Z180" s="103">
        <v>33.887999999999998</v>
      </c>
      <c r="AA180" s="103">
        <v>4.5679999999999996</v>
      </c>
      <c r="AB180" s="103">
        <v>32.988</v>
      </c>
      <c r="AC180" s="103">
        <v>21.689</v>
      </c>
      <c r="AD180" s="103">
        <v>10.552</v>
      </c>
      <c r="AE180" s="103">
        <v>69.569999999999993</v>
      </c>
      <c r="AF180" s="103">
        <v>11.367000000000001</v>
      </c>
      <c r="AG180" s="103">
        <v>41.848999999999997</v>
      </c>
      <c r="AH180" s="103">
        <v>9.8484999999999996</v>
      </c>
      <c r="AI180" s="103">
        <v>40.926000000000002</v>
      </c>
      <c r="AJ180" s="103">
        <v>42.771999999999998</v>
      </c>
      <c r="AK180" s="103">
        <v>16.527999999999999</v>
      </c>
      <c r="AL180" s="103">
        <v>17.428000000000001</v>
      </c>
      <c r="AM180" s="102">
        <v>32.064999999999998</v>
      </c>
    </row>
    <row r="181" spans="16:39" x14ac:dyDescent="0.25">
      <c r="P181" s="104">
        <v>0.17799999999999999</v>
      </c>
      <c r="Q181" s="103">
        <v>9.4009999999999998</v>
      </c>
      <c r="R181" s="103">
        <v>26.033999999999999</v>
      </c>
      <c r="S181" s="103">
        <v>2.6419999999999999</v>
      </c>
      <c r="T181" s="103">
        <v>70.402000000000001</v>
      </c>
      <c r="U181" s="103">
        <v>3.3519999999999999</v>
      </c>
      <c r="V181" s="103">
        <v>18.213999999999999</v>
      </c>
      <c r="W181" s="103">
        <v>22.545999999999999</v>
      </c>
      <c r="X181" s="103">
        <v>19.824000000000002</v>
      </c>
      <c r="Y181" s="103">
        <v>19.058</v>
      </c>
      <c r="Z181" s="103">
        <v>33.832000000000001</v>
      </c>
      <c r="AA181" s="103">
        <v>4.5519999999999996</v>
      </c>
      <c r="AB181" s="103">
        <v>32.932000000000002</v>
      </c>
      <c r="AC181" s="103">
        <v>21.646000000000001</v>
      </c>
      <c r="AD181" s="103">
        <v>10.528</v>
      </c>
      <c r="AE181" s="103">
        <v>69.48</v>
      </c>
      <c r="AF181" s="103">
        <v>11.337999999999999</v>
      </c>
      <c r="AG181" s="103">
        <v>41.786000000000001</v>
      </c>
      <c r="AH181" s="103">
        <v>9.8290000000000006</v>
      </c>
      <c r="AI181" s="103">
        <v>40.863999999999997</v>
      </c>
      <c r="AJ181" s="103">
        <v>42.707999999999998</v>
      </c>
      <c r="AK181" s="103">
        <v>16.492000000000001</v>
      </c>
      <c r="AL181" s="103">
        <v>17.391999999999999</v>
      </c>
      <c r="AM181" s="102">
        <v>32.01</v>
      </c>
    </row>
    <row r="182" spans="16:39" x14ac:dyDescent="0.25">
      <c r="P182" s="104">
        <v>0.17899999999999999</v>
      </c>
      <c r="Q182" s="103">
        <v>9.3804999999999996</v>
      </c>
      <c r="R182" s="103">
        <v>25.986999999999998</v>
      </c>
      <c r="S182" s="103">
        <v>2.6309999999999998</v>
      </c>
      <c r="T182" s="103">
        <v>70.311000000000007</v>
      </c>
      <c r="U182" s="103">
        <v>3.3359999999999999</v>
      </c>
      <c r="V182" s="103">
        <v>18.177</v>
      </c>
      <c r="W182" s="103">
        <v>22.503</v>
      </c>
      <c r="X182" s="103">
        <v>19.782</v>
      </c>
      <c r="Y182" s="103">
        <v>19.018999999999998</v>
      </c>
      <c r="Z182" s="103">
        <v>33.776000000000003</v>
      </c>
      <c r="AA182" s="103">
        <v>4.5359999999999996</v>
      </c>
      <c r="AB182" s="103">
        <v>32.875999999999998</v>
      </c>
      <c r="AC182" s="103">
        <v>21.603000000000002</v>
      </c>
      <c r="AD182" s="103">
        <v>10.504</v>
      </c>
      <c r="AE182" s="103">
        <v>69.39</v>
      </c>
      <c r="AF182" s="103">
        <v>11.308999999999999</v>
      </c>
      <c r="AG182" s="103">
        <v>41.722999999999999</v>
      </c>
      <c r="AH182" s="103">
        <v>9.8094999999999999</v>
      </c>
      <c r="AI182" s="103">
        <v>40.802</v>
      </c>
      <c r="AJ182" s="103">
        <v>42.643999999999998</v>
      </c>
      <c r="AK182" s="103">
        <v>16.456</v>
      </c>
      <c r="AL182" s="103">
        <v>17.356000000000002</v>
      </c>
      <c r="AM182" s="102">
        <v>31.954999999999998</v>
      </c>
    </row>
    <row r="183" spans="16:39" x14ac:dyDescent="0.25">
      <c r="P183" s="104">
        <v>0.18</v>
      </c>
      <c r="Q183" s="103">
        <v>9.36</v>
      </c>
      <c r="R183" s="103">
        <v>25.94</v>
      </c>
      <c r="S183" s="103">
        <v>2.62</v>
      </c>
      <c r="T183" s="103">
        <v>70.22</v>
      </c>
      <c r="U183" s="103">
        <v>3.32</v>
      </c>
      <c r="V183" s="103">
        <v>18.14</v>
      </c>
      <c r="W183" s="103">
        <v>22.46</v>
      </c>
      <c r="X183" s="103">
        <v>19.739999999999998</v>
      </c>
      <c r="Y183" s="103">
        <v>18.98</v>
      </c>
      <c r="Z183" s="103">
        <v>33.72</v>
      </c>
      <c r="AA183" s="103">
        <v>4.5199999999999996</v>
      </c>
      <c r="AB183" s="103">
        <v>32.82</v>
      </c>
      <c r="AC183" s="103">
        <v>21.56</v>
      </c>
      <c r="AD183" s="103">
        <v>10.48</v>
      </c>
      <c r="AE183" s="103">
        <v>69.3</v>
      </c>
      <c r="AF183" s="103">
        <v>11.28</v>
      </c>
      <c r="AG183" s="103">
        <v>41.66</v>
      </c>
      <c r="AH183" s="103">
        <v>9.7899999999999991</v>
      </c>
      <c r="AI183" s="103">
        <v>40.74</v>
      </c>
      <c r="AJ183" s="103">
        <v>42.58</v>
      </c>
      <c r="AK183" s="103">
        <v>16.420000000000002</v>
      </c>
      <c r="AL183" s="103">
        <v>17.32</v>
      </c>
      <c r="AM183" s="102">
        <v>31.9</v>
      </c>
    </row>
    <row r="184" spans="16:39" x14ac:dyDescent="0.25">
      <c r="P184" s="104">
        <v>0.18099999999999999</v>
      </c>
      <c r="Q184" s="103">
        <v>9.3394999999999992</v>
      </c>
      <c r="R184" s="103">
        <v>25.893000000000001</v>
      </c>
      <c r="S184" s="103">
        <v>2.609</v>
      </c>
      <c r="T184" s="103">
        <v>70.129000000000005</v>
      </c>
      <c r="U184" s="103">
        <v>3.3039999999999998</v>
      </c>
      <c r="V184" s="103">
        <v>18.103000000000002</v>
      </c>
      <c r="W184" s="103">
        <v>22.417000000000002</v>
      </c>
      <c r="X184" s="103">
        <v>19.698</v>
      </c>
      <c r="Y184" s="103">
        <v>18.940999999999999</v>
      </c>
      <c r="Z184" s="103">
        <v>33.664000000000001</v>
      </c>
      <c r="AA184" s="103">
        <v>4.5039999999999996</v>
      </c>
      <c r="AB184" s="103">
        <v>32.764000000000003</v>
      </c>
      <c r="AC184" s="103">
        <v>21.516999999999999</v>
      </c>
      <c r="AD184" s="103">
        <v>10.456</v>
      </c>
      <c r="AE184" s="103">
        <v>69.209999999999994</v>
      </c>
      <c r="AF184" s="103">
        <v>11.250999999999999</v>
      </c>
      <c r="AG184" s="103">
        <v>41.597000000000001</v>
      </c>
      <c r="AH184" s="103">
        <v>9.7705000000000002</v>
      </c>
      <c r="AI184" s="103">
        <v>40.677999999999997</v>
      </c>
      <c r="AJ184" s="103">
        <v>42.515999999999998</v>
      </c>
      <c r="AK184" s="103">
        <v>16.384</v>
      </c>
      <c r="AL184" s="103">
        <v>17.283999999999999</v>
      </c>
      <c r="AM184" s="102">
        <v>31.844999999999999</v>
      </c>
    </row>
    <row r="185" spans="16:39" x14ac:dyDescent="0.25">
      <c r="P185" s="104">
        <v>0.182</v>
      </c>
      <c r="Q185" s="103">
        <v>9.3190000000000008</v>
      </c>
      <c r="R185" s="103">
        <v>25.846</v>
      </c>
      <c r="S185" s="103">
        <v>2.5979999999999999</v>
      </c>
      <c r="T185" s="103">
        <v>70.037999999999997</v>
      </c>
      <c r="U185" s="103">
        <v>3.2879999999999998</v>
      </c>
      <c r="V185" s="103">
        <v>18.065999999999999</v>
      </c>
      <c r="W185" s="103">
        <v>22.373999999999999</v>
      </c>
      <c r="X185" s="103">
        <v>19.655999999999999</v>
      </c>
      <c r="Y185" s="103">
        <v>18.902000000000001</v>
      </c>
      <c r="Z185" s="103">
        <v>33.607999999999997</v>
      </c>
      <c r="AA185" s="103">
        <v>4.4880000000000004</v>
      </c>
      <c r="AB185" s="103">
        <v>32.707999999999998</v>
      </c>
      <c r="AC185" s="103">
        <v>21.474</v>
      </c>
      <c r="AD185" s="103">
        <v>10.432</v>
      </c>
      <c r="AE185" s="103">
        <v>69.12</v>
      </c>
      <c r="AF185" s="103">
        <v>11.222</v>
      </c>
      <c r="AG185" s="103">
        <v>41.533999999999999</v>
      </c>
      <c r="AH185" s="103">
        <v>9.7509999999999994</v>
      </c>
      <c r="AI185" s="103">
        <v>40.616</v>
      </c>
      <c r="AJ185" s="103">
        <v>42.451999999999998</v>
      </c>
      <c r="AK185" s="103">
        <v>16.347999999999999</v>
      </c>
      <c r="AL185" s="103">
        <v>17.248000000000001</v>
      </c>
      <c r="AM185" s="102">
        <v>31.79</v>
      </c>
    </row>
    <row r="186" spans="16:39" x14ac:dyDescent="0.25">
      <c r="P186" s="104">
        <v>0.183</v>
      </c>
      <c r="Q186" s="103">
        <v>9.2985000000000007</v>
      </c>
      <c r="R186" s="103">
        <v>25.798999999999999</v>
      </c>
      <c r="S186" s="103">
        <v>2.5870000000000002</v>
      </c>
      <c r="T186" s="103">
        <v>69.947000000000003</v>
      </c>
      <c r="U186" s="103">
        <v>3.2719999999999998</v>
      </c>
      <c r="V186" s="103">
        <v>18.029</v>
      </c>
      <c r="W186" s="103">
        <v>22.331</v>
      </c>
      <c r="X186" s="103">
        <v>19.614000000000001</v>
      </c>
      <c r="Y186" s="103">
        <v>18.863</v>
      </c>
      <c r="Z186" s="103">
        <v>33.552</v>
      </c>
      <c r="AA186" s="103">
        <v>4.4720000000000004</v>
      </c>
      <c r="AB186" s="103">
        <v>32.652000000000001</v>
      </c>
      <c r="AC186" s="103">
        <v>21.431000000000001</v>
      </c>
      <c r="AD186" s="103">
        <v>10.407999999999999</v>
      </c>
      <c r="AE186" s="103">
        <v>69.03</v>
      </c>
      <c r="AF186" s="103">
        <v>11.193</v>
      </c>
      <c r="AG186" s="103">
        <v>41.470999999999997</v>
      </c>
      <c r="AH186" s="103">
        <v>9.7315000000000005</v>
      </c>
      <c r="AI186" s="103">
        <v>40.554000000000002</v>
      </c>
      <c r="AJ186" s="103">
        <v>42.387999999999998</v>
      </c>
      <c r="AK186" s="103">
        <v>16.312000000000001</v>
      </c>
      <c r="AL186" s="103">
        <v>17.212</v>
      </c>
      <c r="AM186" s="102">
        <v>31.734999999999999</v>
      </c>
    </row>
    <row r="187" spans="16:39" x14ac:dyDescent="0.25">
      <c r="P187" s="104">
        <v>0.184</v>
      </c>
      <c r="Q187" s="103">
        <v>9.2780000000000005</v>
      </c>
      <c r="R187" s="103">
        <v>25.751999999999999</v>
      </c>
      <c r="S187" s="103">
        <v>2.5760000000000001</v>
      </c>
      <c r="T187" s="103">
        <v>69.855999999999995</v>
      </c>
      <c r="U187" s="103">
        <v>3.2559999999999998</v>
      </c>
      <c r="V187" s="103">
        <v>17.992000000000001</v>
      </c>
      <c r="W187" s="103">
        <v>22.288</v>
      </c>
      <c r="X187" s="103">
        <v>19.571999999999999</v>
      </c>
      <c r="Y187" s="103">
        <v>18.824000000000002</v>
      </c>
      <c r="Z187" s="103">
        <v>33.496000000000002</v>
      </c>
      <c r="AA187" s="103">
        <v>4.4560000000000004</v>
      </c>
      <c r="AB187" s="103">
        <v>32.595999999999997</v>
      </c>
      <c r="AC187" s="103">
        <v>21.388000000000002</v>
      </c>
      <c r="AD187" s="103">
        <v>10.384</v>
      </c>
      <c r="AE187" s="103">
        <v>68.94</v>
      </c>
      <c r="AF187" s="103">
        <v>11.164</v>
      </c>
      <c r="AG187" s="103">
        <v>41.408000000000001</v>
      </c>
      <c r="AH187" s="103">
        <v>9.7119999999999997</v>
      </c>
      <c r="AI187" s="103">
        <v>40.491999999999997</v>
      </c>
      <c r="AJ187" s="103">
        <v>42.323999999999998</v>
      </c>
      <c r="AK187" s="103">
        <v>16.276</v>
      </c>
      <c r="AL187" s="103">
        <v>17.175999999999998</v>
      </c>
      <c r="AM187" s="102">
        <v>31.68</v>
      </c>
    </row>
    <row r="188" spans="16:39" x14ac:dyDescent="0.25">
      <c r="P188" s="104">
        <v>0.185</v>
      </c>
      <c r="Q188" s="103">
        <v>9.2575000000000003</v>
      </c>
      <c r="R188" s="103">
        <v>25.704999999999998</v>
      </c>
      <c r="S188" s="103">
        <v>2.5649999999999999</v>
      </c>
      <c r="T188" s="103">
        <v>69.765000000000001</v>
      </c>
      <c r="U188" s="103">
        <v>3.24</v>
      </c>
      <c r="V188" s="103">
        <v>17.954999999999998</v>
      </c>
      <c r="W188" s="103">
        <v>22.245000000000001</v>
      </c>
      <c r="X188" s="103">
        <v>19.53</v>
      </c>
      <c r="Y188" s="103">
        <v>18.785</v>
      </c>
      <c r="Z188" s="103">
        <v>33.44</v>
      </c>
      <c r="AA188" s="103">
        <v>4.4400000000000004</v>
      </c>
      <c r="AB188" s="103">
        <v>32.54</v>
      </c>
      <c r="AC188" s="103">
        <v>21.344999999999999</v>
      </c>
      <c r="AD188" s="103">
        <v>10.36</v>
      </c>
      <c r="AE188" s="103">
        <v>68.849999999999994</v>
      </c>
      <c r="AF188" s="103">
        <v>11.135</v>
      </c>
      <c r="AG188" s="103">
        <v>41.344999999999999</v>
      </c>
      <c r="AH188" s="103">
        <v>9.6925000000000008</v>
      </c>
      <c r="AI188" s="103">
        <v>40.43</v>
      </c>
      <c r="AJ188" s="103">
        <v>42.26</v>
      </c>
      <c r="AK188" s="103">
        <v>16.239999999999998</v>
      </c>
      <c r="AL188" s="103">
        <v>17.14</v>
      </c>
      <c r="AM188" s="102">
        <v>31.625</v>
      </c>
    </row>
    <row r="189" spans="16:39" x14ac:dyDescent="0.25">
      <c r="P189" s="104">
        <v>0.186</v>
      </c>
      <c r="Q189" s="103">
        <v>9.2370000000000001</v>
      </c>
      <c r="R189" s="103">
        <v>25.658000000000001</v>
      </c>
      <c r="S189" s="103">
        <v>2.5539999999999998</v>
      </c>
      <c r="T189" s="103">
        <v>69.674000000000007</v>
      </c>
      <c r="U189" s="103">
        <v>3.2240000000000002</v>
      </c>
      <c r="V189" s="103">
        <v>17.917999999999999</v>
      </c>
      <c r="W189" s="103">
        <v>22.202000000000002</v>
      </c>
      <c r="X189" s="103">
        <v>19.488</v>
      </c>
      <c r="Y189" s="103">
        <v>18.745999999999999</v>
      </c>
      <c r="Z189" s="103">
        <v>33.384</v>
      </c>
      <c r="AA189" s="103">
        <v>4.4240000000000004</v>
      </c>
      <c r="AB189" s="103">
        <v>32.484000000000002</v>
      </c>
      <c r="AC189" s="103">
        <v>21.302</v>
      </c>
      <c r="AD189" s="103">
        <v>10.336</v>
      </c>
      <c r="AE189" s="103">
        <v>68.760000000000005</v>
      </c>
      <c r="AF189" s="103">
        <v>11.106</v>
      </c>
      <c r="AG189" s="103">
        <v>41.281999999999996</v>
      </c>
      <c r="AH189" s="103">
        <v>9.673</v>
      </c>
      <c r="AI189" s="103">
        <v>40.368000000000002</v>
      </c>
      <c r="AJ189" s="103">
        <v>42.195999999999998</v>
      </c>
      <c r="AK189" s="103">
        <v>16.204000000000001</v>
      </c>
      <c r="AL189" s="103">
        <v>17.103999999999999</v>
      </c>
      <c r="AM189" s="102">
        <v>31.57</v>
      </c>
    </row>
    <row r="190" spans="16:39" x14ac:dyDescent="0.25">
      <c r="P190" s="104">
        <v>0.187</v>
      </c>
      <c r="Q190" s="103">
        <v>9.2164999999999999</v>
      </c>
      <c r="R190" s="103">
        <v>25.611000000000001</v>
      </c>
      <c r="S190" s="103">
        <v>2.5430000000000001</v>
      </c>
      <c r="T190" s="103">
        <v>69.582999999999998</v>
      </c>
      <c r="U190" s="103">
        <v>3.2080000000000002</v>
      </c>
      <c r="V190" s="103">
        <v>17.881</v>
      </c>
      <c r="W190" s="103">
        <v>22.158999999999999</v>
      </c>
      <c r="X190" s="103">
        <v>19.446000000000002</v>
      </c>
      <c r="Y190" s="103">
        <v>18.707000000000001</v>
      </c>
      <c r="Z190" s="103">
        <v>33.328000000000003</v>
      </c>
      <c r="AA190" s="103">
        <v>4.4080000000000004</v>
      </c>
      <c r="AB190" s="103">
        <v>32.427999999999997</v>
      </c>
      <c r="AC190" s="103">
        <v>21.259</v>
      </c>
      <c r="AD190" s="103">
        <v>10.311999999999999</v>
      </c>
      <c r="AE190" s="103">
        <v>68.67</v>
      </c>
      <c r="AF190" s="103">
        <v>11.077</v>
      </c>
      <c r="AG190" s="103">
        <v>41.219000000000001</v>
      </c>
      <c r="AH190" s="103">
        <v>9.6534999999999993</v>
      </c>
      <c r="AI190" s="103">
        <v>40.305999999999997</v>
      </c>
      <c r="AJ190" s="103">
        <v>42.131999999999998</v>
      </c>
      <c r="AK190" s="103">
        <v>16.167999999999999</v>
      </c>
      <c r="AL190" s="103">
        <v>17.068000000000001</v>
      </c>
      <c r="AM190" s="102">
        <v>31.515000000000001</v>
      </c>
    </row>
    <row r="191" spans="16:39" x14ac:dyDescent="0.25">
      <c r="P191" s="104">
        <v>0.188</v>
      </c>
      <c r="Q191" s="103">
        <v>9.1959999999999997</v>
      </c>
      <c r="R191" s="103">
        <v>25.564</v>
      </c>
      <c r="S191" s="103">
        <v>2.532</v>
      </c>
      <c r="T191" s="103">
        <v>69.492000000000004</v>
      </c>
      <c r="U191" s="103">
        <v>3.1920000000000002</v>
      </c>
      <c r="V191" s="103">
        <v>17.844000000000001</v>
      </c>
      <c r="W191" s="103">
        <v>22.116</v>
      </c>
      <c r="X191" s="103">
        <v>19.404</v>
      </c>
      <c r="Y191" s="103">
        <v>18.667999999999999</v>
      </c>
      <c r="Z191" s="103">
        <v>33.271999999999998</v>
      </c>
      <c r="AA191" s="103">
        <v>4.3920000000000003</v>
      </c>
      <c r="AB191" s="103">
        <v>32.372</v>
      </c>
      <c r="AC191" s="103">
        <v>21.216000000000001</v>
      </c>
      <c r="AD191" s="103">
        <v>10.288</v>
      </c>
      <c r="AE191" s="103">
        <v>68.58</v>
      </c>
      <c r="AF191" s="103">
        <v>11.048</v>
      </c>
      <c r="AG191" s="103">
        <v>41.155999999999999</v>
      </c>
      <c r="AH191" s="103">
        <v>9.6340000000000003</v>
      </c>
      <c r="AI191" s="103">
        <v>40.244</v>
      </c>
      <c r="AJ191" s="103">
        <v>42.067999999999998</v>
      </c>
      <c r="AK191" s="103">
        <v>16.132000000000001</v>
      </c>
      <c r="AL191" s="103">
        <v>17.032</v>
      </c>
      <c r="AM191" s="102">
        <v>31.46</v>
      </c>
    </row>
    <row r="192" spans="16:39" x14ac:dyDescent="0.25">
      <c r="P192" s="104">
        <v>0.189</v>
      </c>
      <c r="Q192" s="103">
        <v>9.1754999999999995</v>
      </c>
      <c r="R192" s="103">
        <v>25.516999999999999</v>
      </c>
      <c r="S192" s="103">
        <v>2.5209999999999999</v>
      </c>
      <c r="T192" s="103">
        <v>69.400999999999996</v>
      </c>
      <c r="U192" s="103">
        <v>3.1760000000000002</v>
      </c>
      <c r="V192" s="103">
        <v>17.806999999999999</v>
      </c>
      <c r="W192" s="103">
        <v>22.073</v>
      </c>
      <c r="X192" s="103">
        <v>19.361999999999998</v>
      </c>
      <c r="Y192" s="103">
        <v>18.629000000000001</v>
      </c>
      <c r="Z192" s="103">
        <v>33.216000000000001</v>
      </c>
      <c r="AA192" s="103">
        <v>4.3760000000000003</v>
      </c>
      <c r="AB192" s="103">
        <v>32.316000000000003</v>
      </c>
      <c r="AC192" s="103">
        <v>21.172999999999998</v>
      </c>
      <c r="AD192" s="103">
        <v>10.263999999999999</v>
      </c>
      <c r="AE192" s="103">
        <v>68.489999999999995</v>
      </c>
      <c r="AF192" s="103">
        <v>11.019</v>
      </c>
      <c r="AG192" s="103">
        <v>41.093000000000004</v>
      </c>
      <c r="AH192" s="103">
        <v>9.6144999999999996</v>
      </c>
      <c r="AI192" s="103">
        <v>40.182000000000002</v>
      </c>
      <c r="AJ192" s="103">
        <v>42.003999999999998</v>
      </c>
      <c r="AK192" s="103">
        <v>16.096</v>
      </c>
      <c r="AL192" s="103">
        <v>16.995999999999999</v>
      </c>
      <c r="AM192" s="102">
        <v>31.405000000000001</v>
      </c>
    </row>
    <row r="193" spans="16:39" x14ac:dyDescent="0.25">
      <c r="P193" s="104">
        <v>0.19</v>
      </c>
      <c r="Q193" s="103">
        <v>9.1549999999999994</v>
      </c>
      <c r="R193" s="103">
        <v>25.47</v>
      </c>
      <c r="S193" s="103">
        <v>2.5099999999999998</v>
      </c>
      <c r="T193" s="103">
        <v>69.31</v>
      </c>
      <c r="U193" s="103">
        <v>3.16</v>
      </c>
      <c r="V193" s="103">
        <v>17.77</v>
      </c>
      <c r="W193" s="103">
        <v>22.03</v>
      </c>
      <c r="X193" s="103">
        <v>19.32</v>
      </c>
      <c r="Y193" s="103">
        <v>18.59</v>
      </c>
      <c r="Z193" s="103">
        <v>33.159999999999997</v>
      </c>
      <c r="AA193" s="103">
        <v>4.3600000000000003</v>
      </c>
      <c r="AB193" s="103">
        <v>32.26</v>
      </c>
      <c r="AC193" s="103">
        <v>21.13</v>
      </c>
      <c r="AD193" s="103">
        <v>10.24</v>
      </c>
      <c r="AE193" s="103">
        <v>68.400000000000006</v>
      </c>
      <c r="AF193" s="103">
        <v>10.99</v>
      </c>
      <c r="AG193" s="103">
        <v>41.03</v>
      </c>
      <c r="AH193" s="103">
        <v>9.5950000000000006</v>
      </c>
      <c r="AI193" s="103">
        <v>40.119999999999997</v>
      </c>
      <c r="AJ193" s="103">
        <v>41.94</v>
      </c>
      <c r="AK193" s="103">
        <v>16.059999999999999</v>
      </c>
      <c r="AL193" s="103">
        <v>16.96</v>
      </c>
      <c r="AM193" s="102">
        <v>31.35</v>
      </c>
    </row>
    <row r="194" spans="16:39" x14ac:dyDescent="0.25">
      <c r="P194" s="104">
        <v>0.191</v>
      </c>
      <c r="Q194" s="103">
        <v>9.1344999999999992</v>
      </c>
      <c r="R194" s="103">
        <v>25.422999999999998</v>
      </c>
      <c r="S194" s="103">
        <v>2.4990000000000001</v>
      </c>
      <c r="T194" s="103">
        <v>69.218999999999994</v>
      </c>
      <c r="U194" s="103">
        <v>3.1440000000000001</v>
      </c>
      <c r="V194" s="103">
        <v>17.733000000000001</v>
      </c>
      <c r="W194" s="103">
        <v>21.986999999999998</v>
      </c>
      <c r="X194" s="103">
        <v>19.277999999999999</v>
      </c>
      <c r="Y194" s="103">
        <v>18.550999999999998</v>
      </c>
      <c r="Z194" s="103">
        <v>33.103999999999999</v>
      </c>
      <c r="AA194" s="103">
        <v>4.3440000000000003</v>
      </c>
      <c r="AB194" s="103">
        <v>32.204000000000001</v>
      </c>
      <c r="AC194" s="103">
        <v>21.087</v>
      </c>
      <c r="AD194" s="103">
        <v>10.215999999999999</v>
      </c>
      <c r="AE194" s="103">
        <v>68.31</v>
      </c>
      <c r="AF194" s="103">
        <v>10.961</v>
      </c>
      <c r="AG194" s="103">
        <v>40.966999999999999</v>
      </c>
      <c r="AH194" s="103">
        <v>9.5754999999999999</v>
      </c>
      <c r="AI194" s="103">
        <v>40.058</v>
      </c>
      <c r="AJ194" s="103">
        <v>41.875999999999998</v>
      </c>
      <c r="AK194" s="103">
        <v>16.024000000000001</v>
      </c>
      <c r="AL194" s="103">
        <v>16.923999999999999</v>
      </c>
      <c r="AM194" s="102">
        <v>31.295000000000002</v>
      </c>
    </row>
    <row r="195" spans="16:39" x14ac:dyDescent="0.25">
      <c r="P195" s="104">
        <v>0.192</v>
      </c>
      <c r="Q195" s="103">
        <v>9.1140000000000008</v>
      </c>
      <c r="R195" s="103">
        <v>25.376000000000001</v>
      </c>
      <c r="S195" s="103">
        <v>2.488</v>
      </c>
      <c r="T195" s="103">
        <v>69.128</v>
      </c>
      <c r="U195" s="103">
        <v>3.1280000000000001</v>
      </c>
      <c r="V195" s="103">
        <v>17.696000000000002</v>
      </c>
      <c r="W195" s="103">
        <v>21.943999999999999</v>
      </c>
      <c r="X195" s="103">
        <v>19.236000000000001</v>
      </c>
      <c r="Y195" s="103">
        <v>18.512</v>
      </c>
      <c r="Z195" s="103">
        <v>33.048000000000002</v>
      </c>
      <c r="AA195" s="103">
        <v>4.3280000000000003</v>
      </c>
      <c r="AB195" s="103">
        <v>32.148000000000003</v>
      </c>
      <c r="AC195" s="103">
        <v>21.044</v>
      </c>
      <c r="AD195" s="103">
        <v>10.192</v>
      </c>
      <c r="AE195" s="103">
        <v>68.22</v>
      </c>
      <c r="AF195" s="103">
        <v>10.932</v>
      </c>
      <c r="AG195" s="103">
        <v>40.904000000000003</v>
      </c>
      <c r="AH195" s="103">
        <v>9.5559999999999992</v>
      </c>
      <c r="AI195" s="103">
        <v>39.996000000000002</v>
      </c>
      <c r="AJ195" s="103">
        <v>41.811999999999998</v>
      </c>
      <c r="AK195" s="103">
        <v>15.988</v>
      </c>
      <c r="AL195" s="103">
        <v>16.888000000000002</v>
      </c>
      <c r="AM195" s="102">
        <v>31.24</v>
      </c>
    </row>
    <row r="196" spans="16:39" x14ac:dyDescent="0.25">
      <c r="P196" s="104">
        <v>0.193</v>
      </c>
      <c r="Q196" s="103">
        <v>9.0935000000000006</v>
      </c>
      <c r="R196" s="103">
        <v>25.329000000000001</v>
      </c>
      <c r="S196" s="103">
        <v>2.4769999999999999</v>
      </c>
      <c r="T196" s="103">
        <v>69.037000000000006</v>
      </c>
      <c r="U196" s="103">
        <v>3.1120000000000001</v>
      </c>
      <c r="V196" s="103">
        <v>17.658999999999999</v>
      </c>
      <c r="W196" s="103">
        <v>21.901</v>
      </c>
      <c r="X196" s="103">
        <v>19.193999999999999</v>
      </c>
      <c r="Y196" s="103">
        <v>18.472999999999999</v>
      </c>
      <c r="Z196" s="103">
        <v>32.991999999999997</v>
      </c>
      <c r="AA196" s="103">
        <v>4.3120000000000003</v>
      </c>
      <c r="AB196" s="103">
        <v>32.091999999999999</v>
      </c>
      <c r="AC196" s="103">
        <v>21.001000000000001</v>
      </c>
      <c r="AD196" s="103">
        <v>10.167999999999999</v>
      </c>
      <c r="AE196" s="103">
        <v>68.13</v>
      </c>
      <c r="AF196" s="103">
        <v>10.903</v>
      </c>
      <c r="AG196" s="103">
        <v>40.841000000000001</v>
      </c>
      <c r="AH196" s="103">
        <v>9.5365000000000002</v>
      </c>
      <c r="AI196" s="103">
        <v>39.933999999999997</v>
      </c>
      <c r="AJ196" s="103">
        <v>41.747999999999998</v>
      </c>
      <c r="AK196" s="103">
        <v>15.952</v>
      </c>
      <c r="AL196" s="103">
        <v>16.852</v>
      </c>
      <c r="AM196" s="102">
        <v>31.184999999999999</v>
      </c>
    </row>
    <row r="197" spans="16:39" x14ac:dyDescent="0.25">
      <c r="P197" s="104">
        <v>0.19400000000000001</v>
      </c>
      <c r="Q197" s="103">
        <v>9.0730000000000004</v>
      </c>
      <c r="R197" s="103">
        <v>25.282</v>
      </c>
      <c r="S197" s="103">
        <v>2.4660000000000002</v>
      </c>
      <c r="T197" s="103">
        <v>68.945999999999998</v>
      </c>
      <c r="U197" s="103">
        <v>3.0960000000000001</v>
      </c>
      <c r="V197" s="103">
        <v>17.622</v>
      </c>
      <c r="W197" s="103">
        <v>21.858000000000001</v>
      </c>
      <c r="X197" s="103">
        <v>19.152000000000001</v>
      </c>
      <c r="Y197" s="103">
        <v>18.434000000000001</v>
      </c>
      <c r="Z197" s="103">
        <v>32.936</v>
      </c>
      <c r="AA197" s="103">
        <v>4.2960000000000003</v>
      </c>
      <c r="AB197" s="103">
        <v>32.036000000000001</v>
      </c>
      <c r="AC197" s="103">
        <v>20.957999999999998</v>
      </c>
      <c r="AD197" s="103">
        <v>10.144</v>
      </c>
      <c r="AE197" s="103">
        <v>68.040000000000006</v>
      </c>
      <c r="AF197" s="103">
        <v>10.874000000000001</v>
      </c>
      <c r="AG197" s="103">
        <v>40.777999999999999</v>
      </c>
      <c r="AH197" s="103">
        <v>9.5169999999999995</v>
      </c>
      <c r="AI197" s="103">
        <v>39.872</v>
      </c>
      <c r="AJ197" s="103">
        <v>41.683999999999997</v>
      </c>
      <c r="AK197" s="103">
        <v>15.916</v>
      </c>
      <c r="AL197" s="103">
        <v>16.815999999999999</v>
      </c>
      <c r="AM197" s="102">
        <v>31.13</v>
      </c>
    </row>
    <row r="198" spans="16:39" x14ac:dyDescent="0.25">
      <c r="P198" s="104">
        <v>0.19500000000000001</v>
      </c>
      <c r="Q198" s="103">
        <v>9.0525000000000002</v>
      </c>
      <c r="R198" s="103">
        <v>25.234999999999999</v>
      </c>
      <c r="S198" s="103">
        <v>2.4550000000000001</v>
      </c>
      <c r="T198" s="103">
        <v>68.855000000000004</v>
      </c>
      <c r="U198" s="103">
        <v>3.08</v>
      </c>
      <c r="V198" s="103">
        <v>17.585000000000001</v>
      </c>
      <c r="W198" s="103">
        <v>21.815000000000001</v>
      </c>
      <c r="X198" s="103">
        <v>19.11</v>
      </c>
      <c r="Y198" s="103">
        <v>18.395</v>
      </c>
      <c r="Z198" s="103">
        <v>32.880000000000003</v>
      </c>
      <c r="AA198" s="103">
        <v>4.28</v>
      </c>
      <c r="AB198" s="103">
        <v>31.98</v>
      </c>
      <c r="AC198" s="103">
        <v>20.914999999999999</v>
      </c>
      <c r="AD198" s="103">
        <v>10.119999999999999</v>
      </c>
      <c r="AE198" s="103">
        <v>67.95</v>
      </c>
      <c r="AF198" s="103">
        <v>10.845000000000001</v>
      </c>
      <c r="AG198" s="103">
        <v>40.715000000000003</v>
      </c>
      <c r="AH198" s="103">
        <v>9.4975000000000005</v>
      </c>
      <c r="AI198" s="103">
        <v>39.81</v>
      </c>
      <c r="AJ198" s="103">
        <v>41.62</v>
      </c>
      <c r="AK198" s="103">
        <v>15.88</v>
      </c>
      <c r="AL198" s="103">
        <v>16.78</v>
      </c>
      <c r="AM198" s="102">
        <v>31.074999999999999</v>
      </c>
    </row>
    <row r="199" spans="16:39" x14ac:dyDescent="0.25">
      <c r="P199" s="104">
        <v>0.19600000000000001</v>
      </c>
      <c r="Q199" s="103">
        <v>9.032</v>
      </c>
      <c r="R199" s="103">
        <v>25.187999999999999</v>
      </c>
      <c r="S199" s="103">
        <v>2.444</v>
      </c>
      <c r="T199" s="103">
        <v>68.763999999999996</v>
      </c>
      <c r="U199" s="103">
        <v>3.0640000000000001</v>
      </c>
      <c r="V199" s="103">
        <v>17.547999999999998</v>
      </c>
      <c r="W199" s="103">
        <v>21.771999999999998</v>
      </c>
      <c r="X199" s="103">
        <v>19.068000000000001</v>
      </c>
      <c r="Y199" s="103">
        <v>18.356000000000002</v>
      </c>
      <c r="Z199" s="103">
        <v>32.823999999999998</v>
      </c>
      <c r="AA199" s="103">
        <v>4.2640000000000002</v>
      </c>
      <c r="AB199" s="103">
        <v>31.923999999999999</v>
      </c>
      <c r="AC199" s="103">
        <v>20.872</v>
      </c>
      <c r="AD199" s="103">
        <v>10.096</v>
      </c>
      <c r="AE199" s="103">
        <v>67.86</v>
      </c>
      <c r="AF199" s="103">
        <v>10.816000000000001</v>
      </c>
      <c r="AG199" s="103">
        <v>40.652000000000001</v>
      </c>
      <c r="AH199" s="103">
        <v>9.4779999999999998</v>
      </c>
      <c r="AI199" s="103">
        <v>39.747999999999998</v>
      </c>
      <c r="AJ199" s="103">
        <v>41.555999999999997</v>
      </c>
      <c r="AK199" s="103">
        <v>15.843999999999999</v>
      </c>
      <c r="AL199" s="103">
        <v>16.744</v>
      </c>
      <c r="AM199" s="102">
        <v>31.02</v>
      </c>
    </row>
    <row r="200" spans="16:39" x14ac:dyDescent="0.25">
      <c r="P200" s="104">
        <v>0.19700000000000001</v>
      </c>
      <c r="Q200" s="103">
        <v>9.0114999999999998</v>
      </c>
      <c r="R200" s="103">
        <v>25.140999999999998</v>
      </c>
      <c r="S200" s="103">
        <v>2.4329999999999998</v>
      </c>
      <c r="T200" s="103">
        <v>68.673000000000002</v>
      </c>
      <c r="U200" s="103">
        <v>3.048</v>
      </c>
      <c r="V200" s="103">
        <v>17.510999999999999</v>
      </c>
      <c r="W200" s="103">
        <v>21.728999999999999</v>
      </c>
      <c r="X200" s="103">
        <v>19.026</v>
      </c>
      <c r="Y200" s="103">
        <v>18.317</v>
      </c>
      <c r="Z200" s="103">
        <v>32.768000000000001</v>
      </c>
      <c r="AA200" s="103">
        <v>4.2480000000000002</v>
      </c>
      <c r="AB200" s="103">
        <v>31.867999999999999</v>
      </c>
      <c r="AC200" s="103">
        <v>20.829000000000001</v>
      </c>
      <c r="AD200" s="103">
        <v>10.071999999999999</v>
      </c>
      <c r="AE200" s="103">
        <v>67.77</v>
      </c>
      <c r="AF200" s="103">
        <v>10.787000000000001</v>
      </c>
      <c r="AG200" s="103">
        <v>40.588999999999999</v>
      </c>
      <c r="AH200" s="103">
        <v>9.4585000000000008</v>
      </c>
      <c r="AI200" s="103">
        <v>39.686</v>
      </c>
      <c r="AJ200" s="103">
        <v>41.491999999999997</v>
      </c>
      <c r="AK200" s="103">
        <v>15.808</v>
      </c>
      <c r="AL200" s="103">
        <v>16.707999999999998</v>
      </c>
      <c r="AM200" s="102">
        <v>30.965</v>
      </c>
    </row>
    <row r="201" spans="16:39" x14ac:dyDescent="0.25">
      <c r="P201" s="104">
        <v>0.19800000000000001</v>
      </c>
      <c r="Q201" s="103">
        <v>8.9909999999999997</v>
      </c>
      <c r="R201" s="103">
        <v>25.094000000000001</v>
      </c>
      <c r="S201" s="103">
        <v>2.4220000000000002</v>
      </c>
      <c r="T201" s="103">
        <v>68.581999999999994</v>
      </c>
      <c r="U201" s="103">
        <v>3.032</v>
      </c>
      <c r="V201" s="103">
        <v>17.474</v>
      </c>
      <c r="W201" s="103">
        <v>21.686</v>
      </c>
      <c r="X201" s="103">
        <v>18.984000000000002</v>
      </c>
      <c r="Y201" s="103">
        <v>18.277999999999999</v>
      </c>
      <c r="Z201" s="103">
        <v>32.712000000000003</v>
      </c>
      <c r="AA201" s="103">
        <v>4.2320000000000002</v>
      </c>
      <c r="AB201" s="103">
        <v>31.812000000000001</v>
      </c>
      <c r="AC201" s="103">
        <v>20.786000000000001</v>
      </c>
      <c r="AD201" s="103">
        <v>10.048</v>
      </c>
      <c r="AE201" s="103">
        <v>67.680000000000007</v>
      </c>
      <c r="AF201" s="103">
        <v>10.757999999999999</v>
      </c>
      <c r="AG201" s="103">
        <v>40.526000000000003</v>
      </c>
      <c r="AH201" s="103">
        <v>9.4390000000000001</v>
      </c>
      <c r="AI201" s="103">
        <v>39.624000000000002</v>
      </c>
      <c r="AJ201" s="103">
        <v>41.427999999999997</v>
      </c>
      <c r="AK201" s="103">
        <v>15.772</v>
      </c>
      <c r="AL201" s="103">
        <v>16.672000000000001</v>
      </c>
      <c r="AM201" s="102">
        <v>30.91</v>
      </c>
    </row>
    <row r="202" spans="16:39" x14ac:dyDescent="0.25">
      <c r="P202" s="104">
        <v>0.19900000000000001</v>
      </c>
      <c r="Q202" s="103">
        <v>8.9704999999999995</v>
      </c>
      <c r="R202" s="103">
        <v>25.047000000000001</v>
      </c>
      <c r="S202" s="103">
        <v>2.411</v>
      </c>
      <c r="T202" s="103">
        <v>68.491</v>
      </c>
      <c r="U202" s="103">
        <v>3.016</v>
      </c>
      <c r="V202" s="103">
        <v>17.437000000000001</v>
      </c>
      <c r="W202" s="103">
        <v>21.643000000000001</v>
      </c>
      <c r="X202" s="103">
        <v>18.942</v>
      </c>
      <c r="Y202" s="103">
        <v>18.239000000000001</v>
      </c>
      <c r="Z202" s="103">
        <v>32.655999999999999</v>
      </c>
      <c r="AA202" s="103">
        <v>4.2160000000000002</v>
      </c>
      <c r="AB202" s="103">
        <v>31.756</v>
      </c>
      <c r="AC202" s="103">
        <v>20.742999999999999</v>
      </c>
      <c r="AD202" s="103">
        <v>10.023999999999999</v>
      </c>
      <c r="AE202" s="103">
        <v>67.59</v>
      </c>
      <c r="AF202" s="103">
        <v>10.728999999999999</v>
      </c>
      <c r="AG202" s="103">
        <v>40.463000000000001</v>
      </c>
      <c r="AH202" s="103">
        <v>9.4194999999999993</v>
      </c>
      <c r="AI202" s="103">
        <v>39.561999999999998</v>
      </c>
      <c r="AJ202" s="103">
        <v>41.363999999999997</v>
      </c>
      <c r="AK202" s="103">
        <v>15.736000000000001</v>
      </c>
      <c r="AL202" s="103">
        <v>16.635999999999999</v>
      </c>
      <c r="AM202" s="102">
        <v>30.855</v>
      </c>
    </row>
    <row r="203" spans="16:39" x14ac:dyDescent="0.25">
      <c r="P203" s="104">
        <v>0.2</v>
      </c>
      <c r="Q203" s="103">
        <v>8.9499999999999993</v>
      </c>
      <c r="R203" s="103">
        <v>25</v>
      </c>
      <c r="S203" s="103">
        <v>2.4</v>
      </c>
      <c r="T203" s="103">
        <v>68.400000000000006</v>
      </c>
      <c r="U203" s="103">
        <v>3</v>
      </c>
      <c r="V203" s="103">
        <v>17.399999999999999</v>
      </c>
      <c r="W203" s="103">
        <v>21.6</v>
      </c>
      <c r="X203" s="103">
        <v>18.899999999999999</v>
      </c>
      <c r="Y203" s="103">
        <v>18.2</v>
      </c>
      <c r="Z203" s="103">
        <v>32.6</v>
      </c>
      <c r="AA203" s="103">
        <v>4.2</v>
      </c>
      <c r="AB203" s="103">
        <v>31.7</v>
      </c>
      <c r="AC203" s="103">
        <v>20.7</v>
      </c>
      <c r="AD203" s="103">
        <v>10</v>
      </c>
      <c r="AE203" s="103">
        <v>67.5</v>
      </c>
      <c r="AF203" s="103">
        <v>10.7</v>
      </c>
      <c r="AG203" s="103">
        <v>40.4</v>
      </c>
      <c r="AH203" s="103">
        <v>9.4</v>
      </c>
      <c r="AI203" s="103">
        <v>39.5</v>
      </c>
      <c r="AJ203" s="103">
        <v>41.3</v>
      </c>
      <c r="AK203" s="103">
        <v>15.7</v>
      </c>
      <c r="AL203" s="103">
        <v>16.600000000000001</v>
      </c>
      <c r="AM203" s="102">
        <v>30.8</v>
      </c>
    </row>
    <row r="204" spans="16:39" x14ac:dyDescent="0.25">
      <c r="P204" s="104">
        <v>0.20100000000000001</v>
      </c>
      <c r="Q204" s="103">
        <v>8.9380000000000006</v>
      </c>
      <c r="R204" s="103">
        <v>24.957999999999998</v>
      </c>
      <c r="S204" s="103">
        <v>2.395</v>
      </c>
      <c r="T204" s="103">
        <v>68.319999999999993</v>
      </c>
      <c r="U204" s="103">
        <v>2.992</v>
      </c>
      <c r="V204" s="103">
        <v>17.367999999999999</v>
      </c>
      <c r="W204" s="103">
        <v>21.562999999999999</v>
      </c>
      <c r="X204" s="103">
        <v>18.867000000000001</v>
      </c>
      <c r="Y204" s="103">
        <v>18.167000000000002</v>
      </c>
      <c r="Z204" s="103">
        <v>32.549999999999997</v>
      </c>
      <c r="AA204" s="103">
        <v>4.1879999999999997</v>
      </c>
      <c r="AB204" s="103">
        <v>31.651</v>
      </c>
      <c r="AC204" s="103">
        <v>20.664999999999999</v>
      </c>
      <c r="AD204" s="103">
        <v>9.9845000000000006</v>
      </c>
      <c r="AE204" s="103">
        <v>67.42</v>
      </c>
      <c r="AF204" s="103">
        <v>10.682499999999999</v>
      </c>
      <c r="AG204" s="103">
        <v>40.341999999999999</v>
      </c>
      <c r="AH204" s="103">
        <v>9.3879999999999999</v>
      </c>
      <c r="AI204" s="103">
        <v>39.433</v>
      </c>
      <c r="AJ204" s="103">
        <v>41.241</v>
      </c>
      <c r="AK204" s="103">
        <v>15.670999999999999</v>
      </c>
      <c r="AL204" s="103">
        <v>16.568999999999999</v>
      </c>
      <c r="AM204" s="102">
        <v>30.751999999999999</v>
      </c>
    </row>
    <row r="205" spans="16:39" x14ac:dyDescent="0.25">
      <c r="P205" s="104">
        <v>0.20200000000000001</v>
      </c>
      <c r="Q205" s="103">
        <v>8.9260000000000002</v>
      </c>
      <c r="R205" s="103">
        <v>24.916</v>
      </c>
      <c r="S205" s="103">
        <v>2.39</v>
      </c>
      <c r="T205" s="103">
        <v>68.239999999999995</v>
      </c>
      <c r="U205" s="103">
        <v>2.984</v>
      </c>
      <c r="V205" s="103">
        <v>17.335999999999999</v>
      </c>
      <c r="W205" s="103">
        <v>21.526</v>
      </c>
      <c r="X205" s="103">
        <v>18.834</v>
      </c>
      <c r="Y205" s="103">
        <v>18.134</v>
      </c>
      <c r="Z205" s="103">
        <v>32.5</v>
      </c>
      <c r="AA205" s="103">
        <v>4.1760000000000002</v>
      </c>
      <c r="AB205" s="103">
        <v>31.602</v>
      </c>
      <c r="AC205" s="103">
        <v>20.63</v>
      </c>
      <c r="AD205" s="103">
        <v>9.9689999999999994</v>
      </c>
      <c r="AE205" s="103">
        <v>67.34</v>
      </c>
      <c r="AF205" s="103">
        <v>10.664999999999999</v>
      </c>
      <c r="AG205" s="103">
        <v>40.283999999999999</v>
      </c>
      <c r="AH205" s="103">
        <v>9.3759999999999994</v>
      </c>
      <c r="AI205" s="103">
        <v>39.366</v>
      </c>
      <c r="AJ205" s="103">
        <v>41.182000000000002</v>
      </c>
      <c r="AK205" s="103">
        <v>15.641999999999999</v>
      </c>
      <c r="AL205" s="103">
        <v>16.538</v>
      </c>
      <c r="AM205" s="102">
        <v>30.704000000000001</v>
      </c>
    </row>
    <row r="206" spans="16:39" x14ac:dyDescent="0.25">
      <c r="P206" s="104">
        <v>0.20300000000000001</v>
      </c>
      <c r="Q206" s="103">
        <v>8.9139999999999997</v>
      </c>
      <c r="R206" s="103">
        <v>24.873999999999999</v>
      </c>
      <c r="S206" s="103">
        <v>2.3849999999999998</v>
      </c>
      <c r="T206" s="103">
        <v>68.16</v>
      </c>
      <c r="U206" s="103">
        <v>2.976</v>
      </c>
      <c r="V206" s="103">
        <v>17.303999999999998</v>
      </c>
      <c r="W206" s="103">
        <v>21.489000000000001</v>
      </c>
      <c r="X206" s="103">
        <v>18.800999999999998</v>
      </c>
      <c r="Y206" s="103">
        <v>18.100999999999999</v>
      </c>
      <c r="Z206" s="103">
        <v>32.450000000000003</v>
      </c>
      <c r="AA206" s="103">
        <v>4.1639999999999997</v>
      </c>
      <c r="AB206" s="103">
        <v>31.553000000000001</v>
      </c>
      <c r="AC206" s="103">
        <v>20.594999999999999</v>
      </c>
      <c r="AD206" s="103">
        <v>9.9535</v>
      </c>
      <c r="AE206" s="103">
        <v>67.260000000000005</v>
      </c>
      <c r="AF206" s="103">
        <v>10.647500000000001</v>
      </c>
      <c r="AG206" s="103">
        <v>40.225999999999999</v>
      </c>
      <c r="AH206" s="103">
        <v>9.3640000000000008</v>
      </c>
      <c r="AI206" s="103">
        <v>39.298999999999999</v>
      </c>
      <c r="AJ206" s="103">
        <v>41.122999999999998</v>
      </c>
      <c r="AK206" s="103">
        <v>15.613</v>
      </c>
      <c r="AL206" s="103">
        <v>16.507000000000001</v>
      </c>
      <c r="AM206" s="102">
        <v>30.655999999999999</v>
      </c>
    </row>
    <row r="207" spans="16:39" x14ac:dyDescent="0.25">
      <c r="P207" s="104">
        <v>0.20399999999999999</v>
      </c>
      <c r="Q207" s="103">
        <v>8.9019999999999992</v>
      </c>
      <c r="R207" s="103">
        <v>24.832000000000001</v>
      </c>
      <c r="S207" s="103">
        <v>2.38</v>
      </c>
      <c r="T207" s="103">
        <v>68.08</v>
      </c>
      <c r="U207" s="103">
        <v>2.968</v>
      </c>
      <c r="V207" s="103">
        <v>17.271999999999998</v>
      </c>
      <c r="W207" s="103">
        <v>21.452000000000002</v>
      </c>
      <c r="X207" s="103">
        <v>18.768000000000001</v>
      </c>
      <c r="Y207" s="103">
        <v>18.068000000000001</v>
      </c>
      <c r="Z207" s="103">
        <v>32.4</v>
      </c>
      <c r="AA207" s="103">
        <v>4.1520000000000001</v>
      </c>
      <c r="AB207" s="103">
        <v>31.504000000000001</v>
      </c>
      <c r="AC207" s="103">
        <v>20.56</v>
      </c>
      <c r="AD207" s="103">
        <v>9.9380000000000006</v>
      </c>
      <c r="AE207" s="103">
        <v>67.180000000000007</v>
      </c>
      <c r="AF207" s="103">
        <v>10.63</v>
      </c>
      <c r="AG207" s="103">
        <v>40.167999999999999</v>
      </c>
      <c r="AH207" s="103">
        <v>9.3520000000000003</v>
      </c>
      <c r="AI207" s="103">
        <v>39.231999999999999</v>
      </c>
      <c r="AJ207" s="103">
        <v>41.064</v>
      </c>
      <c r="AK207" s="103">
        <v>15.584</v>
      </c>
      <c r="AL207" s="103">
        <v>16.475999999999999</v>
      </c>
      <c r="AM207" s="102">
        <v>30.608000000000001</v>
      </c>
    </row>
    <row r="208" spans="16:39" x14ac:dyDescent="0.25">
      <c r="P208" s="104">
        <v>0.20499999999999999</v>
      </c>
      <c r="Q208" s="103">
        <v>8.89</v>
      </c>
      <c r="R208" s="103">
        <v>24.79</v>
      </c>
      <c r="S208" s="103">
        <v>2.375</v>
      </c>
      <c r="T208" s="103">
        <v>68</v>
      </c>
      <c r="U208" s="103">
        <v>2.96</v>
      </c>
      <c r="V208" s="103">
        <v>17.239999999999998</v>
      </c>
      <c r="W208" s="103">
        <v>21.414999999999999</v>
      </c>
      <c r="X208" s="103">
        <v>18.734999999999999</v>
      </c>
      <c r="Y208" s="103">
        <v>18.035</v>
      </c>
      <c r="Z208" s="103">
        <v>32.35</v>
      </c>
      <c r="AA208" s="103">
        <v>4.1399999999999997</v>
      </c>
      <c r="AB208" s="103">
        <v>31.454999999999998</v>
      </c>
      <c r="AC208" s="103">
        <v>20.524999999999999</v>
      </c>
      <c r="AD208" s="103">
        <v>9.9224999999999994</v>
      </c>
      <c r="AE208" s="103">
        <v>67.099999999999994</v>
      </c>
      <c r="AF208" s="103">
        <v>10.612500000000001</v>
      </c>
      <c r="AG208" s="103">
        <v>40.11</v>
      </c>
      <c r="AH208" s="103">
        <v>9.34</v>
      </c>
      <c r="AI208" s="103">
        <v>39.164999999999999</v>
      </c>
      <c r="AJ208" s="103">
        <v>41.005000000000003</v>
      </c>
      <c r="AK208" s="103">
        <v>15.555</v>
      </c>
      <c r="AL208" s="103">
        <v>16.445</v>
      </c>
      <c r="AM208" s="102">
        <v>30.56</v>
      </c>
    </row>
    <row r="209" spans="16:39" x14ac:dyDescent="0.25">
      <c r="P209" s="104">
        <v>0.20599999999999999</v>
      </c>
      <c r="Q209" s="103">
        <v>8.8780000000000001</v>
      </c>
      <c r="R209" s="103">
        <v>24.748000000000001</v>
      </c>
      <c r="S209" s="103">
        <v>2.37</v>
      </c>
      <c r="T209" s="103">
        <v>67.92</v>
      </c>
      <c r="U209" s="103">
        <v>2.952</v>
      </c>
      <c r="V209" s="103">
        <v>17.207999999999998</v>
      </c>
      <c r="W209" s="103">
        <v>21.378</v>
      </c>
      <c r="X209" s="103">
        <v>18.702000000000002</v>
      </c>
      <c r="Y209" s="103">
        <v>18.001999999999999</v>
      </c>
      <c r="Z209" s="103">
        <v>32.299999999999997</v>
      </c>
      <c r="AA209" s="103">
        <v>4.1280000000000001</v>
      </c>
      <c r="AB209" s="103">
        <v>31.405999999999999</v>
      </c>
      <c r="AC209" s="103">
        <v>20.49</v>
      </c>
      <c r="AD209" s="103">
        <v>9.907</v>
      </c>
      <c r="AE209" s="103">
        <v>67.02</v>
      </c>
      <c r="AF209" s="103">
        <v>10.595000000000001</v>
      </c>
      <c r="AG209" s="103">
        <v>40.052</v>
      </c>
      <c r="AH209" s="103">
        <v>9.3279999999999994</v>
      </c>
      <c r="AI209" s="103">
        <v>39.097999999999999</v>
      </c>
      <c r="AJ209" s="103">
        <v>40.945999999999998</v>
      </c>
      <c r="AK209" s="103">
        <v>15.526</v>
      </c>
      <c r="AL209" s="103">
        <v>16.414000000000001</v>
      </c>
      <c r="AM209" s="102">
        <v>30.512</v>
      </c>
    </row>
    <row r="210" spans="16:39" x14ac:dyDescent="0.25">
      <c r="P210" s="104">
        <v>0.20699999999999999</v>
      </c>
      <c r="Q210" s="103">
        <v>8.8659999999999997</v>
      </c>
      <c r="R210" s="103">
        <v>24.706</v>
      </c>
      <c r="S210" s="103">
        <v>2.3650000000000002</v>
      </c>
      <c r="T210" s="103">
        <v>67.84</v>
      </c>
      <c r="U210" s="103">
        <v>2.944</v>
      </c>
      <c r="V210" s="103">
        <v>17.175999999999998</v>
      </c>
      <c r="W210" s="103">
        <v>21.341000000000001</v>
      </c>
      <c r="X210" s="103">
        <v>18.669</v>
      </c>
      <c r="Y210" s="103">
        <v>17.969000000000001</v>
      </c>
      <c r="Z210" s="103">
        <v>32.25</v>
      </c>
      <c r="AA210" s="103">
        <v>4.1159999999999997</v>
      </c>
      <c r="AB210" s="103">
        <v>31.356999999999999</v>
      </c>
      <c r="AC210" s="103">
        <v>20.454999999999998</v>
      </c>
      <c r="AD210" s="103">
        <v>9.8915000000000006</v>
      </c>
      <c r="AE210" s="103">
        <v>66.94</v>
      </c>
      <c r="AF210" s="103">
        <v>10.577500000000001</v>
      </c>
      <c r="AG210" s="103">
        <v>39.994</v>
      </c>
      <c r="AH210" s="103">
        <v>9.3160000000000007</v>
      </c>
      <c r="AI210" s="103">
        <v>39.030999999999999</v>
      </c>
      <c r="AJ210" s="103">
        <v>40.887</v>
      </c>
      <c r="AK210" s="103">
        <v>15.497</v>
      </c>
      <c r="AL210" s="103">
        <v>16.382999999999999</v>
      </c>
      <c r="AM210" s="102">
        <v>30.463999999999999</v>
      </c>
    </row>
    <row r="211" spans="16:39" x14ac:dyDescent="0.25">
      <c r="P211" s="104">
        <v>0.20799999999999999</v>
      </c>
      <c r="Q211" s="103">
        <v>8.8539999999999992</v>
      </c>
      <c r="R211" s="103">
        <v>24.664000000000001</v>
      </c>
      <c r="S211" s="103">
        <v>2.36</v>
      </c>
      <c r="T211" s="103">
        <v>67.760000000000005</v>
      </c>
      <c r="U211" s="103">
        <v>2.9359999999999999</v>
      </c>
      <c r="V211" s="103">
        <v>17.143999999999998</v>
      </c>
      <c r="W211" s="103">
        <v>21.303999999999998</v>
      </c>
      <c r="X211" s="103">
        <v>18.635999999999999</v>
      </c>
      <c r="Y211" s="103">
        <v>17.936</v>
      </c>
      <c r="Z211" s="103">
        <v>32.200000000000003</v>
      </c>
      <c r="AA211" s="103">
        <v>4.1040000000000001</v>
      </c>
      <c r="AB211" s="103">
        <v>31.308</v>
      </c>
      <c r="AC211" s="103">
        <v>20.420000000000002</v>
      </c>
      <c r="AD211" s="103">
        <v>9.8759999999999994</v>
      </c>
      <c r="AE211" s="103">
        <v>66.86</v>
      </c>
      <c r="AF211" s="103">
        <v>10.56</v>
      </c>
      <c r="AG211" s="103">
        <v>39.936</v>
      </c>
      <c r="AH211" s="103">
        <v>9.3040000000000003</v>
      </c>
      <c r="AI211" s="103">
        <v>38.963999999999999</v>
      </c>
      <c r="AJ211" s="103">
        <v>40.828000000000003</v>
      </c>
      <c r="AK211" s="103">
        <v>15.468</v>
      </c>
      <c r="AL211" s="103">
        <v>16.352</v>
      </c>
      <c r="AM211" s="102">
        <v>30.416</v>
      </c>
    </row>
    <row r="212" spans="16:39" x14ac:dyDescent="0.25">
      <c r="P212" s="104">
        <v>0.20899999999999999</v>
      </c>
      <c r="Q212" s="103">
        <v>8.8420000000000005</v>
      </c>
      <c r="R212" s="103">
        <v>24.622</v>
      </c>
      <c r="S212" s="103">
        <v>2.355</v>
      </c>
      <c r="T212" s="103">
        <v>67.680000000000007</v>
      </c>
      <c r="U212" s="103">
        <v>2.9279999999999999</v>
      </c>
      <c r="V212" s="103">
        <v>17.111999999999998</v>
      </c>
      <c r="W212" s="103">
        <v>21.266999999999999</v>
      </c>
      <c r="X212" s="103">
        <v>18.603000000000002</v>
      </c>
      <c r="Y212" s="103">
        <v>17.902999999999999</v>
      </c>
      <c r="Z212" s="103">
        <v>32.15</v>
      </c>
      <c r="AA212" s="103">
        <v>4.0919999999999996</v>
      </c>
      <c r="AB212" s="103">
        <v>31.259</v>
      </c>
      <c r="AC212" s="103">
        <v>20.385000000000002</v>
      </c>
      <c r="AD212" s="103">
        <v>9.8605</v>
      </c>
      <c r="AE212" s="103">
        <v>66.78</v>
      </c>
      <c r="AF212" s="103">
        <v>10.5425</v>
      </c>
      <c r="AG212" s="103">
        <v>39.878</v>
      </c>
      <c r="AH212" s="103">
        <v>9.2919999999999998</v>
      </c>
      <c r="AI212" s="103">
        <v>38.896999999999998</v>
      </c>
      <c r="AJ212" s="103">
        <v>40.768999999999998</v>
      </c>
      <c r="AK212" s="103">
        <v>15.439</v>
      </c>
      <c r="AL212" s="103">
        <v>16.321000000000002</v>
      </c>
      <c r="AM212" s="102">
        <v>30.367999999999999</v>
      </c>
    </row>
    <row r="213" spans="16:39" x14ac:dyDescent="0.25">
      <c r="P213" s="104">
        <v>0.21</v>
      </c>
      <c r="Q213" s="103">
        <v>8.83</v>
      </c>
      <c r="R213" s="103">
        <v>24.58</v>
      </c>
      <c r="S213" s="103">
        <v>2.35</v>
      </c>
      <c r="T213" s="103">
        <v>67.599999999999994</v>
      </c>
      <c r="U213" s="103">
        <v>2.92</v>
      </c>
      <c r="V213" s="103">
        <v>17.079999999999998</v>
      </c>
      <c r="W213" s="103">
        <v>21.23</v>
      </c>
      <c r="X213" s="103">
        <v>18.57</v>
      </c>
      <c r="Y213" s="103">
        <v>17.87</v>
      </c>
      <c r="Z213" s="103">
        <v>32.1</v>
      </c>
      <c r="AA213" s="103">
        <v>4.08</v>
      </c>
      <c r="AB213" s="103">
        <v>31.21</v>
      </c>
      <c r="AC213" s="103">
        <v>20.350000000000001</v>
      </c>
      <c r="AD213" s="103">
        <v>9.8450000000000006</v>
      </c>
      <c r="AE213" s="103">
        <v>66.7</v>
      </c>
      <c r="AF213" s="103">
        <v>10.525</v>
      </c>
      <c r="AG213" s="103">
        <v>39.82</v>
      </c>
      <c r="AH213" s="103">
        <v>9.2799999999999994</v>
      </c>
      <c r="AI213" s="103">
        <v>38.83</v>
      </c>
      <c r="AJ213" s="103">
        <v>40.71</v>
      </c>
      <c r="AK213" s="103">
        <v>15.41</v>
      </c>
      <c r="AL213" s="103">
        <v>16.29</v>
      </c>
      <c r="AM213" s="102">
        <v>30.32</v>
      </c>
    </row>
    <row r="214" spans="16:39" x14ac:dyDescent="0.25">
      <c r="P214" s="104">
        <v>0.21099999999999999</v>
      </c>
      <c r="Q214" s="103">
        <v>8.8179999999999996</v>
      </c>
      <c r="R214" s="103">
        <v>24.538</v>
      </c>
      <c r="S214" s="103">
        <v>2.3450000000000002</v>
      </c>
      <c r="T214" s="103">
        <v>67.52</v>
      </c>
      <c r="U214" s="103">
        <v>2.9119999999999999</v>
      </c>
      <c r="V214" s="103">
        <v>17.047999999999998</v>
      </c>
      <c r="W214" s="103">
        <v>21.193000000000001</v>
      </c>
      <c r="X214" s="103">
        <v>18.536999999999999</v>
      </c>
      <c r="Y214" s="103">
        <v>17.837</v>
      </c>
      <c r="Z214" s="103">
        <v>32.049999999999997</v>
      </c>
      <c r="AA214" s="103">
        <v>4.0679999999999996</v>
      </c>
      <c r="AB214" s="103">
        <v>31.161000000000001</v>
      </c>
      <c r="AC214" s="103">
        <v>20.315000000000001</v>
      </c>
      <c r="AD214" s="103">
        <v>9.8294999999999995</v>
      </c>
      <c r="AE214" s="103">
        <v>66.62</v>
      </c>
      <c r="AF214" s="103">
        <v>10.5075</v>
      </c>
      <c r="AG214" s="103">
        <v>39.762</v>
      </c>
      <c r="AH214" s="103">
        <v>9.2680000000000007</v>
      </c>
      <c r="AI214" s="103">
        <v>38.762999999999998</v>
      </c>
      <c r="AJ214" s="103">
        <v>40.651000000000003</v>
      </c>
      <c r="AK214" s="103">
        <v>15.381</v>
      </c>
      <c r="AL214" s="103">
        <v>16.259</v>
      </c>
      <c r="AM214" s="102">
        <v>30.271999999999998</v>
      </c>
    </row>
    <row r="215" spans="16:39" x14ac:dyDescent="0.25">
      <c r="P215" s="104">
        <v>0.21199999999999999</v>
      </c>
      <c r="Q215" s="103">
        <v>8.8059999999999992</v>
      </c>
      <c r="R215" s="103">
        <v>24.495999999999999</v>
      </c>
      <c r="S215" s="103">
        <v>2.34</v>
      </c>
      <c r="T215" s="103">
        <v>67.44</v>
      </c>
      <c r="U215" s="103">
        <v>2.9039999999999999</v>
      </c>
      <c r="V215" s="103">
        <v>17.015999999999998</v>
      </c>
      <c r="W215" s="103">
        <v>21.155999999999999</v>
      </c>
      <c r="X215" s="103">
        <v>18.504000000000001</v>
      </c>
      <c r="Y215" s="103">
        <v>17.803999999999998</v>
      </c>
      <c r="Z215" s="103">
        <v>32</v>
      </c>
      <c r="AA215" s="103">
        <v>4.056</v>
      </c>
      <c r="AB215" s="103">
        <v>31.111999999999998</v>
      </c>
      <c r="AC215" s="103">
        <v>20.28</v>
      </c>
      <c r="AD215" s="103">
        <v>9.8140000000000001</v>
      </c>
      <c r="AE215" s="103">
        <v>66.540000000000006</v>
      </c>
      <c r="AF215" s="103">
        <v>10.49</v>
      </c>
      <c r="AG215" s="103">
        <v>39.704000000000001</v>
      </c>
      <c r="AH215" s="103">
        <v>9.2560000000000002</v>
      </c>
      <c r="AI215" s="103">
        <v>38.695999999999998</v>
      </c>
      <c r="AJ215" s="103">
        <v>40.591999999999999</v>
      </c>
      <c r="AK215" s="103">
        <v>15.352</v>
      </c>
      <c r="AL215" s="103">
        <v>16.228000000000002</v>
      </c>
      <c r="AM215" s="102">
        <v>30.224</v>
      </c>
    </row>
    <row r="216" spans="16:39" x14ac:dyDescent="0.25">
      <c r="P216" s="104">
        <v>0.21299999999999999</v>
      </c>
      <c r="Q216" s="103">
        <v>8.7940000000000005</v>
      </c>
      <c r="R216" s="103">
        <v>24.454000000000001</v>
      </c>
      <c r="S216" s="103">
        <v>2.335</v>
      </c>
      <c r="T216" s="103">
        <v>67.36</v>
      </c>
      <c r="U216" s="103">
        <v>2.8959999999999999</v>
      </c>
      <c r="V216" s="103">
        <v>16.984000000000002</v>
      </c>
      <c r="W216" s="103">
        <v>21.119</v>
      </c>
      <c r="X216" s="103">
        <v>18.471</v>
      </c>
      <c r="Y216" s="103">
        <v>17.771000000000001</v>
      </c>
      <c r="Z216" s="103">
        <v>31.95</v>
      </c>
      <c r="AA216" s="103">
        <v>4.0439999999999996</v>
      </c>
      <c r="AB216" s="103">
        <v>31.062999999999999</v>
      </c>
      <c r="AC216" s="103">
        <v>20.245000000000001</v>
      </c>
      <c r="AD216" s="103">
        <v>9.7985000000000007</v>
      </c>
      <c r="AE216" s="103">
        <v>66.459999999999994</v>
      </c>
      <c r="AF216" s="103">
        <v>10.4725</v>
      </c>
      <c r="AG216" s="103">
        <v>39.646000000000001</v>
      </c>
      <c r="AH216" s="103">
        <v>9.2439999999999998</v>
      </c>
      <c r="AI216" s="103">
        <v>38.628999999999998</v>
      </c>
      <c r="AJ216" s="103">
        <v>40.533000000000001</v>
      </c>
      <c r="AK216" s="103">
        <v>15.323</v>
      </c>
      <c r="AL216" s="103">
        <v>16.196999999999999</v>
      </c>
      <c r="AM216" s="102">
        <v>30.175999999999998</v>
      </c>
    </row>
    <row r="217" spans="16:39" x14ac:dyDescent="0.25">
      <c r="P217" s="104">
        <v>0.214</v>
      </c>
      <c r="Q217" s="103">
        <v>8.782</v>
      </c>
      <c r="R217" s="103">
        <v>24.411999999999999</v>
      </c>
      <c r="S217" s="103">
        <v>2.33</v>
      </c>
      <c r="T217" s="103">
        <v>67.28</v>
      </c>
      <c r="U217" s="103">
        <v>2.8879999999999999</v>
      </c>
      <c r="V217" s="103">
        <v>16.952000000000002</v>
      </c>
      <c r="W217" s="103">
        <v>21.082000000000001</v>
      </c>
      <c r="X217" s="103">
        <v>18.437999999999999</v>
      </c>
      <c r="Y217" s="103">
        <v>17.738</v>
      </c>
      <c r="Z217" s="103">
        <v>31.9</v>
      </c>
      <c r="AA217" s="103">
        <v>4.032</v>
      </c>
      <c r="AB217" s="103">
        <v>31.013999999999999</v>
      </c>
      <c r="AC217" s="103">
        <v>20.21</v>
      </c>
      <c r="AD217" s="103">
        <v>9.7829999999999995</v>
      </c>
      <c r="AE217" s="103">
        <v>66.38</v>
      </c>
      <c r="AF217" s="103">
        <v>10.455</v>
      </c>
      <c r="AG217" s="103">
        <v>39.588000000000001</v>
      </c>
      <c r="AH217" s="103">
        <v>9.2319999999999993</v>
      </c>
      <c r="AI217" s="103">
        <v>38.561999999999998</v>
      </c>
      <c r="AJ217" s="103">
        <v>40.473999999999997</v>
      </c>
      <c r="AK217" s="103">
        <v>15.294</v>
      </c>
      <c r="AL217" s="103">
        <v>16.166</v>
      </c>
      <c r="AM217" s="102">
        <v>30.128</v>
      </c>
    </row>
    <row r="218" spans="16:39" x14ac:dyDescent="0.25">
      <c r="P218" s="104">
        <v>0.215</v>
      </c>
      <c r="Q218" s="103">
        <v>8.77</v>
      </c>
      <c r="R218" s="103">
        <v>24.37</v>
      </c>
      <c r="S218" s="103">
        <v>2.3250000000000002</v>
      </c>
      <c r="T218" s="103">
        <v>67.2</v>
      </c>
      <c r="U218" s="103">
        <v>2.88</v>
      </c>
      <c r="V218" s="103">
        <v>16.920000000000002</v>
      </c>
      <c r="W218" s="103">
        <v>21.045000000000002</v>
      </c>
      <c r="X218" s="103">
        <v>18.405000000000001</v>
      </c>
      <c r="Y218" s="103">
        <v>17.704999999999998</v>
      </c>
      <c r="Z218" s="103">
        <v>31.85</v>
      </c>
      <c r="AA218" s="103">
        <v>4.0199999999999996</v>
      </c>
      <c r="AB218" s="103">
        <v>30.965</v>
      </c>
      <c r="AC218" s="103">
        <v>20.175000000000001</v>
      </c>
      <c r="AD218" s="103">
        <v>9.7675000000000001</v>
      </c>
      <c r="AE218" s="103">
        <v>66.3</v>
      </c>
      <c r="AF218" s="103">
        <v>10.4375</v>
      </c>
      <c r="AG218" s="103">
        <v>39.53</v>
      </c>
      <c r="AH218" s="103">
        <v>9.2200000000000006</v>
      </c>
      <c r="AI218" s="103">
        <v>38.494999999999997</v>
      </c>
      <c r="AJ218" s="103">
        <v>40.414999999999999</v>
      </c>
      <c r="AK218" s="103">
        <v>15.265000000000001</v>
      </c>
      <c r="AL218" s="103">
        <v>16.135000000000002</v>
      </c>
      <c r="AM218" s="102">
        <v>30.08</v>
      </c>
    </row>
    <row r="219" spans="16:39" x14ac:dyDescent="0.25">
      <c r="P219" s="104">
        <v>0.216</v>
      </c>
      <c r="Q219" s="103">
        <v>8.7579999999999991</v>
      </c>
      <c r="R219" s="103">
        <v>24.327999999999999</v>
      </c>
      <c r="S219" s="103">
        <v>2.3199999999999998</v>
      </c>
      <c r="T219" s="103">
        <v>67.12</v>
      </c>
      <c r="U219" s="103">
        <v>2.8719999999999999</v>
      </c>
      <c r="V219" s="103">
        <v>16.888000000000002</v>
      </c>
      <c r="W219" s="103">
        <v>21.007999999999999</v>
      </c>
      <c r="X219" s="103">
        <v>18.372</v>
      </c>
      <c r="Y219" s="103">
        <v>17.672000000000001</v>
      </c>
      <c r="Z219" s="103">
        <v>31.8</v>
      </c>
      <c r="AA219" s="103">
        <v>4.008</v>
      </c>
      <c r="AB219" s="103">
        <v>30.916</v>
      </c>
      <c r="AC219" s="103">
        <v>20.14</v>
      </c>
      <c r="AD219" s="103">
        <v>9.7520000000000007</v>
      </c>
      <c r="AE219" s="103">
        <v>66.22</v>
      </c>
      <c r="AF219" s="103">
        <v>10.42</v>
      </c>
      <c r="AG219" s="103">
        <v>39.472000000000001</v>
      </c>
      <c r="AH219" s="103">
        <v>9.2080000000000002</v>
      </c>
      <c r="AI219" s="103">
        <v>38.427999999999997</v>
      </c>
      <c r="AJ219" s="103">
        <v>40.356000000000002</v>
      </c>
      <c r="AK219" s="103">
        <v>15.236000000000001</v>
      </c>
      <c r="AL219" s="103">
        <v>16.103999999999999</v>
      </c>
      <c r="AM219" s="102">
        <v>30.032</v>
      </c>
    </row>
    <row r="220" spans="16:39" x14ac:dyDescent="0.25">
      <c r="P220" s="104">
        <v>0.217</v>
      </c>
      <c r="Q220" s="103">
        <v>8.7460000000000004</v>
      </c>
      <c r="R220" s="103">
        <v>24.286000000000001</v>
      </c>
      <c r="S220" s="103">
        <v>2.3149999999999999</v>
      </c>
      <c r="T220" s="103">
        <v>67.040000000000006</v>
      </c>
      <c r="U220" s="103">
        <v>2.8639999999999999</v>
      </c>
      <c r="V220" s="103">
        <v>16.856000000000002</v>
      </c>
      <c r="W220" s="103">
        <v>20.971</v>
      </c>
      <c r="X220" s="103">
        <v>18.338999999999999</v>
      </c>
      <c r="Y220" s="103">
        <v>17.638999999999999</v>
      </c>
      <c r="Z220" s="103">
        <v>31.75</v>
      </c>
      <c r="AA220" s="103">
        <v>3.996</v>
      </c>
      <c r="AB220" s="103">
        <v>30.867000000000001</v>
      </c>
      <c r="AC220" s="103">
        <v>20.105</v>
      </c>
      <c r="AD220" s="103">
        <v>9.7364999999999995</v>
      </c>
      <c r="AE220" s="103">
        <v>66.14</v>
      </c>
      <c r="AF220" s="103">
        <v>10.4025</v>
      </c>
      <c r="AG220" s="103">
        <v>39.414000000000001</v>
      </c>
      <c r="AH220" s="103">
        <v>9.1959999999999997</v>
      </c>
      <c r="AI220" s="103">
        <v>38.360999999999997</v>
      </c>
      <c r="AJ220" s="103">
        <v>40.296999999999997</v>
      </c>
      <c r="AK220" s="103">
        <v>15.207000000000001</v>
      </c>
      <c r="AL220" s="103">
        <v>16.073</v>
      </c>
      <c r="AM220" s="102">
        <v>29.984000000000002</v>
      </c>
    </row>
    <row r="221" spans="16:39" x14ac:dyDescent="0.25">
      <c r="P221" s="104">
        <v>0.218</v>
      </c>
      <c r="Q221" s="103">
        <v>8.734</v>
      </c>
      <c r="R221" s="103">
        <v>24.244</v>
      </c>
      <c r="S221" s="103">
        <v>2.31</v>
      </c>
      <c r="T221" s="103">
        <v>66.959999999999994</v>
      </c>
      <c r="U221" s="103">
        <v>2.8559999999999999</v>
      </c>
      <c r="V221" s="103">
        <v>16.824000000000002</v>
      </c>
      <c r="W221" s="103">
        <v>20.934000000000001</v>
      </c>
      <c r="X221" s="103">
        <v>18.306000000000001</v>
      </c>
      <c r="Y221" s="103">
        <v>17.606000000000002</v>
      </c>
      <c r="Z221" s="103">
        <v>31.7</v>
      </c>
      <c r="AA221" s="103">
        <v>3.984</v>
      </c>
      <c r="AB221" s="103">
        <v>30.818000000000001</v>
      </c>
      <c r="AC221" s="103">
        <v>20.07</v>
      </c>
      <c r="AD221" s="103">
        <v>9.7210000000000001</v>
      </c>
      <c r="AE221" s="103">
        <v>66.06</v>
      </c>
      <c r="AF221" s="103">
        <v>10.385</v>
      </c>
      <c r="AG221" s="103">
        <v>39.356000000000002</v>
      </c>
      <c r="AH221" s="103">
        <v>9.1839999999999993</v>
      </c>
      <c r="AI221" s="103">
        <v>38.293999999999997</v>
      </c>
      <c r="AJ221" s="103">
        <v>40.238</v>
      </c>
      <c r="AK221" s="103">
        <v>15.178000000000001</v>
      </c>
      <c r="AL221" s="103">
        <v>16.042000000000002</v>
      </c>
      <c r="AM221" s="102">
        <v>29.936</v>
      </c>
    </row>
    <row r="222" spans="16:39" x14ac:dyDescent="0.25">
      <c r="P222" s="104">
        <v>0.219</v>
      </c>
      <c r="Q222" s="103">
        <v>8.7219999999999995</v>
      </c>
      <c r="R222" s="103">
        <v>24.202000000000002</v>
      </c>
      <c r="S222" s="103">
        <v>2.3050000000000002</v>
      </c>
      <c r="T222" s="103">
        <v>66.88</v>
      </c>
      <c r="U222" s="103">
        <v>2.8479999999999999</v>
      </c>
      <c r="V222" s="103">
        <v>16.792000000000002</v>
      </c>
      <c r="W222" s="103">
        <v>20.896999999999998</v>
      </c>
      <c r="X222" s="103">
        <v>18.273</v>
      </c>
      <c r="Y222" s="103">
        <v>17.573</v>
      </c>
      <c r="Z222" s="103">
        <v>31.65</v>
      </c>
      <c r="AA222" s="103">
        <v>3.972</v>
      </c>
      <c r="AB222" s="103">
        <v>30.768999999999998</v>
      </c>
      <c r="AC222" s="103">
        <v>20.035</v>
      </c>
      <c r="AD222" s="103">
        <v>9.7055000000000007</v>
      </c>
      <c r="AE222" s="103">
        <v>65.98</v>
      </c>
      <c r="AF222" s="103">
        <v>10.3675</v>
      </c>
      <c r="AG222" s="103">
        <v>39.298000000000002</v>
      </c>
      <c r="AH222" s="103">
        <v>9.1720000000000006</v>
      </c>
      <c r="AI222" s="103">
        <v>38.226999999999997</v>
      </c>
      <c r="AJ222" s="103">
        <v>40.179000000000002</v>
      </c>
      <c r="AK222" s="103">
        <v>15.148999999999999</v>
      </c>
      <c r="AL222" s="103">
        <v>16.010999999999999</v>
      </c>
      <c r="AM222" s="102">
        <v>29.888000000000002</v>
      </c>
    </row>
    <row r="223" spans="16:39" x14ac:dyDescent="0.25">
      <c r="P223" s="104">
        <v>0.22</v>
      </c>
      <c r="Q223" s="103">
        <v>8.7100000000000009</v>
      </c>
      <c r="R223" s="103">
        <v>24.16</v>
      </c>
      <c r="S223" s="103">
        <v>2.2999999999999998</v>
      </c>
      <c r="T223" s="103">
        <v>66.8</v>
      </c>
      <c r="U223" s="103">
        <v>2.84</v>
      </c>
      <c r="V223" s="103">
        <v>16.760000000000002</v>
      </c>
      <c r="W223" s="103">
        <v>20.86</v>
      </c>
      <c r="X223" s="103">
        <v>18.239999999999998</v>
      </c>
      <c r="Y223" s="103">
        <v>17.54</v>
      </c>
      <c r="Z223" s="103">
        <v>31.6</v>
      </c>
      <c r="AA223" s="103">
        <v>3.96</v>
      </c>
      <c r="AB223" s="103">
        <v>30.72</v>
      </c>
      <c r="AC223" s="103">
        <v>20</v>
      </c>
      <c r="AD223" s="103">
        <v>9.69</v>
      </c>
      <c r="AE223" s="103">
        <v>65.900000000000006</v>
      </c>
      <c r="AF223" s="103">
        <v>10.35</v>
      </c>
      <c r="AG223" s="103">
        <v>39.24</v>
      </c>
      <c r="AH223" s="103">
        <v>9.16</v>
      </c>
      <c r="AI223" s="103">
        <v>38.159999999999997</v>
      </c>
      <c r="AJ223" s="103">
        <v>40.119999999999997</v>
      </c>
      <c r="AK223" s="103">
        <v>15.12</v>
      </c>
      <c r="AL223" s="103">
        <v>15.98</v>
      </c>
      <c r="AM223" s="102">
        <v>29.84</v>
      </c>
    </row>
    <row r="224" spans="16:39" x14ac:dyDescent="0.25">
      <c r="P224" s="104">
        <v>0.221</v>
      </c>
      <c r="Q224" s="103">
        <v>8.6980000000000004</v>
      </c>
      <c r="R224" s="103">
        <v>24.117999999999999</v>
      </c>
      <c r="S224" s="103">
        <v>2.2949999999999999</v>
      </c>
      <c r="T224" s="103">
        <v>66.72</v>
      </c>
      <c r="U224" s="103">
        <v>2.8319999999999999</v>
      </c>
      <c r="V224" s="103">
        <v>16.728000000000002</v>
      </c>
      <c r="W224" s="103">
        <v>20.823</v>
      </c>
      <c r="X224" s="103">
        <v>18.207000000000001</v>
      </c>
      <c r="Y224" s="103">
        <v>17.507000000000001</v>
      </c>
      <c r="Z224" s="103">
        <v>31.55</v>
      </c>
      <c r="AA224" s="103">
        <v>3.948</v>
      </c>
      <c r="AB224" s="103">
        <v>30.670999999999999</v>
      </c>
      <c r="AC224" s="103">
        <v>19.965</v>
      </c>
      <c r="AD224" s="103">
        <v>9.6745000000000001</v>
      </c>
      <c r="AE224" s="103">
        <v>65.819999999999993</v>
      </c>
      <c r="AF224" s="103">
        <v>10.3325</v>
      </c>
      <c r="AG224" s="103">
        <v>39.182000000000002</v>
      </c>
      <c r="AH224" s="103">
        <v>9.1479999999999997</v>
      </c>
      <c r="AI224" s="103">
        <v>38.093000000000004</v>
      </c>
      <c r="AJ224" s="103">
        <v>40.061</v>
      </c>
      <c r="AK224" s="103">
        <v>15.090999999999999</v>
      </c>
      <c r="AL224" s="103">
        <v>15.949</v>
      </c>
      <c r="AM224" s="102">
        <v>29.792000000000002</v>
      </c>
    </row>
    <row r="225" spans="16:39" x14ac:dyDescent="0.25">
      <c r="P225" s="104">
        <v>0.222</v>
      </c>
      <c r="Q225" s="103">
        <v>8.6859999999999999</v>
      </c>
      <c r="R225" s="103">
        <v>24.076000000000001</v>
      </c>
      <c r="S225" s="103">
        <v>2.29</v>
      </c>
      <c r="T225" s="103">
        <v>66.64</v>
      </c>
      <c r="U225" s="103">
        <v>2.8239999999999998</v>
      </c>
      <c r="V225" s="103">
        <v>16.696000000000002</v>
      </c>
      <c r="W225" s="103">
        <v>20.786000000000001</v>
      </c>
      <c r="X225" s="103">
        <v>18.173999999999999</v>
      </c>
      <c r="Y225" s="103">
        <v>17.474</v>
      </c>
      <c r="Z225" s="103">
        <v>31.5</v>
      </c>
      <c r="AA225" s="103">
        <v>3.9359999999999999</v>
      </c>
      <c r="AB225" s="103">
        <v>30.622</v>
      </c>
      <c r="AC225" s="103">
        <v>19.93</v>
      </c>
      <c r="AD225" s="103">
        <v>9.6590000000000007</v>
      </c>
      <c r="AE225" s="103">
        <v>65.739999999999995</v>
      </c>
      <c r="AF225" s="103">
        <v>10.315</v>
      </c>
      <c r="AG225" s="103">
        <v>39.124000000000002</v>
      </c>
      <c r="AH225" s="103">
        <v>9.1359999999999992</v>
      </c>
      <c r="AI225" s="103">
        <v>38.026000000000003</v>
      </c>
      <c r="AJ225" s="103">
        <v>40.002000000000002</v>
      </c>
      <c r="AK225" s="103">
        <v>15.061999999999999</v>
      </c>
      <c r="AL225" s="103">
        <v>15.917999999999999</v>
      </c>
      <c r="AM225" s="102">
        <v>29.744</v>
      </c>
    </row>
    <row r="226" spans="16:39" x14ac:dyDescent="0.25">
      <c r="P226" s="104">
        <v>0.223</v>
      </c>
      <c r="Q226" s="103">
        <v>8.6739999999999995</v>
      </c>
      <c r="R226" s="103">
        <v>24.033999999999999</v>
      </c>
      <c r="S226" s="103">
        <v>2.2850000000000001</v>
      </c>
      <c r="T226" s="103">
        <v>66.56</v>
      </c>
      <c r="U226" s="103">
        <v>2.8159999999999998</v>
      </c>
      <c r="V226" s="103">
        <v>16.664000000000001</v>
      </c>
      <c r="W226" s="103">
        <v>20.748999999999999</v>
      </c>
      <c r="X226" s="103">
        <v>18.140999999999998</v>
      </c>
      <c r="Y226" s="103">
        <v>17.440999999999999</v>
      </c>
      <c r="Z226" s="103">
        <v>31.45</v>
      </c>
      <c r="AA226" s="103">
        <v>3.9239999999999999</v>
      </c>
      <c r="AB226" s="103">
        <v>30.573</v>
      </c>
      <c r="AC226" s="103">
        <v>19.895</v>
      </c>
      <c r="AD226" s="103">
        <v>9.6434999999999995</v>
      </c>
      <c r="AE226" s="103">
        <v>65.66</v>
      </c>
      <c r="AF226" s="103">
        <v>10.297499999999999</v>
      </c>
      <c r="AG226" s="103">
        <v>39.066000000000003</v>
      </c>
      <c r="AH226" s="103">
        <v>9.1240000000000006</v>
      </c>
      <c r="AI226" s="103">
        <v>37.959000000000003</v>
      </c>
      <c r="AJ226" s="103">
        <v>39.942999999999998</v>
      </c>
      <c r="AK226" s="103">
        <v>15.032999999999999</v>
      </c>
      <c r="AL226" s="103">
        <v>15.887</v>
      </c>
      <c r="AM226" s="102">
        <v>29.696000000000002</v>
      </c>
    </row>
    <row r="227" spans="16:39" x14ac:dyDescent="0.25">
      <c r="P227" s="104">
        <v>0.224</v>
      </c>
      <c r="Q227" s="103">
        <v>8.6620000000000008</v>
      </c>
      <c r="R227" s="103">
        <v>23.992000000000001</v>
      </c>
      <c r="S227" s="103">
        <v>2.2799999999999998</v>
      </c>
      <c r="T227" s="103">
        <v>66.48</v>
      </c>
      <c r="U227" s="103">
        <v>2.8079999999999998</v>
      </c>
      <c r="V227" s="103">
        <v>16.632000000000001</v>
      </c>
      <c r="W227" s="103">
        <v>20.712</v>
      </c>
      <c r="X227" s="103">
        <v>18.108000000000001</v>
      </c>
      <c r="Y227" s="103">
        <v>17.408000000000001</v>
      </c>
      <c r="Z227" s="103">
        <v>31.4</v>
      </c>
      <c r="AA227" s="103">
        <v>3.9119999999999999</v>
      </c>
      <c r="AB227" s="103">
        <v>30.524000000000001</v>
      </c>
      <c r="AC227" s="103">
        <v>19.86</v>
      </c>
      <c r="AD227" s="103">
        <v>9.6280000000000001</v>
      </c>
      <c r="AE227" s="103">
        <v>65.58</v>
      </c>
      <c r="AF227" s="103">
        <v>10.28</v>
      </c>
      <c r="AG227" s="103">
        <v>39.008000000000003</v>
      </c>
      <c r="AH227" s="103">
        <v>9.1120000000000001</v>
      </c>
      <c r="AI227" s="103">
        <v>37.892000000000003</v>
      </c>
      <c r="AJ227" s="103">
        <v>39.884</v>
      </c>
      <c r="AK227" s="103">
        <v>15.004</v>
      </c>
      <c r="AL227" s="103">
        <v>15.856</v>
      </c>
      <c r="AM227" s="102">
        <v>29.648</v>
      </c>
    </row>
    <row r="228" spans="16:39" x14ac:dyDescent="0.25">
      <c r="P228" s="104">
        <v>0.22500000000000001</v>
      </c>
      <c r="Q228" s="103">
        <v>8.65</v>
      </c>
      <c r="R228" s="103">
        <v>23.95</v>
      </c>
      <c r="S228" s="103">
        <v>2.2749999999999999</v>
      </c>
      <c r="T228" s="103">
        <v>66.400000000000006</v>
      </c>
      <c r="U228" s="103">
        <v>2.8</v>
      </c>
      <c r="V228" s="103">
        <v>16.600000000000001</v>
      </c>
      <c r="W228" s="103">
        <v>20.675000000000001</v>
      </c>
      <c r="X228" s="103">
        <v>18.074999999999999</v>
      </c>
      <c r="Y228" s="103">
        <v>17.375</v>
      </c>
      <c r="Z228" s="103">
        <v>31.35</v>
      </c>
      <c r="AA228" s="103">
        <v>3.9</v>
      </c>
      <c r="AB228" s="103">
        <v>30.475000000000001</v>
      </c>
      <c r="AC228" s="103">
        <v>19.824999999999999</v>
      </c>
      <c r="AD228" s="103">
        <v>9.6125000000000007</v>
      </c>
      <c r="AE228" s="103">
        <v>65.5</v>
      </c>
      <c r="AF228" s="103">
        <v>10.262499999999999</v>
      </c>
      <c r="AG228" s="103">
        <v>38.950000000000003</v>
      </c>
      <c r="AH228" s="103">
        <v>9.1</v>
      </c>
      <c r="AI228" s="103">
        <v>37.825000000000003</v>
      </c>
      <c r="AJ228" s="103">
        <v>39.825000000000003</v>
      </c>
      <c r="AK228" s="103">
        <v>14.975</v>
      </c>
      <c r="AL228" s="103">
        <v>15.824999999999999</v>
      </c>
      <c r="AM228" s="102">
        <v>29.6</v>
      </c>
    </row>
    <row r="229" spans="16:39" x14ac:dyDescent="0.25">
      <c r="P229" s="104">
        <v>0.22600000000000001</v>
      </c>
      <c r="Q229" s="103">
        <v>8.6379999999999999</v>
      </c>
      <c r="R229" s="103">
        <v>23.908000000000001</v>
      </c>
      <c r="S229" s="103">
        <v>2.27</v>
      </c>
      <c r="T229" s="103">
        <v>66.319999999999993</v>
      </c>
      <c r="U229" s="103">
        <v>2.7919999999999998</v>
      </c>
      <c r="V229" s="103">
        <v>16.568000000000001</v>
      </c>
      <c r="W229" s="103">
        <v>20.638000000000002</v>
      </c>
      <c r="X229" s="103">
        <v>18.042000000000002</v>
      </c>
      <c r="Y229" s="103">
        <v>17.341999999999999</v>
      </c>
      <c r="Z229" s="103">
        <v>31.3</v>
      </c>
      <c r="AA229" s="103">
        <v>3.8879999999999999</v>
      </c>
      <c r="AB229" s="103">
        <v>30.425999999999998</v>
      </c>
      <c r="AC229" s="103">
        <v>19.79</v>
      </c>
      <c r="AD229" s="103">
        <v>9.5969999999999995</v>
      </c>
      <c r="AE229" s="103">
        <v>65.42</v>
      </c>
      <c r="AF229" s="103">
        <v>10.244999999999999</v>
      </c>
      <c r="AG229" s="103">
        <v>38.892000000000003</v>
      </c>
      <c r="AH229" s="103">
        <v>9.0879999999999992</v>
      </c>
      <c r="AI229" s="103">
        <v>37.758000000000003</v>
      </c>
      <c r="AJ229" s="103">
        <v>39.765999999999998</v>
      </c>
      <c r="AK229" s="103">
        <v>14.946</v>
      </c>
      <c r="AL229" s="103">
        <v>15.794</v>
      </c>
      <c r="AM229" s="102">
        <v>29.552</v>
      </c>
    </row>
    <row r="230" spans="16:39" x14ac:dyDescent="0.25">
      <c r="P230" s="104">
        <v>0.22700000000000001</v>
      </c>
      <c r="Q230" s="103">
        <v>8.6259999999999994</v>
      </c>
      <c r="R230" s="103">
        <v>23.866</v>
      </c>
      <c r="S230" s="103">
        <v>2.2650000000000001</v>
      </c>
      <c r="T230" s="103">
        <v>66.239999999999995</v>
      </c>
      <c r="U230" s="103">
        <v>2.7839999999999998</v>
      </c>
      <c r="V230" s="103">
        <v>16.536000000000001</v>
      </c>
      <c r="W230" s="103">
        <v>20.600999999999999</v>
      </c>
      <c r="X230" s="103">
        <v>18.009</v>
      </c>
      <c r="Y230" s="103">
        <v>17.309000000000001</v>
      </c>
      <c r="Z230" s="103">
        <v>31.25</v>
      </c>
      <c r="AA230" s="103">
        <v>3.8759999999999999</v>
      </c>
      <c r="AB230" s="103">
        <v>30.376999999999999</v>
      </c>
      <c r="AC230" s="103">
        <v>19.754999999999999</v>
      </c>
      <c r="AD230" s="103">
        <v>9.5815000000000001</v>
      </c>
      <c r="AE230" s="103">
        <v>65.34</v>
      </c>
      <c r="AF230" s="103">
        <v>10.227499999999999</v>
      </c>
      <c r="AG230" s="103">
        <v>38.834000000000003</v>
      </c>
      <c r="AH230" s="103">
        <v>9.0760000000000005</v>
      </c>
      <c r="AI230" s="103">
        <v>37.691000000000003</v>
      </c>
      <c r="AJ230" s="103">
        <v>39.707000000000001</v>
      </c>
      <c r="AK230" s="103">
        <v>14.917</v>
      </c>
      <c r="AL230" s="103">
        <v>15.763</v>
      </c>
      <c r="AM230" s="102">
        <v>29.504000000000001</v>
      </c>
    </row>
    <row r="231" spans="16:39" x14ac:dyDescent="0.25">
      <c r="P231" s="104">
        <v>0.22800000000000001</v>
      </c>
      <c r="Q231" s="103">
        <v>8.6140000000000008</v>
      </c>
      <c r="R231" s="103">
        <v>23.824000000000002</v>
      </c>
      <c r="S231" s="103">
        <v>2.2599999999999998</v>
      </c>
      <c r="T231" s="103">
        <v>66.16</v>
      </c>
      <c r="U231" s="103">
        <v>2.7759999999999998</v>
      </c>
      <c r="V231" s="103">
        <v>16.504000000000001</v>
      </c>
      <c r="W231" s="103">
        <v>20.564</v>
      </c>
      <c r="X231" s="103">
        <v>17.975999999999999</v>
      </c>
      <c r="Y231" s="103">
        <v>17.276</v>
      </c>
      <c r="Z231" s="103">
        <v>31.2</v>
      </c>
      <c r="AA231" s="103">
        <v>3.8639999999999999</v>
      </c>
      <c r="AB231" s="103">
        <v>30.327999999999999</v>
      </c>
      <c r="AC231" s="103">
        <v>19.72</v>
      </c>
      <c r="AD231" s="103">
        <v>9.5660000000000007</v>
      </c>
      <c r="AE231" s="103">
        <v>65.260000000000005</v>
      </c>
      <c r="AF231" s="103">
        <v>10.210000000000001</v>
      </c>
      <c r="AG231" s="103">
        <v>38.776000000000003</v>
      </c>
      <c r="AH231" s="103">
        <v>9.0640000000000001</v>
      </c>
      <c r="AI231" s="103">
        <v>37.624000000000002</v>
      </c>
      <c r="AJ231" s="103">
        <v>39.648000000000003</v>
      </c>
      <c r="AK231" s="103">
        <v>14.888</v>
      </c>
      <c r="AL231" s="103">
        <v>15.731999999999999</v>
      </c>
      <c r="AM231" s="102">
        <v>29.456</v>
      </c>
    </row>
    <row r="232" spans="16:39" x14ac:dyDescent="0.25">
      <c r="P232" s="104">
        <v>0.22900000000000001</v>
      </c>
      <c r="Q232" s="103">
        <v>8.6020000000000003</v>
      </c>
      <c r="R232" s="103">
        <v>23.782</v>
      </c>
      <c r="S232" s="103">
        <v>2.2549999999999999</v>
      </c>
      <c r="T232" s="103">
        <v>66.08</v>
      </c>
      <c r="U232" s="103">
        <v>2.7679999999999998</v>
      </c>
      <c r="V232" s="103">
        <v>16.472000000000001</v>
      </c>
      <c r="W232" s="103">
        <v>20.527000000000001</v>
      </c>
      <c r="X232" s="103">
        <v>17.943000000000001</v>
      </c>
      <c r="Y232" s="103">
        <v>17.242999999999999</v>
      </c>
      <c r="Z232" s="103">
        <v>31.15</v>
      </c>
      <c r="AA232" s="103">
        <v>3.8519999999999999</v>
      </c>
      <c r="AB232" s="103">
        <v>30.279</v>
      </c>
      <c r="AC232" s="103">
        <v>19.684999999999999</v>
      </c>
      <c r="AD232" s="103">
        <v>9.5504999999999995</v>
      </c>
      <c r="AE232" s="103">
        <v>65.180000000000007</v>
      </c>
      <c r="AF232" s="103">
        <v>10.192500000000001</v>
      </c>
      <c r="AG232" s="103">
        <v>38.718000000000004</v>
      </c>
      <c r="AH232" s="103">
        <v>9.0519999999999996</v>
      </c>
      <c r="AI232" s="103">
        <v>37.557000000000002</v>
      </c>
      <c r="AJ232" s="103">
        <v>39.588999999999999</v>
      </c>
      <c r="AK232" s="103">
        <v>14.859</v>
      </c>
      <c r="AL232" s="103">
        <v>15.701000000000001</v>
      </c>
      <c r="AM232" s="102">
        <v>29.408000000000001</v>
      </c>
    </row>
    <row r="233" spans="16:39" x14ac:dyDescent="0.25">
      <c r="P233" s="104">
        <v>0.23</v>
      </c>
      <c r="Q233" s="103">
        <v>8.59</v>
      </c>
      <c r="R233" s="103">
        <v>23.74</v>
      </c>
      <c r="S233" s="103">
        <v>2.25</v>
      </c>
      <c r="T233" s="103">
        <v>66</v>
      </c>
      <c r="U233" s="103">
        <v>2.76</v>
      </c>
      <c r="V233" s="103">
        <v>16.440000000000001</v>
      </c>
      <c r="W233" s="103">
        <v>20.49</v>
      </c>
      <c r="X233" s="103">
        <v>17.91</v>
      </c>
      <c r="Y233" s="103">
        <v>17.21</v>
      </c>
      <c r="Z233" s="103">
        <v>31.1</v>
      </c>
      <c r="AA233" s="103">
        <v>3.84</v>
      </c>
      <c r="AB233" s="103">
        <v>30.23</v>
      </c>
      <c r="AC233" s="103">
        <v>19.649999999999999</v>
      </c>
      <c r="AD233" s="103">
        <v>9.5350000000000001</v>
      </c>
      <c r="AE233" s="103">
        <v>65.099999999999994</v>
      </c>
      <c r="AF233" s="103">
        <v>10.175000000000001</v>
      </c>
      <c r="AG233" s="103">
        <v>38.659999999999997</v>
      </c>
      <c r="AH233" s="103">
        <v>9.0399999999999991</v>
      </c>
      <c r="AI233" s="103">
        <v>37.49</v>
      </c>
      <c r="AJ233" s="103">
        <v>39.53</v>
      </c>
      <c r="AK233" s="103">
        <v>14.83</v>
      </c>
      <c r="AL233" s="103">
        <v>15.67</v>
      </c>
      <c r="AM233" s="102">
        <v>29.36</v>
      </c>
    </row>
    <row r="234" spans="16:39" x14ac:dyDescent="0.25">
      <c r="P234" s="104">
        <v>0.23100000000000001</v>
      </c>
      <c r="Q234" s="103">
        <v>8.5779999999999994</v>
      </c>
      <c r="R234" s="103">
        <v>23.698</v>
      </c>
      <c r="S234" s="103">
        <v>2.2450000000000001</v>
      </c>
      <c r="T234" s="103">
        <v>65.92</v>
      </c>
      <c r="U234" s="103">
        <v>2.7519999999999998</v>
      </c>
      <c r="V234" s="103">
        <v>16.408000000000001</v>
      </c>
      <c r="W234" s="103">
        <v>20.452999999999999</v>
      </c>
      <c r="X234" s="103">
        <v>17.876999999999999</v>
      </c>
      <c r="Y234" s="103">
        <v>17.177</v>
      </c>
      <c r="Z234" s="103">
        <v>31.05</v>
      </c>
      <c r="AA234" s="103">
        <v>3.8279999999999998</v>
      </c>
      <c r="AB234" s="103">
        <v>30.181000000000001</v>
      </c>
      <c r="AC234" s="103">
        <v>19.614999999999998</v>
      </c>
      <c r="AD234" s="103">
        <v>9.5195000000000007</v>
      </c>
      <c r="AE234" s="103">
        <v>65.02</v>
      </c>
      <c r="AF234" s="103">
        <v>10.157500000000001</v>
      </c>
      <c r="AG234" s="103">
        <v>38.601999999999997</v>
      </c>
      <c r="AH234" s="103">
        <v>9.0280000000000005</v>
      </c>
      <c r="AI234" s="103">
        <v>37.423000000000002</v>
      </c>
      <c r="AJ234" s="103">
        <v>39.470999999999997</v>
      </c>
      <c r="AK234" s="103">
        <v>14.801</v>
      </c>
      <c r="AL234" s="103">
        <v>15.638999999999999</v>
      </c>
      <c r="AM234" s="102">
        <v>29.312000000000001</v>
      </c>
    </row>
    <row r="235" spans="16:39" x14ac:dyDescent="0.25">
      <c r="P235" s="104">
        <v>0.23200000000000001</v>
      </c>
      <c r="Q235" s="103">
        <v>8.5660000000000007</v>
      </c>
      <c r="R235" s="103">
        <v>23.655999999999999</v>
      </c>
      <c r="S235" s="103">
        <v>2.2400000000000002</v>
      </c>
      <c r="T235" s="103">
        <v>65.84</v>
      </c>
      <c r="U235" s="103">
        <v>2.7440000000000002</v>
      </c>
      <c r="V235" s="103">
        <v>16.376000000000001</v>
      </c>
      <c r="W235" s="103">
        <v>20.416</v>
      </c>
      <c r="X235" s="103">
        <v>17.844000000000001</v>
      </c>
      <c r="Y235" s="103">
        <v>17.143999999999998</v>
      </c>
      <c r="Z235" s="103">
        <v>31</v>
      </c>
      <c r="AA235" s="103">
        <v>3.8159999999999998</v>
      </c>
      <c r="AB235" s="103">
        <v>30.132000000000001</v>
      </c>
      <c r="AC235" s="103">
        <v>19.579999999999998</v>
      </c>
      <c r="AD235" s="103">
        <v>9.5039999999999996</v>
      </c>
      <c r="AE235" s="103">
        <v>64.94</v>
      </c>
      <c r="AF235" s="103">
        <v>10.14</v>
      </c>
      <c r="AG235" s="103">
        <v>38.543999999999997</v>
      </c>
      <c r="AH235" s="103">
        <v>9.016</v>
      </c>
      <c r="AI235" s="103">
        <v>37.356000000000002</v>
      </c>
      <c r="AJ235" s="103">
        <v>39.411999999999999</v>
      </c>
      <c r="AK235" s="103">
        <v>14.772</v>
      </c>
      <c r="AL235" s="103">
        <v>15.608000000000001</v>
      </c>
      <c r="AM235" s="102">
        <v>29.263999999999999</v>
      </c>
    </row>
    <row r="236" spans="16:39" x14ac:dyDescent="0.25">
      <c r="P236" s="104">
        <v>0.23300000000000001</v>
      </c>
      <c r="Q236" s="103">
        <v>8.5540000000000003</v>
      </c>
      <c r="R236" s="103">
        <v>23.614000000000001</v>
      </c>
      <c r="S236" s="103">
        <v>2.2349999999999999</v>
      </c>
      <c r="T236" s="103">
        <v>65.760000000000005</v>
      </c>
      <c r="U236" s="103">
        <v>2.7360000000000002</v>
      </c>
      <c r="V236" s="103">
        <v>16.344000000000001</v>
      </c>
      <c r="W236" s="103">
        <v>20.379000000000001</v>
      </c>
      <c r="X236" s="103">
        <v>17.811</v>
      </c>
      <c r="Y236" s="103">
        <v>17.111000000000001</v>
      </c>
      <c r="Z236" s="103">
        <v>30.95</v>
      </c>
      <c r="AA236" s="103">
        <v>3.8039999999999998</v>
      </c>
      <c r="AB236" s="103">
        <v>30.082999999999998</v>
      </c>
      <c r="AC236" s="103">
        <v>19.545000000000002</v>
      </c>
      <c r="AD236" s="103">
        <v>9.4885000000000002</v>
      </c>
      <c r="AE236" s="103">
        <v>64.86</v>
      </c>
      <c r="AF236" s="103">
        <v>10.1225</v>
      </c>
      <c r="AG236" s="103">
        <v>38.485999999999997</v>
      </c>
      <c r="AH236" s="103">
        <v>9.0039999999999996</v>
      </c>
      <c r="AI236" s="103">
        <v>37.289000000000001</v>
      </c>
      <c r="AJ236" s="103">
        <v>39.353000000000002</v>
      </c>
      <c r="AK236" s="103">
        <v>14.743</v>
      </c>
      <c r="AL236" s="103">
        <v>15.577</v>
      </c>
      <c r="AM236" s="102">
        <v>29.216000000000001</v>
      </c>
    </row>
    <row r="237" spans="16:39" x14ac:dyDescent="0.25">
      <c r="P237" s="104">
        <v>0.23400000000000001</v>
      </c>
      <c r="Q237" s="103">
        <v>8.5419999999999998</v>
      </c>
      <c r="R237" s="103">
        <v>23.571999999999999</v>
      </c>
      <c r="S237" s="103">
        <v>2.23</v>
      </c>
      <c r="T237" s="103">
        <v>65.680000000000007</v>
      </c>
      <c r="U237" s="103">
        <v>2.7280000000000002</v>
      </c>
      <c r="V237" s="103">
        <v>16.312000000000001</v>
      </c>
      <c r="W237" s="103">
        <v>20.341999999999999</v>
      </c>
      <c r="X237" s="103">
        <v>17.777999999999999</v>
      </c>
      <c r="Y237" s="103">
        <v>17.077999999999999</v>
      </c>
      <c r="Z237" s="103">
        <v>30.9</v>
      </c>
      <c r="AA237" s="103">
        <v>3.7919999999999998</v>
      </c>
      <c r="AB237" s="103">
        <v>30.033999999999999</v>
      </c>
      <c r="AC237" s="103">
        <v>19.510000000000002</v>
      </c>
      <c r="AD237" s="103">
        <v>9.4730000000000008</v>
      </c>
      <c r="AE237" s="103">
        <v>64.78</v>
      </c>
      <c r="AF237" s="103">
        <v>10.105</v>
      </c>
      <c r="AG237" s="103">
        <v>38.427999999999997</v>
      </c>
      <c r="AH237" s="103">
        <v>8.9920000000000009</v>
      </c>
      <c r="AI237" s="103">
        <v>37.222000000000001</v>
      </c>
      <c r="AJ237" s="103">
        <v>39.293999999999997</v>
      </c>
      <c r="AK237" s="103">
        <v>14.714</v>
      </c>
      <c r="AL237" s="103">
        <v>15.545999999999999</v>
      </c>
      <c r="AM237" s="102">
        <v>29.167999999999999</v>
      </c>
    </row>
    <row r="238" spans="16:39" x14ac:dyDescent="0.25">
      <c r="P238" s="104">
        <v>0.23499999999999999</v>
      </c>
      <c r="Q238" s="103">
        <v>8.5299999999999994</v>
      </c>
      <c r="R238" s="103">
        <v>23.53</v>
      </c>
      <c r="S238" s="103">
        <v>2.2250000000000001</v>
      </c>
      <c r="T238" s="103">
        <v>65.599999999999994</v>
      </c>
      <c r="U238" s="103">
        <v>2.72</v>
      </c>
      <c r="V238" s="103">
        <v>16.28</v>
      </c>
      <c r="W238" s="103">
        <v>20.305</v>
      </c>
      <c r="X238" s="103">
        <v>17.745000000000001</v>
      </c>
      <c r="Y238" s="103">
        <v>17.045000000000002</v>
      </c>
      <c r="Z238" s="103">
        <v>30.85</v>
      </c>
      <c r="AA238" s="103">
        <v>3.78</v>
      </c>
      <c r="AB238" s="103">
        <v>29.984999999999999</v>
      </c>
      <c r="AC238" s="103">
        <v>19.475000000000001</v>
      </c>
      <c r="AD238" s="103">
        <v>9.4574999999999996</v>
      </c>
      <c r="AE238" s="103">
        <v>64.7</v>
      </c>
      <c r="AF238" s="103">
        <v>10.0875</v>
      </c>
      <c r="AG238" s="103">
        <v>38.369999999999997</v>
      </c>
      <c r="AH238" s="103">
        <v>8.98</v>
      </c>
      <c r="AI238" s="103">
        <v>37.155000000000001</v>
      </c>
      <c r="AJ238" s="103">
        <v>39.234999999999999</v>
      </c>
      <c r="AK238" s="103">
        <v>14.685</v>
      </c>
      <c r="AL238" s="103">
        <v>15.515000000000001</v>
      </c>
      <c r="AM238" s="102">
        <v>29.12</v>
      </c>
    </row>
    <row r="239" spans="16:39" x14ac:dyDescent="0.25">
      <c r="P239" s="104">
        <v>0.23599999999999999</v>
      </c>
      <c r="Q239" s="103">
        <v>8.5180000000000007</v>
      </c>
      <c r="R239" s="103">
        <v>23.488</v>
      </c>
      <c r="S239" s="103">
        <v>2.2200000000000002</v>
      </c>
      <c r="T239" s="103">
        <v>65.52</v>
      </c>
      <c r="U239" s="103">
        <v>2.7120000000000002</v>
      </c>
      <c r="V239" s="103">
        <v>16.248000000000001</v>
      </c>
      <c r="W239" s="103">
        <v>20.268000000000001</v>
      </c>
      <c r="X239" s="103">
        <v>17.712</v>
      </c>
      <c r="Y239" s="103">
        <v>17.012</v>
      </c>
      <c r="Z239" s="103">
        <v>30.8</v>
      </c>
      <c r="AA239" s="103">
        <v>3.7679999999999998</v>
      </c>
      <c r="AB239" s="103">
        <v>29.936</v>
      </c>
      <c r="AC239" s="103">
        <v>19.440000000000001</v>
      </c>
      <c r="AD239" s="103">
        <v>9.4420000000000002</v>
      </c>
      <c r="AE239" s="103">
        <v>64.62</v>
      </c>
      <c r="AF239" s="103">
        <v>10.07</v>
      </c>
      <c r="AG239" s="103">
        <v>38.311999999999998</v>
      </c>
      <c r="AH239" s="103">
        <v>8.968</v>
      </c>
      <c r="AI239" s="103">
        <v>37.088000000000001</v>
      </c>
      <c r="AJ239" s="103">
        <v>39.176000000000002</v>
      </c>
      <c r="AK239" s="103">
        <v>14.656000000000001</v>
      </c>
      <c r="AL239" s="103">
        <v>15.484</v>
      </c>
      <c r="AM239" s="102">
        <v>29.071999999999999</v>
      </c>
    </row>
    <row r="240" spans="16:39" x14ac:dyDescent="0.25">
      <c r="P240" s="104">
        <v>0.23699999999999999</v>
      </c>
      <c r="Q240" s="103">
        <v>8.5060000000000002</v>
      </c>
      <c r="R240" s="103">
        <v>23.446000000000002</v>
      </c>
      <c r="S240" s="103">
        <v>2.2149999999999999</v>
      </c>
      <c r="T240" s="103">
        <v>65.44</v>
      </c>
      <c r="U240" s="103">
        <v>2.7040000000000002</v>
      </c>
      <c r="V240" s="103">
        <v>16.216000000000001</v>
      </c>
      <c r="W240" s="103">
        <v>20.231000000000002</v>
      </c>
      <c r="X240" s="103">
        <v>17.678999999999998</v>
      </c>
      <c r="Y240" s="103">
        <v>16.978999999999999</v>
      </c>
      <c r="Z240" s="103">
        <v>30.75</v>
      </c>
      <c r="AA240" s="103">
        <v>3.7559999999999998</v>
      </c>
      <c r="AB240" s="103">
        <v>29.887</v>
      </c>
      <c r="AC240" s="103">
        <v>19.405000000000001</v>
      </c>
      <c r="AD240" s="103">
        <v>9.4265000000000008</v>
      </c>
      <c r="AE240" s="103">
        <v>64.540000000000006</v>
      </c>
      <c r="AF240" s="103">
        <v>10.0525</v>
      </c>
      <c r="AG240" s="103">
        <v>38.253999999999998</v>
      </c>
      <c r="AH240" s="103">
        <v>8.9559999999999995</v>
      </c>
      <c r="AI240" s="103">
        <v>37.021000000000001</v>
      </c>
      <c r="AJ240" s="103">
        <v>39.116999999999997</v>
      </c>
      <c r="AK240" s="103">
        <v>14.627000000000001</v>
      </c>
      <c r="AL240" s="103">
        <v>15.452999999999999</v>
      </c>
      <c r="AM240" s="102">
        <v>29.024000000000001</v>
      </c>
    </row>
    <row r="241" spans="16:39" x14ac:dyDescent="0.25">
      <c r="P241" s="104">
        <v>0.23799999999999999</v>
      </c>
      <c r="Q241" s="103">
        <v>8.4939999999999998</v>
      </c>
      <c r="R241" s="103">
        <v>23.404</v>
      </c>
      <c r="S241" s="103">
        <v>2.21</v>
      </c>
      <c r="T241" s="103">
        <v>65.36</v>
      </c>
      <c r="U241" s="103">
        <v>2.6960000000000002</v>
      </c>
      <c r="V241" s="103">
        <v>16.184000000000001</v>
      </c>
      <c r="W241" s="103">
        <v>20.193999999999999</v>
      </c>
      <c r="X241" s="103">
        <v>17.646000000000001</v>
      </c>
      <c r="Y241" s="103">
        <v>16.946000000000002</v>
      </c>
      <c r="Z241" s="103">
        <v>30.7</v>
      </c>
      <c r="AA241" s="103">
        <v>3.7440000000000002</v>
      </c>
      <c r="AB241" s="103">
        <v>29.838000000000001</v>
      </c>
      <c r="AC241" s="103">
        <v>19.37</v>
      </c>
      <c r="AD241" s="103">
        <v>9.4109999999999996</v>
      </c>
      <c r="AE241" s="103">
        <v>64.459999999999994</v>
      </c>
      <c r="AF241" s="103">
        <v>10.035</v>
      </c>
      <c r="AG241" s="103">
        <v>38.195999999999998</v>
      </c>
      <c r="AH241" s="103">
        <v>8.9440000000000008</v>
      </c>
      <c r="AI241" s="103">
        <v>36.954000000000001</v>
      </c>
      <c r="AJ241" s="103">
        <v>39.058</v>
      </c>
      <c r="AK241" s="103">
        <v>14.598000000000001</v>
      </c>
      <c r="AL241" s="103">
        <v>15.422000000000001</v>
      </c>
      <c r="AM241" s="102">
        <v>28.975999999999999</v>
      </c>
    </row>
    <row r="242" spans="16:39" x14ac:dyDescent="0.25">
      <c r="P242" s="104">
        <v>0.23899999999999999</v>
      </c>
      <c r="Q242" s="103">
        <v>8.4819999999999993</v>
      </c>
      <c r="R242" s="103">
        <v>23.361999999999998</v>
      </c>
      <c r="S242" s="103">
        <v>2.2050000000000001</v>
      </c>
      <c r="T242" s="103">
        <v>65.28</v>
      </c>
      <c r="U242" s="103">
        <v>2.6880000000000002</v>
      </c>
      <c r="V242" s="103">
        <v>16.152000000000001</v>
      </c>
      <c r="W242" s="103">
        <v>20.157</v>
      </c>
      <c r="X242" s="103">
        <v>17.613</v>
      </c>
      <c r="Y242" s="103">
        <v>16.913</v>
      </c>
      <c r="Z242" s="103">
        <v>30.65</v>
      </c>
      <c r="AA242" s="103">
        <v>3.7320000000000002</v>
      </c>
      <c r="AB242" s="103">
        <v>29.789000000000001</v>
      </c>
      <c r="AC242" s="103">
        <v>19.335000000000001</v>
      </c>
      <c r="AD242" s="103">
        <v>9.3955000000000002</v>
      </c>
      <c r="AE242" s="103">
        <v>64.38</v>
      </c>
      <c r="AF242" s="103">
        <v>10.0175</v>
      </c>
      <c r="AG242" s="103">
        <v>38.137999999999998</v>
      </c>
      <c r="AH242" s="103">
        <v>8.9320000000000004</v>
      </c>
      <c r="AI242" s="103">
        <v>36.887</v>
      </c>
      <c r="AJ242" s="103">
        <v>38.999000000000002</v>
      </c>
      <c r="AK242" s="103">
        <v>14.569000000000001</v>
      </c>
      <c r="AL242" s="103">
        <v>15.391</v>
      </c>
      <c r="AM242" s="102">
        <v>28.928000000000001</v>
      </c>
    </row>
    <row r="243" spans="16:39" x14ac:dyDescent="0.25">
      <c r="P243" s="104">
        <v>0.24</v>
      </c>
      <c r="Q243" s="103">
        <v>8.4700000000000006</v>
      </c>
      <c r="R243" s="103">
        <v>23.32</v>
      </c>
      <c r="S243" s="103">
        <v>2.2000000000000002</v>
      </c>
      <c r="T243" s="103">
        <v>65.2</v>
      </c>
      <c r="U243" s="103">
        <v>2.68</v>
      </c>
      <c r="V243" s="103">
        <v>16.12</v>
      </c>
      <c r="W243" s="103">
        <v>20.12</v>
      </c>
      <c r="X243" s="103">
        <v>17.579999999999998</v>
      </c>
      <c r="Y243" s="103">
        <v>16.88</v>
      </c>
      <c r="Z243" s="103">
        <v>30.6</v>
      </c>
      <c r="AA243" s="103">
        <v>3.72</v>
      </c>
      <c r="AB243" s="103">
        <v>29.74</v>
      </c>
      <c r="AC243" s="103">
        <v>19.3</v>
      </c>
      <c r="AD243" s="103">
        <v>9.3800000000000008</v>
      </c>
      <c r="AE243" s="103">
        <v>64.3</v>
      </c>
      <c r="AF243" s="103">
        <v>10</v>
      </c>
      <c r="AG243" s="103">
        <v>38.08</v>
      </c>
      <c r="AH243" s="103">
        <v>8.92</v>
      </c>
      <c r="AI243" s="103">
        <v>36.82</v>
      </c>
      <c r="AJ243" s="103">
        <v>38.94</v>
      </c>
      <c r="AK243" s="103">
        <v>14.54</v>
      </c>
      <c r="AL243" s="103">
        <v>15.36</v>
      </c>
      <c r="AM243" s="102">
        <v>28.88</v>
      </c>
    </row>
    <row r="244" spans="16:39" x14ac:dyDescent="0.25">
      <c r="P244" s="104">
        <v>0.24099999999999999</v>
      </c>
      <c r="Q244" s="103">
        <v>8.4580000000000002</v>
      </c>
      <c r="R244" s="103">
        <v>23.277999999999999</v>
      </c>
      <c r="S244" s="103">
        <v>2.1949999999999998</v>
      </c>
      <c r="T244" s="103">
        <v>65.12</v>
      </c>
      <c r="U244" s="103">
        <v>2.6720000000000002</v>
      </c>
      <c r="V244" s="103">
        <v>16.088000000000001</v>
      </c>
      <c r="W244" s="103">
        <v>20.082999999999998</v>
      </c>
      <c r="X244" s="103">
        <v>17.547000000000001</v>
      </c>
      <c r="Y244" s="103">
        <v>16.847000000000001</v>
      </c>
      <c r="Z244" s="103">
        <v>30.55</v>
      </c>
      <c r="AA244" s="103">
        <v>3.7080000000000002</v>
      </c>
      <c r="AB244" s="103">
        <v>29.690999999999999</v>
      </c>
      <c r="AC244" s="103">
        <v>19.265000000000001</v>
      </c>
      <c r="AD244" s="103">
        <v>9.3644999999999996</v>
      </c>
      <c r="AE244" s="103">
        <v>64.22</v>
      </c>
      <c r="AF244" s="103">
        <v>9.9824999999999999</v>
      </c>
      <c r="AG244" s="103">
        <v>38.021999999999998</v>
      </c>
      <c r="AH244" s="103">
        <v>8.9079999999999995</v>
      </c>
      <c r="AI244" s="103">
        <v>36.753</v>
      </c>
      <c r="AJ244" s="103">
        <v>38.881</v>
      </c>
      <c r="AK244" s="103">
        <v>14.510999999999999</v>
      </c>
      <c r="AL244" s="103">
        <v>15.329000000000001</v>
      </c>
      <c r="AM244" s="102">
        <v>28.832000000000001</v>
      </c>
    </row>
    <row r="245" spans="16:39" x14ac:dyDescent="0.25">
      <c r="P245" s="104">
        <v>0.24199999999999999</v>
      </c>
      <c r="Q245" s="103">
        <v>8.4459999999999997</v>
      </c>
      <c r="R245" s="103">
        <v>23.236000000000001</v>
      </c>
      <c r="S245" s="103">
        <v>2.19</v>
      </c>
      <c r="T245" s="103">
        <v>65.040000000000006</v>
      </c>
      <c r="U245" s="103">
        <v>2.6640000000000001</v>
      </c>
      <c r="V245" s="103">
        <v>16.056000000000001</v>
      </c>
      <c r="W245" s="103">
        <v>20.045999999999999</v>
      </c>
      <c r="X245" s="103">
        <v>17.513999999999999</v>
      </c>
      <c r="Y245" s="103">
        <v>16.814</v>
      </c>
      <c r="Z245" s="103">
        <v>30.5</v>
      </c>
      <c r="AA245" s="103">
        <v>3.6960000000000002</v>
      </c>
      <c r="AB245" s="103">
        <v>29.641999999999999</v>
      </c>
      <c r="AC245" s="103">
        <v>19.23</v>
      </c>
      <c r="AD245" s="103">
        <v>9.3490000000000002</v>
      </c>
      <c r="AE245" s="103">
        <v>64.14</v>
      </c>
      <c r="AF245" s="103">
        <v>9.9649999999999999</v>
      </c>
      <c r="AG245" s="103">
        <v>37.963999999999999</v>
      </c>
      <c r="AH245" s="103">
        <v>8.8960000000000008</v>
      </c>
      <c r="AI245" s="103">
        <v>36.686</v>
      </c>
      <c r="AJ245" s="103">
        <v>38.822000000000003</v>
      </c>
      <c r="AK245" s="103">
        <v>14.481999999999999</v>
      </c>
      <c r="AL245" s="103">
        <v>15.298</v>
      </c>
      <c r="AM245" s="102">
        <v>28.783999999999999</v>
      </c>
    </row>
    <row r="246" spans="16:39" x14ac:dyDescent="0.25">
      <c r="P246" s="104">
        <v>0.24299999999999999</v>
      </c>
      <c r="Q246" s="103">
        <v>8.4339999999999993</v>
      </c>
      <c r="R246" s="103">
        <v>23.193999999999999</v>
      </c>
      <c r="S246" s="103">
        <v>2.1850000000000001</v>
      </c>
      <c r="T246" s="103">
        <v>64.959999999999994</v>
      </c>
      <c r="U246" s="103">
        <v>2.6560000000000001</v>
      </c>
      <c r="V246" s="103">
        <v>16.024000000000001</v>
      </c>
      <c r="W246" s="103">
        <v>20.009</v>
      </c>
      <c r="X246" s="103">
        <v>17.481000000000002</v>
      </c>
      <c r="Y246" s="103">
        <v>16.780999999999999</v>
      </c>
      <c r="Z246" s="103">
        <v>30.45</v>
      </c>
      <c r="AA246" s="103">
        <v>3.6840000000000002</v>
      </c>
      <c r="AB246" s="103">
        <v>29.593</v>
      </c>
      <c r="AC246" s="103">
        <v>19.195</v>
      </c>
      <c r="AD246" s="103">
        <v>9.3335000000000008</v>
      </c>
      <c r="AE246" s="103">
        <v>64.06</v>
      </c>
      <c r="AF246" s="103">
        <v>9.9474999999999998</v>
      </c>
      <c r="AG246" s="103">
        <v>37.905999999999999</v>
      </c>
      <c r="AH246" s="103">
        <v>8.8840000000000003</v>
      </c>
      <c r="AI246" s="103">
        <v>36.619</v>
      </c>
      <c r="AJ246" s="103">
        <v>38.762999999999998</v>
      </c>
      <c r="AK246" s="103">
        <v>14.452999999999999</v>
      </c>
      <c r="AL246" s="103">
        <v>15.266999999999999</v>
      </c>
      <c r="AM246" s="102">
        <v>28.736000000000001</v>
      </c>
    </row>
    <row r="247" spans="16:39" x14ac:dyDescent="0.25">
      <c r="P247" s="104">
        <v>0.24399999999999999</v>
      </c>
      <c r="Q247" s="103">
        <v>8.4220000000000006</v>
      </c>
      <c r="R247" s="103">
        <v>23.152000000000001</v>
      </c>
      <c r="S247" s="103">
        <v>2.1800000000000002</v>
      </c>
      <c r="T247" s="103">
        <v>64.88</v>
      </c>
      <c r="U247" s="103">
        <v>2.6480000000000001</v>
      </c>
      <c r="V247" s="103">
        <v>15.992000000000001</v>
      </c>
      <c r="W247" s="103">
        <v>19.972000000000001</v>
      </c>
      <c r="X247" s="103">
        <v>17.448</v>
      </c>
      <c r="Y247" s="103">
        <v>16.748000000000001</v>
      </c>
      <c r="Z247" s="103">
        <v>30.4</v>
      </c>
      <c r="AA247" s="103">
        <v>3.6720000000000002</v>
      </c>
      <c r="AB247" s="103">
        <v>29.544</v>
      </c>
      <c r="AC247" s="103">
        <v>19.16</v>
      </c>
      <c r="AD247" s="103">
        <v>9.3179999999999996</v>
      </c>
      <c r="AE247" s="103">
        <v>63.98</v>
      </c>
      <c r="AF247" s="103">
        <v>9.93</v>
      </c>
      <c r="AG247" s="103">
        <v>37.847999999999999</v>
      </c>
      <c r="AH247" s="103">
        <v>8.8719999999999999</v>
      </c>
      <c r="AI247" s="103">
        <v>36.552</v>
      </c>
      <c r="AJ247" s="103">
        <v>38.704000000000001</v>
      </c>
      <c r="AK247" s="103">
        <v>14.423999999999999</v>
      </c>
      <c r="AL247" s="103">
        <v>15.236000000000001</v>
      </c>
      <c r="AM247" s="102">
        <v>28.687999999999999</v>
      </c>
    </row>
    <row r="248" spans="16:39" x14ac:dyDescent="0.25">
      <c r="P248" s="104">
        <v>0.245</v>
      </c>
      <c r="Q248" s="103">
        <v>8.41</v>
      </c>
      <c r="R248" s="103">
        <v>23.11</v>
      </c>
      <c r="S248" s="103">
        <v>2.1749999999999998</v>
      </c>
      <c r="T248" s="103">
        <v>64.8</v>
      </c>
      <c r="U248" s="103">
        <v>2.64</v>
      </c>
      <c r="V248" s="103">
        <v>15.96</v>
      </c>
      <c r="W248" s="103">
        <v>19.934999999999999</v>
      </c>
      <c r="X248" s="103">
        <v>17.414999999999999</v>
      </c>
      <c r="Y248" s="103">
        <v>16.715</v>
      </c>
      <c r="Z248" s="103">
        <v>30.35</v>
      </c>
      <c r="AA248" s="103">
        <v>3.66</v>
      </c>
      <c r="AB248" s="103">
        <v>29.495000000000001</v>
      </c>
      <c r="AC248" s="103">
        <v>19.125</v>
      </c>
      <c r="AD248" s="103">
        <v>9.3025000000000002</v>
      </c>
      <c r="AE248" s="103">
        <v>63.9</v>
      </c>
      <c r="AF248" s="103">
        <v>9.9124999999999996</v>
      </c>
      <c r="AG248" s="103">
        <v>37.79</v>
      </c>
      <c r="AH248" s="103">
        <v>8.86</v>
      </c>
      <c r="AI248" s="103">
        <v>36.484999999999999</v>
      </c>
      <c r="AJ248" s="103">
        <v>38.645000000000003</v>
      </c>
      <c r="AK248" s="103">
        <v>14.395</v>
      </c>
      <c r="AL248" s="103">
        <v>15.205</v>
      </c>
      <c r="AM248" s="102">
        <v>28.64</v>
      </c>
    </row>
    <row r="249" spans="16:39" x14ac:dyDescent="0.25">
      <c r="P249" s="104">
        <v>0.246</v>
      </c>
      <c r="Q249" s="103">
        <v>8.3979999999999997</v>
      </c>
      <c r="R249" s="103">
        <v>23.068000000000001</v>
      </c>
      <c r="S249" s="103">
        <v>2.17</v>
      </c>
      <c r="T249" s="103">
        <v>64.72</v>
      </c>
      <c r="U249" s="103">
        <v>2.6320000000000001</v>
      </c>
      <c r="V249" s="103">
        <v>15.928000000000001</v>
      </c>
      <c r="W249" s="103">
        <v>19.898</v>
      </c>
      <c r="X249" s="103">
        <v>17.382000000000001</v>
      </c>
      <c r="Y249" s="103">
        <v>16.681999999999999</v>
      </c>
      <c r="Z249" s="103">
        <v>30.3</v>
      </c>
      <c r="AA249" s="103">
        <v>3.6480000000000001</v>
      </c>
      <c r="AB249" s="103">
        <v>29.446000000000002</v>
      </c>
      <c r="AC249" s="103">
        <v>19.09</v>
      </c>
      <c r="AD249" s="103">
        <v>9.2870000000000008</v>
      </c>
      <c r="AE249" s="103">
        <v>63.82</v>
      </c>
      <c r="AF249" s="103">
        <v>9.8949999999999996</v>
      </c>
      <c r="AG249" s="103">
        <v>37.731999999999999</v>
      </c>
      <c r="AH249" s="103">
        <v>8.8480000000000008</v>
      </c>
      <c r="AI249" s="103">
        <v>36.417999999999999</v>
      </c>
      <c r="AJ249" s="103">
        <v>38.585999999999999</v>
      </c>
      <c r="AK249" s="103">
        <v>14.366</v>
      </c>
      <c r="AL249" s="103">
        <v>15.173999999999999</v>
      </c>
      <c r="AM249" s="102">
        <v>28.591999999999999</v>
      </c>
    </row>
    <row r="250" spans="16:39" x14ac:dyDescent="0.25">
      <c r="P250" s="104">
        <v>0.247</v>
      </c>
      <c r="Q250" s="103">
        <v>8.3859999999999992</v>
      </c>
      <c r="R250" s="103">
        <v>23.026</v>
      </c>
      <c r="S250" s="103">
        <v>2.165</v>
      </c>
      <c r="T250" s="103">
        <v>64.64</v>
      </c>
      <c r="U250" s="103">
        <v>2.6240000000000001</v>
      </c>
      <c r="V250" s="103">
        <v>15.896000000000001</v>
      </c>
      <c r="W250" s="103">
        <v>19.861000000000001</v>
      </c>
      <c r="X250" s="103">
        <v>17.349</v>
      </c>
      <c r="Y250" s="103">
        <v>16.649000000000001</v>
      </c>
      <c r="Z250" s="103">
        <v>30.25</v>
      </c>
      <c r="AA250" s="103">
        <v>3.6360000000000001</v>
      </c>
      <c r="AB250" s="103">
        <v>29.396999999999998</v>
      </c>
      <c r="AC250" s="103">
        <v>19.055</v>
      </c>
      <c r="AD250" s="103">
        <v>9.2714999999999996</v>
      </c>
      <c r="AE250" s="103">
        <v>63.74</v>
      </c>
      <c r="AF250" s="103">
        <v>9.8774999999999995</v>
      </c>
      <c r="AG250" s="103">
        <v>37.673999999999999</v>
      </c>
      <c r="AH250" s="103">
        <v>8.8360000000000003</v>
      </c>
      <c r="AI250" s="103">
        <v>36.350999999999999</v>
      </c>
      <c r="AJ250" s="103">
        <v>38.527000000000001</v>
      </c>
      <c r="AK250" s="103">
        <v>14.337</v>
      </c>
      <c r="AL250" s="103">
        <v>15.143000000000001</v>
      </c>
      <c r="AM250" s="102">
        <v>28.544</v>
      </c>
    </row>
    <row r="251" spans="16:39" x14ac:dyDescent="0.25">
      <c r="P251" s="104">
        <v>0.248</v>
      </c>
      <c r="Q251" s="103">
        <v>8.3740000000000006</v>
      </c>
      <c r="R251" s="103">
        <v>22.984000000000002</v>
      </c>
      <c r="S251" s="103">
        <v>2.16</v>
      </c>
      <c r="T251" s="103">
        <v>64.56</v>
      </c>
      <c r="U251" s="103">
        <v>2.6160000000000001</v>
      </c>
      <c r="V251" s="103">
        <v>15.864000000000001</v>
      </c>
      <c r="W251" s="103">
        <v>19.824000000000002</v>
      </c>
      <c r="X251" s="103">
        <v>17.315999999999999</v>
      </c>
      <c r="Y251" s="103">
        <v>16.616</v>
      </c>
      <c r="Z251" s="103">
        <v>30.2</v>
      </c>
      <c r="AA251" s="103">
        <v>3.6240000000000001</v>
      </c>
      <c r="AB251" s="103">
        <v>29.347999999999999</v>
      </c>
      <c r="AC251" s="103">
        <v>19.02</v>
      </c>
      <c r="AD251" s="103">
        <v>9.2560000000000002</v>
      </c>
      <c r="AE251" s="103">
        <v>63.66</v>
      </c>
      <c r="AF251" s="103">
        <v>9.86</v>
      </c>
      <c r="AG251" s="103">
        <v>37.616</v>
      </c>
      <c r="AH251" s="103">
        <v>8.8239999999999998</v>
      </c>
      <c r="AI251" s="103">
        <v>36.283999999999999</v>
      </c>
      <c r="AJ251" s="103">
        <v>38.468000000000004</v>
      </c>
      <c r="AK251" s="103">
        <v>14.308</v>
      </c>
      <c r="AL251" s="103">
        <v>15.112</v>
      </c>
      <c r="AM251" s="102">
        <v>28.495999999999999</v>
      </c>
    </row>
    <row r="252" spans="16:39" x14ac:dyDescent="0.25">
      <c r="P252" s="104">
        <v>0.249</v>
      </c>
      <c r="Q252" s="103">
        <v>8.3620000000000001</v>
      </c>
      <c r="R252" s="103">
        <v>22.942</v>
      </c>
      <c r="S252" s="103">
        <v>2.1549999999999998</v>
      </c>
      <c r="T252" s="103">
        <v>64.48</v>
      </c>
      <c r="U252" s="103">
        <v>2.6080000000000001</v>
      </c>
      <c r="V252" s="103">
        <v>15.832000000000001</v>
      </c>
      <c r="W252" s="103">
        <v>19.786999999999999</v>
      </c>
      <c r="X252" s="103">
        <v>17.283000000000001</v>
      </c>
      <c r="Y252" s="103">
        <v>16.582999999999998</v>
      </c>
      <c r="Z252" s="103">
        <v>30.15</v>
      </c>
      <c r="AA252" s="103">
        <v>3.6120000000000001</v>
      </c>
      <c r="AB252" s="103">
        <v>29.298999999999999</v>
      </c>
      <c r="AC252" s="103">
        <v>18.984999999999999</v>
      </c>
      <c r="AD252" s="103">
        <v>9.2405000000000008</v>
      </c>
      <c r="AE252" s="103">
        <v>63.58</v>
      </c>
      <c r="AF252" s="103">
        <v>9.8424999999999994</v>
      </c>
      <c r="AG252" s="103">
        <v>37.558</v>
      </c>
      <c r="AH252" s="103">
        <v>8.8119999999999994</v>
      </c>
      <c r="AI252" s="103">
        <v>36.216999999999999</v>
      </c>
      <c r="AJ252" s="103">
        <v>38.408999999999999</v>
      </c>
      <c r="AK252" s="103">
        <v>14.279</v>
      </c>
      <c r="AL252" s="103">
        <v>15.081</v>
      </c>
      <c r="AM252" s="102">
        <v>28.448</v>
      </c>
    </row>
    <row r="253" spans="16:39" x14ac:dyDescent="0.25">
      <c r="P253" s="104">
        <v>0.25</v>
      </c>
      <c r="Q253" s="103">
        <v>8.35</v>
      </c>
      <c r="R253" s="103">
        <v>22.9</v>
      </c>
      <c r="S253" s="103">
        <v>2.15</v>
      </c>
      <c r="T253" s="103">
        <v>64.400000000000006</v>
      </c>
      <c r="U253" s="103">
        <v>2.6</v>
      </c>
      <c r="V253" s="103">
        <v>15.8</v>
      </c>
      <c r="W253" s="103">
        <v>19.75</v>
      </c>
      <c r="X253" s="103">
        <v>17.25</v>
      </c>
      <c r="Y253" s="103">
        <v>16.55</v>
      </c>
      <c r="Z253" s="103">
        <v>30.1</v>
      </c>
      <c r="AA253" s="103">
        <v>3.6</v>
      </c>
      <c r="AB253" s="103">
        <v>29.25</v>
      </c>
      <c r="AC253" s="103">
        <v>18.95</v>
      </c>
      <c r="AD253" s="103">
        <v>9.2249999999999996</v>
      </c>
      <c r="AE253" s="103">
        <v>63.5</v>
      </c>
      <c r="AF253" s="103">
        <v>9.8249999999999993</v>
      </c>
      <c r="AG253" s="103">
        <v>37.5</v>
      </c>
      <c r="AH253" s="103">
        <v>8.8000000000000007</v>
      </c>
      <c r="AI253" s="103">
        <v>36.15</v>
      </c>
      <c r="AJ253" s="103">
        <v>38.35</v>
      </c>
      <c r="AK253" s="103">
        <v>14.25</v>
      </c>
      <c r="AL253" s="103">
        <v>15.05</v>
      </c>
      <c r="AM253" s="102">
        <v>28.4</v>
      </c>
    </row>
    <row r="254" spans="16:39" x14ac:dyDescent="0.25">
      <c r="P254" s="104">
        <v>0.251</v>
      </c>
      <c r="Q254" s="103">
        <v>8.3379999999999992</v>
      </c>
      <c r="R254" s="103">
        <v>22.858000000000001</v>
      </c>
      <c r="S254" s="103">
        <v>2.145</v>
      </c>
      <c r="T254" s="103">
        <v>64.319999999999993</v>
      </c>
      <c r="U254" s="103">
        <v>2.5920000000000001</v>
      </c>
      <c r="V254" s="103">
        <v>15.768000000000001</v>
      </c>
      <c r="W254" s="103">
        <v>19.713000000000001</v>
      </c>
      <c r="X254" s="103">
        <v>17.216999999999999</v>
      </c>
      <c r="Y254" s="103">
        <v>16.516999999999999</v>
      </c>
      <c r="Z254" s="103">
        <v>30.05</v>
      </c>
      <c r="AA254" s="103">
        <v>3.5880000000000001</v>
      </c>
      <c r="AB254" s="103">
        <v>29.201000000000001</v>
      </c>
      <c r="AC254" s="103">
        <v>18.914999999999999</v>
      </c>
      <c r="AD254" s="103">
        <v>9.2095000000000002</v>
      </c>
      <c r="AE254" s="103">
        <v>63.42</v>
      </c>
      <c r="AF254" s="103">
        <v>9.8074999999999992</v>
      </c>
      <c r="AG254" s="103">
        <v>37.442</v>
      </c>
      <c r="AH254" s="103">
        <v>8.7880000000000003</v>
      </c>
      <c r="AI254" s="103">
        <v>36.082999999999998</v>
      </c>
      <c r="AJ254" s="103">
        <v>38.290999999999997</v>
      </c>
      <c r="AK254" s="103">
        <v>14.221</v>
      </c>
      <c r="AL254" s="103">
        <v>15.019</v>
      </c>
      <c r="AM254" s="102">
        <v>28.352</v>
      </c>
    </row>
    <row r="255" spans="16:39" x14ac:dyDescent="0.25">
      <c r="P255" s="104">
        <v>0.252</v>
      </c>
      <c r="Q255" s="103">
        <v>8.3260000000000005</v>
      </c>
      <c r="R255" s="103">
        <v>22.815999999999999</v>
      </c>
      <c r="S255" s="103">
        <v>2.14</v>
      </c>
      <c r="T255" s="103">
        <v>64.239999999999995</v>
      </c>
      <c r="U255" s="103">
        <v>2.5840000000000001</v>
      </c>
      <c r="V255" s="103">
        <v>15.736000000000001</v>
      </c>
      <c r="W255" s="103">
        <v>19.675999999999998</v>
      </c>
      <c r="X255" s="103">
        <v>17.184000000000001</v>
      </c>
      <c r="Y255" s="103">
        <v>16.484000000000002</v>
      </c>
      <c r="Z255" s="103">
        <v>30</v>
      </c>
      <c r="AA255" s="103">
        <v>3.5760000000000001</v>
      </c>
      <c r="AB255" s="103">
        <v>29.152000000000001</v>
      </c>
      <c r="AC255" s="103">
        <v>18.88</v>
      </c>
      <c r="AD255" s="103">
        <v>9.1940000000000008</v>
      </c>
      <c r="AE255" s="103">
        <v>63.34</v>
      </c>
      <c r="AF255" s="103">
        <v>9.7899999999999991</v>
      </c>
      <c r="AG255" s="103">
        <v>37.384</v>
      </c>
      <c r="AH255" s="103">
        <v>8.7759999999999998</v>
      </c>
      <c r="AI255" s="103">
        <v>36.015999999999998</v>
      </c>
      <c r="AJ255" s="103">
        <v>38.231999999999999</v>
      </c>
      <c r="AK255" s="103">
        <v>14.192</v>
      </c>
      <c r="AL255" s="103">
        <v>14.988</v>
      </c>
      <c r="AM255" s="102">
        <v>28.303999999999998</v>
      </c>
    </row>
    <row r="256" spans="16:39" x14ac:dyDescent="0.25">
      <c r="P256" s="104">
        <v>0.253</v>
      </c>
      <c r="Q256" s="103">
        <v>8.3140000000000001</v>
      </c>
      <c r="R256" s="103">
        <v>22.774000000000001</v>
      </c>
      <c r="S256" s="103">
        <v>2.1349999999999998</v>
      </c>
      <c r="T256" s="103">
        <v>64.16</v>
      </c>
      <c r="U256" s="103">
        <v>2.5760000000000001</v>
      </c>
      <c r="V256" s="103">
        <v>15.704000000000001</v>
      </c>
      <c r="W256" s="103">
        <v>19.638999999999999</v>
      </c>
      <c r="X256" s="103">
        <v>17.151</v>
      </c>
      <c r="Y256" s="103">
        <v>16.451000000000001</v>
      </c>
      <c r="Z256" s="103">
        <v>29.95</v>
      </c>
      <c r="AA256" s="103">
        <v>3.5640000000000001</v>
      </c>
      <c r="AB256" s="103">
        <v>29.103000000000002</v>
      </c>
      <c r="AC256" s="103">
        <v>18.844999999999999</v>
      </c>
      <c r="AD256" s="103">
        <v>9.1784999999999997</v>
      </c>
      <c r="AE256" s="103">
        <v>63.26</v>
      </c>
      <c r="AF256" s="103">
        <v>9.7725000000000009</v>
      </c>
      <c r="AG256" s="103">
        <v>37.326000000000001</v>
      </c>
      <c r="AH256" s="103">
        <v>8.7639999999999993</v>
      </c>
      <c r="AI256" s="103">
        <v>35.948999999999998</v>
      </c>
      <c r="AJ256" s="103">
        <v>38.173000000000002</v>
      </c>
      <c r="AK256" s="103">
        <v>14.163</v>
      </c>
      <c r="AL256" s="103">
        <v>14.957000000000001</v>
      </c>
      <c r="AM256" s="102">
        <v>28.256</v>
      </c>
    </row>
    <row r="257" spans="16:39" x14ac:dyDescent="0.25">
      <c r="P257" s="104">
        <v>0.254</v>
      </c>
      <c r="Q257" s="103">
        <v>8.3019999999999996</v>
      </c>
      <c r="R257" s="103">
        <v>22.731999999999999</v>
      </c>
      <c r="S257" s="103">
        <v>2.13</v>
      </c>
      <c r="T257" s="103">
        <v>64.08</v>
      </c>
      <c r="U257" s="103">
        <v>2.5680000000000001</v>
      </c>
      <c r="V257" s="103">
        <v>15.672000000000001</v>
      </c>
      <c r="W257" s="103">
        <v>19.602</v>
      </c>
      <c r="X257" s="103">
        <v>17.117999999999999</v>
      </c>
      <c r="Y257" s="103">
        <v>16.417999999999999</v>
      </c>
      <c r="Z257" s="103">
        <v>29.9</v>
      </c>
      <c r="AA257" s="103">
        <v>3.552</v>
      </c>
      <c r="AB257" s="103">
        <v>29.053999999999998</v>
      </c>
      <c r="AC257" s="103">
        <v>18.809999999999999</v>
      </c>
      <c r="AD257" s="103">
        <v>9.1630000000000003</v>
      </c>
      <c r="AE257" s="103">
        <v>63.18</v>
      </c>
      <c r="AF257" s="103">
        <v>9.7550000000000008</v>
      </c>
      <c r="AG257" s="103">
        <v>37.268000000000001</v>
      </c>
      <c r="AH257" s="103">
        <v>8.7520000000000007</v>
      </c>
      <c r="AI257" s="103">
        <v>35.881999999999998</v>
      </c>
      <c r="AJ257" s="103">
        <v>38.113999999999997</v>
      </c>
      <c r="AK257" s="103">
        <v>14.134</v>
      </c>
      <c r="AL257" s="103">
        <v>14.926</v>
      </c>
      <c r="AM257" s="102">
        <v>28.207999999999998</v>
      </c>
    </row>
    <row r="258" spans="16:39" x14ac:dyDescent="0.25">
      <c r="P258" s="104">
        <v>0.255</v>
      </c>
      <c r="Q258" s="103">
        <v>8.2899999999999991</v>
      </c>
      <c r="R258" s="103">
        <v>22.69</v>
      </c>
      <c r="S258" s="103">
        <v>2.125</v>
      </c>
      <c r="T258" s="103">
        <v>64</v>
      </c>
      <c r="U258" s="103">
        <v>2.56</v>
      </c>
      <c r="V258" s="103">
        <v>15.64</v>
      </c>
      <c r="W258" s="103">
        <v>19.565000000000001</v>
      </c>
      <c r="X258" s="103">
        <v>17.085000000000001</v>
      </c>
      <c r="Y258" s="103">
        <v>16.385000000000002</v>
      </c>
      <c r="Z258" s="103">
        <v>29.85</v>
      </c>
      <c r="AA258" s="103">
        <v>3.54</v>
      </c>
      <c r="AB258" s="103">
        <v>29.004999999999999</v>
      </c>
      <c r="AC258" s="103">
        <v>18.774999999999999</v>
      </c>
      <c r="AD258" s="103">
        <v>9.1475000000000009</v>
      </c>
      <c r="AE258" s="103">
        <v>63.1</v>
      </c>
      <c r="AF258" s="103">
        <v>9.7375000000000007</v>
      </c>
      <c r="AG258" s="103">
        <v>37.21</v>
      </c>
      <c r="AH258" s="103">
        <v>8.74</v>
      </c>
      <c r="AI258" s="103">
        <v>35.814999999999998</v>
      </c>
      <c r="AJ258" s="103">
        <v>38.055</v>
      </c>
      <c r="AK258" s="103">
        <v>14.105</v>
      </c>
      <c r="AL258" s="103">
        <v>14.895</v>
      </c>
      <c r="AM258" s="102">
        <v>28.16</v>
      </c>
    </row>
    <row r="259" spans="16:39" x14ac:dyDescent="0.25">
      <c r="P259" s="104">
        <v>0.25600000000000001</v>
      </c>
      <c r="Q259" s="103">
        <v>8.2780000000000005</v>
      </c>
      <c r="R259" s="103">
        <v>22.648</v>
      </c>
      <c r="S259" s="103">
        <v>2.12</v>
      </c>
      <c r="T259" s="103">
        <v>63.92</v>
      </c>
      <c r="U259" s="103">
        <v>2.552</v>
      </c>
      <c r="V259" s="103">
        <v>15.608000000000001</v>
      </c>
      <c r="W259" s="103">
        <v>19.527999999999999</v>
      </c>
      <c r="X259" s="103">
        <v>17.052</v>
      </c>
      <c r="Y259" s="103">
        <v>16.352</v>
      </c>
      <c r="Z259" s="103">
        <v>29.8</v>
      </c>
      <c r="AA259" s="103">
        <v>3.528</v>
      </c>
      <c r="AB259" s="103">
        <v>28.956</v>
      </c>
      <c r="AC259" s="103">
        <v>18.739999999999998</v>
      </c>
      <c r="AD259" s="103">
        <v>9.1319999999999997</v>
      </c>
      <c r="AE259" s="103">
        <v>63.02</v>
      </c>
      <c r="AF259" s="103">
        <v>9.7200000000000006</v>
      </c>
      <c r="AG259" s="103">
        <v>37.152000000000001</v>
      </c>
      <c r="AH259" s="103">
        <v>8.7279999999999998</v>
      </c>
      <c r="AI259" s="103">
        <v>35.747999999999998</v>
      </c>
      <c r="AJ259" s="103">
        <v>37.996000000000002</v>
      </c>
      <c r="AK259" s="103">
        <v>14.076000000000001</v>
      </c>
      <c r="AL259" s="103">
        <v>14.864000000000001</v>
      </c>
      <c r="AM259" s="102">
        <v>28.111999999999998</v>
      </c>
    </row>
    <row r="260" spans="16:39" x14ac:dyDescent="0.25">
      <c r="P260" s="104">
        <v>0.25700000000000001</v>
      </c>
      <c r="Q260" s="103">
        <v>8.266</v>
      </c>
      <c r="R260" s="103">
        <v>22.606000000000002</v>
      </c>
      <c r="S260" s="103">
        <v>2.1150000000000002</v>
      </c>
      <c r="T260" s="103">
        <v>63.84</v>
      </c>
      <c r="U260" s="103">
        <v>2.544</v>
      </c>
      <c r="V260" s="103">
        <v>15.576000000000001</v>
      </c>
      <c r="W260" s="103">
        <v>19.491</v>
      </c>
      <c r="X260" s="103">
        <v>17.018999999999998</v>
      </c>
      <c r="Y260" s="103">
        <v>16.318999999999999</v>
      </c>
      <c r="Z260" s="103">
        <v>29.75</v>
      </c>
      <c r="AA260" s="103">
        <v>3.516</v>
      </c>
      <c r="AB260" s="103">
        <v>28.907</v>
      </c>
      <c r="AC260" s="103">
        <v>18.704999999999998</v>
      </c>
      <c r="AD260" s="103">
        <v>9.1165000000000003</v>
      </c>
      <c r="AE260" s="103">
        <v>62.94</v>
      </c>
      <c r="AF260" s="103">
        <v>9.7025000000000006</v>
      </c>
      <c r="AG260" s="103">
        <v>37.094000000000001</v>
      </c>
      <c r="AH260" s="103">
        <v>8.7159999999999993</v>
      </c>
      <c r="AI260" s="103">
        <v>35.680999999999997</v>
      </c>
      <c r="AJ260" s="103">
        <v>37.936999999999998</v>
      </c>
      <c r="AK260" s="103">
        <v>14.047000000000001</v>
      </c>
      <c r="AL260" s="103">
        <v>14.833</v>
      </c>
      <c r="AM260" s="102">
        <v>28.064</v>
      </c>
    </row>
    <row r="261" spans="16:39" x14ac:dyDescent="0.25">
      <c r="P261" s="104">
        <v>0.25800000000000001</v>
      </c>
      <c r="Q261" s="103">
        <v>8.2539999999999996</v>
      </c>
      <c r="R261" s="103">
        <v>22.564</v>
      </c>
      <c r="S261" s="103">
        <v>2.11</v>
      </c>
      <c r="T261" s="103">
        <v>63.76</v>
      </c>
      <c r="U261" s="103">
        <v>2.536</v>
      </c>
      <c r="V261" s="103">
        <v>15.544</v>
      </c>
      <c r="W261" s="103">
        <v>19.454000000000001</v>
      </c>
      <c r="X261" s="103">
        <v>16.986000000000001</v>
      </c>
      <c r="Y261" s="103">
        <v>16.286000000000001</v>
      </c>
      <c r="Z261" s="103">
        <v>29.7</v>
      </c>
      <c r="AA261" s="103">
        <v>3.504</v>
      </c>
      <c r="AB261" s="103">
        <v>28.858000000000001</v>
      </c>
      <c r="AC261" s="103">
        <v>18.670000000000002</v>
      </c>
      <c r="AD261" s="103">
        <v>9.1010000000000009</v>
      </c>
      <c r="AE261" s="103">
        <v>62.86</v>
      </c>
      <c r="AF261" s="103">
        <v>9.6850000000000005</v>
      </c>
      <c r="AG261" s="103">
        <v>37.036000000000001</v>
      </c>
      <c r="AH261" s="103">
        <v>8.7040000000000006</v>
      </c>
      <c r="AI261" s="103">
        <v>35.613999999999997</v>
      </c>
      <c r="AJ261" s="103">
        <v>37.878</v>
      </c>
      <c r="AK261" s="103">
        <v>14.018000000000001</v>
      </c>
      <c r="AL261" s="103">
        <v>14.802</v>
      </c>
      <c r="AM261" s="102">
        <v>28.015999999999998</v>
      </c>
    </row>
    <row r="262" spans="16:39" x14ac:dyDescent="0.25">
      <c r="P262" s="104">
        <v>0.25900000000000001</v>
      </c>
      <c r="Q262" s="103">
        <v>8.2420000000000009</v>
      </c>
      <c r="R262" s="103">
        <v>22.521999999999998</v>
      </c>
      <c r="S262" s="103">
        <v>2.105</v>
      </c>
      <c r="T262" s="103">
        <v>63.68</v>
      </c>
      <c r="U262" s="103">
        <v>2.528</v>
      </c>
      <c r="V262" s="103">
        <v>15.512</v>
      </c>
      <c r="W262" s="103">
        <v>19.417000000000002</v>
      </c>
      <c r="X262" s="103">
        <v>16.952999999999999</v>
      </c>
      <c r="Y262" s="103">
        <v>16.253</v>
      </c>
      <c r="Z262" s="103">
        <v>29.65</v>
      </c>
      <c r="AA262" s="103">
        <v>3.492</v>
      </c>
      <c r="AB262" s="103">
        <v>28.809000000000001</v>
      </c>
      <c r="AC262" s="103">
        <v>18.635000000000002</v>
      </c>
      <c r="AD262" s="103">
        <v>9.0854999999999997</v>
      </c>
      <c r="AE262" s="103">
        <v>62.78</v>
      </c>
      <c r="AF262" s="103">
        <v>9.6675000000000004</v>
      </c>
      <c r="AG262" s="103">
        <v>36.978000000000002</v>
      </c>
      <c r="AH262" s="103">
        <v>8.6920000000000002</v>
      </c>
      <c r="AI262" s="103">
        <v>35.546999999999997</v>
      </c>
      <c r="AJ262" s="103">
        <v>37.819000000000003</v>
      </c>
      <c r="AK262" s="103">
        <v>13.989000000000001</v>
      </c>
      <c r="AL262" s="103">
        <v>14.771000000000001</v>
      </c>
      <c r="AM262" s="102">
        <v>27.968</v>
      </c>
    </row>
    <row r="263" spans="16:39" x14ac:dyDescent="0.25">
      <c r="P263" s="104">
        <v>0.26</v>
      </c>
      <c r="Q263" s="103">
        <v>8.23</v>
      </c>
      <c r="R263" s="103">
        <v>22.48</v>
      </c>
      <c r="S263" s="103">
        <v>2.1</v>
      </c>
      <c r="T263" s="103">
        <v>63.6</v>
      </c>
      <c r="U263" s="103">
        <v>2.52</v>
      </c>
      <c r="V263" s="103">
        <v>15.48</v>
      </c>
      <c r="W263" s="103">
        <v>19.38</v>
      </c>
      <c r="X263" s="103">
        <v>16.920000000000002</v>
      </c>
      <c r="Y263" s="103">
        <v>16.22</v>
      </c>
      <c r="Z263" s="103">
        <v>29.6</v>
      </c>
      <c r="AA263" s="103">
        <v>3.48</v>
      </c>
      <c r="AB263" s="103">
        <v>28.76</v>
      </c>
      <c r="AC263" s="103">
        <v>18.600000000000001</v>
      </c>
      <c r="AD263" s="103">
        <v>9.07</v>
      </c>
      <c r="AE263" s="103">
        <v>62.7</v>
      </c>
      <c r="AF263" s="103">
        <v>9.65</v>
      </c>
      <c r="AG263" s="103">
        <v>36.92</v>
      </c>
      <c r="AH263" s="103">
        <v>8.68</v>
      </c>
      <c r="AI263" s="103">
        <v>35.479999999999997</v>
      </c>
      <c r="AJ263" s="103">
        <v>37.76</v>
      </c>
      <c r="AK263" s="103">
        <v>13.96</v>
      </c>
      <c r="AL263" s="103">
        <v>14.74</v>
      </c>
      <c r="AM263" s="102">
        <v>27.92</v>
      </c>
    </row>
    <row r="264" spans="16:39" x14ac:dyDescent="0.25">
      <c r="P264" s="104">
        <v>0.26100000000000001</v>
      </c>
      <c r="Q264" s="103">
        <v>8.218</v>
      </c>
      <c r="R264" s="103">
        <v>22.437999999999999</v>
      </c>
      <c r="S264" s="103">
        <v>2.0950000000000002</v>
      </c>
      <c r="T264" s="103">
        <v>63.52</v>
      </c>
      <c r="U264" s="103">
        <v>2.512</v>
      </c>
      <c r="V264" s="103">
        <v>15.448</v>
      </c>
      <c r="W264" s="103">
        <v>19.343</v>
      </c>
      <c r="X264" s="103">
        <v>16.887</v>
      </c>
      <c r="Y264" s="103">
        <v>16.187000000000001</v>
      </c>
      <c r="Z264" s="103">
        <v>29.55</v>
      </c>
      <c r="AA264" s="103">
        <v>3.468</v>
      </c>
      <c r="AB264" s="103">
        <v>28.710999999999999</v>
      </c>
      <c r="AC264" s="103">
        <v>18.565000000000001</v>
      </c>
      <c r="AD264" s="103">
        <v>9.0545000000000009</v>
      </c>
      <c r="AE264" s="103">
        <v>62.62</v>
      </c>
      <c r="AF264" s="103">
        <v>9.6325000000000003</v>
      </c>
      <c r="AG264" s="103">
        <v>36.862000000000002</v>
      </c>
      <c r="AH264" s="103">
        <v>8.6679999999999993</v>
      </c>
      <c r="AI264" s="103">
        <v>35.412999999999997</v>
      </c>
      <c r="AJ264" s="103">
        <v>37.701000000000001</v>
      </c>
      <c r="AK264" s="103">
        <v>13.930999999999999</v>
      </c>
      <c r="AL264" s="103">
        <v>14.709</v>
      </c>
      <c r="AM264" s="102">
        <v>27.872</v>
      </c>
    </row>
    <row r="265" spans="16:39" x14ac:dyDescent="0.25">
      <c r="P265" s="104">
        <v>0.26200000000000001</v>
      </c>
      <c r="Q265" s="103">
        <v>8.2059999999999995</v>
      </c>
      <c r="R265" s="103">
        <v>22.396000000000001</v>
      </c>
      <c r="S265" s="103">
        <v>2.09</v>
      </c>
      <c r="T265" s="103">
        <v>63.44</v>
      </c>
      <c r="U265" s="103">
        <v>2.504</v>
      </c>
      <c r="V265" s="103">
        <v>15.416</v>
      </c>
      <c r="W265" s="103">
        <v>19.306000000000001</v>
      </c>
      <c r="X265" s="103">
        <v>16.853999999999999</v>
      </c>
      <c r="Y265" s="103">
        <v>16.154</v>
      </c>
      <c r="Z265" s="103">
        <v>29.5</v>
      </c>
      <c r="AA265" s="103">
        <v>3.456</v>
      </c>
      <c r="AB265" s="103">
        <v>28.661999999999999</v>
      </c>
      <c r="AC265" s="103">
        <v>18.53</v>
      </c>
      <c r="AD265" s="103">
        <v>9.0389999999999997</v>
      </c>
      <c r="AE265" s="103">
        <v>62.54</v>
      </c>
      <c r="AF265" s="103">
        <v>9.6150000000000002</v>
      </c>
      <c r="AG265" s="103">
        <v>36.804000000000002</v>
      </c>
      <c r="AH265" s="103">
        <v>8.6560000000000006</v>
      </c>
      <c r="AI265" s="103">
        <v>35.345999999999997</v>
      </c>
      <c r="AJ265" s="103">
        <v>37.642000000000003</v>
      </c>
      <c r="AK265" s="103">
        <v>13.901999999999999</v>
      </c>
      <c r="AL265" s="103">
        <v>14.678000000000001</v>
      </c>
      <c r="AM265" s="102">
        <v>27.824000000000002</v>
      </c>
    </row>
    <row r="266" spans="16:39" x14ac:dyDescent="0.25">
      <c r="P266" s="104">
        <v>0.26300000000000001</v>
      </c>
      <c r="Q266" s="103">
        <v>8.1940000000000008</v>
      </c>
      <c r="R266" s="103">
        <v>22.353999999999999</v>
      </c>
      <c r="S266" s="103">
        <v>2.085</v>
      </c>
      <c r="T266" s="103">
        <v>63.36</v>
      </c>
      <c r="U266" s="103">
        <v>2.496</v>
      </c>
      <c r="V266" s="103">
        <v>15.384</v>
      </c>
      <c r="W266" s="103">
        <v>19.268999999999998</v>
      </c>
      <c r="X266" s="103">
        <v>16.821000000000002</v>
      </c>
      <c r="Y266" s="103">
        <v>16.120999999999999</v>
      </c>
      <c r="Z266" s="103">
        <v>29.45</v>
      </c>
      <c r="AA266" s="103">
        <v>3.444</v>
      </c>
      <c r="AB266" s="103">
        <v>28.613</v>
      </c>
      <c r="AC266" s="103">
        <v>18.495000000000001</v>
      </c>
      <c r="AD266" s="103">
        <v>9.0235000000000003</v>
      </c>
      <c r="AE266" s="103">
        <v>62.46</v>
      </c>
      <c r="AF266" s="103">
        <v>9.5975000000000001</v>
      </c>
      <c r="AG266" s="103">
        <v>36.746000000000002</v>
      </c>
      <c r="AH266" s="103">
        <v>8.6440000000000001</v>
      </c>
      <c r="AI266" s="103">
        <v>35.279000000000003</v>
      </c>
      <c r="AJ266" s="103">
        <v>37.582999999999998</v>
      </c>
      <c r="AK266" s="103">
        <v>13.872999999999999</v>
      </c>
      <c r="AL266" s="103">
        <v>14.647</v>
      </c>
      <c r="AM266" s="102">
        <v>27.776</v>
      </c>
    </row>
    <row r="267" spans="16:39" x14ac:dyDescent="0.25">
      <c r="P267" s="104">
        <v>0.26400000000000001</v>
      </c>
      <c r="Q267" s="103">
        <v>8.1820000000000004</v>
      </c>
      <c r="R267" s="103">
        <v>22.312000000000001</v>
      </c>
      <c r="S267" s="103">
        <v>2.08</v>
      </c>
      <c r="T267" s="103">
        <v>63.28</v>
      </c>
      <c r="U267" s="103">
        <v>2.488</v>
      </c>
      <c r="V267" s="103">
        <v>15.352</v>
      </c>
      <c r="W267" s="103">
        <v>19.231999999999999</v>
      </c>
      <c r="X267" s="103">
        <v>16.788</v>
      </c>
      <c r="Y267" s="103">
        <v>16.088000000000001</v>
      </c>
      <c r="Z267" s="103">
        <v>29.4</v>
      </c>
      <c r="AA267" s="103">
        <v>3.4319999999999999</v>
      </c>
      <c r="AB267" s="103">
        <v>28.564</v>
      </c>
      <c r="AC267" s="103">
        <v>18.46</v>
      </c>
      <c r="AD267" s="103">
        <v>9.0079999999999991</v>
      </c>
      <c r="AE267" s="103">
        <v>62.38</v>
      </c>
      <c r="AF267" s="103">
        <v>9.58</v>
      </c>
      <c r="AG267" s="103">
        <v>36.688000000000002</v>
      </c>
      <c r="AH267" s="103">
        <v>8.6319999999999997</v>
      </c>
      <c r="AI267" s="103">
        <v>35.212000000000003</v>
      </c>
      <c r="AJ267" s="103">
        <v>37.524000000000001</v>
      </c>
      <c r="AK267" s="103">
        <v>13.843999999999999</v>
      </c>
      <c r="AL267" s="103">
        <v>14.616</v>
      </c>
      <c r="AM267" s="102">
        <v>27.728000000000002</v>
      </c>
    </row>
    <row r="268" spans="16:39" x14ac:dyDescent="0.25">
      <c r="P268" s="104">
        <v>0.26500000000000001</v>
      </c>
      <c r="Q268" s="103">
        <v>8.17</v>
      </c>
      <c r="R268" s="103">
        <v>22.27</v>
      </c>
      <c r="S268" s="103">
        <v>2.0750000000000002</v>
      </c>
      <c r="T268" s="103">
        <v>63.2</v>
      </c>
      <c r="U268" s="103">
        <v>2.48</v>
      </c>
      <c r="V268" s="103">
        <v>15.32</v>
      </c>
      <c r="W268" s="103">
        <v>19.195</v>
      </c>
      <c r="X268" s="103">
        <v>16.754999999999999</v>
      </c>
      <c r="Y268" s="103">
        <v>16.055</v>
      </c>
      <c r="Z268" s="103">
        <v>29.35</v>
      </c>
      <c r="AA268" s="103">
        <v>3.42</v>
      </c>
      <c r="AB268" s="103">
        <v>28.515000000000001</v>
      </c>
      <c r="AC268" s="103">
        <v>18.425000000000001</v>
      </c>
      <c r="AD268" s="103">
        <v>8.9924999999999997</v>
      </c>
      <c r="AE268" s="103">
        <v>62.3</v>
      </c>
      <c r="AF268" s="103">
        <v>9.5625</v>
      </c>
      <c r="AG268" s="103">
        <v>36.630000000000003</v>
      </c>
      <c r="AH268" s="103">
        <v>8.6199999999999992</v>
      </c>
      <c r="AI268" s="103">
        <v>35.145000000000003</v>
      </c>
      <c r="AJ268" s="103">
        <v>37.465000000000003</v>
      </c>
      <c r="AK268" s="103">
        <v>13.815</v>
      </c>
      <c r="AL268" s="103">
        <v>14.585000000000001</v>
      </c>
      <c r="AM268" s="102">
        <v>27.68</v>
      </c>
    </row>
    <row r="269" spans="16:39" x14ac:dyDescent="0.25">
      <c r="P269" s="104">
        <v>0.26600000000000001</v>
      </c>
      <c r="Q269" s="103">
        <v>8.1579999999999995</v>
      </c>
      <c r="R269" s="103">
        <v>22.228000000000002</v>
      </c>
      <c r="S269" s="103">
        <v>2.0699999999999998</v>
      </c>
      <c r="T269" s="103">
        <v>63.12</v>
      </c>
      <c r="U269" s="103">
        <v>2.472</v>
      </c>
      <c r="V269" s="103">
        <v>15.288</v>
      </c>
      <c r="W269" s="103">
        <v>19.158000000000001</v>
      </c>
      <c r="X269" s="103">
        <v>16.722000000000001</v>
      </c>
      <c r="Y269" s="103">
        <v>16.021999999999998</v>
      </c>
      <c r="Z269" s="103">
        <v>29.3</v>
      </c>
      <c r="AA269" s="103">
        <v>3.4079999999999999</v>
      </c>
      <c r="AB269" s="103">
        <v>28.466000000000001</v>
      </c>
      <c r="AC269" s="103">
        <v>18.39</v>
      </c>
      <c r="AD269" s="103">
        <v>8.9770000000000003</v>
      </c>
      <c r="AE269" s="103">
        <v>62.22</v>
      </c>
      <c r="AF269" s="103">
        <v>9.5449999999999999</v>
      </c>
      <c r="AG269" s="103">
        <v>36.572000000000003</v>
      </c>
      <c r="AH269" s="103">
        <v>8.6080000000000005</v>
      </c>
      <c r="AI269" s="103">
        <v>35.078000000000003</v>
      </c>
      <c r="AJ269" s="103">
        <v>37.405999999999999</v>
      </c>
      <c r="AK269" s="103">
        <v>13.786</v>
      </c>
      <c r="AL269" s="103">
        <v>14.554</v>
      </c>
      <c r="AM269" s="102">
        <v>27.632000000000001</v>
      </c>
    </row>
    <row r="270" spans="16:39" x14ac:dyDescent="0.25">
      <c r="P270" s="104">
        <v>0.26700000000000002</v>
      </c>
      <c r="Q270" s="103">
        <v>8.1460000000000008</v>
      </c>
      <c r="R270" s="103">
        <v>22.186</v>
      </c>
      <c r="S270" s="103">
        <v>2.0649999999999999</v>
      </c>
      <c r="T270" s="103">
        <v>63.04</v>
      </c>
      <c r="U270" s="103">
        <v>2.464</v>
      </c>
      <c r="V270" s="103">
        <v>15.256</v>
      </c>
      <c r="W270" s="103">
        <v>19.120999999999999</v>
      </c>
      <c r="X270" s="103">
        <v>16.689</v>
      </c>
      <c r="Y270" s="103">
        <v>15.989000000000001</v>
      </c>
      <c r="Z270" s="103">
        <v>29.25</v>
      </c>
      <c r="AA270" s="103">
        <v>3.3959999999999999</v>
      </c>
      <c r="AB270" s="103">
        <v>28.417000000000002</v>
      </c>
      <c r="AC270" s="103">
        <v>18.355</v>
      </c>
      <c r="AD270" s="103">
        <v>8.9614999999999991</v>
      </c>
      <c r="AE270" s="103">
        <v>62.14</v>
      </c>
      <c r="AF270" s="103">
        <v>9.5274999999999999</v>
      </c>
      <c r="AG270" s="103">
        <v>36.514000000000003</v>
      </c>
      <c r="AH270" s="103">
        <v>8.5960000000000001</v>
      </c>
      <c r="AI270" s="103">
        <v>35.011000000000003</v>
      </c>
      <c r="AJ270" s="103">
        <v>37.347000000000001</v>
      </c>
      <c r="AK270" s="103">
        <v>13.757</v>
      </c>
      <c r="AL270" s="103">
        <v>14.523</v>
      </c>
      <c r="AM270" s="102">
        <v>27.584</v>
      </c>
    </row>
    <row r="271" spans="16:39" x14ac:dyDescent="0.25">
      <c r="P271" s="104">
        <v>0.26800000000000002</v>
      </c>
      <c r="Q271" s="103">
        <v>8.1340000000000003</v>
      </c>
      <c r="R271" s="103">
        <v>22.143999999999998</v>
      </c>
      <c r="S271" s="103">
        <v>2.06</v>
      </c>
      <c r="T271" s="103">
        <v>62.96</v>
      </c>
      <c r="U271" s="103">
        <v>2.456</v>
      </c>
      <c r="V271" s="103">
        <v>15.224</v>
      </c>
      <c r="W271" s="103">
        <v>19.084</v>
      </c>
      <c r="X271" s="103">
        <v>16.655999999999999</v>
      </c>
      <c r="Y271" s="103">
        <v>15.956</v>
      </c>
      <c r="Z271" s="103">
        <v>29.2</v>
      </c>
      <c r="AA271" s="103">
        <v>3.3839999999999999</v>
      </c>
      <c r="AB271" s="103">
        <v>28.367999999999999</v>
      </c>
      <c r="AC271" s="103">
        <v>18.32</v>
      </c>
      <c r="AD271" s="103">
        <v>8.9459999999999997</v>
      </c>
      <c r="AE271" s="103">
        <v>62.06</v>
      </c>
      <c r="AF271" s="103">
        <v>9.51</v>
      </c>
      <c r="AG271" s="103">
        <v>36.456000000000003</v>
      </c>
      <c r="AH271" s="103">
        <v>8.5839999999999996</v>
      </c>
      <c r="AI271" s="103">
        <v>34.944000000000003</v>
      </c>
      <c r="AJ271" s="103">
        <v>37.287999999999997</v>
      </c>
      <c r="AK271" s="103">
        <v>13.728</v>
      </c>
      <c r="AL271" s="103">
        <v>14.492000000000001</v>
      </c>
      <c r="AM271" s="102">
        <v>27.536000000000001</v>
      </c>
    </row>
    <row r="272" spans="16:39" x14ac:dyDescent="0.25">
      <c r="P272" s="104">
        <v>0.26900000000000002</v>
      </c>
      <c r="Q272" s="103">
        <v>8.1219999999999999</v>
      </c>
      <c r="R272" s="103">
        <v>22.102</v>
      </c>
      <c r="S272" s="103">
        <v>2.0550000000000002</v>
      </c>
      <c r="T272" s="103">
        <v>62.88</v>
      </c>
      <c r="U272" s="103">
        <v>2.448</v>
      </c>
      <c r="V272" s="103">
        <v>15.192</v>
      </c>
      <c r="W272" s="103">
        <v>19.047000000000001</v>
      </c>
      <c r="X272" s="103">
        <v>16.623000000000001</v>
      </c>
      <c r="Y272" s="103">
        <v>15.923</v>
      </c>
      <c r="Z272" s="103">
        <v>29.15</v>
      </c>
      <c r="AA272" s="103">
        <v>3.3719999999999999</v>
      </c>
      <c r="AB272" s="103">
        <v>28.318999999999999</v>
      </c>
      <c r="AC272" s="103">
        <v>18.285</v>
      </c>
      <c r="AD272" s="103">
        <v>8.9305000000000003</v>
      </c>
      <c r="AE272" s="103">
        <v>61.98</v>
      </c>
      <c r="AF272" s="103">
        <v>9.4924999999999997</v>
      </c>
      <c r="AG272" s="103">
        <v>36.398000000000003</v>
      </c>
      <c r="AH272" s="103">
        <v>8.5719999999999992</v>
      </c>
      <c r="AI272" s="103">
        <v>34.877000000000002</v>
      </c>
      <c r="AJ272" s="103">
        <v>37.228999999999999</v>
      </c>
      <c r="AK272" s="103">
        <v>13.699</v>
      </c>
      <c r="AL272" s="103">
        <v>14.461</v>
      </c>
      <c r="AM272" s="102">
        <v>27.488</v>
      </c>
    </row>
    <row r="273" spans="16:39" x14ac:dyDescent="0.25">
      <c r="P273" s="104">
        <v>0.27</v>
      </c>
      <c r="Q273" s="103">
        <v>8.11</v>
      </c>
      <c r="R273" s="103">
        <v>22.06</v>
      </c>
      <c r="S273" s="103">
        <v>2.0499999999999998</v>
      </c>
      <c r="T273" s="103">
        <v>62.8</v>
      </c>
      <c r="U273" s="103">
        <v>2.44</v>
      </c>
      <c r="V273" s="103">
        <v>15.16</v>
      </c>
      <c r="W273" s="103">
        <v>19.010000000000002</v>
      </c>
      <c r="X273" s="103">
        <v>16.59</v>
      </c>
      <c r="Y273" s="103">
        <v>15.89</v>
      </c>
      <c r="Z273" s="103">
        <v>29.1</v>
      </c>
      <c r="AA273" s="103">
        <v>3.36</v>
      </c>
      <c r="AB273" s="103">
        <v>28.27</v>
      </c>
      <c r="AC273" s="103">
        <v>18.25</v>
      </c>
      <c r="AD273" s="103">
        <v>8.9149999999999991</v>
      </c>
      <c r="AE273" s="103">
        <v>61.9</v>
      </c>
      <c r="AF273" s="103">
        <v>9.4749999999999996</v>
      </c>
      <c r="AG273" s="103">
        <v>36.340000000000003</v>
      </c>
      <c r="AH273" s="103">
        <v>8.56</v>
      </c>
      <c r="AI273" s="103">
        <v>34.81</v>
      </c>
      <c r="AJ273" s="103">
        <v>37.17</v>
      </c>
      <c r="AK273" s="103">
        <v>13.67</v>
      </c>
      <c r="AL273" s="103">
        <v>14.43</v>
      </c>
      <c r="AM273" s="102">
        <v>27.44</v>
      </c>
    </row>
    <row r="274" spans="16:39" x14ac:dyDescent="0.25">
      <c r="P274" s="104">
        <v>0.27100000000000002</v>
      </c>
      <c r="Q274" s="103">
        <v>8.0980000000000008</v>
      </c>
      <c r="R274" s="103">
        <v>22.018000000000001</v>
      </c>
      <c r="S274" s="103">
        <v>2.0449999999999999</v>
      </c>
      <c r="T274" s="103">
        <v>62.72</v>
      </c>
      <c r="U274" s="103">
        <v>2.4319999999999999</v>
      </c>
      <c r="V274" s="103">
        <v>15.128</v>
      </c>
      <c r="W274" s="103">
        <v>18.972999999999999</v>
      </c>
      <c r="X274" s="103">
        <v>16.556999999999999</v>
      </c>
      <c r="Y274" s="103">
        <v>15.856999999999999</v>
      </c>
      <c r="Z274" s="103">
        <v>29.05</v>
      </c>
      <c r="AA274" s="103">
        <v>3.3479999999999999</v>
      </c>
      <c r="AB274" s="103">
        <v>28.221</v>
      </c>
      <c r="AC274" s="103">
        <v>18.215</v>
      </c>
      <c r="AD274" s="103">
        <v>8.8994999999999997</v>
      </c>
      <c r="AE274" s="103">
        <v>61.82</v>
      </c>
      <c r="AF274" s="103">
        <v>9.4574999999999996</v>
      </c>
      <c r="AG274" s="103">
        <v>36.281999999999996</v>
      </c>
      <c r="AH274" s="103">
        <v>8.548</v>
      </c>
      <c r="AI274" s="103">
        <v>34.743000000000002</v>
      </c>
      <c r="AJ274" s="103">
        <v>37.110999999999997</v>
      </c>
      <c r="AK274" s="103">
        <v>13.641</v>
      </c>
      <c r="AL274" s="103">
        <v>14.398999999999999</v>
      </c>
      <c r="AM274" s="102">
        <v>27.391999999999999</v>
      </c>
    </row>
    <row r="275" spans="16:39" x14ac:dyDescent="0.25">
      <c r="P275" s="104">
        <v>0.27200000000000002</v>
      </c>
      <c r="Q275" s="103">
        <v>8.0860000000000003</v>
      </c>
      <c r="R275" s="103">
        <v>21.975999999999999</v>
      </c>
      <c r="S275" s="103">
        <v>2.04</v>
      </c>
      <c r="T275" s="103">
        <v>62.64</v>
      </c>
      <c r="U275" s="103">
        <v>2.4239999999999999</v>
      </c>
      <c r="V275" s="103">
        <v>15.096</v>
      </c>
      <c r="W275" s="103">
        <v>18.936</v>
      </c>
      <c r="X275" s="103">
        <v>16.524000000000001</v>
      </c>
      <c r="Y275" s="103">
        <v>15.824</v>
      </c>
      <c r="Z275" s="103">
        <v>29</v>
      </c>
      <c r="AA275" s="103">
        <v>3.3359999999999999</v>
      </c>
      <c r="AB275" s="103">
        <v>28.172000000000001</v>
      </c>
      <c r="AC275" s="103">
        <v>18.18</v>
      </c>
      <c r="AD275" s="103">
        <v>8.8840000000000003</v>
      </c>
      <c r="AE275" s="103">
        <v>61.74</v>
      </c>
      <c r="AF275" s="103">
        <v>9.44</v>
      </c>
      <c r="AG275" s="103">
        <v>36.223999999999997</v>
      </c>
      <c r="AH275" s="103">
        <v>8.5359999999999996</v>
      </c>
      <c r="AI275" s="103">
        <v>34.676000000000002</v>
      </c>
      <c r="AJ275" s="103">
        <v>37.052</v>
      </c>
      <c r="AK275" s="103">
        <v>13.612</v>
      </c>
      <c r="AL275" s="103">
        <v>14.368</v>
      </c>
      <c r="AM275" s="102">
        <v>27.344000000000001</v>
      </c>
    </row>
    <row r="276" spans="16:39" x14ac:dyDescent="0.25">
      <c r="P276" s="104">
        <v>0.27300000000000002</v>
      </c>
      <c r="Q276" s="103">
        <v>8.0739999999999998</v>
      </c>
      <c r="R276" s="103">
        <v>21.934000000000001</v>
      </c>
      <c r="S276" s="103">
        <v>2.0350000000000001</v>
      </c>
      <c r="T276" s="103">
        <v>62.56</v>
      </c>
      <c r="U276" s="103">
        <v>2.4159999999999999</v>
      </c>
      <c r="V276" s="103">
        <v>15.064</v>
      </c>
      <c r="W276" s="103">
        <v>18.899000000000001</v>
      </c>
      <c r="X276" s="103">
        <v>16.491</v>
      </c>
      <c r="Y276" s="103">
        <v>15.791</v>
      </c>
      <c r="Z276" s="103">
        <v>28.95</v>
      </c>
      <c r="AA276" s="103">
        <v>3.3239999999999998</v>
      </c>
      <c r="AB276" s="103">
        <v>28.123000000000001</v>
      </c>
      <c r="AC276" s="103">
        <v>18.145</v>
      </c>
      <c r="AD276" s="103">
        <v>8.8684999999999992</v>
      </c>
      <c r="AE276" s="103">
        <v>61.66</v>
      </c>
      <c r="AF276" s="103">
        <v>9.4224999999999994</v>
      </c>
      <c r="AG276" s="103">
        <v>36.165999999999997</v>
      </c>
      <c r="AH276" s="103">
        <v>8.5239999999999991</v>
      </c>
      <c r="AI276" s="103">
        <v>34.609000000000002</v>
      </c>
      <c r="AJ276" s="103">
        <v>36.993000000000002</v>
      </c>
      <c r="AK276" s="103">
        <v>13.583</v>
      </c>
      <c r="AL276" s="103">
        <v>14.337</v>
      </c>
      <c r="AM276" s="102">
        <v>27.295999999999999</v>
      </c>
    </row>
    <row r="277" spans="16:39" x14ac:dyDescent="0.25">
      <c r="P277" s="104">
        <v>0.27400000000000002</v>
      </c>
      <c r="Q277" s="103">
        <v>8.0619999999999994</v>
      </c>
      <c r="R277" s="103">
        <v>21.891999999999999</v>
      </c>
      <c r="S277" s="103">
        <v>2.0299999999999998</v>
      </c>
      <c r="T277" s="103">
        <v>62.48</v>
      </c>
      <c r="U277" s="103">
        <v>2.4079999999999999</v>
      </c>
      <c r="V277" s="103">
        <v>15.032</v>
      </c>
      <c r="W277" s="103">
        <v>18.861999999999998</v>
      </c>
      <c r="X277" s="103">
        <v>16.457999999999998</v>
      </c>
      <c r="Y277" s="103">
        <v>15.757999999999999</v>
      </c>
      <c r="Z277" s="103">
        <v>28.9</v>
      </c>
      <c r="AA277" s="103">
        <v>3.3119999999999998</v>
      </c>
      <c r="AB277" s="103">
        <v>28.074000000000002</v>
      </c>
      <c r="AC277" s="103">
        <v>18.11</v>
      </c>
      <c r="AD277" s="103">
        <v>8.8529999999999998</v>
      </c>
      <c r="AE277" s="103">
        <v>61.58</v>
      </c>
      <c r="AF277" s="103">
        <v>9.4049999999999994</v>
      </c>
      <c r="AG277" s="103">
        <v>36.107999999999997</v>
      </c>
      <c r="AH277" s="103">
        <v>8.5120000000000005</v>
      </c>
      <c r="AI277" s="103">
        <v>34.542000000000002</v>
      </c>
      <c r="AJ277" s="103">
        <v>36.933999999999997</v>
      </c>
      <c r="AK277" s="103">
        <v>13.554</v>
      </c>
      <c r="AL277" s="103">
        <v>14.305999999999999</v>
      </c>
      <c r="AM277" s="102">
        <v>27.248000000000001</v>
      </c>
    </row>
    <row r="278" spans="16:39" x14ac:dyDescent="0.25">
      <c r="P278" s="104">
        <v>0.27500000000000002</v>
      </c>
      <c r="Q278" s="103">
        <v>8.0500000000000007</v>
      </c>
      <c r="R278" s="103">
        <v>21.85</v>
      </c>
      <c r="S278" s="103">
        <v>2.0249999999999999</v>
      </c>
      <c r="T278" s="103">
        <v>62.4</v>
      </c>
      <c r="U278" s="103">
        <v>2.4</v>
      </c>
      <c r="V278" s="103">
        <v>15</v>
      </c>
      <c r="W278" s="103">
        <v>18.824999999999999</v>
      </c>
      <c r="X278" s="103">
        <v>16.425000000000001</v>
      </c>
      <c r="Y278" s="103">
        <v>15.725</v>
      </c>
      <c r="Z278" s="103">
        <v>28.85</v>
      </c>
      <c r="AA278" s="103">
        <v>3.3</v>
      </c>
      <c r="AB278" s="103">
        <v>28.024999999999999</v>
      </c>
      <c r="AC278" s="103">
        <v>18.074999999999999</v>
      </c>
      <c r="AD278" s="103">
        <v>8.8375000000000004</v>
      </c>
      <c r="AE278" s="103">
        <v>61.5</v>
      </c>
      <c r="AF278" s="103">
        <v>9.3874999999999993</v>
      </c>
      <c r="AG278" s="103">
        <v>36.049999999999997</v>
      </c>
      <c r="AH278" s="103">
        <v>8.5</v>
      </c>
      <c r="AI278" s="103">
        <v>34.475000000000001</v>
      </c>
      <c r="AJ278" s="103">
        <v>36.875</v>
      </c>
      <c r="AK278" s="103">
        <v>13.525</v>
      </c>
      <c r="AL278" s="103">
        <v>14.275</v>
      </c>
      <c r="AM278" s="102">
        <v>27.2</v>
      </c>
    </row>
    <row r="279" spans="16:39" x14ac:dyDescent="0.25">
      <c r="P279" s="104">
        <v>0.27600000000000002</v>
      </c>
      <c r="Q279" s="103">
        <v>8.0380000000000003</v>
      </c>
      <c r="R279" s="103">
        <v>21.808</v>
      </c>
      <c r="S279" s="103">
        <v>2.02</v>
      </c>
      <c r="T279" s="103">
        <v>62.32</v>
      </c>
      <c r="U279" s="103">
        <v>2.3919999999999999</v>
      </c>
      <c r="V279" s="103">
        <v>14.968</v>
      </c>
      <c r="W279" s="103">
        <v>18.788</v>
      </c>
      <c r="X279" s="103">
        <v>16.391999999999999</v>
      </c>
      <c r="Y279" s="103">
        <v>15.692</v>
      </c>
      <c r="Z279" s="103">
        <v>28.8</v>
      </c>
      <c r="AA279" s="103">
        <v>3.2879999999999998</v>
      </c>
      <c r="AB279" s="103">
        <v>27.975999999999999</v>
      </c>
      <c r="AC279" s="103">
        <v>18.04</v>
      </c>
      <c r="AD279" s="103">
        <v>8.8219999999999992</v>
      </c>
      <c r="AE279" s="103">
        <v>61.42</v>
      </c>
      <c r="AF279" s="103">
        <v>9.3699999999999992</v>
      </c>
      <c r="AG279" s="103">
        <v>35.991999999999997</v>
      </c>
      <c r="AH279" s="103">
        <v>8.4879999999999995</v>
      </c>
      <c r="AI279" s="103">
        <v>34.408000000000001</v>
      </c>
      <c r="AJ279" s="103">
        <v>36.816000000000003</v>
      </c>
      <c r="AK279" s="103">
        <v>13.496</v>
      </c>
      <c r="AL279" s="103">
        <v>14.244</v>
      </c>
      <c r="AM279" s="102">
        <v>27.152000000000001</v>
      </c>
    </row>
    <row r="280" spans="16:39" x14ac:dyDescent="0.25">
      <c r="P280" s="104">
        <v>0.27700000000000002</v>
      </c>
      <c r="Q280" s="103">
        <v>8.0259999999999998</v>
      </c>
      <c r="R280" s="103">
        <v>21.765999999999998</v>
      </c>
      <c r="S280" s="103">
        <v>2.0150000000000001</v>
      </c>
      <c r="T280" s="103">
        <v>62.24</v>
      </c>
      <c r="U280" s="103">
        <v>2.3839999999999999</v>
      </c>
      <c r="V280" s="103">
        <v>14.936</v>
      </c>
      <c r="W280" s="103">
        <v>18.751000000000001</v>
      </c>
      <c r="X280" s="103">
        <v>16.359000000000002</v>
      </c>
      <c r="Y280" s="103">
        <v>15.659000000000001</v>
      </c>
      <c r="Z280" s="103">
        <v>28.75</v>
      </c>
      <c r="AA280" s="103">
        <v>3.2759999999999998</v>
      </c>
      <c r="AB280" s="103">
        <v>27.927</v>
      </c>
      <c r="AC280" s="103">
        <v>18.004999999999999</v>
      </c>
      <c r="AD280" s="103">
        <v>8.8064999999999998</v>
      </c>
      <c r="AE280" s="103">
        <v>61.34</v>
      </c>
      <c r="AF280" s="103">
        <v>9.3524999999999991</v>
      </c>
      <c r="AG280" s="103">
        <v>35.933999999999997</v>
      </c>
      <c r="AH280" s="103">
        <v>8.4760000000000009</v>
      </c>
      <c r="AI280" s="103">
        <v>34.341000000000001</v>
      </c>
      <c r="AJ280" s="103">
        <v>36.756999999999998</v>
      </c>
      <c r="AK280" s="103">
        <v>13.467000000000001</v>
      </c>
      <c r="AL280" s="103">
        <v>14.212999999999999</v>
      </c>
      <c r="AM280" s="102">
        <v>27.103999999999999</v>
      </c>
    </row>
    <row r="281" spans="16:39" x14ac:dyDescent="0.25">
      <c r="P281" s="104">
        <v>0.27800000000000002</v>
      </c>
      <c r="Q281" s="103">
        <v>8.0139999999999993</v>
      </c>
      <c r="R281" s="103">
        <v>21.724</v>
      </c>
      <c r="S281" s="103">
        <v>2.0099999999999998</v>
      </c>
      <c r="T281" s="103">
        <v>62.16</v>
      </c>
      <c r="U281" s="103">
        <v>2.3759999999999999</v>
      </c>
      <c r="V281" s="103">
        <v>14.904</v>
      </c>
      <c r="W281" s="103">
        <v>18.713999999999999</v>
      </c>
      <c r="X281" s="103">
        <v>16.326000000000001</v>
      </c>
      <c r="Y281" s="103">
        <v>15.625999999999999</v>
      </c>
      <c r="Z281" s="103">
        <v>28.7</v>
      </c>
      <c r="AA281" s="103">
        <v>3.2639999999999998</v>
      </c>
      <c r="AB281" s="103">
        <v>27.878</v>
      </c>
      <c r="AC281" s="103">
        <v>17.97</v>
      </c>
      <c r="AD281" s="103">
        <v>8.7910000000000004</v>
      </c>
      <c r="AE281" s="103">
        <v>61.26</v>
      </c>
      <c r="AF281" s="103">
        <v>9.3350000000000009</v>
      </c>
      <c r="AG281" s="103">
        <v>35.875999999999998</v>
      </c>
      <c r="AH281" s="103">
        <v>8.4640000000000004</v>
      </c>
      <c r="AI281" s="103">
        <v>34.274000000000001</v>
      </c>
      <c r="AJ281" s="103">
        <v>36.698</v>
      </c>
      <c r="AK281" s="103">
        <v>13.438000000000001</v>
      </c>
      <c r="AL281" s="103">
        <v>14.182</v>
      </c>
      <c r="AM281" s="102">
        <v>27.056000000000001</v>
      </c>
    </row>
    <row r="282" spans="16:39" x14ac:dyDescent="0.25">
      <c r="P282" s="104">
        <v>0.27900000000000003</v>
      </c>
      <c r="Q282" s="103">
        <v>8.0020000000000007</v>
      </c>
      <c r="R282" s="103">
        <v>21.681999999999999</v>
      </c>
      <c r="S282" s="103">
        <v>2.0049999999999999</v>
      </c>
      <c r="T282" s="103">
        <v>62.08</v>
      </c>
      <c r="U282" s="103">
        <v>2.3679999999999999</v>
      </c>
      <c r="V282" s="103">
        <v>14.872</v>
      </c>
      <c r="W282" s="103">
        <v>18.677</v>
      </c>
      <c r="X282" s="103">
        <v>16.292999999999999</v>
      </c>
      <c r="Y282" s="103">
        <v>15.593</v>
      </c>
      <c r="Z282" s="103">
        <v>28.65</v>
      </c>
      <c r="AA282" s="103">
        <v>3.2519999999999998</v>
      </c>
      <c r="AB282" s="103">
        <v>27.829000000000001</v>
      </c>
      <c r="AC282" s="103">
        <v>17.934999999999999</v>
      </c>
      <c r="AD282" s="103">
        <v>8.7754999999999992</v>
      </c>
      <c r="AE282" s="103">
        <v>61.18</v>
      </c>
      <c r="AF282" s="103">
        <v>9.3175000000000008</v>
      </c>
      <c r="AG282" s="103">
        <v>35.817999999999998</v>
      </c>
      <c r="AH282" s="103">
        <v>8.452</v>
      </c>
      <c r="AI282" s="103">
        <v>34.207000000000001</v>
      </c>
      <c r="AJ282" s="103">
        <v>36.639000000000003</v>
      </c>
      <c r="AK282" s="103">
        <v>13.409000000000001</v>
      </c>
      <c r="AL282" s="103">
        <v>14.151</v>
      </c>
      <c r="AM282" s="102">
        <v>27.007999999999999</v>
      </c>
    </row>
    <row r="283" spans="16:39" x14ac:dyDescent="0.25">
      <c r="P283" s="104">
        <v>0.28000000000000003</v>
      </c>
      <c r="Q283" s="103">
        <v>7.99</v>
      </c>
      <c r="R283" s="103">
        <v>21.64</v>
      </c>
      <c r="S283" s="103">
        <v>2</v>
      </c>
      <c r="T283" s="103">
        <v>62</v>
      </c>
      <c r="U283" s="103">
        <v>2.36</v>
      </c>
      <c r="V283" s="103">
        <v>14.84</v>
      </c>
      <c r="W283" s="103">
        <v>18.64</v>
      </c>
      <c r="X283" s="103">
        <v>16.260000000000002</v>
      </c>
      <c r="Y283" s="103">
        <v>15.56</v>
      </c>
      <c r="Z283" s="103">
        <v>28.6</v>
      </c>
      <c r="AA283" s="103">
        <v>3.24</v>
      </c>
      <c r="AB283" s="103">
        <v>27.78</v>
      </c>
      <c r="AC283" s="103">
        <v>17.899999999999999</v>
      </c>
      <c r="AD283" s="103">
        <v>8.76</v>
      </c>
      <c r="AE283" s="103">
        <v>61.1</v>
      </c>
      <c r="AF283" s="103">
        <v>9.3000000000000007</v>
      </c>
      <c r="AG283" s="103">
        <v>35.76</v>
      </c>
      <c r="AH283" s="103">
        <v>8.44</v>
      </c>
      <c r="AI283" s="103">
        <v>34.14</v>
      </c>
      <c r="AJ283" s="103">
        <v>36.58</v>
      </c>
      <c r="AK283" s="103">
        <v>13.38</v>
      </c>
      <c r="AL283" s="103">
        <v>14.12</v>
      </c>
      <c r="AM283" s="102">
        <v>26.96</v>
      </c>
    </row>
    <row r="284" spans="16:39" x14ac:dyDescent="0.25">
      <c r="P284" s="104">
        <v>0.28100000000000003</v>
      </c>
      <c r="Q284" s="103">
        <v>7.9779999999999998</v>
      </c>
      <c r="R284" s="103">
        <v>21.597999999999999</v>
      </c>
      <c r="S284" s="103">
        <v>1.9950000000000001</v>
      </c>
      <c r="T284" s="103">
        <v>61.92</v>
      </c>
      <c r="U284" s="103">
        <v>2.3519999999999999</v>
      </c>
      <c r="V284" s="103">
        <v>14.808</v>
      </c>
      <c r="W284" s="103">
        <v>18.603000000000002</v>
      </c>
      <c r="X284" s="103">
        <v>16.227</v>
      </c>
      <c r="Y284" s="103">
        <v>15.526999999999999</v>
      </c>
      <c r="Z284" s="103">
        <v>28.55</v>
      </c>
      <c r="AA284" s="103">
        <v>3.2280000000000002</v>
      </c>
      <c r="AB284" s="103">
        <v>27.731000000000002</v>
      </c>
      <c r="AC284" s="103">
        <v>17.864999999999998</v>
      </c>
      <c r="AD284" s="103">
        <v>8.7445000000000004</v>
      </c>
      <c r="AE284" s="103">
        <v>61.02</v>
      </c>
      <c r="AF284" s="103">
        <v>9.2825000000000006</v>
      </c>
      <c r="AG284" s="103">
        <v>35.701999999999998</v>
      </c>
      <c r="AH284" s="103">
        <v>8.4280000000000008</v>
      </c>
      <c r="AI284" s="103">
        <v>34.073</v>
      </c>
      <c r="AJ284" s="103">
        <v>36.521000000000001</v>
      </c>
      <c r="AK284" s="103">
        <v>13.351000000000001</v>
      </c>
      <c r="AL284" s="103">
        <v>14.089</v>
      </c>
      <c r="AM284" s="102">
        <v>26.911999999999999</v>
      </c>
    </row>
    <row r="285" spans="16:39" x14ac:dyDescent="0.25">
      <c r="P285" s="104">
        <v>0.28199999999999997</v>
      </c>
      <c r="Q285" s="103">
        <v>7.9660000000000002</v>
      </c>
      <c r="R285" s="103">
        <v>21.556000000000001</v>
      </c>
      <c r="S285" s="103">
        <v>1.99</v>
      </c>
      <c r="T285" s="103">
        <v>61.84</v>
      </c>
      <c r="U285" s="103">
        <v>2.3439999999999999</v>
      </c>
      <c r="V285" s="103">
        <v>14.776</v>
      </c>
      <c r="W285" s="103">
        <v>18.565999999999999</v>
      </c>
      <c r="X285" s="103">
        <v>16.193999999999999</v>
      </c>
      <c r="Y285" s="103">
        <v>15.494</v>
      </c>
      <c r="Z285" s="103">
        <v>28.5</v>
      </c>
      <c r="AA285" s="103">
        <v>3.2160000000000002</v>
      </c>
      <c r="AB285" s="103">
        <v>27.681999999999999</v>
      </c>
      <c r="AC285" s="103">
        <v>17.829999999999998</v>
      </c>
      <c r="AD285" s="103">
        <v>8.7289999999999992</v>
      </c>
      <c r="AE285" s="103">
        <v>60.94</v>
      </c>
      <c r="AF285" s="103">
        <v>9.2650000000000006</v>
      </c>
      <c r="AG285" s="103">
        <v>35.643999999999998</v>
      </c>
      <c r="AH285" s="103">
        <v>8.4160000000000004</v>
      </c>
      <c r="AI285" s="103">
        <v>34.006</v>
      </c>
      <c r="AJ285" s="103">
        <v>36.462000000000003</v>
      </c>
      <c r="AK285" s="103">
        <v>13.321999999999999</v>
      </c>
      <c r="AL285" s="103">
        <v>14.058</v>
      </c>
      <c r="AM285" s="102">
        <v>26.864000000000001</v>
      </c>
    </row>
    <row r="286" spans="16:39" x14ac:dyDescent="0.25">
      <c r="P286" s="104">
        <v>0.28299999999999997</v>
      </c>
      <c r="Q286" s="103">
        <v>7.9539999999999997</v>
      </c>
      <c r="R286" s="103">
        <v>21.513999999999999</v>
      </c>
      <c r="S286" s="103">
        <v>1.9850000000000001</v>
      </c>
      <c r="T286" s="103">
        <v>61.76</v>
      </c>
      <c r="U286" s="103">
        <v>2.3359999999999999</v>
      </c>
      <c r="V286" s="103">
        <v>14.744</v>
      </c>
      <c r="W286" s="103">
        <v>18.529</v>
      </c>
      <c r="X286" s="103">
        <v>16.161000000000001</v>
      </c>
      <c r="Y286" s="103">
        <v>15.461</v>
      </c>
      <c r="Z286" s="103">
        <v>28.45</v>
      </c>
      <c r="AA286" s="103">
        <v>3.2040000000000002</v>
      </c>
      <c r="AB286" s="103">
        <v>27.632999999999999</v>
      </c>
      <c r="AC286" s="103">
        <v>17.795000000000002</v>
      </c>
      <c r="AD286" s="103">
        <v>8.7134999999999998</v>
      </c>
      <c r="AE286" s="103">
        <v>60.86</v>
      </c>
      <c r="AF286" s="103">
        <v>9.2475000000000005</v>
      </c>
      <c r="AG286" s="103">
        <v>35.585999999999999</v>
      </c>
      <c r="AH286" s="103">
        <v>8.4039999999999999</v>
      </c>
      <c r="AI286" s="103">
        <v>33.939</v>
      </c>
      <c r="AJ286" s="103">
        <v>36.402999999999999</v>
      </c>
      <c r="AK286" s="103">
        <v>13.292999999999999</v>
      </c>
      <c r="AL286" s="103">
        <v>14.026999999999999</v>
      </c>
      <c r="AM286" s="102">
        <v>26.815999999999999</v>
      </c>
    </row>
    <row r="287" spans="16:39" x14ac:dyDescent="0.25">
      <c r="P287" s="104">
        <v>0.28399999999999997</v>
      </c>
      <c r="Q287" s="103">
        <v>7.9420000000000002</v>
      </c>
      <c r="R287" s="103">
        <v>21.472000000000001</v>
      </c>
      <c r="S287" s="103">
        <v>1.98</v>
      </c>
      <c r="T287" s="103">
        <v>61.68</v>
      </c>
      <c r="U287" s="103">
        <v>2.3279999999999998</v>
      </c>
      <c r="V287" s="103">
        <v>14.712</v>
      </c>
      <c r="W287" s="103">
        <v>18.492000000000001</v>
      </c>
      <c r="X287" s="103">
        <v>16.128</v>
      </c>
      <c r="Y287" s="103">
        <v>15.428000000000001</v>
      </c>
      <c r="Z287" s="103">
        <v>28.4</v>
      </c>
      <c r="AA287" s="103">
        <v>3.1920000000000002</v>
      </c>
      <c r="AB287" s="103">
        <v>27.584</v>
      </c>
      <c r="AC287" s="103">
        <v>17.760000000000002</v>
      </c>
      <c r="AD287" s="103">
        <v>8.6980000000000004</v>
      </c>
      <c r="AE287" s="103">
        <v>60.78</v>
      </c>
      <c r="AF287" s="103">
        <v>9.23</v>
      </c>
      <c r="AG287" s="103">
        <v>35.527999999999999</v>
      </c>
      <c r="AH287" s="103">
        <v>8.3919999999999995</v>
      </c>
      <c r="AI287" s="103">
        <v>33.872</v>
      </c>
      <c r="AJ287" s="103">
        <v>36.344000000000001</v>
      </c>
      <c r="AK287" s="103">
        <v>13.263999999999999</v>
      </c>
      <c r="AL287" s="103">
        <v>13.996</v>
      </c>
      <c r="AM287" s="102">
        <v>26.768000000000001</v>
      </c>
    </row>
    <row r="288" spans="16:39" x14ac:dyDescent="0.25">
      <c r="P288" s="104">
        <v>0.28499999999999998</v>
      </c>
      <c r="Q288" s="103">
        <v>7.93</v>
      </c>
      <c r="R288" s="103">
        <v>21.43</v>
      </c>
      <c r="S288" s="103">
        <v>1.9750000000000001</v>
      </c>
      <c r="T288" s="103">
        <v>61.6</v>
      </c>
      <c r="U288" s="103">
        <v>2.3199999999999998</v>
      </c>
      <c r="V288" s="103">
        <v>14.68</v>
      </c>
      <c r="W288" s="103">
        <v>18.454999999999998</v>
      </c>
      <c r="X288" s="103">
        <v>16.094999999999999</v>
      </c>
      <c r="Y288" s="103">
        <v>15.395</v>
      </c>
      <c r="Z288" s="103">
        <v>28.35</v>
      </c>
      <c r="AA288" s="103">
        <v>3.18</v>
      </c>
      <c r="AB288" s="103">
        <v>27.535</v>
      </c>
      <c r="AC288" s="103">
        <v>17.725000000000001</v>
      </c>
      <c r="AD288" s="103">
        <v>8.6824999999999992</v>
      </c>
      <c r="AE288" s="103">
        <v>60.7</v>
      </c>
      <c r="AF288" s="103">
        <v>9.2125000000000004</v>
      </c>
      <c r="AG288" s="103">
        <v>35.47</v>
      </c>
      <c r="AH288" s="103">
        <v>8.3800000000000008</v>
      </c>
      <c r="AI288" s="103">
        <v>33.805</v>
      </c>
      <c r="AJ288" s="103">
        <v>36.284999999999997</v>
      </c>
      <c r="AK288" s="103">
        <v>13.234999999999999</v>
      </c>
      <c r="AL288" s="103">
        <v>13.965</v>
      </c>
      <c r="AM288" s="102">
        <v>26.72</v>
      </c>
    </row>
    <row r="289" spans="16:39" x14ac:dyDescent="0.25">
      <c r="P289" s="104">
        <v>0.28599999999999998</v>
      </c>
      <c r="Q289" s="103">
        <v>7.9180000000000001</v>
      </c>
      <c r="R289" s="103">
        <v>21.388000000000002</v>
      </c>
      <c r="S289" s="103">
        <v>1.97</v>
      </c>
      <c r="T289" s="103">
        <v>61.52</v>
      </c>
      <c r="U289" s="103">
        <v>2.3119999999999998</v>
      </c>
      <c r="V289" s="103">
        <v>14.648</v>
      </c>
      <c r="W289" s="103">
        <v>18.417999999999999</v>
      </c>
      <c r="X289" s="103">
        <v>16.062000000000001</v>
      </c>
      <c r="Y289" s="103">
        <v>15.362</v>
      </c>
      <c r="Z289" s="103">
        <v>28.3</v>
      </c>
      <c r="AA289" s="103">
        <v>3.1680000000000001</v>
      </c>
      <c r="AB289" s="103">
        <v>27.486000000000001</v>
      </c>
      <c r="AC289" s="103">
        <v>17.690000000000001</v>
      </c>
      <c r="AD289" s="103">
        <v>8.6669999999999998</v>
      </c>
      <c r="AE289" s="103">
        <v>60.62</v>
      </c>
      <c r="AF289" s="103">
        <v>9.1950000000000003</v>
      </c>
      <c r="AG289" s="103">
        <v>35.411999999999999</v>
      </c>
      <c r="AH289" s="103">
        <v>8.3680000000000003</v>
      </c>
      <c r="AI289" s="103">
        <v>33.738</v>
      </c>
      <c r="AJ289" s="103">
        <v>36.225999999999999</v>
      </c>
      <c r="AK289" s="103">
        <v>13.206</v>
      </c>
      <c r="AL289" s="103">
        <v>13.933999999999999</v>
      </c>
      <c r="AM289" s="102">
        <v>26.672000000000001</v>
      </c>
    </row>
    <row r="290" spans="16:39" x14ac:dyDescent="0.25">
      <c r="P290" s="104">
        <v>0.28699999999999998</v>
      </c>
      <c r="Q290" s="103">
        <v>7.9059999999999997</v>
      </c>
      <c r="R290" s="103">
        <v>21.346</v>
      </c>
      <c r="S290" s="103">
        <v>1.9650000000000001</v>
      </c>
      <c r="T290" s="103">
        <v>61.44</v>
      </c>
      <c r="U290" s="103">
        <v>2.3039999999999998</v>
      </c>
      <c r="V290" s="103">
        <v>14.616</v>
      </c>
      <c r="W290" s="103">
        <v>18.381</v>
      </c>
      <c r="X290" s="103">
        <v>16.029</v>
      </c>
      <c r="Y290" s="103">
        <v>15.329000000000001</v>
      </c>
      <c r="Z290" s="103">
        <v>28.25</v>
      </c>
      <c r="AA290" s="103">
        <v>3.1560000000000001</v>
      </c>
      <c r="AB290" s="103">
        <v>27.437000000000001</v>
      </c>
      <c r="AC290" s="103">
        <v>17.655000000000001</v>
      </c>
      <c r="AD290" s="103">
        <v>8.6515000000000004</v>
      </c>
      <c r="AE290" s="103">
        <v>60.54</v>
      </c>
      <c r="AF290" s="103">
        <v>9.1775000000000002</v>
      </c>
      <c r="AG290" s="103">
        <v>35.353999999999999</v>
      </c>
      <c r="AH290" s="103">
        <v>8.3559999999999999</v>
      </c>
      <c r="AI290" s="103">
        <v>33.670999999999999</v>
      </c>
      <c r="AJ290" s="103">
        <v>36.167000000000002</v>
      </c>
      <c r="AK290" s="103">
        <v>13.177</v>
      </c>
      <c r="AL290" s="103">
        <v>13.903</v>
      </c>
      <c r="AM290" s="102">
        <v>26.623999999999999</v>
      </c>
    </row>
    <row r="291" spans="16:39" x14ac:dyDescent="0.25">
      <c r="P291" s="104">
        <v>0.28799999999999998</v>
      </c>
      <c r="Q291" s="103">
        <v>7.8940000000000001</v>
      </c>
      <c r="R291" s="103">
        <v>21.303999999999998</v>
      </c>
      <c r="S291" s="103">
        <v>1.96</v>
      </c>
      <c r="T291" s="103">
        <v>61.36</v>
      </c>
      <c r="U291" s="103">
        <v>2.2959999999999998</v>
      </c>
      <c r="V291" s="103">
        <v>14.584</v>
      </c>
      <c r="W291" s="103">
        <v>18.344000000000001</v>
      </c>
      <c r="X291" s="103">
        <v>15.996</v>
      </c>
      <c r="Y291" s="103">
        <v>15.295999999999999</v>
      </c>
      <c r="Z291" s="103">
        <v>28.2</v>
      </c>
      <c r="AA291" s="103">
        <v>3.1440000000000001</v>
      </c>
      <c r="AB291" s="103">
        <v>27.388000000000002</v>
      </c>
      <c r="AC291" s="103">
        <v>17.62</v>
      </c>
      <c r="AD291" s="103">
        <v>8.6359999999999992</v>
      </c>
      <c r="AE291" s="103">
        <v>60.46</v>
      </c>
      <c r="AF291" s="103">
        <v>9.16</v>
      </c>
      <c r="AG291" s="103">
        <v>35.295999999999999</v>
      </c>
      <c r="AH291" s="103">
        <v>8.3439999999999994</v>
      </c>
      <c r="AI291" s="103">
        <v>33.603999999999999</v>
      </c>
      <c r="AJ291" s="103">
        <v>36.107999999999997</v>
      </c>
      <c r="AK291" s="103">
        <v>13.148</v>
      </c>
      <c r="AL291" s="103">
        <v>13.872</v>
      </c>
      <c r="AM291" s="102">
        <v>26.576000000000001</v>
      </c>
    </row>
    <row r="292" spans="16:39" x14ac:dyDescent="0.25">
      <c r="P292" s="104">
        <v>0.28899999999999998</v>
      </c>
      <c r="Q292" s="103">
        <v>7.8819999999999997</v>
      </c>
      <c r="R292" s="103">
        <v>21.262</v>
      </c>
      <c r="S292" s="103">
        <v>1.9550000000000001</v>
      </c>
      <c r="T292" s="103">
        <v>61.28</v>
      </c>
      <c r="U292" s="103">
        <v>2.2879999999999998</v>
      </c>
      <c r="V292" s="103">
        <v>14.552</v>
      </c>
      <c r="W292" s="103">
        <v>18.306999999999999</v>
      </c>
      <c r="X292" s="103">
        <v>15.962999999999999</v>
      </c>
      <c r="Y292" s="103">
        <v>15.263</v>
      </c>
      <c r="Z292" s="103">
        <v>28.15</v>
      </c>
      <c r="AA292" s="103">
        <v>3.1320000000000001</v>
      </c>
      <c r="AB292" s="103">
        <v>27.338999999999999</v>
      </c>
      <c r="AC292" s="103">
        <v>17.585000000000001</v>
      </c>
      <c r="AD292" s="103">
        <v>8.6204999999999998</v>
      </c>
      <c r="AE292" s="103">
        <v>60.38</v>
      </c>
      <c r="AF292" s="103">
        <v>9.1425000000000001</v>
      </c>
      <c r="AG292" s="103">
        <v>35.238</v>
      </c>
      <c r="AH292" s="103">
        <v>8.3320000000000007</v>
      </c>
      <c r="AI292" s="103">
        <v>33.536999999999999</v>
      </c>
      <c r="AJ292" s="103">
        <v>36.048999999999999</v>
      </c>
      <c r="AK292" s="103">
        <v>13.119</v>
      </c>
      <c r="AL292" s="103">
        <v>13.840999999999999</v>
      </c>
      <c r="AM292" s="102">
        <v>26.527999999999999</v>
      </c>
    </row>
    <row r="293" spans="16:39" x14ac:dyDescent="0.25">
      <c r="P293" s="104">
        <v>0.28999999999999998</v>
      </c>
      <c r="Q293" s="103">
        <v>7.87</v>
      </c>
      <c r="R293" s="103">
        <v>21.22</v>
      </c>
      <c r="S293" s="103">
        <v>1.95</v>
      </c>
      <c r="T293" s="103">
        <v>61.2</v>
      </c>
      <c r="U293" s="103">
        <v>2.2799999999999998</v>
      </c>
      <c r="V293" s="103">
        <v>14.52</v>
      </c>
      <c r="W293" s="103">
        <v>18.27</v>
      </c>
      <c r="X293" s="103">
        <v>15.93</v>
      </c>
      <c r="Y293" s="103">
        <v>15.23</v>
      </c>
      <c r="Z293" s="103">
        <v>28.1</v>
      </c>
      <c r="AA293" s="103">
        <v>3.12</v>
      </c>
      <c r="AB293" s="103">
        <v>27.29</v>
      </c>
      <c r="AC293" s="103">
        <v>17.55</v>
      </c>
      <c r="AD293" s="103">
        <v>8.6050000000000004</v>
      </c>
      <c r="AE293" s="103">
        <v>60.3</v>
      </c>
      <c r="AF293" s="103">
        <v>9.125</v>
      </c>
      <c r="AG293" s="103">
        <v>35.18</v>
      </c>
      <c r="AH293" s="103">
        <v>8.32</v>
      </c>
      <c r="AI293" s="103">
        <v>33.47</v>
      </c>
      <c r="AJ293" s="103">
        <v>35.99</v>
      </c>
      <c r="AK293" s="103">
        <v>13.09</v>
      </c>
      <c r="AL293" s="103">
        <v>13.81</v>
      </c>
      <c r="AM293" s="102">
        <v>26.48</v>
      </c>
    </row>
    <row r="294" spans="16:39" x14ac:dyDescent="0.25">
      <c r="P294" s="104">
        <v>0.29099999999999998</v>
      </c>
      <c r="Q294" s="103">
        <v>7.8579999999999997</v>
      </c>
      <c r="R294" s="103">
        <v>21.178000000000001</v>
      </c>
      <c r="S294" s="103">
        <v>1.9450000000000001</v>
      </c>
      <c r="T294" s="103">
        <v>61.12</v>
      </c>
      <c r="U294" s="103">
        <v>2.2719999999999998</v>
      </c>
      <c r="V294" s="103">
        <v>14.488</v>
      </c>
      <c r="W294" s="103">
        <v>18.233000000000001</v>
      </c>
      <c r="X294" s="103">
        <v>15.897</v>
      </c>
      <c r="Y294" s="103">
        <v>15.196999999999999</v>
      </c>
      <c r="Z294" s="103">
        <v>28.05</v>
      </c>
      <c r="AA294" s="103">
        <v>3.1080000000000001</v>
      </c>
      <c r="AB294" s="103">
        <v>27.241</v>
      </c>
      <c r="AC294" s="103">
        <v>17.515000000000001</v>
      </c>
      <c r="AD294" s="103">
        <v>8.5894999999999992</v>
      </c>
      <c r="AE294" s="103">
        <v>60.22</v>
      </c>
      <c r="AF294" s="103">
        <v>9.1074999999999999</v>
      </c>
      <c r="AG294" s="103">
        <v>35.122</v>
      </c>
      <c r="AH294" s="103">
        <v>8.3079999999999998</v>
      </c>
      <c r="AI294" s="103">
        <v>33.402999999999999</v>
      </c>
      <c r="AJ294" s="103">
        <v>35.930999999999997</v>
      </c>
      <c r="AK294" s="103">
        <v>13.061</v>
      </c>
      <c r="AL294" s="103">
        <v>13.779</v>
      </c>
      <c r="AM294" s="102">
        <v>26.431999999999999</v>
      </c>
    </row>
    <row r="295" spans="16:39" x14ac:dyDescent="0.25">
      <c r="P295" s="104">
        <v>0.29199999999999998</v>
      </c>
      <c r="Q295" s="103">
        <v>7.8460000000000001</v>
      </c>
      <c r="R295" s="103">
        <v>21.135999999999999</v>
      </c>
      <c r="S295" s="103">
        <v>1.94</v>
      </c>
      <c r="T295" s="103">
        <v>61.04</v>
      </c>
      <c r="U295" s="103">
        <v>2.2639999999999998</v>
      </c>
      <c r="V295" s="103">
        <v>14.456</v>
      </c>
      <c r="W295" s="103">
        <v>18.196000000000002</v>
      </c>
      <c r="X295" s="103">
        <v>15.864000000000001</v>
      </c>
      <c r="Y295" s="103">
        <v>15.164</v>
      </c>
      <c r="Z295" s="103">
        <v>28</v>
      </c>
      <c r="AA295" s="103">
        <v>3.0960000000000001</v>
      </c>
      <c r="AB295" s="103">
        <v>27.192</v>
      </c>
      <c r="AC295" s="103">
        <v>17.48</v>
      </c>
      <c r="AD295" s="103">
        <v>8.5739999999999998</v>
      </c>
      <c r="AE295" s="103">
        <v>60.14</v>
      </c>
      <c r="AF295" s="103">
        <v>9.09</v>
      </c>
      <c r="AG295" s="103">
        <v>35.064</v>
      </c>
      <c r="AH295" s="103">
        <v>8.2959999999999994</v>
      </c>
      <c r="AI295" s="103">
        <v>33.335999999999999</v>
      </c>
      <c r="AJ295" s="103">
        <v>35.872</v>
      </c>
      <c r="AK295" s="103">
        <v>13.032</v>
      </c>
      <c r="AL295" s="103">
        <v>13.747999999999999</v>
      </c>
      <c r="AM295" s="102">
        <v>26.384</v>
      </c>
    </row>
    <row r="296" spans="16:39" x14ac:dyDescent="0.25">
      <c r="P296" s="104">
        <v>0.29299999999999998</v>
      </c>
      <c r="Q296" s="103">
        <v>7.8339999999999996</v>
      </c>
      <c r="R296" s="103">
        <v>21.094000000000001</v>
      </c>
      <c r="S296" s="103">
        <v>1.9350000000000001</v>
      </c>
      <c r="T296" s="103">
        <v>60.96</v>
      </c>
      <c r="U296" s="103">
        <v>2.2559999999999998</v>
      </c>
      <c r="V296" s="103">
        <v>14.423999999999999</v>
      </c>
      <c r="W296" s="103">
        <v>18.158999999999999</v>
      </c>
      <c r="X296" s="103">
        <v>15.831</v>
      </c>
      <c r="Y296" s="103">
        <v>15.131</v>
      </c>
      <c r="Z296" s="103">
        <v>27.95</v>
      </c>
      <c r="AA296" s="103">
        <v>3.0840000000000001</v>
      </c>
      <c r="AB296" s="103">
        <v>27.143000000000001</v>
      </c>
      <c r="AC296" s="103">
        <v>17.445</v>
      </c>
      <c r="AD296" s="103">
        <v>8.5585000000000004</v>
      </c>
      <c r="AE296" s="103">
        <v>60.06</v>
      </c>
      <c r="AF296" s="103">
        <v>9.0724999999999998</v>
      </c>
      <c r="AG296" s="103">
        <v>35.006</v>
      </c>
      <c r="AH296" s="103">
        <v>8.2840000000000007</v>
      </c>
      <c r="AI296" s="103">
        <v>33.268999999999998</v>
      </c>
      <c r="AJ296" s="103">
        <v>35.813000000000002</v>
      </c>
      <c r="AK296" s="103">
        <v>13.003</v>
      </c>
      <c r="AL296" s="103">
        <v>13.717000000000001</v>
      </c>
      <c r="AM296" s="102">
        <v>26.335999999999999</v>
      </c>
    </row>
    <row r="297" spans="16:39" x14ac:dyDescent="0.25">
      <c r="P297" s="104">
        <v>0.29399999999999998</v>
      </c>
      <c r="Q297" s="103">
        <v>7.8220000000000001</v>
      </c>
      <c r="R297" s="103">
        <v>21.052</v>
      </c>
      <c r="S297" s="103">
        <v>1.93</v>
      </c>
      <c r="T297" s="103">
        <v>60.88</v>
      </c>
      <c r="U297" s="103">
        <v>2.2480000000000002</v>
      </c>
      <c r="V297" s="103">
        <v>14.391999999999999</v>
      </c>
      <c r="W297" s="103">
        <v>18.122</v>
      </c>
      <c r="X297" s="103">
        <v>15.798</v>
      </c>
      <c r="Y297" s="103">
        <v>15.098000000000001</v>
      </c>
      <c r="Z297" s="103">
        <v>27.9</v>
      </c>
      <c r="AA297" s="103">
        <v>3.0720000000000001</v>
      </c>
      <c r="AB297" s="103">
        <v>27.094000000000001</v>
      </c>
      <c r="AC297" s="103">
        <v>17.41</v>
      </c>
      <c r="AD297" s="103">
        <v>8.5429999999999993</v>
      </c>
      <c r="AE297" s="103">
        <v>59.98</v>
      </c>
      <c r="AF297" s="103">
        <v>9.0549999999999997</v>
      </c>
      <c r="AG297" s="103">
        <v>34.948</v>
      </c>
      <c r="AH297" s="103">
        <v>8.2720000000000002</v>
      </c>
      <c r="AI297" s="103">
        <v>33.201999999999998</v>
      </c>
      <c r="AJ297" s="103">
        <v>35.753999999999998</v>
      </c>
      <c r="AK297" s="103">
        <v>12.974</v>
      </c>
      <c r="AL297" s="103">
        <v>13.686</v>
      </c>
      <c r="AM297" s="102">
        <v>26.288</v>
      </c>
    </row>
    <row r="298" spans="16:39" x14ac:dyDescent="0.25">
      <c r="P298" s="104">
        <v>0.29499999999999998</v>
      </c>
      <c r="Q298" s="103">
        <v>7.81</v>
      </c>
      <c r="R298" s="103">
        <v>21.01</v>
      </c>
      <c r="S298" s="103">
        <v>1.925</v>
      </c>
      <c r="T298" s="103">
        <v>60.8</v>
      </c>
      <c r="U298" s="103">
        <v>2.2400000000000002</v>
      </c>
      <c r="V298" s="103">
        <v>14.36</v>
      </c>
      <c r="W298" s="103">
        <v>18.085000000000001</v>
      </c>
      <c r="X298" s="103">
        <v>15.765000000000001</v>
      </c>
      <c r="Y298" s="103">
        <v>15.065</v>
      </c>
      <c r="Z298" s="103">
        <v>27.85</v>
      </c>
      <c r="AA298" s="103">
        <v>3.06</v>
      </c>
      <c r="AB298" s="103">
        <v>27.045000000000002</v>
      </c>
      <c r="AC298" s="103">
        <v>17.375</v>
      </c>
      <c r="AD298" s="103">
        <v>8.5274999999999999</v>
      </c>
      <c r="AE298" s="103">
        <v>59.9</v>
      </c>
      <c r="AF298" s="103">
        <v>9.0374999999999996</v>
      </c>
      <c r="AG298" s="103">
        <v>34.89</v>
      </c>
      <c r="AH298" s="103">
        <v>8.26</v>
      </c>
      <c r="AI298" s="103">
        <v>33.134999999999998</v>
      </c>
      <c r="AJ298" s="103">
        <v>35.695</v>
      </c>
      <c r="AK298" s="103">
        <v>12.945</v>
      </c>
      <c r="AL298" s="103">
        <v>13.654999999999999</v>
      </c>
      <c r="AM298" s="102">
        <v>26.24</v>
      </c>
    </row>
    <row r="299" spans="16:39" x14ac:dyDescent="0.25">
      <c r="P299" s="104">
        <v>0.29599999999999999</v>
      </c>
      <c r="Q299" s="103">
        <v>7.798</v>
      </c>
      <c r="R299" s="103">
        <v>20.968</v>
      </c>
      <c r="S299" s="103">
        <v>1.92</v>
      </c>
      <c r="T299" s="103">
        <v>60.72</v>
      </c>
      <c r="U299" s="103">
        <v>2.2320000000000002</v>
      </c>
      <c r="V299" s="103">
        <v>14.327999999999999</v>
      </c>
      <c r="W299" s="103">
        <v>18.047999999999998</v>
      </c>
      <c r="X299" s="103">
        <v>15.731999999999999</v>
      </c>
      <c r="Y299" s="103">
        <v>15.032</v>
      </c>
      <c r="Z299" s="103">
        <v>27.8</v>
      </c>
      <c r="AA299" s="103">
        <v>3.048</v>
      </c>
      <c r="AB299" s="103">
        <v>26.995999999999999</v>
      </c>
      <c r="AC299" s="103">
        <v>17.34</v>
      </c>
      <c r="AD299" s="103">
        <v>8.5120000000000005</v>
      </c>
      <c r="AE299" s="103">
        <v>59.82</v>
      </c>
      <c r="AF299" s="103">
        <v>9.02</v>
      </c>
      <c r="AG299" s="103">
        <v>34.832000000000001</v>
      </c>
      <c r="AH299" s="103">
        <v>8.2479999999999993</v>
      </c>
      <c r="AI299" s="103">
        <v>33.067999999999998</v>
      </c>
      <c r="AJ299" s="103">
        <v>35.636000000000003</v>
      </c>
      <c r="AK299" s="103">
        <v>12.916</v>
      </c>
      <c r="AL299" s="103">
        <v>13.624000000000001</v>
      </c>
      <c r="AM299" s="102">
        <v>26.192</v>
      </c>
    </row>
    <row r="300" spans="16:39" x14ac:dyDescent="0.25">
      <c r="P300" s="104">
        <v>0.29699999999999999</v>
      </c>
      <c r="Q300" s="103">
        <v>7.7859999999999996</v>
      </c>
      <c r="R300" s="103">
        <v>20.925999999999998</v>
      </c>
      <c r="S300" s="103">
        <v>1.915</v>
      </c>
      <c r="T300" s="103">
        <v>60.64</v>
      </c>
      <c r="U300" s="103">
        <v>2.2240000000000002</v>
      </c>
      <c r="V300" s="103">
        <v>14.295999999999999</v>
      </c>
      <c r="W300" s="103">
        <v>18.010999999999999</v>
      </c>
      <c r="X300" s="103">
        <v>15.699</v>
      </c>
      <c r="Y300" s="103">
        <v>14.999000000000001</v>
      </c>
      <c r="Z300" s="103">
        <v>27.75</v>
      </c>
      <c r="AA300" s="103">
        <v>3.036</v>
      </c>
      <c r="AB300" s="103">
        <v>26.946999999999999</v>
      </c>
      <c r="AC300" s="103">
        <v>17.305</v>
      </c>
      <c r="AD300" s="103">
        <v>8.4964999999999993</v>
      </c>
      <c r="AE300" s="103">
        <v>59.74</v>
      </c>
      <c r="AF300" s="103">
        <v>9.0024999999999995</v>
      </c>
      <c r="AG300" s="103">
        <v>34.774000000000001</v>
      </c>
      <c r="AH300" s="103">
        <v>8.2360000000000007</v>
      </c>
      <c r="AI300" s="103">
        <v>33.000999999999998</v>
      </c>
      <c r="AJ300" s="103">
        <v>35.576999999999998</v>
      </c>
      <c r="AK300" s="103">
        <v>12.887</v>
      </c>
      <c r="AL300" s="103">
        <v>13.593</v>
      </c>
      <c r="AM300" s="102">
        <v>26.143999999999998</v>
      </c>
    </row>
    <row r="301" spans="16:39" x14ac:dyDescent="0.25">
      <c r="P301" s="104">
        <v>0.29799999999999999</v>
      </c>
      <c r="Q301" s="103">
        <v>7.774</v>
      </c>
      <c r="R301" s="103">
        <v>20.884</v>
      </c>
      <c r="S301" s="103">
        <v>1.91</v>
      </c>
      <c r="T301" s="103">
        <v>60.56</v>
      </c>
      <c r="U301" s="103">
        <v>2.2160000000000002</v>
      </c>
      <c r="V301" s="103">
        <v>14.263999999999999</v>
      </c>
      <c r="W301" s="103">
        <v>17.974</v>
      </c>
      <c r="X301" s="103">
        <v>15.666</v>
      </c>
      <c r="Y301" s="103">
        <v>14.965999999999999</v>
      </c>
      <c r="Z301" s="103">
        <v>27.7</v>
      </c>
      <c r="AA301" s="103">
        <v>3.024</v>
      </c>
      <c r="AB301" s="103">
        <v>26.898</v>
      </c>
      <c r="AC301" s="103">
        <v>17.27</v>
      </c>
      <c r="AD301" s="103">
        <v>8.4809999999999999</v>
      </c>
      <c r="AE301" s="103">
        <v>59.66</v>
      </c>
      <c r="AF301" s="103">
        <v>8.9849999999999994</v>
      </c>
      <c r="AG301" s="103">
        <v>34.716000000000001</v>
      </c>
      <c r="AH301" s="103">
        <v>8.2240000000000002</v>
      </c>
      <c r="AI301" s="103">
        <v>32.933999999999997</v>
      </c>
      <c r="AJ301" s="103">
        <v>35.518000000000001</v>
      </c>
      <c r="AK301" s="103">
        <v>12.858000000000001</v>
      </c>
      <c r="AL301" s="103">
        <v>13.561999999999999</v>
      </c>
      <c r="AM301" s="102">
        <v>26.096</v>
      </c>
    </row>
    <row r="302" spans="16:39" x14ac:dyDescent="0.25">
      <c r="P302" s="104">
        <v>0.29899999999999999</v>
      </c>
      <c r="Q302" s="103">
        <v>7.7619999999999996</v>
      </c>
      <c r="R302" s="103">
        <v>20.841999999999999</v>
      </c>
      <c r="S302" s="103">
        <v>1.905</v>
      </c>
      <c r="T302" s="103">
        <v>60.48</v>
      </c>
      <c r="U302" s="103">
        <v>2.2080000000000002</v>
      </c>
      <c r="V302" s="103">
        <v>14.231999999999999</v>
      </c>
      <c r="W302" s="103">
        <v>17.937000000000001</v>
      </c>
      <c r="X302" s="103">
        <v>15.632999999999999</v>
      </c>
      <c r="Y302" s="103">
        <v>14.933</v>
      </c>
      <c r="Z302" s="103">
        <v>27.65</v>
      </c>
      <c r="AA302" s="103">
        <v>3.012</v>
      </c>
      <c r="AB302" s="103">
        <v>26.849</v>
      </c>
      <c r="AC302" s="103">
        <v>17.234999999999999</v>
      </c>
      <c r="AD302" s="103">
        <v>8.4655000000000005</v>
      </c>
      <c r="AE302" s="103">
        <v>59.58</v>
      </c>
      <c r="AF302" s="103">
        <v>8.9674999999999994</v>
      </c>
      <c r="AG302" s="103">
        <v>34.658000000000001</v>
      </c>
      <c r="AH302" s="103">
        <v>8.2119999999999997</v>
      </c>
      <c r="AI302" s="103">
        <v>32.866999999999997</v>
      </c>
      <c r="AJ302" s="103">
        <v>35.459000000000003</v>
      </c>
      <c r="AK302" s="103">
        <v>12.829000000000001</v>
      </c>
      <c r="AL302" s="103">
        <v>13.531000000000001</v>
      </c>
      <c r="AM302" s="102">
        <v>26.047999999999998</v>
      </c>
    </row>
    <row r="303" spans="16:39" x14ac:dyDescent="0.25">
      <c r="P303" s="104">
        <v>0.3</v>
      </c>
      <c r="Q303" s="103">
        <v>7.75</v>
      </c>
      <c r="R303" s="103">
        <v>20.8</v>
      </c>
      <c r="S303" s="103">
        <v>1.9</v>
      </c>
      <c r="T303" s="103">
        <v>60.4</v>
      </c>
      <c r="U303" s="103">
        <v>2.2000000000000002</v>
      </c>
      <c r="V303" s="103">
        <v>14.2</v>
      </c>
      <c r="W303" s="103">
        <v>17.899999999999999</v>
      </c>
      <c r="X303" s="103">
        <v>15.6</v>
      </c>
      <c r="Y303" s="103">
        <v>14.9</v>
      </c>
      <c r="Z303" s="103">
        <v>27.6</v>
      </c>
      <c r="AA303" s="103">
        <v>3</v>
      </c>
      <c r="AB303" s="103">
        <v>26.8</v>
      </c>
      <c r="AC303" s="103">
        <v>17.2</v>
      </c>
      <c r="AD303" s="103">
        <v>8.4499999999999993</v>
      </c>
      <c r="AE303" s="103">
        <v>59.5</v>
      </c>
      <c r="AF303" s="103">
        <v>8.9499999999999993</v>
      </c>
      <c r="AG303" s="103">
        <v>34.6</v>
      </c>
      <c r="AH303" s="103">
        <v>8.1999999999999993</v>
      </c>
      <c r="AI303" s="103">
        <v>32.799999999999997</v>
      </c>
      <c r="AJ303" s="103">
        <v>35.4</v>
      </c>
      <c r="AK303" s="103">
        <v>12.8</v>
      </c>
      <c r="AL303" s="103">
        <v>13.5</v>
      </c>
      <c r="AM303" s="102">
        <v>26</v>
      </c>
    </row>
    <row r="304" spans="16:39" x14ac:dyDescent="0.25">
      <c r="P304" s="104">
        <v>0.30099999999999999</v>
      </c>
      <c r="Q304" s="103">
        <v>7.7385000000000002</v>
      </c>
      <c r="R304" s="103">
        <v>20.768999999999998</v>
      </c>
      <c r="S304" s="103">
        <v>1.8979999999999999</v>
      </c>
      <c r="T304" s="103">
        <v>60.323</v>
      </c>
      <c r="U304" s="103">
        <v>2.1970000000000001</v>
      </c>
      <c r="V304" s="103">
        <v>14.179</v>
      </c>
      <c r="W304" s="103">
        <v>17.873000000000001</v>
      </c>
      <c r="X304" s="103">
        <v>15.577</v>
      </c>
      <c r="Y304" s="103">
        <v>14.878</v>
      </c>
      <c r="Z304" s="103">
        <v>27.559000000000001</v>
      </c>
      <c r="AA304" s="103">
        <v>2.9929999999999999</v>
      </c>
      <c r="AB304" s="103">
        <v>26.76</v>
      </c>
      <c r="AC304" s="103">
        <v>17.173999999999999</v>
      </c>
      <c r="AD304" s="103">
        <v>8.44</v>
      </c>
      <c r="AE304" s="103">
        <v>59.423999999999999</v>
      </c>
      <c r="AF304" s="103">
        <v>8.9390000000000001</v>
      </c>
      <c r="AG304" s="103">
        <v>34.548999999999999</v>
      </c>
      <c r="AH304" s="103">
        <v>8.1895000000000007</v>
      </c>
      <c r="AI304" s="103">
        <v>32.759</v>
      </c>
      <c r="AJ304" s="103">
        <v>35.348999999999997</v>
      </c>
      <c r="AK304" s="103">
        <v>12.781000000000001</v>
      </c>
      <c r="AL304" s="103">
        <v>13.48</v>
      </c>
      <c r="AM304" s="102">
        <v>25.960999999999999</v>
      </c>
    </row>
    <row r="305" spans="16:39" x14ac:dyDescent="0.25">
      <c r="P305" s="104">
        <v>0.30199999999999999</v>
      </c>
      <c r="Q305" s="103">
        <v>7.7270000000000003</v>
      </c>
      <c r="R305" s="103">
        <v>20.738</v>
      </c>
      <c r="S305" s="103">
        <v>1.8959999999999999</v>
      </c>
      <c r="T305" s="103">
        <v>60.246000000000002</v>
      </c>
      <c r="U305" s="103">
        <v>2.194</v>
      </c>
      <c r="V305" s="103">
        <v>14.157999999999999</v>
      </c>
      <c r="W305" s="103">
        <v>17.846</v>
      </c>
      <c r="X305" s="103">
        <v>15.554</v>
      </c>
      <c r="Y305" s="103">
        <v>14.856</v>
      </c>
      <c r="Z305" s="103">
        <v>27.518000000000001</v>
      </c>
      <c r="AA305" s="103">
        <v>2.9860000000000002</v>
      </c>
      <c r="AB305" s="103">
        <v>26.72</v>
      </c>
      <c r="AC305" s="103">
        <v>17.148</v>
      </c>
      <c r="AD305" s="103">
        <v>8.43</v>
      </c>
      <c r="AE305" s="103">
        <v>59.347999999999999</v>
      </c>
      <c r="AF305" s="103">
        <v>8.9280000000000008</v>
      </c>
      <c r="AG305" s="103">
        <v>34.497999999999998</v>
      </c>
      <c r="AH305" s="103">
        <v>8.1790000000000003</v>
      </c>
      <c r="AI305" s="103">
        <v>32.718000000000004</v>
      </c>
      <c r="AJ305" s="103">
        <v>35.298000000000002</v>
      </c>
      <c r="AK305" s="103">
        <v>12.762</v>
      </c>
      <c r="AL305" s="103">
        <v>13.46</v>
      </c>
      <c r="AM305" s="102">
        <v>25.922000000000001</v>
      </c>
    </row>
    <row r="306" spans="16:39" x14ac:dyDescent="0.25">
      <c r="P306" s="104">
        <v>0.30299999999999999</v>
      </c>
      <c r="Q306" s="103">
        <v>7.7154999999999996</v>
      </c>
      <c r="R306" s="103">
        <v>20.707000000000001</v>
      </c>
      <c r="S306" s="103">
        <v>1.8939999999999999</v>
      </c>
      <c r="T306" s="103">
        <v>60.168999999999997</v>
      </c>
      <c r="U306" s="103">
        <v>2.1909999999999998</v>
      </c>
      <c r="V306" s="103">
        <v>14.137</v>
      </c>
      <c r="W306" s="103">
        <v>17.818999999999999</v>
      </c>
      <c r="X306" s="103">
        <v>15.531000000000001</v>
      </c>
      <c r="Y306" s="103">
        <v>14.834</v>
      </c>
      <c r="Z306" s="103">
        <v>27.477</v>
      </c>
      <c r="AA306" s="103">
        <v>2.9790000000000001</v>
      </c>
      <c r="AB306" s="103">
        <v>26.68</v>
      </c>
      <c r="AC306" s="103">
        <v>17.122</v>
      </c>
      <c r="AD306" s="103">
        <v>8.42</v>
      </c>
      <c r="AE306" s="103">
        <v>59.271999999999998</v>
      </c>
      <c r="AF306" s="103">
        <v>8.9169999999999998</v>
      </c>
      <c r="AG306" s="103">
        <v>34.447000000000003</v>
      </c>
      <c r="AH306" s="103">
        <v>8.1684999999999999</v>
      </c>
      <c r="AI306" s="103">
        <v>32.677</v>
      </c>
      <c r="AJ306" s="103">
        <v>35.247</v>
      </c>
      <c r="AK306" s="103">
        <v>12.743</v>
      </c>
      <c r="AL306" s="103">
        <v>13.44</v>
      </c>
      <c r="AM306" s="102">
        <v>25.882999999999999</v>
      </c>
    </row>
    <row r="307" spans="16:39" x14ac:dyDescent="0.25">
      <c r="P307" s="104">
        <v>0.30399999999999999</v>
      </c>
      <c r="Q307" s="103">
        <v>7.7039999999999997</v>
      </c>
      <c r="R307" s="103">
        <v>20.675999999999998</v>
      </c>
      <c r="S307" s="103">
        <v>1.8919999999999999</v>
      </c>
      <c r="T307" s="103">
        <v>60.091999999999999</v>
      </c>
      <c r="U307" s="103">
        <v>2.1880000000000002</v>
      </c>
      <c r="V307" s="103">
        <v>14.116</v>
      </c>
      <c r="W307" s="103">
        <v>17.792000000000002</v>
      </c>
      <c r="X307" s="103">
        <v>15.507999999999999</v>
      </c>
      <c r="Y307" s="103">
        <v>14.811999999999999</v>
      </c>
      <c r="Z307" s="103">
        <v>27.436</v>
      </c>
      <c r="AA307" s="103">
        <v>2.972</v>
      </c>
      <c r="AB307" s="103">
        <v>26.64</v>
      </c>
      <c r="AC307" s="103">
        <v>17.096</v>
      </c>
      <c r="AD307" s="103">
        <v>8.41</v>
      </c>
      <c r="AE307" s="103">
        <v>59.195999999999998</v>
      </c>
      <c r="AF307" s="103">
        <v>8.9060000000000006</v>
      </c>
      <c r="AG307" s="103">
        <v>34.396000000000001</v>
      </c>
      <c r="AH307" s="103">
        <v>8.1579999999999995</v>
      </c>
      <c r="AI307" s="103">
        <v>32.636000000000003</v>
      </c>
      <c r="AJ307" s="103">
        <v>35.195999999999998</v>
      </c>
      <c r="AK307" s="103">
        <v>12.724</v>
      </c>
      <c r="AL307" s="103">
        <v>13.42</v>
      </c>
      <c r="AM307" s="102">
        <v>25.844000000000001</v>
      </c>
    </row>
    <row r="308" spans="16:39" x14ac:dyDescent="0.25">
      <c r="P308" s="104">
        <v>0.30499999999999999</v>
      </c>
      <c r="Q308" s="103">
        <v>7.6924999999999999</v>
      </c>
      <c r="R308" s="103">
        <v>20.645</v>
      </c>
      <c r="S308" s="103">
        <v>1.89</v>
      </c>
      <c r="T308" s="103">
        <v>60.015000000000001</v>
      </c>
      <c r="U308" s="103">
        <v>2.1850000000000001</v>
      </c>
      <c r="V308" s="103">
        <v>14.095000000000001</v>
      </c>
      <c r="W308" s="103">
        <v>17.765000000000001</v>
      </c>
      <c r="X308" s="103">
        <v>15.484999999999999</v>
      </c>
      <c r="Y308" s="103">
        <v>14.79</v>
      </c>
      <c r="Z308" s="103">
        <v>27.395</v>
      </c>
      <c r="AA308" s="103">
        <v>2.9649999999999999</v>
      </c>
      <c r="AB308" s="103">
        <v>26.6</v>
      </c>
      <c r="AC308" s="103">
        <v>17.07</v>
      </c>
      <c r="AD308" s="103">
        <v>8.4</v>
      </c>
      <c r="AE308" s="103">
        <v>59.12</v>
      </c>
      <c r="AF308" s="103">
        <v>8.8949999999999996</v>
      </c>
      <c r="AG308" s="103">
        <v>34.344999999999999</v>
      </c>
      <c r="AH308" s="103">
        <v>8.1475000000000009</v>
      </c>
      <c r="AI308" s="103">
        <v>32.594999999999999</v>
      </c>
      <c r="AJ308" s="103">
        <v>35.145000000000003</v>
      </c>
      <c r="AK308" s="103">
        <v>12.705</v>
      </c>
      <c r="AL308" s="103">
        <v>13.4</v>
      </c>
      <c r="AM308" s="102">
        <v>25.805</v>
      </c>
    </row>
    <row r="309" spans="16:39" x14ac:dyDescent="0.25">
      <c r="P309" s="104">
        <v>0.30599999999999999</v>
      </c>
      <c r="Q309" s="103">
        <v>7.681</v>
      </c>
      <c r="R309" s="103">
        <v>20.614000000000001</v>
      </c>
      <c r="S309" s="103">
        <v>1.8879999999999999</v>
      </c>
      <c r="T309" s="103">
        <v>59.938000000000002</v>
      </c>
      <c r="U309" s="103">
        <v>2.1819999999999999</v>
      </c>
      <c r="V309" s="103">
        <v>14.074</v>
      </c>
      <c r="W309" s="103">
        <v>17.738</v>
      </c>
      <c r="X309" s="103">
        <v>15.462</v>
      </c>
      <c r="Y309" s="103">
        <v>14.768000000000001</v>
      </c>
      <c r="Z309" s="103">
        <v>27.353999999999999</v>
      </c>
      <c r="AA309" s="103">
        <v>2.9580000000000002</v>
      </c>
      <c r="AB309" s="103">
        <v>26.56</v>
      </c>
      <c r="AC309" s="103">
        <v>17.044</v>
      </c>
      <c r="AD309" s="103">
        <v>8.39</v>
      </c>
      <c r="AE309" s="103">
        <v>59.043999999999997</v>
      </c>
      <c r="AF309" s="103">
        <v>8.8840000000000003</v>
      </c>
      <c r="AG309" s="103">
        <v>34.293999999999997</v>
      </c>
      <c r="AH309" s="103">
        <v>8.1370000000000005</v>
      </c>
      <c r="AI309" s="103">
        <v>32.554000000000002</v>
      </c>
      <c r="AJ309" s="103">
        <v>35.094000000000001</v>
      </c>
      <c r="AK309" s="103">
        <v>12.686</v>
      </c>
      <c r="AL309" s="103">
        <v>13.38</v>
      </c>
      <c r="AM309" s="102">
        <v>25.765999999999998</v>
      </c>
    </row>
    <row r="310" spans="16:39" x14ac:dyDescent="0.25">
      <c r="P310" s="104">
        <v>0.307</v>
      </c>
      <c r="Q310" s="103">
        <v>7.6695000000000002</v>
      </c>
      <c r="R310" s="103">
        <v>20.582999999999998</v>
      </c>
      <c r="S310" s="103">
        <v>1.8859999999999999</v>
      </c>
      <c r="T310" s="103">
        <v>59.860999999999997</v>
      </c>
      <c r="U310" s="103">
        <v>2.1789999999999998</v>
      </c>
      <c r="V310" s="103">
        <v>14.053000000000001</v>
      </c>
      <c r="W310" s="103">
        <v>17.710999999999999</v>
      </c>
      <c r="X310" s="103">
        <v>15.439</v>
      </c>
      <c r="Y310" s="103">
        <v>14.746</v>
      </c>
      <c r="Z310" s="103">
        <v>27.312999999999999</v>
      </c>
      <c r="AA310" s="103">
        <v>2.9510000000000001</v>
      </c>
      <c r="AB310" s="103">
        <v>26.52</v>
      </c>
      <c r="AC310" s="103">
        <v>17.018000000000001</v>
      </c>
      <c r="AD310" s="103">
        <v>8.3800000000000008</v>
      </c>
      <c r="AE310" s="103">
        <v>58.968000000000004</v>
      </c>
      <c r="AF310" s="103">
        <v>8.8729999999999993</v>
      </c>
      <c r="AG310" s="103">
        <v>34.243000000000002</v>
      </c>
      <c r="AH310" s="103">
        <v>8.1265000000000001</v>
      </c>
      <c r="AI310" s="103">
        <v>32.512999999999998</v>
      </c>
      <c r="AJ310" s="103">
        <v>35.042999999999999</v>
      </c>
      <c r="AK310" s="103">
        <v>12.667</v>
      </c>
      <c r="AL310" s="103">
        <v>13.36</v>
      </c>
      <c r="AM310" s="102">
        <v>25.727</v>
      </c>
    </row>
    <row r="311" spans="16:39" x14ac:dyDescent="0.25">
      <c r="P311" s="104">
        <v>0.308</v>
      </c>
      <c r="Q311" s="103">
        <v>7.6580000000000004</v>
      </c>
      <c r="R311" s="103">
        <v>20.552</v>
      </c>
      <c r="S311" s="103">
        <v>1.8839999999999999</v>
      </c>
      <c r="T311" s="103">
        <v>59.783999999999999</v>
      </c>
      <c r="U311" s="103">
        <v>2.1760000000000002</v>
      </c>
      <c r="V311" s="103">
        <v>14.032</v>
      </c>
      <c r="W311" s="103">
        <v>17.684000000000001</v>
      </c>
      <c r="X311" s="103">
        <v>15.416</v>
      </c>
      <c r="Y311" s="103">
        <v>14.724</v>
      </c>
      <c r="Z311" s="103">
        <v>27.271999999999998</v>
      </c>
      <c r="AA311" s="103">
        <v>2.944</v>
      </c>
      <c r="AB311" s="103">
        <v>26.48</v>
      </c>
      <c r="AC311" s="103">
        <v>16.992000000000001</v>
      </c>
      <c r="AD311" s="103">
        <v>8.3699999999999992</v>
      </c>
      <c r="AE311" s="103">
        <v>58.892000000000003</v>
      </c>
      <c r="AF311" s="103">
        <v>8.8620000000000001</v>
      </c>
      <c r="AG311" s="103">
        <v>34.192</v>
      </c>
      <c r="AH311" s="103">
        <v>8.1159999999999997</v>
      </c>
      <c r="AI311" s="103">
        <v>32.472000000000001</v>
      </c>
      <c r="AJ311" s="103">
        <v>34.991999999999997</v>
      </c>
      <c r="AK311" s="103">
        <v>12.648</v>
      </c>
      <c r="AL311" s="103">
        <v>13.34</v>
      </c>
      <c r="AM311" s="102">
        <v>25.687999999999999</v>
      </c>
    </row>
    <row r="312" spans="16:39" x14ac:dyDescent="0.25">
      <c r="P312" s="104">
        <v>0.309</v>
      </c>
      <c r="Q312" s="103">
        <v>7.6464999999999996</v>
      </c>
      <c r="R312" s="103">
        <v>20.521000000000001</v>
      </c>
      <c r="S312" s="103">
        <v>1.8819999999999999</v>
      </c>
      <c r="T312" s="103">
        <v>59.707000000000001</v>
      </c>
      <c r="U312" s="103">
        <v>2.173</v>
      </c>
      <c r="V312" s="103">
        <v>14.010999999999999</v>
      </c>
      <c r="W312" s="103">
        <v>17.657</v>
      </c>
      <c r="X312" s="103">
        <v>15.393000000000001</v>
      </c>
      <c r="Y312" s="103">
        <v>14.702</v>
      </c>
      <c r="Z312" s="103">
        <v>27.231000000000002</v>
      </c>
      <c r="AA312" s="103">
        <v>2.9369999999999998</v>
      </c>
      <c r="AB312" s="103">
        <v>26.44</v>
      </c>
      <c r="AC312" s="103">
        <v>16.966000000000001</v>
      </c>
      <c r="AD312" s="103">
        <v>8.36</v>
      </c>
      <c r="AE312" s="103">
        <v>58.816000000000003</v>
      </c>
      <c r="AF312" s="103">
        <v>8.8510000000000009</v>
      </c>
      <c r="AG312" s="103">
        <v>34.140999999999998</v>
      </c>
      <c r="AH312" s="103">
        <v>8.1054999999999993</v>
      </c>
      <c r="AI312" s="103">
        <v>32.430999999999997</v>
      </c>
      <c r="AJ312" s="103">
        <v>34.941000000000003</v>
      </c>
      <c r="AK312" s="103">
        <v>12.629</v>
      </c>
      <c r="AL312" s="103">
        <v>13.32</v>
      </c>
      <c r="AM312" s="102">
        <v>25.649000000000001</v>
      </c>
    </row>
    <row r="313" spans="16:39" x14ac:dyDescent="0.25">
      <c r="P313" s="104">
        <v>0.31</v>
      </c>
      <c r="Q313" s="103">
        <v>7.6349999999999998</v>
      </c>
      <c r="R313" s="103">
        <v>20.49</v>
      </c>
      <c r="S313" s="103">
        <v>1.88</v>
      </c>
      <c r="T313" s="103">
        <v>59.63</v>
      </c>
      <c r="U313" s="103">
        <v>2.17</v>
      </c>
      <c r="V313" s="103">
        <v>13.99</v>
      </c>
      <c r="W313" s="103">
        <v>17.63</v>
      </c>
      <c r="X313" s="103">
        <v>15.37</v>
      </c>
      <c r="Y313" s="103">
        <v>14.68</v>
      </c>
      <c r="Z313" s="103">
        <v>27.19</v>
      </c>
      <c r="AA313" s="103">
        <v>2.93</v>
      </c>
      <c r="AB313" s="103">
        <v>26.4</v>
      </c>
      <c r="AC313" s="103">
        <v>16.940000000000001</v>
      </c>
      <c r="AD313" s="103">
        <v>8.35</v>
      </c>
      <c r="AE313" s="103">
        <v>58.74</v>
      </c>
      <c r="AF313" s="103">
        <v>8.84</v>
      </c>
      <c r="AG313" s="103">
        <v>34.090000000000003</v>
      </c>
      <c r="AH313" s="103">
        <v>8.0950000000000006</v>
      </c>
      <c r="AI313" s="103">
        <v>32.39</v>
      </c>
      <c r="AJ313" s="103">
        <v>34.89</v>
      </c>
      <c r="AK313" s="103">
        <v>12.61</v>
      </c>
      <c r="AL313" s="103">
        <v>13.3</v>
      </c>
      <c r="AM313" s="102">
        <v>25.61</v>
      </c>
    </row>
    <row r="314" spans="16:39" x14ac:dyDescent="0.25">
      <c r="P314" s="104">
        <v>0.311</v>
      </c>
      <c r="Q314" s="103">
        <v>7.6234999999999999</v>
      </c>
      <c r="R314" s="103">
        <v>20.459</v>
      </c>
      <c r="S314" s="103">
        <v>1.8779999999999999</v>
      </c>
      <c r="T314" s="103">
        <v>59.552999999999997</v>
      </c>
      <c r="U314" s="103">
        <v>2.1669999999999998</v>
      </c>
      <c r="V314" s="103">
        <v>13.968999999999999</v>
      </c>
      <c r="W314" s="103">
        <v>17.603000000000002</v>
      </c>
      <c r="X314" s="103">
        <v>15.347</v>
      </c>
      <c r="Y314" s="103">
        <v>14.657999999999999</v>
      </c>
      <c r="Z314" s="103">
        <v>27.149000000000001</v>
      </c>
      <c r="AA314" s="103">
        <v>2.923</v>
      </c>
      <c r="AB314" s="103">
        <v>26.36</v>
      </c>
      <c r="AC314" s="103">
        <v>16.914000000000001</v>
      </c>
      <c r="AD314" s="103">
        <v>8.34</v>
      </c>
      <c r="AE314" s="103">
        <v>58.664000000000001</v>
      </c>
      <c r="AF314" s="103">
        <v>8.8290000000000006</v>
      </c>
      <c r="AG314" s="103">
        <v>34.039000000000001</v>
      </c>
      <c r="AH314" s="103">
        <v>8.0845000000000002</v>
      </c>
      <c r="AI314" s="103">
        <v>32.348999999999997</v>
      </c>
      <c r="AJ314" s="103">
        <v>34.838999999999999</v>
      </c>
      <c r="AK314" s="103">
        <v>12.590999999999999</v>
      </c>
      <c r="AL314" s="103">
        <v>13.28</v>
      </c>
      <c r="AM314" s="102">
        <v>25.571000000000002</v>
      </c>
    </row>
    <row r="315" spans="16:39" x14ac:dyDescent="0.25">
      <c r="P315" s="104">
        <v>0.312</v>
      </c>
      <c r="Q315" s="103">
        <v>7.6120000000000001</v>
      </c>
      <c r="R315" s="103">
        <v>20.428000000000001</v>
      </c>
      <c r="S315" s="103">
        <v>1.8759999999999999</v>
      </c>
      <c r="T315" s="103">
        <v>59.475999999999999</v>
      </c>
      <c r="U315" s="103">
        <v>2.1640000000000001</v>
      </c>
      <c r="V315" s="103">
        <v>13.948</v>
      </c>
      <c r="W315" s="103">
        <v>17.576000000000001</v>
      </c>
      <c r="X315" s="103">
        <v>15.324</v>
      </c>
      <c r="Y315" s="103">
        <v>14.635999999999999</v>
      </c>
      <c r="Z315" s="103">
        <v>27.108000000000001</v>
      </c>
      <c r="AA315" s="103">
        <v>2.9159999999999999</v>
      </c>
      <c r="AB315" s="103">
        <v>26.32</v>
      </c>
      <c r="AC315" s="103">
        <v>16.888000000000002</v>
      </c>
      <c r="AD315" s="103">
        <v>8.33</v>
      </c>
      <c r="AE315" s="103">
        <v>58.588000000000001</v>
      </c>
      <c r="AF315" s="103">
        <v>8.8179999999999996</v>
      </c>
      <c r="AG315" s="103">
        <v>33.988</v>
      </c>
      <c r="AH315" s="103">
        <v>8.0739999999999998</v>
      </c>
      <c r="AI315" s="103">
        <v>32.308</v>
      </c>
      <c r="AJ315" s="103">
        <v>34.787999999999997</v>
      </c>
      <c r="AK315" s="103">
        <v>12.571999999999999</v>
      </c>
      <c r="AL315" s="103">
        <v>13.26</v>
      </c>
      <c r="AM315" s="102">
        <v>25.532</v>
      </c>
    </row>
    <row r="316" spans="16:39" x14ac:dyDescent="0.25">
      <c r="P316" s="104">
        <v>0.313</v>
      </c>
      <c r="Q316" s="103">
        <v>7.6005000000000003</v>
      </c>
      <c r="R316" s="103">
        <v>20.396999999999998</v>
      </c>
      <c r="S316" s="103">
        <v>1.8740000000000001</v>
      </c>
      <c r="T316" s="103">
        <v>59.399000000000001</v>
      </c>
      <c r="U316" s="103">
        <v>2.161</v>
      </c>
      <c r="V316" s="103">
        <v>13.927</v>
      </c>
      <c r="W316" s="103">
        <v>17.548999999999999</v>
      </c>
      <c r="X316" s="103">
        <v>15.301</v>
      </c>
      <c r="Y316" s="103">
        <v>14.614000000000001</v>
      </c>
      <c r="Z316" s="103">
        <v>27.067</v>
      </c>
      <c r="AA316" s="103">
        <v>2.9089999999999998</v>
      </c>
      <c r="AB316" s="103">
        <v>26.28</v>
      </c>
      <c r="AC316" s="103">
        <v>16.861999999999998</v>
      </c>
      <c r="AD316" s="103">
        <v>8.32</v>
      </c>
      <c r="AE316" s="103">
        <v>58.512</v>
      </c>
      <c r="AF316" s="103">
        <v>8.8070000000000004</v>
      </c>
      <c r="AG316" s="103">
        <v>33.936999999999998</v>
      </c>
      <c r="AH316" s="103">
        <v>8.0634999999999994</v>
      </c>
      <c r="AI316" s="103">
        <v>32.267000000000003</v>
      </c>
      <c r="AJ316" s="103">
        <v>34.737000000000002</v>
      </c>
      <c r="AK316" s="103">
        <v>12.553000000000001</v>
      </c>
      <c r="AL316" s="103">
        <v>13.24</v>
      </c>
      <c r="AM316" s="102">
        <v>25.492999999999999</v>
      </c>
    </row>
    <row r="317" spans="16:39" x14ac:dyDescent="0.25">
      <c r="P317" s="104">
        <v>0.314</v>
      </c>
      <c r="Q317" s="103">
        <v>7.5890000000000004</v>
      </c>
      <c r="R317" s="103">
        <v>20.366</v>
      </c>
      <c r="S317" s="103">
        <v>1.8720000000000001</v>
      </c>
      <c r="T317" s="103">
        <v>59.322000000000003</v>
      </c>
      <c r="U317" s="103">
        <v>2.1579999999999999</v>
      </c>
      <c r="V317" s="103">
        <v>13.906000000000001</v>
      </c>
      <c r="W317" s="103">
        <v>17.521999999999998</v>
      </c>
      <c r="X317" s="103">
        <v>15.278</v>
      </c>
      <c r="Y317" s="103">
        <v>14.592000000000001</v>
      </c>
      <c r="Z317" s="103">
        <v>27.026</v>
      </c>
      <c r="AA317" s="103">
        <v>2.9020000000000001</v>
      </c>
      <c r="AB317" s="103">
        <v>26.24</v>
      </c>
      <c r="AC317" s="103">
        <v>16.835999999999999</v>
      </c>
      <c r="AD317" s="103">
        <v>8.31</v>
      </c>
      <c r="AE317" s="103">
        <v>58.436</v>
      </c>
      <c r="AF317" s="103">
        <v>8.7959999999999994</v>
      </c>
      <c r="AG317" s="103">
        <v>33.886000000000003</v>
      </c>
      <c r="AH317" s="103">
        <v>8.0530000000000008</v>
      </c>
      <c r="AI317" s="103">
        <v>32.225999999999999</v>
      </c>
      <c r="AJ317" s="103">
        <v>34.686</v>
      </c>
      <c r="AK317" s="103">
        <v>12.534000000000001</v>
      </c>
      <c r="AL317" s="103">
        <v>13.22</v>
      </c>
      <c r="AM317" s="102">
        <v>25.454000000000001</v>
      </c>
    </row>
    <row r="318" spans="16:39" x14ac:dyDescent="0.25">
      <c r="P318" s="104">
        <v>0.315</v>
      </c>
      <c r="Q318" s="103">
        <v>7.5774999999999997</v>
      </c>
      <c r="R318" s="103">
        <v>20.335000000000001</v>
      </c>
      <c r="S318" s="103">
        <v>1.87</v>
      </c>
      <c r="T318" s="103">
        <v>59.244999999999997</v>
      </c>
      <c r="U318" s="103">
        <v>2.1549999999999998</v>
      </c>
      <c r="V318" s="103">
        <v>13.885</v>
      </c>
      <c r="W318" s="103">
        <v>17.495000000000001</v>
      </c>
      <c r="X318" s="103">
        <v>15.255000000000001</v>
      </c>
      <c r="Y318" s="103">
        <v>14.57</v>
      </c>
      <c r="Z318" s="103">
        <v>26.984999999999999</v>
      </c>
      <c r="AA318" s="103">
        <v>2.895</v>
      </c>
      <c r="AB318" s="103">
        <v>26.2</v>
      </c>
      <c r="AC318" s="103">
        <v>16.809999999999999</v>
      </c>
      <c r="AD318" s="103">
        <v>8.3000000000000007</v>
      </c>
      <c r="AE318" s="103">
        <v>58.36</v>
      </c>
      <c r="AF318" s="103">
        <v>8.7850000000000001</v>
      </c>
      <c r="AG318" s="103">
        <v>33.835000000000001</v>
      </c>
      <c r="AH318" s="103">
        <v>8.0425000000000004</v>
      </c>
      <c r="AI318" s="103">
        <v>32.185000000000002</v>
      </c>
      <c r="AJ318" s="103">
        <v>34.634999999999998</v>
      </c>
      <c r="AK318" s="103">
        <v>12.515000000000001</v>
      </c>
      <c r="AL318" s="103">
        <v>13.2</v>
      </c>
      <c r="AM318" s="102">
        <v>25.414999999999999</v>
      </c>
    </row>
    <row r="319" spans="16:39" x14ac:dyDescent="0.25">
      <c r="P319" s="104">
        <v>0.316</v>
      </c>
      <c r="Q319" s="103">
        <v>7.5659999999999998</v>
      </c>
      <c r="R319" s="103">
        <v>20.303999999999998</v>
      </c>
      <c r="S319" s="103">
        <v>1.8680000000000001</v>
      </c>
      <c r="T319" s="103">
        <v>59.167999999999999</v>
      </c>
      <c r="U319" s="103">
        <v>2.1520000000000001</v>
      </c>
      <c r="V319" s="103">
        <v>13.864000000000001</v>
      </c>
      <c r="W319" s="103">
        <v>17.468</v>
      </c>
      <c r="X319" s="103">
        <v>15.231999999999999</v>
      </c>
      <c r="Y319" s="103">
        <v>14.548</v>
      </c>
      <c r="Z319" s="103">
        <v>26.943999999999999</v>
      </c>
      <c r="AA319" s="103">
        <v>2.8879999999999999</v>
      </c>
      <c r="AB319" s="103">
        <v>26.16</v>
      </c>
      <c r="AC319" s="103">
        <v>16.783999999999999</v>
      </c>
      <c r="AD319" s="103">
        <v>8.2899999999999991</v>
      </c>
      <c r="AE319" s="103">
        <v>58.283999999999999</v>
      </c>
      <c r="AF319" s="103">
        <v>8.7739999999999991</v>
      </c>
      <c r="AG319" s="103">
        <v>33.783999999999999</v>
      </c>
      <c r="AH319" s="103">
        <v>8.032</v>
      </c>
      <c r="AI319" s="103">
        <v>32.143999999999998</v>
      </c>
      <c r="AJ319" s="103">
        <v>34.584000000000003</v>
      </c>
      <c r="AK319" s="103">
        <v>12.496</v>
      </c>
      <c r="AL319" s="103">
        <v>13.18</v>
      </c>
      <c r="AM319" s="102">
        <v>25.376000000000001</v>
      </c>
    </row>
    <row r="320" spans="16:39" x14ac:dyDescent="0.25">
      <c r="P320" s="104">
        <v>0.317</v>
      </c>
      <c r="Q320" s="103">
        <v>7.5545</v>
      </c>
      <c r="R320" s="103">
        <v>20.273</v>
      </c>
      <c r="S320" s="103">
        <v>1.8660000000000001</v>
      </c>
      <c r="T320" s="103">
        <v>59.091000000000001</v>
      </c>
      <c r="U320" s="103">
        <v>2.149</v>
      </c>
      <c r="V320" s="103">
        <v>13.843</v>
      </c>
      <c r="W320" s="103">
        <v>17.440999999999999</v>
      </c>
      <c r="X320" s="103">
        <v>15.209</v>
      </c>
      <c r="Y320" s="103">
        <v>14.526</v>
      </c>
      <c r="Z320" s="103">
        <v>26.902999999999999</v>
      </c>
      <c r="AA320" s="103">
        <v>2.8809999999999998</v>
      </c>
      <c r="AB320" s="103">
        <v>26.12</v>
      </c>
      <c r="AC320" s="103">
        <v>16.757999999999999</v>
      </c>
      <c r="AD320" s="103">
        <v>8.2799999999999994</v>
      </c>
      <c r="AE320" s="103">
        <v>58.207999999999998</v>
      </c>
      <c r="AF320" s="103">
        <v>8.7629999999999999</v>
      </c>
      <c r="AG320" s="103">
        <v>33.732999999999997</v>
      </c>
      <c r="AH320" s="103">
        <v>8.0214999999999996</v>
      </c>
      <c r="AI320" s="103">
        <v>32.103000000000002</v>
      </c>
      <c r="AJ320" s="103">
        <v>34.533000000000001</v>
      </c>
      <c r="AK320" s="103">
        <v>12.477</v>
      </c>
      <c r="AL320" s="103">
        <v>13.16</v>
      </c>
      <c r="AM320" s="102">
        <v>25.337</v>
      </c>
    </row>
    <row r="321" spans="16:39" x14ac:dyDescent="0.25">
      <c r="P321" s="104">
        <v>0.318</v>
      </c>
      <c r="Q321" s="103">
        <v>7.5430000000000001</v>
      </c>
      <c r="R321" s="103">
        <v>20.242000000000001</v>
      </c>
      <c r="S321" s="103">
        <v>1.8640000000000001</v>
      </c>
      <c r="T321" s="103">
        <v>59.014000000000003</v>
      </c>
      <c r="U321" s="103">
        <v>2.1459999999999999</v>
      </c>
      <c r="V321" s="103">
        <v>13.821999999999999</v>
      </c>
      <c r="W321" s="103">
        <v>17.414000000000001</v>
      </c>
      <c r="X321" s="103">
        <v>15.186</v>
      </c>
      <c r="Y321" s="103">
        <v>14.504</v>
      </c>
      <c r="Z321" s="103">
        <v>26.861999999999998</v>
      </c>
      <c r="AA321" s="103">
        <v>2.8740000000000001</v>
      </c>
      <c r="AB321" s="103">
        <v>26.08</v>
      </c>
      <c r="AC321" s="103">
        <v>16.731999999999999</v>
      </c>
      <c r="AD321" s="103">
        <v>8.27</v>
      </c>
      <c r="AE321" s="103">
        <v>58.131999999999998</v>
      </c>
      <c r="AF321" s="103">
        <v>8.7520000000000007</v>
      </c>
      <c r="AG321" s="103">
        <v>33.682000000000002</v>
      </c>
      <c r="AH321" s="103">
        <v>8.0109999999999992</v>
      </c>
      <c r="AI321" s="103">
        <v>32.061999999999998</v>
      </c>
      <c r="AJ321" s="103">
        <v>34.481999999999999</v>
      </c>
      <c r="AK321" s="103">
        <v>12.458</v>
      </c>
      <c r="AL321" s="103">
        <v>13.14</v>
      </c>
      <c r="AM321" s="102">
        <v>25.297999999999998</v>
      </c>
    </row>
    <row r="322" spans="16:39" x14ac:dyDescent="0.25">
      <c r="P322" s="104">
        <v>0.31900000000000001</v>
      </c>
      <c r="Q322" s="103">
        <v>7.5315000000000003</v>
      </c>
      <c r="R322" s="103">
        <v>20.210999999999999</v>
      </c>
      <c r="S322" s="103">
        <v>1.8620000000000001</v>
      </c>
      <c r="T322" s="103">
        <v>58.936999999999998</v>
      </c>
      <c r="U322" s="103">
        <v>2.1429999999999998</v>
      </c>
      <c r="V322" s="103">
        <v>13.801</v>
      </c>
      <c r="W322" s="103">
        <v>17.387</v>
      </c>
      <c r="X322" s="103">
        <v>15.163</v>
      </c>
      <c r="Y322" s="103">
        <v>14.481999999999999</v>
      </c>
      <c r="Z322" s="103">
        <v>26.821000000000002</v>
      </c>
      <c r="AA322" s="103">
        <v>2.867</v>
      </c>
      <c r="AB322" s="103">
        <v>26.04</v>
      </c>
      <c r="AC322" s="103">
        <v>16.706</v>
      </c>
      <c r="AD322" s="103">
        <v>8.26</v>
      </c>
      <c r="AE322" s="103">
        <v>58.055999999999997</v>
      </c>
      <c r="AF322" s="103">
        <v>8.7409999999999997</v>
      </c>
      <c r="AG322" s="103">
        <v>33.631</v>
      </c>
      <c r="AH322" s="103">
        <v>8.0005000000000006</v>
      </c>
      <c r="AI322" s="103">
        <v>32.021000000000001</v>
      </c>
      <c r="AJ322" s="103">
        <v>34.430999999999997</v>
      </c>
      <c r="AK322" s="103">
        <v>12.439</v>
      </c>
      <c r="AL322" s="103">
        <v>13.12</v>
      </c>
      <c r="AM322" s="102">
        <v>25.259</v>
      </c>
    </row>
    <row r="323" spans="16:39" x14ac:dyDescent="0.25">
      <c r="P323" s="104">
        <v>0.32</v>
      </c>
      <c r="Q323" s="103">
        <v>7.52</v>
      </c>
      <c r="R323" s="103">
        <v>20.18</v>
      </c>
      <c r="S323" s="103">
        <v>1.86</v>
      </c>
      <c r="T323" s="103">
        <v>58.86</v>
      </c>
      <c r="U323" s="103">
        <v>2.14</v>
      </c>
      <c r="V323" s="103">
        <v>13.78</v>
      </c>
      <c r="W323" s="103">
        <v>17.36</v>
      </c>
      <c r="X323" s="103">
        <v>15.14</v>
      </c>
      <c r="Y323" s="103">
        <v>14.46</v>
      </c>
      <c r="Z323" s="103">
        <v>26.78</v>
      </c>
      <c r="AA323" s="103">
        <v>2.86</v>
      </c>
      <c r="AB323" s="103">
        <v>26</v>
      </c>
      <c r="AC323" s="103">
        <v>16.68</v>
      </c>
      <c r="AD323" s="103">
        <v>8.25</v>
      </c>
      <c r="AE323" s="103">
        <v>57.98</v>
      </c>
      <c r="AF323" s="103">
        <v>8.73</v>
      </c>
      <c r="AG323" s="103">
        <v>33.58</v>
      </c>
      <c r="AH323" s="103">
        <v>7.99</v>
      </c>
      <c r="AI323" s="103">
        <v>31.98</v>
      </c>
      <c r="AJ323" s="103">
        <v>34.380000000000003</v>
      </c>
      <c r="AK323" s="103">
        <v>12.42</v>
      </c>
      <c r="AL323" s="103">
        <v>13.1</v>
      </c>
      <c r="AM323" s="102">
        <v>25.22</v>
      </c>
    </row>
    <row r="324" spans="16:39" x14ac:dyDescent="0.25">
      <c r="P324" s="104">
        <v>0.32100000000000001</v>
      </c>
      <c r="Q324" s="103">
        <v>7.5084999999999997</v>
      </c>
      <c r="R324" s="103">
        <v>20.149000000000001</v>
      </c>
      <c r="S324" s="103">
        <v>1.8580000000000001</v>
      </c>
      <c r="T324" s="103">
        <v>58.783000000000001</v>
      </c>
      <c r="U324" s="103">
        <v>2.137</v>
      </c>
      <c r="V324" s="103">
        <v>13.759</v>
      </c>
      <c r="W324" s="103">
        <v>17.332999999999998</v>
      </c>
      <c r="X324" s="103">
        <v>15.117000000000001</v>
      </c>
      <c r="Y324" s="103">
        <v>14.438000000000001</v>
      </c>
      <c r="Z324" s="103">
        <v>26.739000000000001</v>
      </c>
      <c r="AA324" s="103">
        <v>2.8530000000000002</v>
      </c>
      <c r="AB324" s="103">
        <v>25.96</v>
      </c>
      <c r="AC324" s="103">
        <v>16.654</v>
      </c>
      <c r="AD324" s="103">
        <v>8.24</v>
      </c>
      <c r="AE324" s="103">
        <v>57.904000000000003</v>
      </c>
      <c r="AF324" s="103">
        <v>8.7189999999999994</v>
      </c>
      <c r="AG324" s="103">
        <v>33.529000000000003</v>
      </c>
      <c r="AH324" s="103">
        <v>7.9794999999999998</v>
      </c>
      <c r="AI324" s="103">
        <v>31.939</v>
      </c>
      <c r="AJ324" s="103">
        <v>34.329000000000001</v>
      </c>
      <c r="AK324" s="103">
        <v>12.401</v>
      </c>
      <c r="AL324" s="103">
        <v>13.08</v>
      </c>
      <c r="AM324" s="102">
        <v>25.181000000000001</v>
      </c>
    </row>
    <row r="325" spans="16:39" x14ac:dyDescent="0.25">
      <c r="P325" s="104">
        <v>0.32200000000000001</v>
      </c>
      <c r="Q325" s="103">
        <v>7.4969999999999999</v>
      </c>
      <c r="R325" s="103">
        <v>20.117999999999999</v>
      </c>
      <c r="S325" s="103">
        <v>1.8560000000000001</v>
      </c>
      <c r="T325" s="103">
        <v>58.706000000000003</v>
      </c>
      <c r="U325" s="103">
        <v>2.1339999999999999</v>
      </c>
      <c r="V325" s="103">
        <v>13.738</v>
      </c>
      <c r="W325" s="103">
        <v>17.306000000000001</v>
      </c>
      <c r="X325" s="103">
        <v>15.093999999999999</v>
      </c>
      <c r="Y325" s="103">
        <v>14.416</v>
      </c>
      <c r="Z325" s="103">
        <v>26.698</v>
      </c>
      <c r="AA325" s="103">
        <v>2.8460000000000001</v>
      </c>
      <c r="AB325" s="103">
        <v>25.92</v>
      </c>
      <c r="AC325" s="103">
        <v>16.628</v>
      </c>
      <c r="AD325" s="103">
        <v>8.23</v>
      </c>
      <c r="AE325" s="103">
        <v>57.828000000000003</v>
      </c>
      <c r="AF325" s="103">
        <v>8.7080000000000002</v>
      </c>
      <c r="AG325" s="103">
        <v>33.478000000000002</v>
      </c>
      <c r="AH325" s="103">
        <v>7.9690000000000003</v>
      </c>
      <c r="AI325" s="103">
        <v>31.898</v>
      </c>
      <c r="AJ325" s="103">
        <v>34.277999999999999</v>
      </c>
      <c r="AK325" s="103">
        <v>12.382</v>
      </c>
      <c r="AL325" s="103">
        <v>13.06</v>
      </c>
      <c r="AM325" s="102">
        <v>25.141999999999999</v>
      </c>
    </row>
    <row r="326" spans="16:39" x14ac:dyDescent="0.25">
      <c r="P326" s="104">
        <v>0.32300000000000001</v>
      </c>
      <c r="Q326" s="103">
        <v>7.4855</v>
      </c>
      <c r="R326" s="103">
        <v>20.087</v>
      </c>
      <c r="S326" s="103">
        <v>1.8540000000000001</v>
      </c>
      <c r="T326" s="103">
        <v>58.628999999999998</v>
      </c>
      <c r="U326" s="103">
        <v>2.1309999999999998</v>
      </c>
      <c r="V326" s="103">
        <v>13.717000000000001</v>
      </c>
      <c r="W326" s="103">
        <v>17.279</v>
      </c>
      <c r="X326" s="103">
        <v>15.071</v>
      </c>
      <c r="Y326" s="103">
        <v>14.394</v>
      </c>
      <c r="Z326" s="103">
        <v>26.657</v>
      </c>
      <c r="AA326" s="103">
        <v>2.839</v>
      </c>
      <c r="AB326" s="103">
        <v>25.88</v>
      </c>
      <c r="AC326" s="103">
        <v>16.602</v>
      </c>
      <c r="AD326" s="103">
        <v>8.2200000000000006</v>
      </c>
      <c r="AE326" s="103">
        <v>57.752000000000002</v>
      </c>
      <c r="AF326" s="103">
        <v>8.6969999999999992</v>
      </c>
      <c r="AG326" s="103">
        <v>33.427</v>
      </c>
      <c r="AH326" s="103">
        <v>7.9584999999999999</v>
      </c>
      <c r="AI326" s="103">
        <v>31.856999999999999</v>
      </c>
      <c r="AJ326" s="103">
        <v>34.226999999999997</v>
      </c>
      <c r="AK326" s="103">
        <v>12.363</v>
      </c>
      <c r="AL326" s="103">
        <v>13.04</v>
      </c>
      <c r="AM326" s="102">
        <v>25.103000000000002</v>
      </c>
    </row>
    <row r="327" spans="16:39" x14ac:dyDescent="0.25">
      <c r="P327" s="104">
        <v>0.32400000000000001</v>
      </c>
      <c r="Q327" s="103">
        <v>7.4740000000000002</v>
      </c>
      <c r="R327" s="103">
        <v>20.056000000000001</v>
      </c>
      <c r="S327" s="103">
        <v>1.8520000000000001</v>
      </c>
      <c r="T327" s="103">
        <v>58.552</v>
      </c>
      <c r="U327" s="103">
        <v>2.1280000000000001</v>
      </c>
      <c r="V327" s="103">
        <v>13.696</v>
      </c>
      <c r="W327" s="103">
        <v>17.251999999999999</v>
      </c>
      <c r="X327" s="103">
        <v>15.048</v>
      </c>
      <c r="Y327" s="103">
        <v>14.372</v>
      </c>
      <c r="Z327" s="103">
        <v>26.616</v>
      </c>
      <c r="AA327" s="103">
        <v>2.8319999999999999</v>
      </c>
      <c r="AB327" s="103">
        <v>25.84</v>
      </c>
      <c r="AC327" s="103">
        <v>16.576000000000001</v>
      </c>
      <c r="AD327" s="103">
        <v>8.2100000000000009</v>
      </c>
      <c r="AE327" s="103">
        <v>57.676000000000002</v>
      </c>
      <c r="AF327" s="103">
        <v>8.6859999999999999</v>
      </c>
      <c r="AG327" s="103">
        <v>33.375999999999998</v>
      </c>
      <c r="AH327" s="103">
        <v>7.9480000000000004</v>
      </c>
      <c r="AI327" s="103">
        <v>31.815999999999999</v>
      </c>
      <c r="AJ327" s="103">
        <v>34.176000000000002</v>
      </c>
      <c r="AK327" s="103">
        <v>12.343999999999999</v>
      </c>
      <c r="AL327" s="103">
        <v>13.02</v>
      </c>
      <c r="AM327" s="102">
        <v>25.064</v>
      </c>
    </row>
    <row r="328" spans="16:39" x14ac:dyDescent="0.25">
      <c r="P328" s="104">
        <v>0.32500000000000001</v>
      </c>
      <c r="Q328" s="103">
        <v>7.4625000000000004</v>
      </c>
      <c r="R328" s="103">
        <v>20.024999999999999</v>
      </c>
      <c r="S328" s="103">
        <v>1.85</v>
      </c>
      <c r="T328" s="103">
        <v>58.475000000000001</v>
      </c>
      <c r="U328" s="103">
        <v>2.125</v>
      </c>
      <c r="V328" s="103">
        <v>13.675000000000001</v>
      </c>
      <c r="W328" s="103">
        <v>17.225000000000001</v>
      </c>
      <c r="X328" s="103">
        <v>15.025</v>
      </c>
      <c r="Y328" s="103">
        <v>14.35</v>
      </c>
      <c r="Z328" s="103">
        <v>26.574999999999999</v>
      </c>
      <c r="AA328" s="103">
        <v>2.8250000000000002</v>
      </c>
      <c r="AB328" s="103">
        <v>25.8</v>
      </c>
      <c r="AC328" s="103">
        <v>16.55</v>
      </c>
      <c r="AD328" s="103">
        <v>8.1999999999999993</v>
      </c>
      <c r="AE328" s="103">
        <v>57.6</v>
      </c>
      <c r="AF328" s="103">
        <v>8.6750000000000007</v>
      </c>
      <c r="AG328" s="103">
        <v>33.325000000000003</v>
      </c>
      <c r="AH328" s="103">
        <v>7.9375</v>
      </c>
      <c r="AI328" s="103">
        <v>31.774999999999999</v>
      </c>
      <c r="AJ328" s="103">
        <v>34.125</v>
      </c>
      <c r="AK328" s="103">
        <v>12.324999999999999</v>
      </c>
      <c r="AL328" s="103">
        <v>13</v>
      </c>
      <c r="AM328" s="102">
        <v>25.024999999999999</v>
      </c>
    </row>
    <row r="329" spans="16:39" x14ac:dyDescent="0.25">
      <c r="P329" s="104">
        <v>0.32600000000000001</v>
      </c>
      <c r="Q329" s="103">
        <v>7.4509999999999996</v>
      </c>
      <c r="R329" s="103">
        <v>19.994</v>
      </c>
      <c r="S329" s="103">
        <v>1.8480000000000001</v>
      </c>
      <c r="T329" s="103">
        <v>58.398000000000003</v>
      </c>
      <c r="U329" s="103">
        <v>2.1219999999999999</v>
      </c>
      <c r="V329" s="103">
        <v>13.654</v>
      </c>
      <c r="W329" s="103">
        <v>17.198</v>
      </c>
      <c r="X329" s="103">
        <v>15.002000000000001</v>
      </c>
      <c r="Y329" s="103">
        <v>14.327999999999999</v>
      </c>
      <c r="Z329" s="103">
        <v>26.533999999999999</v>
      </c>
      <c r="AA329" s="103">
        <v>2.8180000000000001</v>
      </c>
      <c r="AB329" s="103">
        <v>25.76</v>
      </c>
      <c r="AC329" s="103">
        <v>16.524000000000001</v>
      </c>
      <c r="AD329" s="103">
        <v>8.19</v>
      </c>
      <c r="AE329" s="103">
        <v>57.524000000000001</v>
      </c>
      <c r="AF329" s="103">
        <v>8.6639999999999997</v>
      </c>
      <c r="AG329" s="103">
        <v>33.274000000000001</v>
      </c>
      <c r="AH329" s="103">
        <v>7.9269999999999996</v>
      </c>
      <c r="AI329" s="103">
        <v>31.734000000000002</v>
      </c>
      <c r="AJ329" s="103">
        <v>34.073999999999998</v>
      </c>
      <c r="AK329" s="103">
        <v>12.305999999999999</v>
      </c>
      <c r="AL329" s="103">
        <v>12.98</v>
      </c>
      <c r="AM329" s="102">
        <v>24.986000000000001</v>
      </c>
    </row>
    <row r="330" spans="16:39" x14ac:dyDescent="0.25">
      <c r="P330" s="104">
        <v>0.32700000000000001</v>
      </c>
      <c r="Q330" s="103">
        <v>7.4394999999999998</v>
      </c>
      <c r="R330" s="103">
        <v>19.963000000000001</v>
      </c>
      <c r="S330" s="103">
        <v>1.8460000000000001</v>
      </c>
      <c r="T330" s="103">
        <v>58.320999999999998</v>
      </c>
      <c r="U330" s="103">
        <v>2.1190000000000002</v>
      </c>
      <c r="V330" s="103">
        <v>13.632999999999999</v>
      </c>
      <c r="W330" s="103">
        <v>17.170999999999999</v>
      </c>
      <c r="X330" s="103">
        <v>14.978999999999999</v>
      </c>
      <c r="Y330" s="103">
        <v>14.305999999999999</v>
      </c>
      <c r="Z330" s="103">
        <v>26.492999999999999</v>
      </c>
      <c r="AA330" s="103">
        <v>2.8109999999999999</v>
      </c>
      <c r="AB330" s="103">
        <v>25.72</v>
      </c>
      <c r="AC330" s="103">
        <v>16.498000000000001</v>
      </c>
      <c r="AD330" s="103">
        <v>8.18</v>
      </c>
      <c r="AE330" s="103">
        <v>57.448</v>
      </c>
      <c r="AF330" s="103">
        <v>8.6530000000000005</v>
      </c>
      <c r="AG330" s="103">
        <v>33.222999999999999</v>
      </c>
      <c r="AH330" s="103">
        <v>7.9165000000000001</v>
      </c>
      <c r="AI330" s="103">
        <v>31.693000000000001</v>
      </c>
      <c r="AJ330" s="103">
        <v>34.023000000000003</v>
      </c>
      <c r="AK330" s="103">
        <v>12.287000000000001</v>
      </c>
      <c r="AL330" s="103">
        <v>12.96</v>
      </c>
      <c r="AM330" s="102">
        <v>24.946999999999999</v>
      </c>
    </row>
    <row r="331" spans="16:39" x14ac:dyDescent="0.25">
      <c r="P331" s="104">
        <v>0.32800000000000001</v>
      </c>
      <c r="Q331" s="103">
        <v>7.4279999999999999</v>
      </c>
      <c r="R331" s="103">
        <v>19.931999999999999</v>
      </c>
      <c r="S331" s="103">
        <v>1.8440000000000001</v>
      </c>
      <c r="T331" s="103">
        <v>58.244</v>
      </c>
      <c r="U331" s="103">
        <v>2.1160000000000001</v>
      </c>
      <c r="V331" s="103">
        <v>13.612</v>
      </c>
      <c r="W331" s="103">
        <v>17.143999999999998</v>
      </c>
      <c r="X331" s="103">
        <v>14.956</v>
      </c>
      <c r="Y331" s="103">
        <v>14.284000000000001</v>
      </c>
      <c r="Z331" s="103">
        <v>26.452000000000002</v>
      </c>
      <c r="AA331" s="103">
        <v>2.8039999999999998</v>
      </c>
      <c r="AB331" s="103">
        <v>25.68</v>
      </c>
      <c r="AC331" s="103">
        <v>16.472000000000001</v>
      </c>
      <c r="AD331" s="103">
        <v>8.17</v>
      </c>
      <c r="AE331" s="103">
        <v>57.372</v>
      </c>
      <c r="AF331" s="103">
        <v>8.6419999999999995</v>
      </c>
      <c r="AG331" s="103">
        <v>33.171999999999997</v>
      </c>
      <c r="AH331" s="103">
        <v>7.9059999999999997</v>
      </c>
      <c r="AI331" s="103">
        <v>31.652000000000001</v>
      </c>
      <c r="AJ331" s="103">
        <v>33.972000000000001</v>
      </c>
      <c r="AK331" s="103">
        <v>12.268000000000001</v>
      </c>
      <c r="AL331" s="103">
        <v>12.94</v>
      </c>
      <c r="AM331" s="102">
        <v>24.908000000000001</v>
      </c>
    </row>
    <row r="332" spans="16:39" x14ac:dyDescent="0.25">
      <c r="P332" s="104">
        <v>0.32900000000000001</v>
      </c>
      <c r="Q332" s="103">
        <v>7.4165000000000001</v>
      </c>
      <c r="R332" s="103">
        <v>19.901</v>
      </c>
      <c r="S332" s="103">
        <v>1.8420000000000001</v>
      </c>
      <c r="T332" s="103">
        <v>58.167000000000002</v>
      </c>
      <c r="U332" s="103">
        <v>2.113</v>
      </c>
      <c r="V332" s="103">
        <v>13.590999999999999</v>
      </c>
      <c r="W332" s="103">
        <v>17.117000000000001</v>
      </c>
      <c r="X332" s="103">
        <v>14.933</v>
      </c>
      <c r="Y332" s="103">
        <v>14.262</v>
      </c>
      <c r="Z332" s="103">
        <v>26.411000000000001</v>
      </c>
      <c r="AA332" s="103">
        <v>2.7970000000000002</v>
      </c>
      <c r="AB332" s="103">
        <v>25.64</v>
      </c>
      <c r="AC332" s="103">
        <v>16.446000000000002</v>
      </c>
      <c r="AD332" s="103">
        <v>8.16</v>
      </c>
      <c r="AE332" s="103">
        <v>57.295999999999999</v>
      </c>
      <c r="AF332" s="103">
        <v>8.6310000000000002</v>
      </c>
      <c r="AG332" s="103">
        <v>33.121000000000002</v>
      </c>
      <c r="AH332" s="103">
        <v>7.8955000000000002</v>
      </c>
      <c r="AI332" s="103">
        <v>31.611000000000001</v>
      </c>
      <c r="AJ332" s="103">
        <v>33.920999999999999</v>
      </c>
      <c r="AK332" s="103">
        <v>12.249000000000001</v>
      </c>
      <c r="AL332" s="103">
        <v>12.92</v>
      </c>
      <c r="AM332" s="102">
        <v>24.869</v>
      </c>
    </row>
    <row r="333" spans="16:39" x14ac:dyDescent="0.25">
      <c r="P333" s="104">
        <v>0.33</v>
      </c>
      <c r="Q333" s="103">
        <v>7.4050000000000002</v>
      </c>
      <c r="R333" s="103">
        <v>19.87</v>
      </c>
      <c r="S333" s="103">
        <v>1.84</v>
      </c>
      <c r="T333" s="103">
        <v>58.09</v>
      </c>
      <c r="U333" s="103">
        <v>2.11</v>
      </c>
      <c r="V333" s="103">
        <v>13.57</v>
      </c>
      <c r="W333" s="103">
        <v>17.09</v>
      </c>
      <c r="X333" s="103">
        <v>14.91</v>
      </c>
      <c r="Y333" s="103">
        <v>14.24</v>
      </c>
      <c r="Z333" s="103">
        <v>26.37</v>
      </c>
      <c r="AA333" s="103">
        <v>2.79</v>
      </c>
      <c r="AB333" s="103">
        <v>25.6</v>
      </c>
      <c r="AC333" s="103">
        <v>16.420000000000002</v>
      </c>
      <c r="AD333" s="103">
        <v>8.15</v>
      </c>
      <c r="AE333" s="103">
        <v>57.22</v>
      </c>
      <c r="AF333" s="103">
        <v>8.6199999999999992</v>
      </c>
      <c r="AG333" s="103">
        <v>33.07</v>
      </c>
      <c r="AH333" s="103">
        <v>7.8849999999999998</v>
      </c>
      <c r="AI333" s="103">
        <v>31.57</v>
      </c>
      <c r="AJ333" s="103">
        <v>33.869999999999997</v>
      </c>
      <c r="AK333" s="103">
        <v>12.23</v>
      </c>
      <c r="AL333" s="103">
        <v>12.9</v>
      </c>
      <c r="AM333" s="102">
        <v>24.83</v>
      </c>
    </row>
    <row r="334" spans="16:39" x14ac:dyDescent="0.25">
      <c r="P334" s="104">
        <v>0.33100000000000002</v>
      </c>
      <c r="Q334" s="103">
        <v>7.3935000000000004</v>
      </c>
      <c r="R334" s="103">
        <v>19.838999999999999</v>
      </c>
      <c r="S334" s="103">
        <v>1.8380000000000001</v>
      </c>
      <c r="T334" s="103">
        <v>58.012999999999998</v>
      </c>
      <c r="U334" s="103">
        <v>2.1070000000000002</v>
      </c>
      <c r="V334" s="103">
        <v>13.548999999999999</v>
      </c>
      <c r="W334" s="103">
        <v>17.062999999999999</v>
      </c>
      <c r="X334" s="103">
        <v>14.887</v>
      </c>
      <c r="Y334" s="103">
        <v>14.218</v>
      </c>
      <c r="Z334" s="103">
        <v>26.329000000000001</v>
      </c>
      <c r="AA334" s="103">
        <v>2.7829999999999999</v>
      </c>
      <c r="AB334" s="103">
        <v>25.56</v>
      </c>
      <c r="AC334" s="103">
        <v>16.393999999999998</v>
      </c>
      <c r="AD334" s="103">
        <v>8.14</v>
      </c>
      <c r="AE334" s="103">
        <v>57.143999999999998</v>
      </c>
      <c r="AF334" s="103">
        <v>8.609</v>
      </c>
      <c r="AG334" s="103">
        <v>33.018999999999998</v>
      </c>
      <c r="AH334" s="103">
        <v>7.8745000000000003</v>
      </c>
      <c r="AI334" s="103">
        <v>31.529</v>
      </c>
      <c r="AJ334" s="103">
        <v>33.819000000000003</v>
      </c>
      <c r="AK334" s="103">
        <v>12.211</v>
      </c>
      <c r="AL334" s="103">
        <v>12.88</v>
      </c>
      <c r="AM334" s="102">
        <v>24.791</v>
      </c>
    </row>
    <row r="335" spans="16:39" x14ac:dyDescent="0.25">
      <c r="P335" s="104">
        <v>0.33200000000000002</v>
      </c>
      <c r="Q335" s="103">
        <v>7.3819999999999997</v>
      </c>
      <c r="R335" s="103">
        <v>19.808</v>
      </c>
      <c r="S335" s="103">
        <v>1.8360000000000001</v>
      </c>
      <c r="T335" s="103">
        <v>57.936</v>
      </c>
      <c r="U335" s="103">
        <v>2.1040000000000001</v>
      </c>
      <c r="V335" s="103">
        <v>13.528</v>
      </c>
      <c r="W335" s="103">
        <v>17.036000000000001</v>
      </c>
      <c r="X335" s="103">
        <v>14.864000000000001</v>
      </c>
      <c r="Y335" s="103">
        <v>14.196</v>
      </c>
      <c r="Z335" s="103">
        <v>26.288</v>
      </c>
      <c r="AA335" s="103">
        <v>2.7759999999999998</v>
      </c>
      <c r="AB335" s="103">
        <v>25.52</v>
      </c>
      <c r="AC335" s="103">
        <v>16.367999999999999</v>
      </c>
      <c r="AD335" s="103">
        <v>8.1300000000000008</v>
      </c>
      <c r="AE335" s="103">
        <v>57.067999999999998</v>
      </c>
      <c r="AF335" s="103">
        <v>8.5980000000000008</v>
      </c>
      <c r="AG335" s="103">
        <v>32.968000000000004</v>
      </c>
      <c r="AH335" s="103">
        <v>7.8639999999999999</v>
      </c>
      <c r="AI335" s="103">
        <v>31.488</v>
      </c>
      <c r="AJ335" s="103">
        <v>33.768000000000001</v>
      </c>
      <c r="AK335" s="103">
        <v>12.192</v>
      </c>
      <c r="AL335" s="103">
        <v>12.86</v>
      </c>
      <c r="AM335" s="102">
        <v>24.751999999999999</v>
      </c>
    </row>
    <row r="336" spans="16:39" x14ac:dyDescent="0.25">
      <c r="P336" s="104">
        <v>0.33300000000000002</v>
      </c>
      <c r="Q336" s="103">
        <v>7.3704999999999998</v>
      </c>
      <c r="R336" s="103">
        <v>19.777000000000001</v>
      </c>
      <c r="S336" s="103">
        <v>1.8340000000000001</v>
      </c>
      <c r="T336" s="103">
        <v>57.859000000000002</v>
      </c>
      <c r="U336" s="103">
        <v>2.101</v>
      </c>
      <c r="V336" s="103">
        <v>13.507</v>
      </c>
      <c r="W336" s="103">
        <v>17.009</v>
      </c>
      <c r="X336" s="103">
        <v>14.840999999999999</v>
      </c>
      <c r="Y336" s="103">
        <v>14.173999999999999</v>
      </c>
      <c r="Z336" s="103">
        <v>26.247</v>
      </c>
      <c r="AA336" s="103">
        <v>2.7690000000000001</v>
      </c>
      <c r="AB336" s="103">
        <v>25.48</v>
      </c>
      <c r="AC336" s="103">
        <v>16.341999999999999</v>
      </c>
      <c r="AD336" s="103">
        <v>8.1199999999999992</v>
      </c>
      <c r="AE336" s="103">
        <v>56.991999999999997</v>
      </c>
      <c r="AF336" s="103">
        <v>8.5869999999999997</v>
      </c>
      <c r="AG336" s="103">
        <v>32.917000000000002</v>
      </c>
      <c r="AH336" s="103">
        <v>7.8535000000000004</v>
      </c>
      <c r="AI336" s="103">
        <v>31.446999999999999</v>
      </c>
      <c r="AJ336" s="103">
        <v>33.716999999999999</v>
      </c>
      <c r="AK336" s="103">
        <v>12.173</v>
      </c>
      <c r="AL336" s="103">
        <v>12.84</v>
      </c>
      <c r="AM336" s="102">
        <v>24.713000000000001</v>
      </c>
    </row>
    <row r="337" spans="16:39" x14ac:dyDescent="0.25">
      <c r="P337" s="104">
        <v>0.33400000000000002</v>
      </c>
      <c r="Q337" s="103">
        <v>7.359</v>
      </c>
      <c r="R337" s="103">
        <v>19.745999999999999</v>
      </c>
      <c r="S337" s="103">
        <v>1.8320000000000001</v>
      </c>
      <c r="T337" s="103">
        <v>57.781999999999996</v>
      </c>
      <c r="U337" s="103">
        <v>2.0979999999999999</v>
      </c>
      <c r="V337" s="103">
        <v>13.486000000000001</v>
      </c>
      <c r="W337" s="103">
        <v>16.981999999999999</v>
      </c>
      <c r="X337" s="103">
        <v>14.818</v>
      </c>
      <c r="Y337" s="103">
        <v>14.151999999999999</v>
      </c>
      <c r="Z337" s="103">
        <v>26.206</v>
      </c>
      <c r="AA337" s="103">
        <v>2.762</v>
      </c>
      <c r="AB337" s="103">
        <v>25.44</v>
      </c>
      <c r="AC337" s="103">
        <v>16.315999999999999</v>
      </c>
      <c r="AD337" s="103">
        <v>8.11</v>
      </c>
      <c r="AE337" s="103">
        <v>56.915999999999997</v>
      </c>
      <c r="AF337" s="103">
        <v>8.5760000000000005</v>
      </c>
      <c r="AG337" s="103">
        <v>32.866</v>
      </c>
      <c r="AH337" s="103">
        <v>7.843</v>
      </c>
      <c r="AI337" s="103">
        <v>31.405999999999999</v>
      </c>
      <c r="AJ337" s="103">
        <v>33.665999999999997</v>
      </c>
      <c r="AK337" s="103">
        <v>12.154</v>
      </c>
      <c r="AL337" s="103">
        <v>12.82</v>
      </c>
      <c r="AM337" s="102">
        <v>24.673999999999999</v>
      </c>
    </row>
    <row r="338" spans="16:39" x14ac:dyDescent="0.25">
      <c r="P338" s="104">
        <v>0.33500000000000002</v>
      </c>
      <c r="Q338" s="103">
        <v>7.3475000000000001</v>
      </c>
      <c r="R338" s="103">
        <v>19.715</v>
      </c>
      <c r="S338" s="103">
        <v>1.83</v>
      </c>
      <c r="T338" s="103">
        <v>57.704999999999998</v>
      </c>
      <c r="U338" s="103">
        <v>2.0950000000000002</v>
      </c>
      <c r="V338" s="103">
        <v>13.465</v>
      </c>
      <c r="W338" s="103">
        <v>16.954999999999998</v>
      </c>
      <c r="X338" s="103">
        <v>14.795</v>
      </c>
      <c r="Y338" s="103">
        <v>14.13</v>
      </c>
      <c r="Z338" s="103">
        <v>26.164999999999999</v>
      </c>
      <c r="AA338" s="103">
        <v>2.7549999999999999</v>
      </c>
      <c r="AB338" s="103">
        <v>25.4</v>
      </c>
      <c r="AC338" s="103">
        <v>16.29</v>
      </c>
      <c r="AD338" s="103">
        <v>8.1</v>
      </c>
      <c r="AE338" s="103">
        <v>56.84</v>
      </c>
      <c r="AF338" s="103">
        <v>8.5649999999999995</v>
      </c>
      <c r="AG338" s="103">
        <v>32.814999999999998</v>
      </c>
      <c r="AH338" s="103">
        <v>7.8324999999999996</v>
      </c>
      <c r="AI338" s="103">
        <v>31.364999999999998</v>
      </c>
      <c r="AJ338" s="103">
        <v>33.615000000000002</v>
      </c>
      <c r="AK338" s="103">
        <v>12.135</v>
      </c>
      <c r="AL338" s="103">
        <v>12.8</v>
      </c>
      <c r="AM338" s="102">
        <v>24.635000000000002</v>
      </c>
    </row>
    <row r="339" spans="16:39" x14ac:dyDescent="0.25">
      <c r="P339" s="104">
        <v>0.33600000000000002</v>
      </c>
      <c r="Q339" s="103">
        <v>7.3360000000000003</v>
      </c>
      <c r="R339" s="103">
        <v>19.684000000000001</v>
      </c>
      <c r="S339" s="103">
        <v>1.8280000000000001</v>
      </c>
      <c r="T339" s="103">
        <v>57.628</v>
      </c>
      <c r="U339" s="103">
        <v>2.0920000000000001</v>
      </c>
      <c r="V339" s="103">
        <v>13.444000000000001</v>
      </c>
      <c r="W339" s="103">
        <v>16.928000000000001</v>
      </c>
      <c r="X339" s="103">
        <v>14.772</v>
      </c>
      <c r="Y339" s="103">
        <v>14.108000000000001</v>
      </c>
      <c r="Z339" s="103">
        <v>26.123999999999999</v>
      </c>
      <c r="AA339" s="103">
        <v>2.7480000000000002</v>
      </c>
      <c r="AB339" s="103">
        <v>25.36</v>
      </c>
      <c r="AC339" s="103">
        <v>16.263999999999999</v>
      </c>
      <c r="AD339" s="103">
        <v>8.09</v>
      </c>
      <c r="AE339" s="103">
        <v>56.764000000000003</v>
      </c>
      <c r="AF339" s="103">
        <v>8.5540000000000003</v>
      </c>
      <c r="AG339" s="103">
        <v>32.764000000000003</v>
      </c>
      <c r="AH339" s="103">
        <v>7.8220000000000001</v>
      </c>
      <c r="AI339" s="103">
        <v>31.324000000000002</v>
      </c>
      <c r="AJ339" s="103">
        <v>33.564</v>
      </c>
      <c r="AK339" s="103">
        <v>12.116</v>
      </c>
      <c r="AL339" s="103">
        <v>12.78</v>
      </c>
      <c r="AM339" s="102">
        <v>24.596</v>
      </c>
    </row>
    <row r="340" spans="16:39" x14ac:dyDescent="0.25">
      <c r="P340" s="104">
        <v>0.33700000000000002</v>
      </c>
      <c r="Q340" s="103">
        <v>7.3244999999999996</v>
      </c>
      <c r="R340" s="103">
        <v>19.652999999999999</v>
      </c>
      <c r="S340" s="103">
        <v>1.8260000000000001</v>
      </c>
      <c r="T340" s="103">
        <v>57.551000000000002</v>
      </c>
      <c r="U340" s="103">
        <v>2.089</v>
      </c>
      <c r="V340" s="103">
        <v>13.423</v>
      </c>
      <c r="W340" s="103">
        <v>16.901</v>
      </c>
      <c r="X340" s="103">
        <v>14.749000000000001</v>
      </c>
      <c r="Y340" s="103">
        <v>14.086</v>
      </c>
      <c r="Z340" s="103">
        <v>26.082999999999998</v>
      </c>
      <c r="AA340" s="103">
        <v>2.7410000000000001</v>
      </c>
      <c r="AB340" s="103">
        <v>25.32</v>
      </c>
      <c r="AC340" s="103">
        <v>16.238</v>
      </c>
      <c r="AD340" s="103">
        <v>8.08</v>
      </c>
      <c r="AE340" s="103">
        <v>56.688000000000002</v>
      </c>
      <c r="AF340" s="103">
        <v>8.5429999999999993</v>
      </c>
      <c r="AG340" s="103">
        <v>32.713000000000001</v>
      </c>
      <c r="AH340" s="103">
        <v>7.8114999999999997</v>
      </c>
      <c r="AI340" s="103">
        <v>31.283000000000001</v>
      </c>
      <c r="AJ340" s="103">
        <v>33.512999999999998</v>
      </c>
      <c r="AK340" s="103">
        <v>12.097</v>
      </c>
      <c r="AL340" s="103">
        <v>12.76</v>
      </c>
      <c r="AM340" s="102">
        <v>24.556999999999999</v>
      </c>
    </row>
    <row r="341" spans="16:39" x14ac:dyDescent="0.25">
      <c r="P341" s="104">
        <v>0.33800000000000002</v>
      </c>
      <c r="Q341" s="103">
        <v>7.3129999999999997</v>
      </c>
      <c r="R341" s="103">
        <v>19.622</v>
      </c>
      <c r="S341" s="103">
        <v>1.8240000000000001</v>
      </c>
      <c r="T341" s="103">
        <v>57.473999999999997</v>
      </c>
      <c r="U341" s="103">
        <v>2.0859999999999999</v>
      </c>
      <c r="V341" s="103">
        <v>13.401999999999999</v>
      </c>
      <c r="W341" s="103">
        <v>16.873999999999999</v>
      </c>
      <c r="X341" s="103">
        <v>14.726000000000001</v>
      </c>
      <c r="Y341" s="103">
        <v>14.064</v>
      </c>
      <c r="Z341" s="103">
        <v>26.042000000000002</v>
      </c>
      <c r="AA341" s="103">
        <v>2.734</v>
      </c>
      <c r="AB341" s="103">
        <v>25.28</v>
      </c>
      <c r="AC341" s="103">
        <v>16.212</v>
      </c>
      <c r="AD341" s="103">
        <v>8.07</v>
      </c>
      <c r="AE341" s="103">
        <v>56.612000000000002</v>
      </c>
      <c r="AF341" s="103">
        <v>8.532</v>
      </c>
      <c r="AG341" s="103">
        <v>32.661999999999999</v>
      </c>
      <c r="AH341" s="103">
        <v>7.8010000000000002</v>
      </c>
      <c r="AI341" s="103">
        <v>31.242000000000001</v>
      </c>
      <c r="AJ341" s="103">
        <v>33.462000000000003</v>
      </c>
      <c r="AK341" s="103">
        <v>12.077999999999999</v>
      </c>
      <c r="AL341" s="103">
        <v>12.74</v>
      </c>
      <c r="AM341" s="102">
        <v>24.518000000000001</v>
      </c>
    </row>
    <row r="342" spans="16:39" x14ac:dyDescent="0.25">
      <c r="P342" s="104">
        <v>0.33900000000000002</v>
      </c>
      <c r="Q342" s="103">
        <v>7.3014999999999999</v>
      </c>
      <c r="R342" s="103">
        <v>19.591000000000001</v>
      </c>
      <c r="S342" s="103">
        <v>1.8220000000000001</v>
      </c>
      <c r="T342" s="103">
        <v>57.396999999999998</v>
      </c>
      <c r="U342" s="103">
        <v>2.0830000000000002</v>
      </c>
      <c r="V342" s="103">
        <v>13.381</v>
      </c>
      <c r="W342" s="103">
        <v>16.847000000000001</v>
      </c>
      <c r="X342" s="103">
        <v>14.702999999999999</v>
      </c>
      <c r="Y342" s="103">
        <v>14.042</v>
      </c>
      <c r="Z342" s="103">
        <v>26.001000000000001</v>
      </c>
      <c r="AA342" s="103">
        <v>2.7269999999999999</v>
      </c>
      <c r="AB342" s="103">
        <v>25.24</v>
      </c>
      <c r="AC342" s="103">
        <v>16.186</v>
      </c>
      <c r="AD342" s="103">
        <v>8.06</v>
      </c>
      <c r="AE342" s="103">
        <v>56.536000000000001</v>
      </c>
      <c r="AF342" s="103">
        <v>8.5210000000000008</v>
      </c>
      <c r="AG342" s="103">
        <v>32.610999999999997</v>
      </c>
      <c r="AH342" s="103">
        <v>7.7904999999999998</v>
      </c>
      <c r="AI342" s="103">
        <v>31.201000000000001</v>
      </c>
      <c r="AJ342" s="103">
        <v>33.411000000000001</v>
      </c>
      <c r="AK342" s="103">
        <v>12.058999999999999</v>
      </c>
      <c r="AL342" s="103">
        <v>12.72</v>
      </c>
      <c r="AM342" s="102">
        <v>24.478999999999999</v>
      </c>
    </row>
    <row r="343" spans="16:39" x14ac:dyDescent="0.25">
      <c r="P343" s="104">
        <v>0.34</v>
      </c>
      <c r="Q343" s="103">
        <v>7.29</v>
      </c>
      <c r="R343" s="103">
        <v>19.559999999999999</v>
      </c>
      <c r="S343" s="103">
        <v>1.82</v>
      </c>
      <c r="T343" s="103">
        <v>57.32</v>
      </c>
      <c r="U343" s="103">
        <v>2.08</v>
      </c>
      <c r="V343" s="103">
        <v>13.36</v>
      </c>
      <c r="W343" s="103">
        <v>16.82</v>
      </c>
      <c r="X343" s="103">
        <v>14.68</v>
      </c>
      <c r="Y343" s="103">
        <v>14.02</v>
      </c>
      <c r="Z343" s="103">
        <v>25.96</v>
      </c>
      <c r="AA343" s="103">
        <v>2.72</v>
      </c>
      <c r="AB343" s="103">
        <v>25.2</v>
      </c>
      <c r="AC343" s="103">
        <v>16.16</v>
      </c>
      <c r="AD343" s="103">
        <v>8.0500000000000007</v>
      </c>
      <c r="AE343" s="103">
        <v>56.46</v>
      </c>
      <c r="AF343" s="103">
        <v>8.51</v>
      </c>
      <c r="AG343" s="103">
        <v>32.56</v>
      </c>
      <c r="AH343" s="103">
        <v>7.78</v>
      </c>
      <c r="AI343" s="103">
        <v>31.16</v>
      </c>
      <c r="AJ343" s="103">
        <v>33.36</v>
      </c>
      <c r="AK343" s="103">
        <v>12.04</v>
      </c>
      <c r="AL343" s="103">
        <v>12.7</v>
      </c>
      <c r="AM343" s="102">
        <v>24.44</v>
      </c>
    </row>
    <row r="344" spans="16:39" x14ac:dyDescent="0.25">
      <c r="P344" s="104">
        <v>0.34100000000000003</v>
      </c>
      <c r="Q344" s="103">
        <v>7.2785000000000002</v>
      </c>
      <c r="R344" s="103">
        <v>19.529</v>
      </c>
      <c r="S344" s="103">
        <v>1.8180000000000001</v>
      </c>
      <c r="T344" s="103">
        <v>57.243000000000002</v>
      </c>
      <c r="U344" s="103">
        <v>2.077</v>
      </c>
      <c r="V344" s="103">
        <v>13.339</v>
      </c>
      <c r="W344" s="103">
        <v>16.792999999999999</v>
      </c>
      <c r="X344" s="103">
        <v>14.657</v>
      </c>
      <c r="Y344" s="103">
        <v>13.997999999999999</v>
      </c>
      <c r="Z344" s="103">
        <v>25.919</v>
      </c>
      <c r="AA344" s="103">
        <v>2.7130000000000001</v>
      </c>
      <c r="AB344" s="103">
        <v>25.16</v>
      </c>
      <c r="AC344" s="103">
        <v>16.134</v>
      </c>
      <c r="AD344" s="103">
        <v>8.0399999999999991</v>
      </c>
      <c r="AE344" s="103">
        <v>56.384</v>
      </c>
      <c r="AF344" s="103">
        <v>8.4990000000000006</v>
      </c>
      <c r="AG344" s="103">
        <v>32.509</v>
      </c>
      <c r="AH344" s="103">
        <v>7.7694999999999999</v>
      </c>
      <c r="AI344" s="103">
        <v>31.119</v>
      </c>
      <c r="AJ344" s="103">
        <v>33.308999999999997</v>
      </c>
      <c r="AK344" s="103">
        <v>12.021000000000001</v>
      </c>
      <c r="AL344" s="103">
        <v>12.68</v>
      </c>
      <c r="AM344" s="102">
        <v>24.401</v>
      </c>
    </row>
    <row r="345" spans="16:39" x14ac:dyDescent="0.25">
      <c r="P345" s="104">
        <v>0.34200000000000003</v>
      </c>
      <c r="Q345" s="103">
        <v>7.2670000000000003</v>
      </c>
      <c r="R345" s="103">
        <v>19.498000000000001</v>
      </c>
      <c r="S345" s="103">
        <v>1.8160000000000001</v>
      </c>
      <c r="T345" s="103">
        <v>57.165999999999997</v>
      </c>
      <c r="U345" s="103">
        <v>2.0739999999999998</v>
      </c>
      <c r="V345" s="103">
        <v>13.318</v>
      </c>
      <c r="W345" s="103">
        <v>16.765999999999998</v>
      </c>
      <c r="X345" s="103">
        <v>14.634</v>
      </c>
      <c r="Y345" s="103">
        <v>13.976000000000001</v>
      </c>
      <c r="Z345" s="103">
        <v>25.878</v>
      </c>
      <c r="AA345" s="103">
        <v>2.706</v>
      </c>
      <c r="AB345" s="103">
        <v>25.12</v>
      </c>
      <c r="AC345" s="103">
        <v>16.108000000000001</v>
      </c>
      <c r="AD345" s="103">
        <v>8.0299999999999994</v>
      </c>
      <c r="AE345" s="103">
        <v>56.308</v>
      </c>
      <c r="AF345" s="103">
        <v>8.4879999999999995</v>
      </c>
      <c r="AG345" s="103">
        <v>32.457999999999998</v>
      </c>
      <c r="AH345" s="103">
        <v>7.7590000000000003</v>
      </c>
      <c r="AI345" s="103">
        <v>31.077999999999999</v>
      </c>
      <c r="AJ345" s="103">
        <v>33.258000000000003</v>
      </c>
      <c r="AK345" s="103">
        <v>12.002000000000001</v>
      </c>
      <c r="AL345" s="103">
        <v>12.66</v>
      </c>
      <c r="AM345" s="102">
        <v>24.361999999999998</v>
      </c>
    </row>
    <row r="346" spans="16:39" x14ac:dyDescent="0.25">
      <c r="P346" s="104">
        <v>0.34300000000000003</v>
      </c>
      <c r="Q346" s="103">
        <v>7.2554999999999996</v>
      </c>
      <c r="R346" s="103">
        <v>19.466999999999999</v>
      </c>
      <c r="S346" s="103">
        <v>1.8140000000000001</v>
      </c>
      <c r="T346" s="103">
        <v>57.088999999999999</v>
      </c>
      <c r="U346" s="103">
        <v>2.0710000000000002</v>
      </c>
      <c r="V346" s="103">
        <v>13.297000000000001</v>
      </c>
      <c r="W346" s="103">
        <v>16.739000000000001</v>
      </c>
      <c r="X346" s="103">
        <v>14.611000000000001</v>
      </c>
      <c r="Y346" s="103">
        <v>13.954000000000001</v>
      </c>
      <c r="Z346" s="103">
        <v>25.837</v>
      </c>
      <c r="AA346" s="103">
        <v>2.6989999999999998</v>
      </c>
      <c r="AB346" s="103">
        <v>25.08</v>
      </c>
      <c r="AC346" s="103">
        <v>16.082000000000001</v>
      </c>
      <c r="AD346" s="103">
        <v>8.02</v>
      </c>
      <c r="AE346" s="103">
        <v>56.231999999999999</v>
      </c>
      <c r="AF346" s="103">
        <v>8.4770000000000003</v>
      </c>
      <c r="AG346" s="103">
        <v>32.406999999999996</v>
      </c>
      <c r="AH346" s="103">
        <v>7.7484999999999999</v>
      </c>
      <c r="AI346" s="103">
        <v>31.036999999999999</v>
      </c>
      <c r="AJ346" s="103">
        <v>33.207000000000001</v>
      </c>
      <c r="AK346" s="103">
        <v>11.983000000000001</v>
      </c>
      <c r="AL346" s="103">
        <v>12.64</v>
      </c>
      <c r="AM346" s="102">
        <v>24.323</v>
      </c>
    </row>
    <row r="347" spans="16:39" x14ac:dyDescent="0.25">
      <c r="P347" s="104">
        <v>0.34399999999999997</v>
      </c>
      <c r="Q347" s="103">
        <v>7.2439999999999998</v>
      </c>
      <c r="R347" s="103">
        <v>19.436</v>
      </c>
      <c r="S347" s="103">
        <v>1.8120000000000001</v>
      </c>
      <c r="T347" s="103">
        <v>57.012</v>
      </c>
      <c r="U347" s="103">
        <v>2.0680000000000001</v>
      </c>
      <c r="V347" s="103">
        <v>13.276</v>
      </c>
      <c r="W347" s="103">
        <v>16.712</v>
      </c>
      <c r="X347" s="103">
        <v>14.587999999999999</v>
      </c>
      <c r="Y347" s="103">
        <v>13.932</v>
      </c>
      <c r="Z347" s="103">
        <v>25.795999999999999</v>
      </c>
      <c r="AA347" s="103">
        <v>2.6920000000000002</v>
      </c>
      <c r="AB347" s="103">
        <v>25.04</v>
      </c>
      <c r="AC347" s="103">
        <v>16.056000000000001</v>
      </c>
      <c r="AD347" s="103">
        <v>8.01</v>
      </c>
      <c r="AE347" s="103">
        <v>56.155999999999999</v>
      </c>
      <c r="AF347" s="103">
        <v>8.4659999999999993</v>
      </c>
      <c r="AG347" s="103">
        <v>32.356000000000002</v>
      </c>
      <c r="AH347" s="103">
        <v>7.7380000000000004</v>
      </c>
      <c r="AI347" s="103">
        <v>30.995999999999999</v>
      </c>
      <c r="AJ347" s="103">
        <v>33.155999999999999</v>
      </c>
      <c r="AK347" s="103">
        <v>11.964</v>
      </c>
      <c r="AL347" s="103">
        <v>12.62</v>
      </c>
      <c r="AM347" s="102">
        <v>24.283999999999999</v>
      </c>
    </row>
    <row r="348" spans="16:39" x14ac:dyDescent="0.25">
      <c r="P348" s="104">
        <v>0.34499999999999997</v>
      </c>
      <c r="Q348" s="103">
        <v>7.2324999999999999</v>
      </c>
      <c r="R348" s="103">
        <v>19.405000000000001</v>
      </c>
      <c r="S348" s="103">
        <v>1.81</v>
      </c>
      <c r="T348" s="103">
        <v>56.935000000000002</v>
      </c>
      <c r="U348" s="103">
        <v>2.0649999999999999</v>
      </c>
      <c r="V348" s="103">
        <v>13.255000000000001</v>
      </c>
      <c r="W348" s="103">
        <v>16.684999999999999</v>
      </c>
      <c r="X348" s="103">
        <v>14.565</v>
      </c>
      <c r="Y348" s="103">
        <v>13.91</v>
      </c>
      <c r="Z348" s="103">
        <v>25.754999999999999</v>
      </c>
      <c r="AA348" s="103">
        <v>2.6850000000000001</v>
      </c>
      <c r="AB348" s="103">
        <v>25</v>
      </c>
      <c r="AC348" s="103">
        <v>16.03</v>
      </c>
      <c r="AD348" s="103">
        <v>8</v>
      </c>
      <c r="AE348" s="103">
        <v>56.08</v>
      </c>
      <c r="AF348" s="103">
        <v>8.4550000000000001</v>
      </c>
      <c r="AG348" s="103">
        <v>32.305</v>
      </c>
      <c r="AH348" s="103">
        <v>7.7275</v>
      </c>
      <c r="AI348" s="103">
        <v>30.954999999999998</v>
      </c>
      <c r="AJ348" s="103">
        <v>33.104999999999997</v>
      </c>
      <c r="AK348" s="103">
        <v>11.945</v>
      </c>
      <c r="AL348" s="103">
        <v>12.6</v>
      </c>
      <c r="AM348" s="102">
        <v>24.245000000000001</v>
      </c>
    </row>
    <row r="349" spans="16:39" x14ac:dyDescent="0.25">
      <c r="P349" s="104">
        <v>0.34599999999999997</v>
      </c>
      <c r="Q349" s="103">
        <v>7.2210000000000001</v>
      </c>
      <c r="R349" s="103">
        <v>19.373999999999999</v>
      </c>
      <c r="S349" s="103">
        <v>1.8080000000000001</v>
      </c>
      <c r="T349" s="103">
        <v>56.857999999999997</v>
      </c>
      <c r="U349" s="103">
        <v>2.0619999999999998</v>
      </c>
      <c r="V349" s="103">
        <v>13.234</v>
      </c>
      <c r="W349" s="103">
        <v>16.658000000000001</v>
      </c>
      <c r="X349" s="103">
        <v>14.542</v>
      </c>
      <c r="Y349" s="103">
        <v>13.888</v>
      </c>
      <c r="Z349" s="103">
        <v>25.713999999999999</v>
      </c>
      <c r="AA349" s="103">
        <v>2.6779999999999999</v>
      </c>
      <c r="AB349" s="103">
        <v>24.96</v>
      </c>
      <c r="AC349" s="103">
        <v>16.004000000000001</v>
      </c>
      <c r="AD349" s="103">
        <v>7.99</v>
      </c>
      <c r="AE349" s="103">
        <v>56.003999999999998</v>
      </c>
      <c r="AF349" s="103">
        <v>8.4440000000000008</v>
      </c>
      <c r="AG349" s="103">
        <v>32.253999999999998</v>
      </c>
      <c r="AH349" s="103">
        <v>7.7169999999999996</v>
      </c>
      <c r="AI349" s="103">
        <v>30.914000000000001</v>
      </c>
      <c r="AJ349" s="103">
        <v>33.054000000000002</v>
      </c>
      <c r="AK349" s="103">
        <v>11.926</v>
      </c>
      <c r="AL349" s="103">
        <v>12.58</v>
      </c>
      <c r="AM349" s="102">
        <v>24.206</v>
      </c>
    </row>
    <row r="350" spans="16:39" x14ac:dyDescent="0.25">
      <c r="P350" s="104">
        <v>0.34699999999999998</v>
      </c>
      <c r="Q350" s="103">
        <v>7.2095000000000002</v>
      </c>
      <c r="R350" s="103">
        <v>19.343</v>
      </c>
      <c r="S350" s="103">
        <v>1.806</v>
      </c>
      <c r="T350" s="103">
        <v>56.780999999999999</v>
      </c>
      <c r="U350" s="103">
        <v>2.0590000000000002</v>
      </c>
      <c r="V350" s="103">
        <v>13.212999999999999</v>
      </c>
      <c r="W350" s="103">
        <v>16.631</v>
      </c>
      <c r="X350" s="103">
        <v>14.519</v>
      </c>
      <c r="Y350" s="103">
        <v>13.866</v>
      </c>
      <c r="Z350" s="103">
        <v>25.672999999999998</v>
      </c>
      <c r="AA350" s="103">
        <v>2.6709999999999998</v>
      </c>
      <c r="AB350" s="103">
        <v>24.92</v>
      </c>
      <c r="AC350" s="103">
        <v>15.978</v>
      </c>
      <c r="AD350" s="103">
        <v>7.98</v>
      </c>
      <c r="AE350" s="103">
        <v>55.927999999999997</v>
      </c>
      <c r="AF350" s="103">
        <v>8.4329999999999998</v>
      </c>
      <c r="AG350" s="103">
        <v>32.203000000000003</v>
      </c>
      <c r="AH350" s="103">
        <v>7.7065000000000001</v>
      </c>
      <c r="AI350" s="103">
        <v>30.873000000000001</v>
      </c>
      <c r="AJ350" s="103">
        <v>33.003</v>
      </c>
      <c r="AK350" s="103">
        <v>11.907</v>
      </c>
      <c r="AL350" s="103">
        <v>12.56</v>
      </c>
      <c r="AM350" s="102">
        <v>24.167000000000002</v>
      </c>
    </row>
    <row r="351" spans="16:39" x14ac:dyDescent="0.25">
      <c r="P351" s="104">
        <v>0.34799999999999998</v>
      </c>
      <c r="Q351" s="103">
        <v>7.1980000000000004</v>
      </c>
      <c r="R351" s="103">
        <v>19.312000000000001</v>
      </c>
      <c r="S351" s="103">
        <v>1.804</v>
      </c>
      <c r="T351" s="103">
        <v>56.704000000000001</v>
      </c>
      <c r="U351" s="103">
        <v>2.056</v>
      </c>
      <c r="V351" s="103">
        <v>13.192</v>
      </c>
      <c r="W351" s="103">
        <v>16.603999999999999</v>
      </c>
      <c r="X351" s="103">
        <v>14.496</v>
      </c>
      <c r="Y351" s="103">
        <v>13.843999999999999</v>
      </c>
      <c r="Z351" s="103">
        <v>25.632000000000001</v>
      </c>
      <c r="AA351" s="103">
        <v>2.6640000000000001</v>
      </c>
      <c r="AB351" s="103">
        <v>24.88</v>
      </c>
      <c r="AC351" s="103">
        <v>15.952</v>
      </c>
      <c r="AD351" s="103">
        <v>7.97</v>
      </c>
      <c r="AE351" s="103">
        <v>55.851999999999997</v>
      </c>
      <c r="AF351" s="103">
        <v>8.4220000000000006</v>
      </c>
      <c r="AG351" s="103">
        <v>32.152000000000001</v>
      </c>
      <c r="AH351" s="103">
        <v>7.6959999999999997</v>
      </c>
      <c r="AI351" s="103">
        <v>30.832000000000001</v>
      </c>
      <c r="AJ351" s="103">
        <v>32.951999999999998</v>
      </c>
      <c r="AK351" s="103">
        <v>11.888</v>
      </c>
      <c r="AL351" s="103">
        <v>12.54</v>
      </c>
      <c r="AM351" s="102">
        <v>24.128</v>
      </c>
    </row>
    <row r="352" spans="16:39" x14ac:dyDescent="0.25">
      <c r="P352" s="104">
        <v>0.34899999999999998</v>
      </c>
      <c r="Q352" s="103">
        <v>7.1864999999999997</v>
      </c>
      <c r="R352" s="103">
        <v>19.280999999999999</v>
      </c>
      <c r="S352" s="103">
        <v>1.802</v>
      </c>
      <c r="T352" s="103">
        <v>56.627000000000002</v>
      </c>
      <c r="U352" s="103">
        <v>2.0529999999999999</v>
      </c>
      <c r="V352" s="103">
        <v>13.170999999999999</v>
      </c>
      <c r="W352" s="103">
        <v>16.577000000000002</v>
      </c>
      <c r="X352" s="103">
        <v>14.473000000000001</v>
      </c>
      <c r="Y352" s="103">
        <v>13.821999999999999</v>
      </c>
      <c r="Z352" s="103">
        <v>25.591000000000001</v>
      </c>
      <c r="AA352" s="103">
        <v>2.657</v>
      </c>
      <c r="AB352" s="103">
        <v>24.84</v>
      </c>
      <c r="AC352" s="103">
        <v>15.926</v>
      </c>
      <c r="AD352" s="103">
        <v>7.96</v>
      </c>
      <c r="AE352" s="103">
        <v>55.776000000000003</v>
      </c>
      <c r="AF352" s="103">
        <v>8.4109999999999996</v>
      </c>
      <c r="AG352" s="103">
        <v>32.100999999999999</v>
      </c>
      <c r="AH352" s="103">
        <v>7.6855000000000002</v>
      </c>
      <c r="AI352" s="103">
        <v>30.791</v>
      </c>
      <c r="AJ352" s="103">
        <v>32.901000000000003</v>
      </c>
      <c r="AK352" s="103">
        <v>11.869</v>
      </c>
      <c r="AL352" s="103">
        <v>12.52</v>
      </c>
      <c r="AM352" s="102">
        <v>24.088999999999999</v>
      </c>
    </row>
    <row r="353" spans="16:39" x14ac:dyDescent="0.25">
      <c r="P353" s="104">
        <v>0.35</v>
      </c>
      <c r="Q353" s="103">
        <v>7.1749999999999998</v>
      </c>
      <c r="R353" s="103">
        <v>19.25</v>
      </c>
      <c r="S353" s="103">
        <v>1.8</v>
      </c>
      <c r="T353" s="103">
        <v>56.55</v>
      </c>
      <c r="U353" s="103">
        <v>2.0499999999999998</v>
      </c>
      <c r="V353" s="103">
        <v>13.15</v>
      </c>
      <c r="W353" s="103">
        <v>16.55</v>
      </c>
      <c r="X353" s="103">
        <v>14.45</v>
      </c>
      <c r="Y353" s="103">
        <v>13.8</v>
      </c>
      <c r="Z353" s="103">
        <v>25.55</v>
      </c>
      <c r="AA353" s="103">
        <v>2.65</v>
      </c>
      <c r="AB353" s="103">
        <v>24.8</v>
      </c>
      <c r="AC353" s="103">
        <v>15.9</v>
      </c>
      <c r="AD353" s="103">
        <v>7.95</v>
      </c>
      <c r="AE353" s="103">
        <v>55.7</v>
      </c>
      <c r="AF353" s="103">
        <v>8.4</v>
      </c>
      <c r="AG353" s="103">
        <v>32.049999999999997</v>
      </c>
      <c r="AH353" s="103">
        <v>7.6749999999999998</v>
      </c>
      <c r="AI353" s="103">
        <v>30.75</v>
      </c>
      <c r="AJ353" s="103">
        <v>32.85</v>
      </c>
      <c r="AK353" s="103">
        <v>11.85</v>
      </c>
      <c r="AL353" s="103">
        <v>12.5</v>
      </c>
      <c r="AM353" s="102">
        <v>24.05</v>
      </c>
    </row>
    <row r="354" spans="16:39" x14ac:dyDescent="0.25">
      <c r="P354" s="104">
        <v>0.35099999999999998</v>
      </c>
      <c r="Q354" s="103">
        <v>7.1635</v>
      </c>
      <c r="R354" s="103">
        <v>19.219000000000001</v>
      </c>
      <c r="S354" s="103">
        <v>1.798</v>
      </c>
      <c r="T354" s="103">
        <v>56.472999999999999</v>
      </c>
      <c r="U354" s="103">
        <v>2.0470000000000002</v>
      </c>
      <c r="V354" s="103">
        <v>13.129</v>
      </c>
      <c r="W354" s="103">
        <v>16.523</v>
      </c>
      <c r="X354" s="103">
        <v>14.427</v>
      </c>
      <c r="Y354" s="103">
        <v>13.778</v>
      </c>
      <c r="Z354" s="103">
        <v>25.509</v>
      </c>
      <c r="AA354" s="103">
        <v>2.6429999999999998</v>
      </c>
      <c r="AB354" s="103">
        <v>24.76</v>
      </c>
      <c r="AC354" s="103">
        <v>15.874000000000001</v>
      </c>
      <c r="AD354" s="103">
        <v>7.94</v>
      </c>
      <c r="AE354" s="103">
        <v>55.624000000000002</v>
      </c>
      <c r="AF354" s="103">
        <v>8.3889999999999993</v>
      </c>
      <c r="AG354" s="103">
        <v>31.998999999999999</v>
      </c>
      <c r="AH354" s="103">
        <v>7.6645000000000003</v>
      </c>
      <c r="AI354" s="103">
        <v>30.709</v>
      </c>
      <c r="AJ354" s="103">
        <v>32.798999999999999</v>
      </c>
      <c r="AK354" s="103">
        <v>11.831</v>
      </c>
      <c r="AL354" s="103">
        <v>12.48</v>
      </c>
      <c r="AM354" s="102">
        <v>24.010999999999999</v>
      </c>
    </row>
    <row r="355" spans="16:39" x14ac:dyDescent="0.25">
      <c r="P355" s="104">
        <v>0.35199999999999998</v>
      </c>
      <c r="Q355" s="103">
        <v>7.1520000000000001</v>
      </c>
      <c r="R355" s="103">
        <v>19.187999999999999</v>
      </c>
      <c r="S355" s="103">
        <v>1.796</v>
      </c>
      <c r="T355" s="103">
        <v>56.396000000000001</v>
      </c>
      <c r="U355" s="103">
        <v>2.044</v>
      </c>
      <c r="V355" s="103">
        <v>13.108000000000001</v>
      </c>
      <c r="W355" s="103">
        <v>16.495999999999999</v>
      </c>
      <c r="X355" s="103">
        <v>14.404</v>
      </c>
      <c r="Y355" s="103">
        <v>13.756</v>
      </c>
      <c r="Z355" s="103">
        <v>25.468</v>
      </c>
      <c r="AA355" s="103">
        <v>2.6360000000000001</v>
      </c>
      <c r="AB355" s="103">
        <v>24.72</v>
      </c>
      <c r="AC355" s="103">
        <v>15.848000000000001</v>
      </c>
      <c r="AD355" s="103">
        <v>7.93</v>
      </c>
      <c r="AE355" s="103">
        <v>55.548000000000002</v>
      </c>
      <c r="AF355" s="103">
        <v>8.3780000000000001</v>
      </c>
      <c r="AG355" s="103">
        <v>31.948</v>
      </c>
      <c r="AH355" s="103">
        <v>7.6539999999999999</v>
      </c>
      <c r="AI355" s="103">
        <v>30.667999999999999</v>
      </c>
      <c r="AJ355" s="103">
        <v>32.747999999999998</v>
      </c>
      <c r="AK355" s="103">
        <v>11.811999999999999</v>
      </c>
      <c r="AL355" s="103">
        <v>12.46</v>
      </c>
      <c r="AM355" s="102">
        <v>23.972000000000001</v>
      </c>
    </row>
    <row r="356" spans="16:39" x14ac:dyDescent="0.25">
      <c r="P356" s="104">
        <v>0.35299999999999998</v>
      </c>
      <c r="Q356" s="103">
        <v>7.1405000000000003</v>
      </c>
      <c r="R356" s="103">
        <v>19.157</v>
      </c>
      <c r="S356" s="103">
        <v>1.794</v>
      </c>
      <c r="T356" s="103">
        <v>56.319000000000003</v>
      </c>
      <c r="U356" s="103">
        <v>2.0409999999999999</v>
      </c>
      <c r="V356" s="103">
        <v>13.087</v>
      </c>
      <c r="W356" s="103">
        <v>16.469000000000001</v>
      </c>
      <c r="X356" s="103">
        <v>14.381</v>
      </c>
      <c r="Y356" s="103">
        <v>13.734</v>
      </c>
      <c r="Z356" s="103">
        <v>25.427</v>
      </c>
      <c r="AA356" s="103">
        <v>2.629</v>
      </c>
      <c r="AB356" s="103">
        <v>24.68</v>
      </c>
      <c r="AC356" s="103">
        <v>15.821999999999999</v>
      </c>
      <c r="AD356" s="103">
        <v>7.92</v>
      </c>
      <c r="AE356" s="103">
        <v>55.472000000000001</v>
      </c>
      <c r="AF356" s="103">
        <v>8.3670000000000009</v>
      </c>
      <c r="AG356" s="103">
        <v>31.896999999999998</v>
      </c>
      <c r="AH356" s="103">
        <v>7.6435000000000004</v>
      </c>
      <c r="AI356" s="103">
        <v>30.626999999999999</v>
      </c>
      <c r="AJ356" s="103">
        <v>32.697000000000003</v>
      </c>
      <c r="AK356" s="103">
        <v>11.792999999999999</v>
      </c>
      <c r="AL356" s="103">
        <v>12.44</v>
      </c>
      <c r="AM356" s="102">
        <v>23.933</v>
      </c>
    </row>
    <row r="357" spans="16:39" x14ac:dyDescent="0.25">
      <c r="P357" s="104">
        <v>0.35399999999999998</v>
      </c>
      <c r="Q357" s="103">
        <v>7.1289999999999996</v>
      </c>
      <c r="R357" s="103">
        <v>19.126000000000001</v>
      </c>
      <c r="S357" s="103">
        <v>1.792</v>
      </c>
      <c r="T357" s="103">
        <v>56.241999999999997</v>
      </c>
      <c r="U357" s="103">
        <v>2.0379999999999998</v>
      </c>
      <c r="V357" s="103">
        <v>13.066000000000001</v>
      </c>
      <c r="W357" s="103">
        <v>16.442</v>
      </c>
      <c r="X357" s="103">
        <v>14.358000000000001</v>
      </c>
      <c r="Y357" s="103">
        <v>13.712</v>
      </c>
      <c r="Z357" s="103">
        <v>25.385999999999999</v>
      </c>
      <c r="AA357" s="103">
        <v>2.6219999999999999</v>
      </c>
      <c r="AB357" s="103">
        <v>24.64</v>
      </c>
      <c r="AC357" s="103">
        <v>15.795999999999999</v>
      </c>
      <c r="AD357" s="103">
        <v>7.91</v>
      </c>
      <c r="AE357" s="103">
        <v>55.396000000000001</v>
      </c>
      <c r="AF357" s="103">
        <v>8.3559999999999999</v>
      </c>
      <c r="AG357" s="103">
        <v>31.846</v>
      </c>
      <c r="AH357" s="103">
        <v>7.633</v>
      </c>
      <c r="AI357" s="103">
        <v>30.585999999999999</v>
      </c>
      <c r="AJ357" s="103">
        <v>32.646000000000001</v>
      </c>
      <c r="AK357" s="103">
        <v>11.773999999999999</v>
      </c>
      <c r="AL357" s="103">
        <v>12.42</v>
      </c>
      <c r="AM357" s="102">
        <v>23.893999999999998</v>
      </c>
    </row>
    <row r="358" spans="16:39" x14ac:dyDescent="0.25">
      <c r="P358" s="104">
        <v>0.35499999999999998</v>
      </c>
      <c r="Q358" s="103">
        <v>7.1174999999999997</v>
      </c>
      <c r="R358" s="103">
        <v>19.094999999999999</v>
      </c>
      <c r="S358" s="103">
        <v>1.79</v>
      </c>
      <c r="T358" s="103">
        <v>56.164999999999999</v>
      </c>
      <c r="U358" s="103">
        <v>2.0350000000000001</v>
      </c>
      <c r="V358" s="103">
        <v>13.045</v>
      </c>
      <c r="W358" s="103">
        <v>16.414999999999999</v>
      </c>
      <c r="X358" s="103">
        <v>14.335000000000001</v>
      </c>
      <c r="Y358" s="103">
        <v>13.69</v>
      </c>
      <c r="Z358" s="103">
        <v>25.344999999999999</v>
      </c>
      <c r="AA358" s="103">
        <v>2.6150000000000002</v>
      </c>
      <c r="AB358" s="103">
        <v>24.6</v>
      </c>
      <c r="AC358" s="103">
        <v>15.77</v>
      </c>
      <c r="AD358" s="103">
        <v>7.9</v>
      </c>
      <c r="AE358" s="103">
        <v>55.32</v>
      </c>
      <c r="AF358" s="103">
        <v>8.3450000000000006</v>
      </c>
      <c r="AG358" s="103">
        <v>31.795000000000002</v>
      </c>
      <c r="AH358" s="103">
        <v>7.6224999999999996</v>
      </c>
      <c r="AI358" s="103">
        <v>30.545000000000002</v>
      </c>
      <c r="AJ358" s="103">
        <v>32.594999999999999</v>
      </c>
      <c r="AK358" s="103">
        <v>11.755000000000001</v>
      </c>
      <c r="AL358" s="103">
        <v>12.4</v>
      </c>
      <c r="AM358" s="102">
        <v>23.855</v>
      </c>
    </row>
    <row r="359" spans="16:39" x14ac:dyDescent="0.25">
      <c r="P359" s="104">
        <v>0.35599999999999998</v>
      </c>
      <c r="Q359" s="103">
        <v>7.1059999999999999</v>
      </c>
      <c r="R359" s="103">
        <v>19.064</v>
      </c>
      <c r="S359" s="103">
        <v>1.788</v>
      </c>
      <c r="T359" s="103">
        <v>56.088000000000001</v>
      </c>
      <c r="U359" s="103">
        <v>2.032</v>
      </c>
      <c r="V359" s="103">
        <v>13.023999999999999</v>
      </c>
      <c r="W359" s="103">
        <v>16.388000000000002</v>
      </c>
      <c r="X359" s="103">
        <v>14.311999999999999</v>
      </c>
      <c r="Y359" s="103">
        <v>13.667999999999999</v>
      </c>
      <c r="Z359" s="103">
        <v>25.303999999999998</v>
      </c>
      <c r="AA359" s="103">
        <v>2.6080000000000001</v>
      </c>
      <c r="AB359" s="103">
        <v>24.56</v>
      </c>
      <c r="AC359" s="103">
        <v>15.744</v>
      </c>
      <c r="AD359" s="103">
        <v>7.89</v>
      </c>
      <c r="AE359" s="103">
        <v>55.244</v>
      </c>
      <c r="AF359" s="103">
        <v>8.3339999999999996</v>
      </c>
      <c r="AG359" s="103">
        <v>31.744</v>
      </c>
      <c r="AH359" s="103">
        <v>7.6120000000000001</v>
      </c>
      <c r="AI359" s="103">
        <v>30.504000000000001</v>
      </c>
      <c r="AJ359" s="103">
        <v>32.543999999999997</v>
      </c>
      <c r="AK359" s="103">
        <v>11.736000000000001</v>
      </c>
      <c r="AL359" s="103">
        <v>12.38</v>
      </c>
      <c r="AM359" s="102">
        <v>23.815999999999999</v>
      </c>
    </row>
    <row r="360" spans="16:39" x14ac:dyDescent="0.25">
      <c r="P360" s="104">
        <v>0.35699999999999998</v>
      </c>
      <c r="Q360" s="103">
        <v>7.0945</v>
      </c>
      <c r="R360" s="103">
        <v>19.033000000000001</v>
      </c>
      <c r="S360" s="103">
        <v>1.786</v>
      </c>
      <c r="T360" s="103">
        <v>56.011000000000003</v>
      </c>
      <c r="U360" s="103">
        <v>2.0289999999999999</v>
      </c>
      <c r="V360" s="103">
        <v>13.003</v>
      </c>
      <c r="W360" s="103">
        <v>16.361000000000001</v>
      </c>
      <c r="X360" s="103">
        <v>14.289</v>
      </c>
      <c r="Y360" s="103">
        <v>13.646000000000001</v>
      </c>
      <c r="Z360" s="103">
        <v>25.263000000000002</v>
      </c>
      <c r="AA360" s="103">
        <v>2.601</v>
      </c>
      <c r="AB360" s="103">
        <v>24.52</v>
      </c>
      <c r="AC360" s="103">
        <v>15.718</v>
      </c>
      <c r="AD360" s="103">
        <v>7.88</v>
      </c>
      <c r="AE360" s="103">
        <v>55.167999999999999</v>
      </c>
      <c r="AF360" s="103">
        <v>8.3230000000000004</v>
      </c>
      <c r="AG360" s="103">
        <v>31.693000000000001</v>
      </c>
      <c r="AH360" s="103">
        <v>7.6014999999999997</v>
      </c>
      <c r="AI360" s="103">
        <v>30.463000000000001</v>
      </c>
      <c r="AJ360" s="103">
        <v>32.493000000000002</v>
      </c>
      <c r="AK360" s="103">
        <v>11.717000000000001</v>
      </c>
      <c r="AL360" s="103">
        <v>12.36</v>
      </c>
      <c r="AM360" s="102">
        <v>23.777000000000001</v>
      </c>
    </row>
    <row r="361" spans="16:39" x14ac:dyDescent="0.25">
      <c r="P361" s="104">
        <v>0.35799999999999998</v>
      </c>
      <c r="Q361" s="103">
        <v>7.0830000000000002</v>
      </c>
      <c r="R361" s="103">
        <v>19.001999999999999</v>
      </c>
      <c r="S361" s="103">
        <v>1.784</v>
      </c>
      <c r="T361" s="103">
        <v>55.933999999999997</v>
      </c>
      <c r="U361" s="103">
        <v>2.0259999999999998</v>
      </c>
      <c r="V361" s="103">
        <v>12.981999999999999</v>
      </c>
      <c r="W361" s="103">
        <v>16.334</v>
      </c>
      <c r="X361" s="103">
        <v>14.266</v>
      </c>
      <c r="Y361" s="103">
        <v>13.624000000000001</v>
      </c>
      <c r="Z361" s="103">
        <v>25.222000000000001</v>
      </c>
      <c r="AA361" s="103">
        <v>2.5939999999999999</v>
      </c>
      <c r="AB361" s="103">
        <v>24.48</v>
      </c>
      <c r="AC361" s="103">
        <v>15.692</v>
      </c>
      <c r="AD361" s="103">
        <v>7.87</v>
      </c>
      <c r="AE361" s="103">
        <v>55.091999999999999</v>
      </c>
      <c r="AF361" s="103">
        <v>8.3119999999999994</v>
      </c>
      <c r="AG361" s="103">
        <v>31.641999999999999</v>
      </c>
      <c r="AH361" s="103">
        <v>7.5910000000000002</v>
      </c>
      <c r="AI361" s="103">
        <v>30.422000000000001</v>
      </c>
      <c r="AJ361" s="103">
        <v>32.442</v>
      </c>
      <c r="AK361" s="103">
        <v>11.698</v>
      </c>
      <c r="AL361" s="103">
        <v>12.34</v>
      </c>
      <c r="AM361" s="102">
        <v>23.738</v>
      </c>
    </row>
    <row r="362" spans="16:39" x14ac:dyDescent="0.25">
      <c r="P362" s="104">
        <v>0.35899999999999999</v>
      </c>
      <c r="Q362" s="103">
        <v>7.0715000000000003</v>
      </c>
      <c r="R362" s="103">
        <v>18.971</v>
      </c>
      <c r="S362" s="103">
        <v>1.782</v>
      </c>
      <c r="T362" s="103">
        <v>55.856999999999999</v>
      </c>
      <c r="U362" s="103">
        <v>2.0230000000000001</v>
      </c>
      <c r="V362" s="103">
        <v>12.961</v>
      </c>
      <c r="W362" s="103">
        <v>16.306999999999999</v>
      </c>
      <c r="X362" s="103">
        <v>14.243</v>
      </c>
      <c r="Y362" s="103">
        <v>13.602</v>
      </c>
      <c r="Z362" s="103">
        <v>25.181000000000001</v>
      </c>
      <c r="AA362" s="103">
        <v>2.5870000000000002</v>
      </c>
      <c r="AB362" s="103">
        <v>24.44</v>
      </c>
      <c r="AC362" s="103">
        <v>15.666</v>
      </c>
      <c r="AD362" s="103">
        <v>7.86</v>
      </c>
      <c r="AE362" s="103">
        <v>55.015999999999998</v>
      </c>
      <c r="AF362" s="103">
        <v>8.3010000000000002</v>
      </c>
      <c r="AG362" s="103">
        <v>31.591000000000001</v>
      </c>
      <c r="AH362" s="103">
        <v>7.5804999999999998</v>
      </c>
      <c r="AI362" s="103">
        <v>30.381</v>
      </c>
      <c r="AJ362" s="103">
        <v>32.390999999999998</v>
      </c>
      <c r="AK362" s="103">
        <v>11.679</v>
      </c>
      <c r="AL362" s="103">
        <v>12.32</v>
      </c>
      <c r="AM362" s="102">
        <v>23.699000000000002</v>
      </c>
    </row>
    <row r="363" spans="16:39" x14ac:dyDescent="0.25">
      <c r="P363" s="104">
        <v>0.36</v>
      </c>
      <c r="Q363" s="103">
        <v>7.06</v>
      </c>
      <c r="R363" s="103">
        <v>18.940000000000001</v>
      </c>
      <c r="S363" s="103">
        <v>1.78</v>
      </c>
      <c r="T363" s="103">
        <v>55.78</v>
      </c>
      <c r="U363" s="103">
        <v>2.02</v>
      </c>
      <c r="V363" s="103">
        <v>12.94</v>
      </c>
      <c r="W363" s="103">
        <v>16.28</v>
      </c>
      <c r="X363" s="103">
        <v>14.22</v>
      </c>
      <c r="Y363" s="103">
        <v>13.58</v>
      </c>
      <c r="Z363" s="103">
        <v>25.14</v>
      </c>
      <c r="AA363" s="103">
        <v>2.58</v>
      </c>
      <c r="AB363" s="103">
        <v>24.4</v>
      </c>
      <c r="AC363" s="103">
        <v>15.64</v>
      </c>
      <c r="AD363" s="103">
        <v>7.85</v>
      </c>
      <c r="AE363" s="103">
        <v>54.94</v>
      </c>
      <c r="AF363" s="103">
        <v>8.2899999999999991</v>
      </c>
      <c r="AG363" s="103">
        <v>31.54</v>
      </c>
      <c r="AH363" s="103">
        <v>7.57</v>
      </c>
      <c r="AI363" s="103">
        <v>30.34</v>
      </c>
      <c r="AJ363" s="103">
        <v>32.340000000000003</v>
      </c>
      <c r="AK363" s="103">
        <v>11.66</v>
      </c>
      <c r="AL363" s="103">
        <v>12.3</v>
      </c>
      <c r="AM363" s="102">
        <v>23.66</v>
      </c>
    </row>
    <row r="364" spans="16:39" x14ac:dyDescent="0.25">
      <c r="P364" s="104">
        <v>0.36099999999999999</v>
      </c>
      <c r="Q364" s="103">
        <v>7.0484999999999998</v>
      </c>
      <c r="R364" s="103">
        <v>18.908999999999999</v>
      </c>
      <c r="S364" s="103">
        <v>1.778</v>
      </c>
      <c r="T364" s="103">
        <v>55.703000000000003</v>
      </c>
      <c r="U364" s="103">
        <v>2.0169999999999999</v>
      </c>
      <c r="V364" s="103">
        <v>12.919</v>
      </c>
      <c r="W364" s="103">
        <v>16.253</v>
      </c>
      <c r="X364" s="103">
        <v>14.196999999999999</v>
      </c>
      <c r="Y364" s="103">
        <v>13.558</v>
      </c>
      <c r="Z364" s="103">
        <v>25.099</v>
      </c>
      <c r="AA364" s="103">
        <v>2.573</v>
      </c>
      <c r="AB364" s="103">
        <v>24.36</v>
      </c>
      <c r="AC364" s="103">
        <v>15.614000000000001</v>
      </c>
      <c r="AD364" s="103">
        <v>7.84</v>
      </c>
      <c r="AE364" s="103">
        <v>54.863999999999997</v>
      </c>
      <c r="AF364" s="103">
        <v>8.2789999999999999</v>
      </c>
      <c r="AG364" s="103">
        <v>31.489000000000001</v>
      </c>
      <c r="AH364" s="103">
        <v>7.5594999999999999</v>
      </c>
      <c r="AI364" s="103">
        <v>30.298999999999999</v>
      </c>
      <c r="AJ364" s="103">
        <v>32.289000000000001</v>
      </c>
      <c r="AK364" s="103">
        <v>11.641</v>
      </c>
      <c r="AL364" s="103">
        <v>12.28</v>
      </c>
      <c r="AM364" s="102">
        <v>23.620999999999999</v>
      </c>
    </row>
    <row r="365" spans="16:39" x14ac:dyDescent="0.25">
      <c r="P365" s="104">
        <v>0.36199999999999999</v>
      </c>
      <c r="Q365" s="103">
        <v>7.0369999999999999</v>
      </c>
      <c r="R365" s="103">
        <v>18.878</v>
      </c>
      <c r="S365" s="103">
        <v>1.776</v>
      </c>
      <c r="T365" s="103">
        <v>55.625999999999998</v>
      </c>
      <c r="U365" s="103">
        <v>2.0139999999999998</v>
      </c>
      <c r="V365" s="103">
        <v>12.898</v>
      </c>
      <c r="W365" s="103">
        <v>16.225999999999999</v>
      </c>
      <c r="X365" s="103">
        <v>14.173999999999999</v>
      </c>
      <c r="Y365" s="103">
        <v>13.536</v>
      </c>
      <c r="Z365" s="103">
        <v>25.058</v>
      </c>
      <c r="AA365" s="103">
        <v>2.5659999999999998</v>
      </c>
      <c r="AB365" s="103">
        <v>24.32</v>
      </c>
      <c r="AC365" s="103">
        <v>15.587999999999999</v>
      </c>
      <c r="AD365" s="103">
        <v>7.83</v>
      </c>
      <c r="AE365" s="103">
        <v>54.787999999999997</v>
      </c>
      <c r="AF365" s="103">
        <v>8.2680000000000007</v>
      </c>
      <c r="AG365" s="103">
        <v>31.437999999999999</v>
      </c>
      <c r="AH365" s="103">
        <v>7.5490000000000004</v>
      </c>
      <c r="AI365" s="103">
        <v>30.257999999999999</v>
      </c>
      <c r="AJ365" s="103">
        <v>32.238</v>
      </c>
      <c r="AK365" s="103">
        <v>11.622</v>
      </c>
      <c r="AL365" s="103">
        <v>12.26</v>
      </c>
      <c r="AM365" s="102">
        <v>23.582000000000001</v>
      </c>
    </row>
    <row r="366" spans="16:39" x14ac:dyDescent="0.25">
      <c r="P366" s="104">
        <v>0.36299999999999999</v>
      </c>
      <c r="Q366" s="103">
        <v>7.0255000000000001</v>
      </c>
      <c r="R366" s="103">
        <v>18.847000000000001</v>
      </c>
      <c r="S366" s="103">
        <v>1.774</v>
      </c>
      <c r="T366" s="103">
        <v>55.548999999999999</v>
      </c>
      <c r="U366" s="103">
        <v>2.0110000000000001</v>
      </c>
      <c r="V366" s="103">
        <v>12.877000000000001</v>
      </c>
      <c r="W366" s="103">
        <v>16.199000000000002</v>
      </c>
      <c r="X366" s="103">
        <v>14.151</v>
      </c>
      <c r="Y366" s="103">
        <v>13.513999999999999</v>
      </c>
      <c r="Z366" s="103">
        <v>25.016999999999999</v>
      </c>
      <c r="AA366" s="103">
        <v>2.5590000000000002</v>
      </c>
      <c r="AB366" s="103">
        <v>24.28</v>
      </c>
      <c r="AC366" s="103">
        <v>15.561999999999999</v>
      </c>
      <c r="AD366" s="103">
        <v>7.82</v>
      </c>
      <c r="AE366" s="103">
        <v>54.712000000000003</v>
      </c>
      <c r="AF366" s="103">
        <v>8.2569999999999997</v>
      </c>
      <c r="AG366" s="103">
        <v>31.387</v>
      </c>
      <c r="AH366" s="103">
        <v>7.5385</v>
      </c>
      <c r="AI366" s="103">
        <v>30.216999999999999</v>
      </c>
      <c r="AJ366" s="103">
        <v>32.186999999999998</v>
      </c>
      <c r="AK366" s="103">
        <v>11.603</v>
      </c>
      <c r="AL366" s="103">
        <v>12.24</v>
      </c>
      <c r="AM366" s="102">
        <v>23.542999999999999</v>
      </c>
    </row>
    <row r="367" spans="16:39" x14ac:dyDescent="0.25">
      <c r="P367" s="104">
        <v>0.36399999999999999</v>
      </c>
      <c r="Q367" s="103">
        <v>7.0140000000000002</v>
      </c>
      <c r="R367" s="103">
        <v>18.815999999999999</v>
      </c>
      <c r="S367" s="103">
        <v>1.772</v>
      </c>
      <c r="T367" s="103">
        <v>55.472000000000001</v>
      </c>
      <c r="U367" s="103">
        <v>2.008</v>
      </c>
      <c r="V367" s="103">
        <v>12.856</v>
      </c>
      <c r="W367" s="103">
        <v>16.172000000000001</v>
      </c>
      <c r="X367" s="103">
        <v>14.128</v>
      </c>
      <c r="Y367" s="103">
        <v>13.492000000000001</v>
      </c>
      <c r="Z367" s="103">
        <v>24.975999999999999</v>
      </c>
      <c r="AA367" s="103">
        <v>2.552</v>
      </c>
      <c r="AB367" s="103">
        <v>24.24</v>
      </c>
      <c r="AC367" s="103">
        <v>15.536</v>
      </c>
      <c r="AD367" s="103">
        <v>7.81</v>
      </c>
      <c r="AE367" s="103">
        <v>54.636000000000003</v>
      </c>
      <c r="AF367" s="103">
        <v>8.2460000000000004</v>
      </c>
      <c r="AG367" s="103">
        <v>31.335999999999999</v>
      </c>
      <c r="AH367" s="103">
        <v>7.5279999999999996</v>
      </c>
      <c r="AI367" s="103">
        <v>30.175999999999998</v>
      </c>
      <c r="AJ367" s="103">
        <v>32.136000000000003</v>
      </c>
      <c r="AK367" s="103">
        <v>11.584</v>
      </c>
      <c r="AL367" s="103">
        <v>12.22</v>
      </c>
      <c r="AM367" s="102">
        <v>23.504000000000001</v>
      </c>
    </row>
    <row r="368" spans="16:39" x14ac:dyDescent="0.25">
      <c r="P368" s="104">
        <v>0.36499999999999999</v>
      </c>
      <c r="Q368" s="103">
        <v>7.0025000000000004</v>
      </c>
      <c r="R368" s="103">
        <v>18.785</v>
      </c>
      <c r="S368" s="103">
        <v>1.77</v>
      </c>
      <c r="T368" s="103">
        <v>55.395000000000003</v>
      </c>
      <c r="U368" s="103">
        <v>2.0049999999999999</v>
      </c>
      <c r="V368" s="103">
        <v>12.835000000000001</v>
      </c>
      <c r="W368" s="103">
        <v>16.145</v>
      </c>
      <c r="X368" s="103">
        <v>14.105</v>
      </c>
      <c r="Y368" s="103">
        <v>13.47</v>
      </c>
      <c r="Z368" s="103">
        <v>24.934999999999999</v>
      </c>
      <c r="AA368" s="103">
        <v>2.5449999999999999</v>
      </c>
      <c r="AB368" s="103">
        <v>24.2</v>
      </c>
      <c r="AC368" s="103">
        <v>15.51</v>
      </c>
      <c r="AD368" s="103">
        <v>7.8</v>
      </c>
      <c r="AE368" s="103">
        <v>54.56</v>
      </c>
      <c r="AF368" s="103">
        <v>8.2349999999999994</v>
      </c>
      <c r="AG368" s="103">
        <v>31.285</v>
      </c>
      <c r="AH368" s="103">
        <v>7.5175000000000001</v>
      </c>
      <c r="AI368" s="103">
        <v>30.135000000000002</v>
      </c>
      <c r="AJ368" s="103">
        <v>32.085000000000001</v>
      </c>
      <c r="AK368" s="103">
        <v>11.565</v>
      </c>
      <c r="AL368" s="103">
        <v>12.2</v>
      </c>
      <c r="AM368" s="102">
        <v>23.465</v>
      </c>
    </row>
    <row r="369" spans="16:39" x14ac:dyDescent="0.25">
      <c r="P369" s="104">
        <v>0.36599999999999999</v>
      </c>
      <c r="Q369" s="103">
        <v>6.9909999999999997</v>
      </c>
      <c r="R369" s="103">
        <v>18.754000000000001</v>
      </c>
      <c r="S369" s="103">
        <v>1.768</v>
      </c>
      <c r="T369" s="103">
        <v>55.317999999999998</v>
      </c>
      <c r="U369" s="103">
        <v>2.0019999999999998</v>
      </c>
      <c r="V369" s="103">
        <v>12.814</v>
      </c>
      <c r="W369" s="103">
        <v>16.117999999999999</v>
      </c>
      <c r="X369" s="103">
        <v>14.082000000000001</v>
      </c>
      <c r="Y369" s="103">
        <v>13.448</v>
      </c>
      <c r="Z369" s="103">
        <v>24.893999999999998</v>
      </c>
      <c r="AA369" s="103">
        <v>2.5379999999999998</v>
      </c>
      <c r="AB369" s="103">
        <v>24.16</v>
      </c>
      <c r="AC369" s="103">
        <v>15.484</v>
      </c>
      <c r="AD369" s="103">
        <v>7.79</v>
      </c>
      <c r="AE369" s="103">
        <v>54.484000000000002</v>
      </c>
      <c r="AF369" s="103">
        <v>8.2240000000000002</v>
      </c>
      <c r="AG369" s="103">
        <v>31.234000000000002</v>
      </c>
      <c r="AH369" s="103">
        <v>7.5069999999999997</v>
      </c>
      <c r="AI369" s="103">
        <v>30.094000000000001</v>
      </c>
      <c r="AJ369" s="103">
        <v>32.033999999999999</v>
      </c>
      <c r="AK369" s="103">
        <v>11.545999999999999</v>
      </c>
      <c r="AL369" s="103">
        <v>12.18</v>
      </c>
      <c r="AM369" s="102">
        <v>23.425999999999998</v>
      </c>
    </row>
    <row r="370" spans="16:39" x14ac:dyDescent="0.25">
      <c r="P370" s="104">
        <v>0.36699999999999999</v>
      </c>
      <c r="Q370" s="103">
        <v>6.9794999999999998</v>
      </c>
      <c r="R370" s="103">
        <v>18.722999999999999</v>
      </c>
      <c r="S370" s="103">
        <v>1.766</v>
      </c>
      <c r="T370" s="103">
        <v>55.241</v>
      </c>
      <c r="U370" s="103">
        <v>1.9990000000000001</v>
      </c>
      <c r="V370" s="103">
        <v>12.792999999999999</v>
      </c>
      <c r="W370" s="103">
        <v>16.091000000000001</v>
      </c>
      <c r="X370" s="103">
        <v>14.058999999999999</v>
      </c>
      <c r="Y370" s="103">
        <v>13.426</v>
      </c>
      <c r="Z370" s="103">
        <v>24.853000000000002</v>
      </c>
      <c r="AA370" s="103">
        <v>2.5310000000000001</v>
      </c>
      <c r="AB370" s="103">
        <v>24.12</v>
      </c>
      <c r="AC370" s="103">
        <v>15.458</v>
      </c>
      <c r="AD370" s="103">
        <v>7.78</v>
      </c>
      <c r="AE370" s="103">
        <v>54.408000000000001</v>
      </c>
      <c r="AF370" s="103">
        <v>8.2129999999999992</v>
      </c>
      <c r="AG370" s="103">
        <v>31.183</v>
      </c>
      <c r="AH370" s="103">
        <v>7.4965000000000002</v>
      </c>
      <c r="AI370" s="103">
        <v>30.053000000000001</v>
      </c>
      <c r="AJ370" s="103">
        <v>31.983000000000001</v>
      </c>
      <c r="AK370" s="103">
        <v>11.526999999999999</v>
      </c>
      <c r="AL370" s="103">
        <v>12.16</v>
      </c>
      <c r="AM370" s="102">
        <v>23.387</v>
      </c>
    </row>
    <row r="371" spans="16:39" x14ac:dyDescent="0.25">
      <c r="P371" s="104">
        <v>0.36799999999999999</v>
      </c>
      <c r="Q371" s="103">
        <v>6.968</v>
      </c>
      <c r="R371" s="103">
        <v>18.692</v>
      </c>
      <c r="S371" s="103">
        <v>1.764</v>
      </c>
      <c r="T371" s="103">
        <v>55.164000000000001</v>
      </c>
      <c r="U371" s="103">
        <v>1.996</v>
      </c>
      <c r="V371" s="103">
        <v>12.772</v>
      </c>
      <c r="W371" s="103">
        <v>16.064</v>
      </c>
      <c r="X371" s="103">
        <v>14.036</v>
      </c>
      <c r="Y371" s="103">
        <v>13.404</v>
      </c>
      <c r="Z371" s="103">
        <v>24.812000000000001</v>
      </c>
      <c r="AA371" s="103">
        <v>2.524</v>
      </c>
      <c r="AB371" s="103">
        <v>24.08</v>
      </c>
      <c r="AC371" s="103">
        <v>15.432</v>
      </c>
      <c r="AD371" s="103">
        <v>7.77</v>
      </c>
      <c r="AE371" s="103">
        <v>54.332000000000001</v>
      </c>
      <c r="AF371" s="103">
        <v>8.202</v>
      </c>
      <c r="AG371" s="103">
        <v>31.132000000000001</v>
      </c>
      <c r="AH371" s="103">
        <v>7.4859999999999998</v>
      </c>
      <c r="AI371" s="103">
        <v>30.012</v>
      </c>
      <c r="AJ371" s="103">
        <v>31.931999999999999</v>
      </c>
      <c r="AK371" s="103">
        <v>11.507999999999999</v>
      </c>
      <c r="AL371" s="103">
        <v>12.14</v>
      </c>
      <c r="AM371" s="102">
        <v>23.347999999999999</v>
      </c>
    </row>
    <row r="372" spans="16:39" x14ac:dyDescent="0.25">
      <c r="P372" s="104">
        <v>0.36899999999999999</v>
      </c>
      <c r="Q372" s="103">
        <v>6.9565000000000001</v>
      </c>
      <c r="R372" s="103">
        <v>18.661000000000001</v>
      </c>
      <c r="S372" s="103">
        <v>1.762</v>
      </c>
      <c r="T372" s="103">
        <v>55.087000000000003</v>
      </c>
      <c r="U372" s="103">
        <v>1.9930000000000001</v>
      </c>
      <c r="V372" s="103">
        <v>12.750999999999999</v>
      </c>
      <c r="W372" s="103">
        <v>16.036999999999999</v>
      </c>
      <c r="X372" s="103">
        <v>14.013</v>
      </c>
      <c r="Y372" s="103">
        <v>13.382</v>
      </c>
      <c r="Z372" s="103">
        <v>24.771000000000001</v>
      </c>
      <c r="AA372" s="103">
        <v>2.5169999999999999</v>
      </c>
      <c r="AB372" s="103">
        <v>24.04</v>
      </c>
      <c r="AC372" s="103">
        <v>15.406000000000001</v>
      </c>
      <c r="AD372" s="103">
        <v>7.76</v>
      </c>
      <c r="AE372" s="103">
        <v>54.256</v>
      </c>
      <c r="AF372" s="103">
        <v>8.1910000000000007</v>
      </c>
      <c r="AG372" s="103">
        <v>31.081</v>
      </c>
      <c r="AH372" s="103">
        <v>7.4755000000000003</v>
      </c>
      <c r="AI372" s="103">
        <v>29.971</v>
      </c>
      <c r="AJ372" s="103">
        <v>31.881</v>
      </c>
      <c r="AK372" s="103">
        <v>11.489000000000001</v>
      </c>
      <c r="AL372" s="103">
        <v>12.12</v>
      </c>
      <c r="AM372" s="102">
        <v>23.309000000000001</v>
      </c>
    </row>
    <row r="373" spans="16:39" x14ac:dyDescent="0.25">
      <c r="P373" s="104">
        <v>0.37</v>
      </c>
      <c r="Q373" s="103">
        <v>6.9450000000000003</v>
      </c>
      <c r="R373" s="103">
        <v>18.63</v>
      </c>
      <c r="S373" s="103">
        <v>1.76</v>
      </c>
      <c r="T373" s="103">
        <v>55.01</v>
      </c>
      <c r="U373" s="103">
        <v>1.99</v>
      </c>
      <c r="V373" s="103">
        <v>12.73</v>
      </c>
      <c r="W373" s="103">
        <v>16.010000000000002</v>
      </c>
      <c r="X373" s="103">
        <v>13.99</v>
      </c>
      <c r="Y373" s="103">
        <v>13.36</v>
      </c>
      <c r="Z373" s="103">
        <v>24.73</v>
      </c>
      <c r="AA373" s="103">
        <v>2.5099999999999998</v>
      </c>
      <c r="AB373" s="103">
        <v>24</v>
      </c>
      <c r="AC373" s="103">
        <v>15.38</v>
      </c>
      <c r="AD373" s="103">
        <v>7.75</v>
      </c>
      <c r="AE373" s="103">
        <v>54.18</v>
      </c>
      <c r="AF373" s="103">
        <v>8.18</v>
      </c>
      <c r="AG373" s="103">
        <v>31.03</v>
      </c>
      <c r="AH373" s="103">
        <v>7.4649999999999999</v>
      </c>
      <c r="AI373" s="103">
        <v>29.93</v>
      </c>
      <c r="AJ373" s="103">
        <v>31.83</v>
      </c>
      <c r="AK373" s="103">
        <v>11.47</v>
      </c>
      <c r="AL373" s="103">
        <v>12.1</v>
      </c>
      <c r="AM373" s="102">
        <v>23.27</v>
      </c>
    </row>
    <row r="374" spans="16:39" x14ac:dyDescent="0.25">
      <c r="P374" s="104">
        <v>0.371</v>
      </c>
      <c r="Q374" s="103">
        <v>6.9335000000000004</v>
      </c>
      <c r="R374" s="103">
        <v>18.599</v>
      </c>
      <c r="S374" s="103">
        <v>1.758</v>
      </c>
      <c r="T374" s="103">
        <v>54.933</v>
      </c>
      <c r="U374" s="103">
        <v>1.9870000000000001</v>
      </c>
      <c r="V374" s="103">
        <v>12.709</v>
      </c>
      <c r="W374" s="103">
        <v>15.983000000000001</v>
      </c>
      <c r="X374" s="103">
        <v>13.967000000000001</v>
      </c>
      <c r="Y374" s="103">
        <v>13.337999999999999</v>
      </c>
      <c r="Z374" s="103">
        <v>24.689</v>
      </c>
      <c r="AA374" s="103">
        <v>2.5030000000000001</v>
      </c>
      <c r="AB374" s="103">
        <v>23.96</v>
      </c>
      <c r="AC374" s="103">
        <v>15.353999999999999</v>
      </c>
      <c r="AD374" s="103">
        <v>7.74</v>
      </c>
      <c r="AE374" s="103">
        <v>54.103999999999999</v>
      </c>
      <c r="AF374" s="103">
        <v>8.1690000000000005</v>
      </c>
      <c r="AG374" s="103">
        <v>30.978999999999999</v>
      </c>
      <c r="AH374" s="103">
        <v>7.4545000000000003</v>
      </c>
      <c r="AI374" s="103">
        <v>29.888999999999999</v>
      </c>
      <c r="AJ374" s="103">
        <v>31.779</v>
      </c>
      <c r="AK374" s="103">
        <v>11.451000000000001</v>
      </c>
      <c r="AL374" s="103">
        <v>12.08</v>
      </c>
      <c r="AM374" s="102">
        <v>23.231000000000002</v>
      </c>
    </row>
    <row r="375" spans="16:39" x14ac:dyDescent="0.25">
      <c r="P375" s="104">
        <v>0.372</v>
      </c>
      <c r="Q375" s="103">
        <v>6.9219999999999997</v>
      </c>
      <c r="R375" s="103">
        <v>18.568000000000001</v>
      </c>
      <c r="S375" s="103">
        <v>1.756</v>
      </c>
      <c r="T375" s="103">
        <v>54.856000000000002</v>
      </c>
      <c r="U375" s="103">
        <v>1.984</v>
      </c>
      <c r="V375" s="103">
        <v>12.688000000000001</v>
      </c>
      <c r="W375" s="103">
        <v>15.956</v>
      </c>
      <c r="X375" s="103">
        <v>13.944000000000001</v>
      </c>
      <c r="Y375" s="103">
        <v>13.316000000000001</v>
      </c>
      <c r="Z375" s="103">
        <v>24.648</v>
      </c>
      <c r="AA375" s="103">
        <v>2.496</v>
      </c>
      <c r="AB375" s="103">
        <v>23.92</v>
      </c>
      <c r="AC375" s="103">
        <v>15.327999999999999</v>
      </c>
      <c r="AD375" s="103">
        <v>7.73</v>
      </c>
      <c r="AE375" s="103">
        <v>54.027999999999999</v>
      </c>
      <c r="AF375" s="103">
        <v>8.1579999999999995</v>
      </c>
      <c r="AG375" s="103">
        <v>30.928000000000001</v>
      </c>
      <c r="AH375" s="103">
        <v>7.444</v>
      </c>
      <c r="AI375" s="103">
        <v>29.847999999999999</v>
      </c>
      <c r="AJ375" s="103">
        <v>31.728000000000002</v>
      </c>
      <c r="AK375" s="103">
        <v>11.432</v>
      </c>
      <c r="AL375" s="103">
        <v>12.06</v>
      </c>
      <c r="AM375" s="102">
        <v>23.192</v>
      </c>
    </row>
    <row r="376" spans="16:39" x14ac:dyDescent="0.25">
      <c r="P376" s="104">
        <v>0.373</v>
      </c>
      <c r="Q376" s="103">
        <v>6.9104999999999999</v>
      </c>
      <c r="R376" s="103">
        <v>18.536999999999999</v>
      </c>
      <c r="S376" s="103">
        <v>1.754</v>
      </c>
      <c r="T376" s="103">
        <v>54.779000000000003</v>
      </c>
      <c r="U376" s="103">
        <v>1.9810000000000001</v>
      </c>
      <c r="V376" s="103">
        <v>12.667</v>
      </c>
      <c r="W376" s="103">
        <v>15.929</v>
      </c>
      <c r="X376" s="103">
        <v>13.920999999999999</v>
      </c>
      <c r="Y376" s="103">
        <v>13.294</v>
      </c>
      <c r="Z376" s="103">
        <v>24.606999999999999</v>
      </c>
      <c r="AA376" s="103">
        <v>2.4889999999999999</v>
      </c>
      <c r="AB376" s="103">
        <v>23.88</v>
      </c>
      <c r="AC376" s="103">
        <v>15.302</v>
      </c>
      <c r="AD376" s="103">
        <v>7.72</v>
      </c>
      <c r="AE376" s="103">
        <v>53.951999999999998</v>
      </c>
      <c r="AF376" s="103">
        <v>8.1470000000000002</v>
      </c>
      <c r="AG376" s="103">
        <v>30.876999999999999</v>
      </c>
      <c r="AH376" s="103">
        <v>7.4335000000000004</v>
      </c>
      <c r="AI376" s="103">
        <v>29.806999999999999</v>
      </c>
      <c r="AJ376" s="103">
        <v>31.677</v>
      </c>
      <c r="AK376" s="103">
        <v>11.413</v>
      </c>
      <c r="AL376" s="103">
        <v>12.04</v>
      </c>
      <c r="AM376" s="102">
        <v>23.152999999999999</v>
      </c>
    </row>
    <row r="377" spans="16:39" x14ac:dyDescent="0.25">
      <c r="P377" s="104">
        <v>0.374</v>
      </c>
      <c r="Q377" s="103">
        <v>6.899</v>
      </c>
      <c r="R377" s="103">
        <v>18.506</v>
      </c>
      <c r="S377" s="103">
        <v>1.752</v>
      </c>
      <c r="T377" s="103">
        <v>54.701999999999998</v>
      </c>
      <c r="U377" s="103">
        <v>1.978</v>
      </c>
      <c r="V377" s="103">
        <v>12.646000000000001</v>
      </c>
      <c r="W377" s="103">
        <v>15.901999999999999</v>
      </c>
      <c r="X377" s="103">
        <v>13.898</v>
      </c>
      <c r="Y377" s="103">
        <v>13.272</v>
      </c>
      <c r="Z377" s="103">
        <v>24.565999999999999</v>
      </c>
      <c r="AA377" s="103">
        <v>2.4820000000000002</v>
      </c>
      <c r="AB377" s="103">
        <v>23.84</v>
      </c>
      <c r="AC377" s="103">
        <v>15.276</v>
      </c>
      <c r="AD377" s="103">
        <v>7.71</v>
      </c>
      <c r="AE377" s="103">
        <v>53.875999999999998</v>
      </c>
      <c r="AF377" s="103">
        <v>8.1359999999999992</v>
      </c>
      <c r="AG377" s="103">
        <v>30.826000000000001</v>
      </c>
      <c r="AH377" s="103">
        <v>7.423</v>
      </c>
      <c r="AI377" s="103">
        <v>29.765999999999998</v>
      </c>
      <c r="AJ377" s="103">
        <v>31.626000000000001</v>
      </c>
      <c r="AK377" s="103">
        <v>11.394</v>
      </c>
      <c r="AL377" s="103">
        <v>12.02</v>
      </c>
      <c r="AM377" s="102">
        <v>23.114000000000001</v>
      </c>
    </row>
    <row r="378" spans="16:39" x14ac:dyDescent="0.25">
      <c r="P378" s="104">
        <v>0.375</v>
      </c>
      <c r="Q378" s="103">
        <v>6.8875000000000002</v>
      </c>
      <c r="R378" s="103">
        <v>18.475000000000001</v>
      </c>
      <c r="S378" s="103">
        <v>1.75</v>
      </c>
      <c r="T378" s="103">
        <v>54.625</v>
      </c>
      <c r="U378" s="103">
        <v>1.9750000000000001</v>
      </c>
      <c r="V378" s="103">
        <v>12.625</v>
      </c>
      <c r="W378" s="103">
        <v>15.875</v>
      </c>
      <c r="X378" s="103">
        <v>13.875</v>
      </c>
      <c r="Y378" s="103">
        <v>13.25</v>
      </c>
      <c r="Z378" s="103">
        <v>24.524999999999999</v>
      </c>
      <c r="AA378" s="103">
        <v>2.4750000000000001</v>
      </c>
      <c r="AB378" s="103">
        <v>23.8</v>
      </c>
      <c r="AC378" s="103">
        <v>15.25</v>
      </c>
      <c r="AD378" s="103">
        <v>7.7</v>
      </c>
      <c r="AE378" s="103">
        <v>53.8</v>
      </c>
      <c r="AF378" s="103">
        <v>8.125</v>
      </c>
      <c r="AG378" s="103">
        <v>30.774999999999999</v>
      </c>
      <c r="AH378" s="103">
        <v>7.4124999999999996</v>
      </c>
      <c r="AI378" s="103">
        <v>29.725000000000001</v>
      </c>
      <c r="AJ378" s="103">
        <v>31.574999999999999</v>
      </c>
      <c r="AK378" s="103">
        <v>11.375</v>
      </c>
      <c r="AL378" s="103">
        <v>12</v>
      </c>
      <c r="AM378" s="102">
        <v>23.074999999999999</v>
      </c>
    </row>
    <row r="379" spans="16:39" x14ac:dyDescent="0.25">
      <c r="P379" s="104">
        <v>0.376</v>
      </c>
      <c r="Q379" s="103">
        <v>6.8760000000000003</v>
      </c>
      <c r="R379" s="103">
        <v>18.443999999999999</v>
      </c>
      <c r="S379" s="103">
        <v>1.748</v>
      </c>
      <c r="T379" s="103">
        <v>54.548000000000002</v>
      </c>
      <c r="U379" s="103">
        <v>1.972</v>
      </c>
      <c r="V379" s="103">
        <v>12.603999999999999</v>
      </c>
      <c r="W379" s="103">
        <v>15.848000000000001</v>
      </c>
      <c r="X379" s="103">
        <v>13.852</v>
      </c>
      <c r="Y379" s="103">
        <v>13.228</v>
      </c>
      <c r="Z379" s="103">
        <v>24.484000000000002</v>
      </c>
      <c r="AA379" s="103">
        <v>2.468</v>
      </c>
      <c r="AB379" s="103">
        <v>23.76</v>
      </c>
      <c r="AC379" s="103">
        <v>15.224</v>
      </c>
      <c r="AD379" s="103">
        <v>7.69</v>
      </c>
      <c r="AE379" s="103">
        <v>53.723999999999997</v>
      </c>
      <c r="AF379" s="103">
        <v>8.1140000000000008</v>
      </c>
      <c r="AG379" s="103">
        <v>30.724</v>
      </c>
      <c r="AH379" s="103">
        <v>7.4020000000000001</v>
      </c>
      <c r="AI379" s="103">
        <v>29.684000000000001</v>
      </c>
      <c r="AJ379" s="103">
        <v>31.524000000000001</v>
      </c>
      <c r="AK379" s="103">
        <v>11.356</v>
      </c>
      <c r="AL379" s="103">
        <v>11.98</v>
      </c>
      <c r="AM379" s="102">
        <v>23.036000000000001</v>
      </c>
    </row>
    <row r="380" spans="16:39" x14ac:dyDescent="0.25">
      <c r="P380" s="104">
        <v>0.377</v>
      </c>
      <c r="Q380" s="103">
        <v>6.8644999999999996</v>
      </c>
      <c r="R380" s="103">
        <v>18.413</v>
      </c>
      <c r="S380" s="103">
        <v>1.746</v>
      </c>
      <c r="T380" s="103">
        <v>54.470999999999997</v>
      </c>
      <c r="U380" s="103">
        <v>1.9690000000000001</v>
      </c>
      <c r="V380" s="103">
        <v>12.583</v>
      </c>
      <c r="W380" s="103">
        <v>15.821</v>
      </c>
      <c r="X380" s="103">
        <v>13.829000000000001</v>
      </c>
      <c r="Y380" s="103">
        <v>13.206</v>
      </c>
      <c r="Z380" s="103">
        <v>24.443000000000001</v>
      </c>
      <c r="AA380" s="103">
        <v>2.4609999999999999</v>
      </c>
      <c r="AB380" s="103">
        <v>23.72</v>
      </c>
      <c r="AC380" s="103">
        <v>15.198</v>
      </c>
      <c r="AD380" s="103">
        <v>7.68</v>
      </c>
      <c r="AE380" s="103">
        <v>53.648000000000003</v>
      </c>
      <c r="AF380" s="103">
        <v>8.1029999999999998</v>
      </c>
      <c r="AG380" s="103">
        <v>30.672999999999998</v>
      </c>
      <c r="AH380" s="103">
        <v>7.3914999999999997</v>
      </c>
      <c r="AI380" s="103">
        <v>29.643000000000001</v>
      </c>
      <c r="AJ380" s="103">
        <v>31.472999999999999</v>
      </c>
      <c r="AK380" s="103">
        <v>11.337</v>
      </c>
      <c r="AL380" s="103">
        <v>11.96</v>
      </c>
      <c r="AM380" s="102">
        <v>22.997</v>
      </c>
    </row>
    <row r="381" spans="16:39" x14ac:dyDescent="0.25">
      <c r="P381" s="104">
        <v>0.378</v>
      </c>
      <c r="Q381" s="103">
        <v>6.8529999999999998</v>
      </c>
      <c r="R381" s="103">
        <v>18.382000000000001</v>
      </c>
      <c r="S381" s="103">
        <v>1.744</v>
      </c>
      <c r="T381" s="103">
        <v>54.393999999999998</v>
      </c>
      <c r="U381" s="103">
        <v>1.966</v>
      </c>
      <c r="V381" s="103">
        <v>12.561999999999999</v>
      </c>
      <c r="W381" s="103">
        <v>15.794</v>
      </c>
      <c r="X381" s="103">
        <v>13.805999999999999</v>
      </c>
      <c r="Y381" s="103">
        <v>13.183999999999999</v>
      </c>
      <c r="Z381" s="103">
        <v>24.402000000000001</v>
      </c>
      <c r="AA381" s="103">
        <v>2.4540000000000002</v>
      </c>
      <c r="AB381" s="103">
        <v>23.68</v>
      </c>
      <c r="AC381" s="103">
        <v>15.172000000000001</v>
      </c>
      <c r="AD381" s="103">
        <v>7.67</v>
      </c>
      <c r="AE381" s="103">
        <v>53.572000000000003</v>
      </c>
      <c r="AF381" s="103">
        <v>8.0920000000000005</v>
      </c>
      <c r="AG381" s="103">
        <v>30.622</v>
      </c>
      <c r="AH381" s="103">
        <v>7.3810000000000002</v>
      </c>
      <c r="AI381" s="103">
        <v>29.602</v>
      </c>
      <c r="AJ381" s="103">
        <v>31.422000000000001</v>
      </c>
      <c r="AK381" s="103">
        <v>11.318</v>
      </c>
      <c r="AL381" s="103">
        <v>11.94</v>
      </c>
      <c r="AM381" s="102">
        <v>22.957999999999998</v>
      </c>
    </row>
    <row r="382" spans="16:39" x14ac:dyDescent="0.25">
      <c r="P382" s="104">
        <v>0.379</v>
      </c>
      <c r="Q382" s="103">
        <v>6.8414999999999999</v>
      </c>
      <c r="R382" s="103">
        <v>18.350999999999999</v>
      </c>
      <c r="S382" s="103">
        <v>1.742</v>
      </c>
      <c r="T382" s="103">
        <v>54.317</v>
      </c>
      <c r="U382" s="103">
        <v>1.9630000000000001</v>
      </c>
      <c r="V382" s="103">
        <v>12.541</v>
      </c>
      <c r="W382" s="103">
        <v>15.766999999999999</v>
      </c>
      <c r="X382" s="103">
        <v>13.782999999999999</v>
      </c>
      <c r="Y382" s="103">
        <v>13.162000000000001</v>
      </c>
      <c r="Z382" s="103">
        <v>24.361000000000001</v>
      </c>
      <c r="AA382" s="103">
        <v>2.4470000000000001</v>
      </c>
      <c r="AB382" s="103">
        <v>23.64</v>
      </c>
      <c r="AC382" s="103">
        <v>15.146000000000001</v>
      </c>
      <c r="AD382" s="103">
        <v>7.66</v>
      </c>
      <c r="AE382" s="103">
        <v>53.496000000000002</v>
      </c>
      <c r="AF382" s="103">
        <v>8.0809999999999995</v>
      </c>
      <c r="AG382" s="103">
        <v>30.571000000000002</v>
      </c>
      <c r="AH382" s="103">
        <v>7.3704999999999998</v>
      </c>
      <c r="AI382" s="103">
        <v>29.561</v>
      </c>
      <c r="AJ382" s="103">
        <v>31.370999999999999</v>
      </c>
      <c r="AK382" s="103">
        <v>11.298999999999999</v>
      </c>
      <c r="AL382" s="103">
        <v>11.92</v>
      </c>
      <c r="AM382" s="102">
        <v>22.919</v>
      </c>
    </row>
    <row r="383" spans="16:39" x14ac:dyDescent="0.25">
      <c r="P383" s="104">
        <v>0.38</v>
      </c>
      <c r="Q383" s="103">
        <v>6.83</v>
      </c>
      <c r="R383" s="103">
        <v>18.32</v>
      </c>
      <c r="S383" s="103">
        <v>1.74</v>
      </c>
      <c r="T383" s="103">
        <v>54.24</v>
      </c>
      <c r="U383" s="103">
        <v>1.96</v>
      </c>
      <c r="V383" s="103">
        <v>12.52</v>
      </c>
      <c r="W383" s="103">
        <v>15.74</v>
      </c>
      <c r="X383" s="103">
        <v>13.76</v>
      </c>
      <c r="Y383" s="103">
        <v>13.14</v>
      </c>
      <c r="Z383" s="103">
        <v>24.32</v>
      </c>
      <c r="AA383" s="103">
        <v>2.44</v>
      </c>
      <c r="AB383" s="103">
        <v>23.6</v>
      </c>
      <c r="AC383" s="103">
        <v>15.12</v>
      </c>
      <c r="AD383" s="103">
        <v>7.65</v>
      </c>
      <c r="AE383" s="103">
        <v>53.42</v>
      </c>
      <c r="AF383" s="103">
        <v>8.07</v>
      </c>
      <c r="AG383" s="103">
        <v>30.52</v>
      </c>
      <c r="AH383" s="103">
        <v>7.36</v>
      </c>
      <c r="AI383" s="103">
        <v>29.52</v>
      </c>
      <c r="AJ383" s="103">
        <v>31.32</v>
      </c>
      <c r="AK383" s="103">
        <v>11.28</v>
      </c>
      <c r="AL383" s="103">
        <v>11.9</v>
      </c>
      <c r="AM383" s="102">
        <v>22.88</v>
      </c>
    </row>
    <row r="384" spans="16:39" x14ac:dyDescent="0.25">
      <c r="P384" s="104">
        <v>0.38100000000000001</v>
      </c>
      <c r="Q384" s="103">
        <v>6.8185000000000002</v>
      </c>
      <c r="R384" s="103">
        <v>18.289000000000001</v>
      </c>
      <c r="S384" s="103">
        <v>1.738</v>
      </c>
      <c r="T384" s="103">
        <v>54.162999999999997</v>
      </c>
      <c r="U384" s="103">
        <v>1.9570000000000001</v>
      </c>
      <c r="V384" s="103">
        <v>12.499000000000001</v>
      </c>
      <c r="W384" s="103">
        <v>15.712999999999999</v>
      </c>
      <c r="X384" s="103">
        <v>13.737</v>
      </c>
      <c r="Y384" s="103">
        <v>13.118</v>
      </c>
      <c r="Z384" s="103">
        <v>24.279</v>
      </c>
      <c r="AA384" s="103">
        <v>2.4329999999999998</v>
      </c>
      <c r="AB384" s="103">
        <v>23.56</v>
      </c>
      <c r="AC384" s="103">
        <v>15.093999999999999</v>
      </c>
      <c r="AD384" s="103">
        <v>7.64</v>
      </c>
      <c r="AE384" s="103">
        <v>53.344000000000001</v>
      </c>
      <c r="AF384" s="103">
        <v>8.0589999999999993</v>
      </c>
      <c r="AG384" s="103">
        <v>30.469000000000001</v>
      </c>
      <c r="AH384" s="103">
        <v>7.3494999999999999</v>
      </c>
      <c r="AI384" s="103">
        <v>29.478999999999999</v>
      </c>
      <c r="AJ384" s="103">
        <v>31.268999999999998</v>
      </c>
      <c r="AK384" s="103">
        <v>11.260999999999999</v>
      </c>
      <c r="AL384" s="103">
        <v>11.88</v>
      </c>
      <c r="AM384" s="102">
        <v>22.841000000000001</v>
      </c>
    </row>
    <row r="385" spans="16:39" x14ac:dyDescent="0.25">
      <c r="P385" s="104">
        <v>0.38200000000000001</v>
      </c>
      <c r="Q385" s="103">
        <v>6.8070000000000004</v>
      </c>
      <c r="R385" s="103">
        <v>18.257999999999999</v>
      </c>
      <c r="S385" s="103">
        <v>1.736</v>
      </c>
      <c r="T385" s="103">
        <v>54.085999999999999</v>
      </c>
      <c r="U385" s="103">
        <v>1.954</v>
      </c>
      <c r="V385" s="103">
        <v>12.478</v>
      </c>
      <c r="W385" s="103">
        <v>15.686</v>
      </c>
      <c r="X385" s="103">
        <v>13.714</v>
      </c>
      <c r="Y385" s="103">
        <v>13.096</v>
      </c>
      <c r="Z385" s="103">
        <v>24.238</v>
      </c>
      <c r="AA385" s="103">
        <v>2.4260000000000002</v>
      </c>
      <c r="AB385" s="103">
        <v>23.52</v>
      </c>
      <c r="AC385" s="103">
        <v>15.068</v>
      </c>
      <c r="AD385" s="103">
        <v>7.63</v>
      </c>
      <c r="AE385" s="103">
        <v>53.268000000000001</v>
      </c>
      <c r="AF385" s="103">
        <v>8.048</v>
      </c>
      <c r="AG385" s="103">
        <v>30.417999999999999</v>
      </c>
      <c r="AH385" s="103">
        <v>7.3390000000000004</v>
      </c>
      <c r="AI385" s="103">
        <v>29.437999999999999</v>
      </c>
      <c r="AJ385" s="103">
        <v>31.218</v>
      </c>
      <c r="AK385" s="103">
        <v>11.242000000000001</v>
      </c>
      <c r="AL385" s="103">
        <v>11.86</v>
      </c>
      <c r="AM385" s="102">
        <v>22.802</v>
      </c>
    </row>
    <row r="386" spans="16:39" x14ac:dyDescent="0.25">
      <c r="P386" s="104">
        <v>0.38300000000000001</v>
      </c>
      <c r="Q386" s="103">
        <v>6.7954999999999997</v>
      </c>
      <c r="R386" s="103">
        <v>18.227</v>
      </c>
      <c r="S386" s="103">
        <v>1.734</v>
      </c>
      <c r="T386" s="103">
        <v>54.009</v>
      </c>
      <c r="U386" s="103">
        <v>1.9510000000000001</v>
      </c>
      <c r="V386" s="103">
        <v>12.457000000000001</v>
      </c>
      <c r="W386" s="103">
        <v>15.659000000000001</v>
      </c>
      <c r="X386" s="103">
        <v>13.691000000000001</v>
      </c>
      <c r="Y386" s="103">
        <v>13.074</v>
      </c>
      <c r="Z386" s="103">
        <v>24.196999999999999</v>
      </c>
      <c r="AA386" s="103">
        <v>2.419</v>
      </c>
      <c r="AB386" s="103">
        <v>23.48</v>
      </c>
      <c r="AC386" s="103">
        <v>15.042</v>
      </c>
      <c r="AD386" s="103">
        <v>7.62</v>
      </c>
      <c r="AE386" s="103">
        <v>53.192</v>
      </c>
      <c r="AF386" s="103">
        <v>8.0370000000000008</v>
      </c>
      <c r="AG386" s="103">
        <v>30.367000000000001</v>
      </c>
      <c r="AH386" s="103">
        <v>7.3285</v>
      </c>
      <c r="AI386" s="103">
        <v>29.396999999999998</v>
      </c>
      <c r="AJ386" s="103">
        <v>31.167000000000002</v>
      </c>
      <c r="AK386" s="103">
        <v>11.223000000000001</v>
      </c>
      <c r="AL386" s="103">
        <v>11.84</v>
      </c>
      <c r="AM386" s="102">
        <v>22.763000000000002</v>
      </c>
    </row>
    <row r="387" spans="16:39" x14ac:dyDescent="0.25">
      <c r="P387" s="104">
        <v>0.38400000000000001</v>
      </c>
      <c r="Q387" s="103">
        <v>6.7839999999999998</v>
      </c>
      <c r="R387" s="103">
        <v>18.196000000000002</v>
      </c>
      <c r="S387" s="103">
        <v>1.732</v>
      </c>
      <c r="T387" s="103">
        <v>53.932000000000002</v>
      </c>
      <c r="U387" s="103">
        <v>1.948</v>
      </c>
      <c r="V387" s="103">
        <v>12.436</v>
      </c>
      <c r="W387" s="103">
        <v>15.632</v>
      </c>
      <c r="X387" s="103">
        <v>13.667999999999999</v>
      </c>
      <c r="Y387" s="103">
        <v>13.052</v>
      </c>
      <c r="Z387" s="103">
        <v>24.155999999999999</v>
      </c>
      <c r="AA387" s="103">
        <v>2.4119999999999999</v>
      </c>
      <c r="AB387" s="103">
        <v>23.44</v>
      </c>
      <c r="AC387" s="103">
        <v>15.016</v>
      </c>
      <c r="AD387" s="103">
        <v>7.61</v>
      </c>
      <c r="AE387" s="103">
        <v>53.116</v>
      </c>
      <c r="AF387" s="103">
        <v>8.0259999999999998</v>
      </c>
      <c r="AG387" s="103">
        <v>30.315999999999999</v>
      </c>
      <c r="AH387" s="103">
        <v>7.3179999999999996</v>
      </c>
      <c r="AI387" s="103">
        <v>29.356000000000002</v>
      </c>
      <c r="AJ387" s="103">
        <v>31.116</v>
      </c>
      <c r="AK387" s="103">
        <v>11.204000000000001</v>
      </c>
      <c r="AL387" s="103">
        <v>11.82</v>
      </c>
      <c r="AM387" s="102">
        <v>22.724</v>
      </c>
    </row>
    <row r="388" spans="16:39" x14ac:dyDescent="0.25">
      <c r="P388" s="104">
        <v>0.38500000000000001</v>
      </c>
      <c r="Q388" s="103">
        <v>6.7725</v>
      </c>
      <c r="R388" s="103">
        <v>18.164999999999999</v>
      </c>
      <c r="S388" s="103">
        <v>1.73</v>
      </c>
      <c r="T388" s="103">
        <v>53.854999999999997</v>
      </c>
      <c r="U388" s="103">
        <v>1.9450000000000001</v>
      </c>
      <c r="V388" s="103">
        <v>12.414999999999999</v>
      </c>
      <c r="W388" s="103">
        <v>15.605</v>
      </c>
      <c r="X388" s="103">
        <v>13.645</v>
      </c>
      <c r="Y388" s="103">
        <v>13.03</v>
      </c>
      <c r="Z388" s="103">
        <v>24.114999999999998</v>
      </c>
      <c r="AA388" s="103">
        <v>2.4049999999999998</v>
      </c>
      <c r="AB388" s="103">
        <v>23.4</v>
      </c>
      <c r="AC388" s="103">
        <v>14.99</v>
      </c>
      <c r="AD388" s="103">
        <v>7.6</v>
      </c>
      <c r="AE388" s="103">
        <v>53.04</v>
      </c>
      <c r="AF388" s="103">
        <v>8.0150000000000006</v>
      </c>
      <c r="AG388" s="103">
        <v>30.265000000000001</v>
      </c>
      <c r="AH388" s="103">
        <v>7.3075000000000001</v>
      </c>
      <c r="AI388" s="103">
        <v>29.315000000000001</v>
      </c>
      <c r="AJ388" s="103">
        <v>31.065000000000001</v>
      </c>
      <c r="AK388" s="103">
        <v>11.185</v>
      </c>
      <c r="AL388" s="103">
        <v>11.8</v>
      </c>
      <c r="AM388" s="102">
        <v>22.684999999999999</v>
      </c>
    </row>
    <row r="389" spans="16:39" x14ac:dyDescent="0.25">
      <c r="P389" s="104">
        <v>0.38600000000000001</v>
      </c>
      <c r="Q389" s="103">
        <v>6.7610000000000001</v>
      </c>
      <c r="R389" s="103">
        <v>18.134</v>
      </c>
      <c r="S389" s="103">
        <v>1.728</v>
      </c>
      <c r="T389" s="103">
        <v>53.777999999999999</v>
      </c>
      <c r="U389" s="103">
        <v>1.9419999999999999</v>
      </c>
      <c r="V389" s="103">
        <v>12.394</v>
      </c>
      <c r="W389" s="103">
        <v>15.577999999999999</v>
      </c>
      <c r="X389" s="103">
        <v>13.622</v>
      </c>
      <c r="Y389" s="103">
        <v>13.007999999999999</v>
      </c>
      <c r="Z389" s="103">
        <v>24.074000000000002</v>
      </c>
      <c r="AA389" s="103">
        <v>2.3980000000000001</v>
      </c>
      <c r="AB389" s="103">
        <v>23.36</v>
      </c>
      <c r="AC389" s="103">
        <v>14.964</v>
      </c>
      <c r="AD389" s="103">
        <v>7.59</v>
      </c>
      <c r="AE389" s="103">
        <v>52.963999999999999</v>
      </c>
      <c r="AF389" s="103">
        <v>8.0039999999999996</v>
      </c>
      <c r="AG389" s="103">
        <v>30.213999999999999</v>
      </c>
      <c r="AH389" s="103">
        <v>7.2969999999999997</v>
      </c>
      <c r="AI389" s="103">
        <v>29.274000000000001</v>
      </c>
      <c r="AJ389" s="103">
        <v>31.013999999999999</v>
      </c>
      <c r="AK389" s="103">
        <v>11.166</v>
      </c>
      <c r="AL389" s="103">
        <v>11.78</v>
      </c>
      <c r="AM389" s="102">
        <v>22.646000000000001</v>
      </c>
    </row>
    <row r="390" spans="16:39" x14ac:dyDescent="0.25">
      <c r="P390" s="104">
        <v>0.38700000000000001</v>
      </c>
      <c r="Q390" s="103">
        <v>6.7495000000000003</v>
      </c>
      <c r="R390" s="103">
        <v>18.103000000000002</v>
      </c>
      <c r="S390" s="103">
        <v>1.726</v>
      </c>
      <c r="T390" s="103">
        <v>53.701000000000001</v>
      </c>
      <c r="U390" s="103">
        <v>1.9390000000000001</v>
      </c>
      <c r="V390" s="103">
        <v>12.372999999999999</v>
      </c>
      <c r="W390" s="103">
        <v>15.551</v>
      </c>
      <c r="X390" s="103">
        <v>13.599</v>
      </c>
      <c r="Y390" s="103">
        <v>12.986000000000001</v>
      </c>
      <c r="Z390" s="103">
        <v>24.033000000000001</v>
      </c>
      <c r="AA390" s="103">
        <v>2.391</v>
      </c>
      <c r="AB390" s="103">
        <v>23.32</v>
      </c>
      <c r="AC390" s="103">
        <v>14.938000000000001</v>
      </c>
      <c r="AD390" s="103">
        <v>7.58</v>
      </c>
      <c r="AE390" s="103">
        <v>52.887999999999998</v>
      </c>
      <c r="AF390" s="103">
        <v>7.9930000000000003</v>
      </c>
      <c r="AG390" s="103">
        <v>30.163</v>
      </c>
      <c r="AH390" s="103">
        <v>7.2865000000000002</v>
      </c>
      <c r="AI390" s="103">
        <v>29.233000000000001</v>
      </c>
      <c r="AJ390" s="103">
        <v>30.963000000000001</v>
      </c>
      <c r="AK390" s="103">
        <v>11.147</v>
      </c>
      <c r="AL390" s="103">
        <v>11.76</v>
      </c>
      <c r="AM390" s="102">
        <v>22.606999999999999</v>
      </c>
    </row>
    <row r="391" spans="16:39" x14ac:dyDescent="0.25">
      <c r="P391" s="104">
        <v>0.38800000000000001</v>
      </c>
      <c r="Q391" s="103">
        <v>6.7380000000000004</v>
      </c>
      <c r="R391" s="103">
        <v>18.071999999999999</v>
      </c>
      <c r="S391" s="103">
        <v>1.724</v>
      </c>
      <c r="T391" s="103">
        <v>53.624000000000002</v>
      </c>
      <c r="U391" s="103">
        <v>1.9359999999999999</v>
      </c>
      <c r="V391" s="103">
        <v>12.352</v>
      </c>
      <c r="W391" s="103">
        <v>15.523999999999999</v>
      </c>
      <c r="X391" s="103">
        <v>13.576000000000001</v>
      </c>
      <c r="Y391" s="103">
        <v>12.964</v>
      </c>
      <c r="Z391" s="103">
        <v>23.992000000000001</v>
      </c>
      <c r="AA391" s="103">
        <v>2.3839999999999999</v>
      </c>
      <c r="AB391" s="103">
        <v>23.28</v>
      </c>
      <c r="AC391" s="103">
        <v>14.912000000000001</v>
      </c>
      <c r="AD391" s="103">
        <v>7.57</v>
      </c>
      <c r="AE391" s="103">
        <v>52.811999999999998</v>
      </c>
      <c r="AF391" s="103">
        <v>7.9820000000000002</v>
      </c>
      <c r="AG391" s="103">
        <v>30.111999999999998</v>
      </c>
      <c r="AH391" s="103">
        <v>7.2759999999999998</v>
      </c>
      <c r="AI391" s="103">
        <v>29.192</v>
      </c>
      <c r="AJ391" s="103">
        <v>30.911999999999999</v>
      </c>
      <c r="AK391" s="103">
        <v>11.128</v>
      </c>
      <c r="AL391" s="103">
        <v>11.74</v>
      </c>
      <c r="AM391" s="102">
        <v>22.568000000000001</v>
      </c>
    </row>
    <row r="392" spans="16:39" x14ac:dyDescent="0.25">
      <c r="P392" s="104">
        <v>0.38900000000000001</v>
      </c>
      <c r="Q392" s="103">
        <v>6.7264999999999997</v>
      </c>
      <c r="R392" s="103">
        <v>18.041</v>
      </c>
      <c r="S392" s="103">
        <v>1.722</v>
      </c>
      <c r="T392" s="103">
        <v>53.546999999999997</v>
      </c>
      <c r="U392" s="103">
        <v>1.9330000000000001</v>
      </c>
      <c r="V392" s="103">
        <v>12.331</v>
      </c>
      <c r="W392" s="103">
        <v>15.497</v>
      </c>
      <c r="X392" s="103">
        <v>13.553000000000001</v>
      </c>
      <c r="Y392" s="103">
        <v>12.942</v>
      </c>
      <c r="Z392" s="103">
        <v>23.951000000000001</v>
      </c>
      <c r="AA392" s="103">
        <v>2.3769999999999998</v>
      </c>
      <c r="AB392" s="103">
        <v>23.24</v>
      </c>
      <c r="AC392" s="103">
        <v>14.885999999999999</v>
      </c>
      <c r="AD392" s="103">
        <v>7.56</v>
      </c>
      <c r="AE392" s="103">
        <v>52.735999999999997</v>
      </c>
      <c r="AF392" s="103">
        <v>7.9710000000000001</v>
      </c>
      <c r="AG392" s="103">
        <v>30.061</v>
      </c>
      <c r="AH392" s="103">
        <v>7.2655000000000003</v>
      </c>
      <c r="AI392" s="103">
        <v>29.151</v>
      </c>
      <c r="AJ392" s="103">
        <v>30.861000000000001</v>
      </c>
      <c r="AK392" s="103">
        <v>11.109</v>
      </c>
      <c r="AL392" s="103">
        <v>11.72</v>
      </c>
      <c r="AM392" s="102">
        <v>22.529</v>
      </c>
    </row>
    <row r="393" spans="16:39" x14ac:dyDescent="0.25">
      <c r="P393" s="104">
        <v>0.39</v>
      </c>
      <c r="Q393" s="103">
        <v>6.7149999999999999</v>
      </c>
      <c r="R393" s="103">
        <v>18.010000000000002</v>
      </c>
      <c r="S393" s="103">
        <v>1.72</v>
      </c>
      <c r="T393" s="103">
        <v>53.47</v>
      </c>
      <c r="U393" s="103">
        <v>1.93</v>
      </c>
      <c r="V393" s="103">
        <v>12.31</v>
      </c>
      <c r="W393" s="103">
        <v>15.47</v>
      </c>
      <c r="X393" s="103">
        <v>13.53</v>
      </c>
      <c r="Y393" s="103">
        <v>12.92</v>
      </c>
      <c r="Z393" s="103">
        <v>23.91</v>
      </c>
      <c r="AA393" s="103">
        <v>2.37</v>
      </c>
      <c r="AB393" s="103">
        <v>23.2</v>
      </c>
      <c r="AC393" s="103">
        <v>14.86</v>
      </c>
      <c r="AD393" s="103">
        <v>7.55</v>
      </c>
      <c r="AE393" s="103">
        <v>52.66</v>
      </c>
      <c r="AF393" s="103">
        <v>7.96</v>
      </c>
      <c r="AG393" s="103">
        <v>30.01</v>
      </c>
      <c r="AH393" s="103">
        <v>7.2549999999999999</v>
      </c>
      <c r="AI393" s="103">
        <v>29.11</v>
      </c>
      <c r="AJ393" s="103">
        <v>30.81</v>
      </c>
      <c r="AK393" s="103">
        <v>11.09</v>
      </c>
      <c r="AL393" s="103">
        <v>11.7</v>
      </c>
      <c r="AM393" s="102">
        <v>22.49</v>
      </c>
    </row>
    <row r="394" spans="16:39" x14ac:dyDescent="0.25">
      <c r="P394" s="104">
        <v>0.39100000000000001</v>
      </c>
      <c r="Q394" s="103">
        <v>6.7035</v>
      </c>
      <c r="R394" s="103">
        <v>17.978999999999999</v>
      </c>
      <c r="S394" s="103">
        <v>1.718</v>
      </c>
      <c r="T394" s="103">
        <v>53.393000000000001</v>
      </c>
      <c r="U394" s="103">
        <v>1.927</v>
      </c>
      <c r="V394" s="103">
        <v>12.289</v>
      </c>
      <c r="W394" s="103">
        <v>15.443</v>
      </c>
      <c r="X394" s="103">
        <v>13.507</v>
      </c>
      <c r="Y394" s="103">
        <v>12.898</v>
      </c>
      <c r="Z394" s="103">
        <v>23.869</v>
      </c>
      <c r="AA394" s="103">
        <v>2.363</v>
      </c>
      <c r="AB394" s="103">
        <v>23.16</v>
      </c>
      <c r="AC394" s="103">
        <v>14.834</v>
      </c>
      <c r="AD394" s="103">
        <v>7.54</v>
      </c>
      <c r="AE394" s="103">
        <v>52.584000000000003</v>
      </c>
      <c r="AF394" s="103">
        <v>7.9489999999999998</v>
      </c>
      <c r="AG394" s="103">
        <v>29.959</v>
      </c>
      <c r="AH394" s="103">
        <v>7.2445000000000004</v>
      </c>
      <c r="AI394" s="103">
        <v>29.068999999999999</v>
      </c>
      <c r="AJ394" s="103">
        <v>30.759</v>
      </c>
      <c r="AK394" s="103">
        <v>11.071</v>
      </c>
      <c r="AL394" s="103">
        <v>11.68</v>
      </c>
      <c r="AM394" s="102">
        <v>22.451000000000001</v>
      </c>
    </row>
    <row r="395" spans="16:39" x14ac:dyDescent="0.25">
      <c r="P395" s="104">
        <v>0.39200000000000002</v>
      </c>
      <c r="Q395" s="103">
        <v>6.6920000000000002</v>
      </c>
      <c r="R395" s="103">
        <v>17.948</v>
      </c>
      <c r="S395" s="103">
        <v>1.716</v>
      </c>
      <c r="T395" s="103">
        <v>53.316000000000003</v>
      </c>
      <c r="U395" s="103">
        <v>1.9239999999999999</v>
      </c>
      <c r="V395" s="103">
        <v>12.268000000000001</v>
      </c>
      <c r="W395" s="103">
        <v>15.416</v>
      </c>
      <c r="X395" s="103">
        <v>13.484</v>
      </c>
      <c r="Y395" s="103">
        <v>12.875999999999999</v>
      </c>
      <c r="Z395" s="103">
        <v>23.827999999999999</v>
      </c>
      <c r="AA395" s="103">
        <v>2.3559999999999999</v>
      </c>
      <c r="AB395" s="103">
        <v>23.12</v>
      </c>
      <c r="AC395" s="103">
        <v>14.808</v>
      </c>
      <c r="AD395" s="103">
        <v>7.53</v>
      </c>
      <c r="AE395" s="103">
        <v>52.508000000000003</v>
      </c>
      <c r="AF395" s="103">
        <v>7.9379999999999997</v>
      </c>
      <c r="AG395" s="103">
        <v>29.908000000000001</v>
      </c>
      <c r="AH395" s="103">
        <v>7.234</v>
      </c>
      <c r="AI395" s="103">
        <v>29.027999999999999</v>
      </c>
      <c r="AJ395" s="103">
        <v>30.707999999999998</v>
      </c>
      <c r="AK395" s="103">
        <v>11.052</v>
      </c>
      <c r="AL395" s="103">
        <v>11.66</v>
      </c>
      <c r="AM395" s="102">
        <v>22.411999999999999</v>
      </c>
    </row>
    <row r="396" spans="16:39" x14ac:dyDescent="0.25">
      <c r="P396" s="104">
        <v>0.39300000000000002</v>
      </c>
      <c r="Q396" s="103">
        <v>6.6805000000000003</v>
      </c>
      <c r="R396" s="103">
        <v>17.917000000000002</v>
      </c>
      <c r="S396" s="103">
        <v>1.714</v>
      </c>
      <c r="T396" s="103">
        <v>53.238999999999997</v>
      </c>
      <c r="U396" s="103">
        <v>1.921</v>
      </c>
      <c r="V396" s="103">
        <v>12.247</v>
      </c>
      <c r="W396" s="103">
        <v>15.388999999999999</v>
      </c>
      <c r="X396" s="103">
        <v>13.461</v>
      </c>
      <c r="Y396" s="103">
        <v>12.853999999999999</v>
      </c>
      <c r="Z396" s="103">
        <v>23.786999999999999</v>
      </c>
      <c r="AA396" s="103">
        <v>2.3490000000000002</v>
      </c>
      <c r="AB396" s="103">
        <v>23.08</v>
      </c>
      <c r="AC396" s="103">
        <v>14.782</v>
      </c>
      <c r="AD396" s="103">
        <v>7.52</v>
      </c>
      <c r="AE396" s="103">
        <v>52.432000000000002</v>
      </c>
      <c r="AF396" s="103">
        <v>7.9269999999999996</v>
      </c>
      <c r="AG396" s="103">
        <v>29.856999999999999</v>
      </c>
      <c r="AH396" s="103">
        <v>7.2234999999999996</v>
      </c>
      <c r="AI396" s="103">
        <v>28.986999999999998</v>
      </c>
      <c r="AJ396" s="103">
        <v>30.657</v>
      </c>
      <c r="AK396" s="103">
        <v>11.032999999999999</v>
      </c>
      <c r="AL396" s="103">
        <v>11.64</v>
      </c>
      <c r="AM396" s="102">
        <v>22.373000000000001</v>
      </c>
    </row>
    <row r="397" spans="16:39" x14ac:dyDescent="0.25">
      <c r="P397" s="104">
        <v>0.39400000000000002</v>
      </c>
      <c r="Q397" s="103">
        <v>6.6689999999999996</v>
      </c>
      <c r="R397" s="103">
        <v>17.885999999999999</v>
      </c>
      <c r="S397" s="103">
        <v>1.712</v>
      </c>
      <c r="T397" s="103">
        <v>53.161999999999999</v>
      </c>
      <c r="U397" s="103">
        <v>1.9179999999999999</v>
      </c>
      <c r="V397" s="103">
        <v>12.226000000000001</v>
      </c>
      <c r="W397" s="103">
        <v>15.362</v>
      </c>
      <c r="X397" s="103">
        <v>13.438000000000001</v>
      </c>
      <c r="Y397" s="103">
        <v>12.832000000000001</v>
      </c>
      <c r="Z397" s="103">
        <v>23.745999999999999</v>
      </c>
      <c r="AA397" s="103">
        <v>2.3420000000000001</v>
      </c>
      <c r="AB397" s="103">
        <v>23.04</v>
      </c>
      <c r="AC397" s="103">
        <v>14.756</v>
      </c>
      <c r="AD397" s="103">
        <v>7.51</v>
      </c>
      <c r="AE397" s="103">
        <v>52.356000000000002</v>
      </c>
      <c r="AF397" s="103">
        <v>7.9160000000000004</v>
      </c>
      <c r="AG397" s="103">
        <v>29.806000000000001</v>
      </c>
      <c r="AH397" s="103">
        <v>7.2130000000000001</v>
      </c>
      <c r="AI397" s="103">
        <v>28.946000000000002</v>
      </c>
      <c r="AJ397" s="103">
        <v>30.606000000000002</v>
      </c>
      <c r="AK397" s="103">
        <v>11.013999999999999</v>
      </c>
      <c r="AL397" s="103">
        <v>11.62</v>
      </c>
      <c r="AM397" s="102">
        <v>22.334</v>
      </c>
    </row>
    <row r="398" spans="16:39" x14ac:dyDescent="0.25">
      <c r="P398" s="104">
        <v>0.39500000000000002</v>
      </c>
      <c r="Q398" s="103">
        <v>6.6574999999999998</v>
      </c>
      <c r="R398" s="103">
        <v>17.855</v>
      </c>
      <c r="S398" s="103">
        <v>1.71</v>
      </c>
      <c r="T398" s="103">
        <v>53.085000000000001</v>
      </c>
      <c r="U398" s="103">
        <v>1.915</v>
      </c>
      <c r="V398" s="103">
        <v>12.205</v>
      </c>
      <c r="W398" s="103">
        <v>15.335000000000001</v>
      </c>
      <c r="X398" s="103">
        <v>13.414999999999999</v>
      </c>
      <c r="Y398" s="103">
        <v>12.81</v>
      </c>
      <c r="Z398" s="103">
        <v>23.704999999999998</v>
      </c>
      <c r="AA398" s="103">
        <v>2.335</v>
      </c>
      <c r="AB398" s="103">
        <v>23</v>
      </c>
      <c r="AC398" s="103">
        <v>14.73</v>
      </c>
      <c r="AD398" s="103">
        <v>7.5</v>
      </c>
      <c r="AE398" s="103">
        <v>52.28</v>
      </c>
      <c r="AF398" s="103">
        <v>7.9050000000000002</v>
      </c>
      <c r="AG398" s="103">
        <v>29.754999999999999</v>
      </c>
      <c r="AH398" s="103">
        <v>7.2024999999999997</v>
      </c>
      <c r="AI398" s="103">
        <v>28.905000000000001</v>
      </c>
      <c r="AJ398" s="103">
        <v>30.555</v>
      </c>
      <c r="AK398" s="103">
        <v>10.994999999999999</v>
      </c>
      <c r="AL398" s="103">
        <v>11.6</v>
      </c>
      <c r="AM398" s="102">
        <v>22.295000000000002</v>
      </c>
    </row>
    <row r="399" spans="16:39" x14ac:dyDescent="0.25">
      <c r="P399" s="104">
        <v>0.39600000000000002</v>
      </c>
      <c r="Q399" s="103">
        <v>6.6459999999999999</v>
      </c>
      <c r="R399" s="103">
        <v>17.824000000000002</v>
      </c>
      <c r="S399" s="103">
        <v>1.708</v>
      </c>
      <c r="T399" s="103">
        <v>53.008000000000003</v>
      </c>
      <c r="U399" s="103">
        <v>1.9119999999999999</v>
      </c>
      <c r="V399" s="103">
        <v>12.183999999999999</v>
      </c>
      <c r="W399" s="103">
        <v>15.308</v>
      </c>
      <c r="X399" s="103">
        <v>13.391999999999999</v>
      </c>
      <c r="Y399" s="103">
        <v>12.788</v>
      </c>
      <c r="Z399" s="103">
        <v>23.664000000000001</v>
      </c>
      <c r="AA399" s="103">
        <v>2.3279999999999998</v>
      </c>
      <c r="AB399" s="103">
        <v>22.96</v>
      </c>
      <c r="AC399" s="103">
        <v>14.704000000000001</v>
      </c>
      <c r="AD399" s="103">
        <v>7.49</v>
      </c>
      <c r="AE399" s="103">
        <v>52.204000000000001</v>
      </c>
      <c r="AF399" s="103">
        <v>7.8940000000000001</v>
      </c>
      <c r="AG399" s="103">
        <v>29.704000000000001</v>
      </c>
      <c r="AH399" s="103">
        <v>7.1920000000000002</v>
      </c>
      <c r="AI399" s="103">
        <v>28.864000000000001</v>
      </c>
      <c r="AJ399" s="103">
        <v>30.504000000000001</v>
      </c>
      <c r="AK399" s="103">
        <v>10.976000000000001</v>
      </c>
      <c r="AL399" s="103">
        <v>11.58</v>
      </c>
      <c r="AM399" s="102">
        <v>22.256</v>
      </c>
    </row>
    <row r="400" spans="16:39" x14ac:dyDescent="0.25">
      <c r="P400" s="104">
        <v>0.39700000000000002</v>
      </c>
      <c r="Q400" s="103">
        <v>6.6345000000000001</v>
      </c>
      <c r="R400" s="103">
        <v>17.792999999999999</v>
      </c>
      <c r="S400" s="103">
        <v>1.706</v>
      </c>
      <c r="T400" s="103">
        <v>52.930999999999997</v>
      </c>
      <c r="U400" s="103">
        <v>1.909</v>
      </c>
      <c r="V400" s="103">
        <v>12.163</v>
      </c>
      <c r="W400" s="103">
        <v>15.281000000000001</v>
      </c>
      <c r="X400" s="103">
        <v>13.369</v>
      </c>
      <c r="Y400" s="103">
        <v>12.766</v>
      </c>
      <c r="Z400" s="103">
        <v>23.623000000000001</v>
      </c>
      <c r="AA400" s="103">
        <v>2.3210000000000002</v>
      </c>
      <c r="AB400" s="103">
        <v>22.92</v>
      </c>
      <c r="AC400" s="103">
        <v>14.678000000000001</v>
      </c>
      <c r="AD400" s="103">
        <v>7.48</v>
      </c>
      <c r="AE400" s="103">
        <v>52.128</v>
      </c>
      <c r="AF400" s="103">
        <v>7.883</v>
      </c>
      <c r="AG400" s="103">
        <v>29.652999999999999</v>
      </c>
      <c r="AH400" s="103">
        <v>7.1814999999999998</v>
      </c>
      <c r="AI400" s="103">
        <v>28.823</v>
      </c>
      <c r="AJ400" s="103">
        <v>30.452999999999999</v>
      </c>
      <c r="AK400" s="103">
        <v>10.957000000000001</v>
      </c>
      <c r="AL400" s="103">
        <v>11.56</v>
      </c>
      <c r="AM400" s="102">
        <v>22.216999999999999</v>
      </c>
    </row>
    <row r="401" spans="16:39" x14ac:dyDescent="0.25">
      <c r="P401" s="104">
        <v>0.39800000000000002</v>
      </c>
      <c r="Q401" s="103">
        <v>6.6230000000000002</v>
      </c>
      <c r="R401" s="103">
        <v>17.762</v>
      </c>
      <c r="S401" s="103">
        <v>1.704</v>
      </c>
      <c r="T401" s="103">
        <v>52.853999999999999</v>
      </c>
      <c r="U401" s="103">
        <v>1.9059999999999999</v>
      </c>
      <c r="V401" s="103">
        <v>12.141999999999999</v>
      </c>
      <c r="W401" s="103">
        <v>15.254</v>
      </c>
      <c r="X401" s="103">
        <v>13.346</v>
      </c>
      <c r="Y401" s="103">
        <v>12.744</v>
      </c>
      <c r="Z401" s="103">
        <v>23.582000000000001</v>
      </c>
      <c r="AA401" s="103">
        <v>2.3140000000000001</v>
      </c>
      <c r="AB401" s="103">
        <v>22.88</v>
      </c>
      <c r="AC401" s="103">
        <v>14.651999999999999</v>
      </c>
      <c r="AD401" s="103">
        <v>7.47</v>
      </c>
      <c r="AE401" s="103">
        <v>52.052</v>
      </c>
      <c r="AF401" s="103">
        <v>7.8719999999999999</v>
      </c>
      <c r="AG401" s="103">
        <v>29.602</v>
      </c>
      <c r="AH401" s="103">
        <v>7.1710000000000003</v>
      </c>
      <c r="AI401" s="103">
        <v>28.782</v>
      </c>
      <c r="AJ401" s="103">
        <v>30.402000000000001</v>
      </c>
      <c r="AK401" s="103">
        <v>10.938000000000001</v>
      </c>
      <c r="AL401" s="103">
        <v>11.54</v>
      </c>
      <c r="AM401" s="102">
        <v>22.178000000000001</v>
      </c>
    </row>
    <row r="402" spans="16:39" x14ac:dyDescent="0.25">
      <c r="P402" s="104">
        <v>0.39900000000000002</v>
      </c>
      <c r="Q402" s="103">
        <v>6.6115000000000004</v>
      </c>
      <c r="R402" s="103">
        <v>17.731000000000002</v>
      </c>
      <c r="S402" s="103">
        <v>1.702</v>
      </c>
      <c r="T402" s="103">
        <v>52.777000000000001</v>
      </c>
      <c r="U402" s="103">
        <v>1.903</v>
      </c>
      <c r="V402" s="103">
        <v>12.121</v>
      </c>
      <c r="W402" s="103">
        <v>15.227</v>
      </c>
      <c r="X402" s="103">
        <v>13.323</v>
      </c>
      <c r="Y402" s="103">
        <v>12.722</v>
      </c>
      <c r="Z402" s="103">
        <v>23.541</v>
      </c>
      <c r="AA402" s="103">
        <v>2.3069999999999999</v>
      </c>
      <c r="AB402" s="103">
        <v>22.84</v>
      </c>
      <c r="AC402" s="103">
        <v>14.625999999999999</v>
      </c>
      <c r="AD402" s="103">
        <v>7.46</v>
      </c>
      <c r="AE402" s="103">
        <v>51.975999999999999</v>
      </c>
      <c r="AF402" s="103">
        <v>7.8609999999999998</v>
      </c>
      <c r="AG402" s="103">
        <v>29.550999999999998</v>
      </c>
      <c r="AH402" s="103">
        <v>7.1604999999999999</v>
      </c>
      <c r="AI402" s="103">
        <v>28.741</v>
      </c>
      <c r="AJ402" s="103">
        <v>30.350999999999999</v>
      </c>
      <c r="AK402" s="103">
        <v>10.919</v>
      </c>
      <c r="AL402" s="103">
        <v>11.52</v>
      </c>
      <c r="AM402" s="102">
        <v>22.138999999999999</v>
      </c>
    </row>
    <row r="403" spans="16:39" x14ac:dyDescent="0.25">
      <c r="P403" s="104">
        <v>0.4</v>
      </c>
      <c r="Q403" s="103">
        <v>6.6</v>
      </c>
      <c r="R403" s="103">
        <v>17.7</v>
      </c>
      <c r="S403" s="103">
        <v>1.7</v>
      </c>
      <c r="T403" s="103">
        <v>52.7</v>
      </c>
      <c r="U403" s="103">
        <v>1.9</v>
      </c>
      <c r="V403" s="103">
        <v>12.1</v>
      </c>
      <c r="W403" s="103">
        <v>15.2</v>
      </c>
      <c r="X403" s="103">
        <v>13.3</v>
      </c>
      <c r="Y403" s="103">
        <v>12.7</v>
      </c>
      <c r="Z403" s="103">
        <v>23.5</v>
      </c>
      <c r="AA403" s="103">
        <v>2.2999999999999998</v>
      </c>
      <c r="AB403" s="103">
        <v>22.8</v>
      </c>
      <c r="AC403" s="103">
        <v>14.6</v>
      </c>
      <c r="AD403" s="103">
        <v>7.45</v>
      </c>
      <c r="AE403" s="103">
        <v>51.9</v>
      </c>
      <c r="AF403" s="103">
        <v>7.85</v>
      </c>
      <c r="AG403" s="103">
        <v>29.5</v>
      </c>
      <c r="AH403" s="103">
        <v>7.15</v>
      </c>
      <c r="AI403" s="103">
        <v>28.7</v>
      </c>
      <c r="AJ403" s="103">
        <v>30.3</v>
      </c>
      <c r="AK403" s="103">
        <v>10.9</v>
      </c>
      <c r="AL403" s="103">
        <v>11.5</v>
      </c>
      <c r="AM403" s="102">
        <v>22.1</v>
      </c>
    </row>
    <row r="404" spans="16:39" x14ac:dyDescent="0.25">
      <c r="P404" s="104">
        <v>0.40100000000000002</v>
      </c>
      <c r="Q404" s="103">
        <v>6.5890000000000004</v>
      </c>
      <c r="R404" s="103">
        <v>17.678999999999998</v>
      </c>
      <c r="S404" s="103">
        <v>1.698</v>
      </c>
      <c r="T404" s="103">
        <v>52.637</v>
      </c>
      <c r="U404" s="103">
        <v>1.8979999999999999</v>
      </c>
      <c r="V404" s="103">
        <v>12.085000000000001</v>
      </c>
      <c r="W404" s="103">
        <v>15.180999999999999</v>
      </c>
      <c r="X404" s="103">
        <v>13.282999999999999</v>
      </c>
      <c r="Y404" s="103">
        <v>12.683999999999999</v>
      </c>
      <c r="Z404" s="103">
        <v>23.472999999999999</v>
      </c>
      <c r="AA404" s="103">
        <v>2.2959999999999998</v>
      </c>
      <c r="AB404" s="103">
        <v>22.774000000000001</v>
      </c>
      <c r="AC404" s="103">
        <v>14.581</v>
      </c>
      <c r="AD404" s="103">
        <v>7.4405000000000001</v>
      </c>
      <c r="AE404" s="103">
        <v>51.838000000000001</v>
      </c>
      <c r="AF404" s="103">
        <v>7.84</v>
      </c>
      <c r="AG404" s="103">
        <v>29.468</v>
      </c>
      <c r="AH404" s="103">
        <v>7.1395</v>
      </c>
      <c r="AI404" s="103">
        <v>28.669</v>
      </c>
      <c r="AJ404" s="103">
        <v>30.265999999999998</v>
      </c>
      <c r="AK404" s="103">
        <v>10.885999999999999</v>
      </c>
      <c r="AL404" s="103">
        <v>11.486000000000001</v>
      </c>
      <c r="AM404" s="102">
        <v>22.076000000000001</v>
      </c>
    </row>
    <row r="405" spans="16:39" x14ac:dyDescent="0.25">
      <c r="P405" s="104">
        <v>0.40200000000000002</v>
      </c>
      <c r="Q405" s="103">
        <v>6.5780000000000003</v>
      </c>
      <c r="R405" s="103">
        <v>17.658000000000001</v>
      </c>
      <c r="S405" s="103">
        <v>1.696</v>
      </c>
      <c r="T405" s="103">
        <v>52.573999999999998</v>
      </c>
      <c r="U405" s="103">
        <v>1.8959999999999999</v>
      </c>
      <c r="V405" s="103">
        <v>12.07</v>
      </c>
      <c r="W405" s="103">
        <v>15.162000000000001</v>
      </c>
      <c r="X405" s="103">
        <v>13.266</v>
      </c>
      <c r="Y405" s="103">
        <v>12.667999999999999</v>
      </c>
      <c r="Z405" s="103">
        <v>23.446000000000002</v>
      </c>
      <c r="AA405" s="103">
        <v>2.2919999999999998</v>
      </c>
      <c r="AB405" s="103">
        <v>22.748000000000001</v>
      </c>
      <c r="AC405" s="103">
        <v>14.561999999999999</v>
      </c>
      <c r="AD405" s="103">
        <v>7.431</v>
      </c>
      <c r="AE405" s="103">
        <v>51.776000000000003</v>
      </c>
      <c r="AF405" s="103">
        <v>7.83</v>
      </c>
      <c r="AG405" s="103">
        <v>29.436</v>
      </c>
      <c r="AH405" s="103">
        <v>7.1289999999999996</v>
      </c>
      <c r="AI405" s="103">
        <v>28.638000000000002</v>
      </c>
      <c r="AJ405" s="103">
        <v>30.231999999999999</v>
      </c>
      <c r="AK405" s="103">
        <v>10.872</v>
      </c>
      <c r="AL405" s="103">
        <v>11.472</v>
      </c>
      <c r="AM405" s="102">
        <v>22.052</v>
      </c>
    </row>
    <row r="406" spans="16:39" x14ac:dyDescent="0.25">
      <c r="P406" s="104">
        <v>0.40300000000000002</v>
      </c>
      <c r="Q406" s="103">
        <v>6.5670000000000002</v>
      </c>
      <c r="R406" s="103">
        <v>17.637</v>
      </c>
      <c r="S406" s="103">
        <v>1.694</v>
      </c>
      <c r="T406" s="103">
        <v>52.511000000000003</v>
      </c>
      <c r="U406" s="103">
        <v>1.8939999999999999</v>
      </c>
      <c r="V406" s="103">
        <v>12.055</v>
      </c>
      <c r="W406" s="103">
        <v>15.143000000000001</v>
      </c>
      <c r="X406" s="103">
        <v>13.249000000000001</v>
      </c>
      <c r="Y406" s="103">
        <v>12.651999999999999</v>
      </c>
      <c r="Z406" s="103">
        <v>23.419</v>
      </c>
      <c r="AA406" s="103">
        <v>2.2879999999999998</v>
      </c>
      <c r="AB406" s="103">
        <v>22.722000000000001</v>
      </c>
      <c r="AC406" s="103">
        <v>14.542999999999999</v>
      </c>
      <c r="AD406" s="103">
        <v>7.4215</v>
      </c>
      <c r="AE406" s="103">
        <v>51.713999999999999</v>
      </c>
      <c r="AF406" s="103">
        <v>7.82</v>
      </c>
      <c r="AG406" s="103">
        <v>29.404</v>
      </c>
      <c r="AH406" s="103">
        <v>7.1185</v>
      </c>
      <c r="AI406" s="103">
        <v>28.606999999999999</v>
      </c>
      <c r="AJ406" s="103">
        <v>30.198</v>
      </c>
      <c r="AK406" s="103">
        <v>10.858000000000001</v>
      </c>
      <c r="AL406" s="103">
        <v>11.458</v>
      </c>
      <c r="AM406" s="102">
        <v>22.027999999999999</v>
      </c>
    </row>
    <row r="407" spans="16:39" x14ac:dyDescent="0.25">
      <c r="P407" s="104">
        <v>0.40400000000000003</v>
      </c>
      <c r="Q407" s="103">
        <v>6.556</v>
      </c>
      <c r="R407" s="103">
        <v>17.616</v>
      </c>
      <c r="S407" s="103">
        <v>1.6919999999999999</v>
      </c>
      <c r="T407" s="103">
        <v>52.448</v>
      </c>
      <c r="U407" s="103">
        <v>1.8919999999999999</v>
      </c>
      <c r="V407" s="103">
        <v>12.04</v>
      </c>
      <c r="W407" s="103">
        <v>15.124000000000001</v>
      </c>
      <c r="X407" s="103">
        <v>13.231999999999999</v>
      </c>
      <c r="Y407" s="103">
        <v>12.635999999999999</v>
      </c>
      <c r="Z407" s="103">
        <v>23.391999999999999</v>
      </c>
      <c r="AA407" s="103">
        <v>2.2839999999999998</v>
      </c>
      <c r="AB407" s="103">
        <v>22.696000000000002</v>
      </c>
      <c r="AC407" s="103">
        <v>14.523999999999999</v>
      </c>
      <c r="AD407" s="103">
        <v>7.4119999999999999</v>
      </c>
      <c r="AE407" s="103">
        <v>51.652000000000001</v>
      </c>
      <c r="AF407" s="103">
        <v>7.81</v>
      </c>
      <c r="AG407" s="103">
        <v>29.372</v>
      </c>
      <c r="AH407" s="103">
        <v>7.1079999999999997</v>
      </c>
      <c r="AI407" s="103">
        <v>28.576000000000001</v>
      </c>
      <c r="AJ407" s="103">
        <v>30.164000000000001</v>
      </c>
      <c r="AK407" s="103">
        <v>10.843999999999999</v>
      </c>
      <c r="AL407" s="103">
        <v>11.444000000000001</v>
      </c>
      <c r="AM407" s="102">
        <v>22.004000000000001</v>
      </c>
    </row>
    <row r="408" spans="16:39" x14ac:dyDescent="0.25">
      <c r="P408" s="104">
        <v>0.40500000000000003</v>
      </c>
      <c r="Q408" s="103">
        <v>6.5449999999999999</v>
      </c>
      <c r="R408" s="103">
        <v>17.594999999999999</v>
      </c>
      <c r="S408" s="103">
        <v>1.69</v>
      </c>
      <c r="T408" s="103">
        <v>52.384999999999998</v>
      </c>
      <c r="U408" s="103">
        <v>1.89</v>
      </c>
      <c r="V408" s="103">
        <v>12.025</v>
      </c>
      <c r="W408" s="103">
        <v>15.105</v>
      </c>
      <c r="X408" s="103">
        <v>13.215</v>
      </c>
      <c r="Y408" s="103">
        <v>12.62</v>
      </c>
      <c r="Z408" s="103">
        <v>23.364999999999998</v>
      </c>
      <c r="AA408" s="103">
        <v>2.2799999999999998</v>
      </c>
      <c r="AB408" s="103">
        <v>22.67</v>
      </c>
      <c r="AC408" s="103">
        <v>14.505000000000001</v>
      </c>
      <c r="AD408" s="103">
        <v>7.4024999999999999</v>
      </c>
      <c r="AE408" s="103">
        <v>51.59</v>
      </c>
      <c r="AF408" s="103">
        <v>7.8</v>
      </c>
      <c r="AG408" s="103">
        <v>29.34</v>
      </c>
      <c r="AH408" s="103">
        <v>7.0975000000000001</v>
      </c>
      <c r="AI408" s="103">
        <v>28.545000000000002</v>
      </c>
      <c r="AJ408" s="103">
        <v>30.13</v>
      </c>
      <c r="AK408" s="103">
        <v>10.83</v>
      </c>
      <c r="AL408" s="103">
        <v>11.43</v>
      </c>
      <c r="AM408" s="102">
        <v>21.98</v>
      </c>
    </row>
    <row r="409" spans="16:39" x14ac:dyDescent="0.25">
      <c r="P409" s="104">
        <v>0.40600000000000003</v>
      </c>
      <c r="Q409" s="103">
        <v>6.5339999999999998</v>
      </c>
      <c r="R409" s="103">
        <v>17.574000000000002</v>
      </c>
      <c r="S409" s="103">
        <v>1.6879999999999999</v>
      </c>
      <c r="T409" s="103">
        <v>52.322000000000003</v>
      </c>
      <c r="U409" s="103">
        <v>1.8879999999999999</v>
      </c>
      <c r="V409" s="103">
        <v>12.01</v>
      </c>
      <c r="W409" s="103">
        <v>15.086</v>
      </c>
      <c r="X409" s="103">
        <v>13.198</v>
      </c>
      <c r="Y409" s="103">
        <v>12.603999999999999</v>
      </c>
      <c r="Z409" s="103">
        <v>23.338000000000001</v>
      </c>
      <c r="AA409" s="103">
        <v>2.2759999999999998</v>
      </c>
      <c r="AB409" s="103">
        <v>22.643999999999998</v>
      </c>
      <c r="AC409" s="103">
        <v>14.486000000000001</v>
      </c>
      <c r="AD409" s="103">
        <v>7.3929999999999998</v>
      </c>
      <c r="AE409" s="103">
        <v>51.527999999999999</v>
      </c>
      <c r="AF409" s="103">
        <v>7.79</v>
      </c>
      <c r="AG409" s="103">
        <v>29.308</v>
      </c>
      <c r="AH409" s="103">
        <v>7.0869999999999997</v>
      </c>
      <c r="AI409" s="103">
        <v>28.513999999999999</v>
      </c>
      <c r="AJ409" s="103">
        <v>30.096</v>
      </c>
      <c r="AK409" s="103">
        <v>10.816000000000001</v>
      </c>
      <c r="AL409" s="103">
        <v>11.416</v>
      </c>
      <c r="AM409" s="102">
        <v>21.956</v>
      </c>
    </row>
    <row r="410" spans="16:39" x14ac:dyDescent="0.25">
      <c r="P410" s="104">
        <v>0.40699999999999997</v>
      </c>
      <c r="Q410" s="103">
        <v>6.5229999999999997</v>
      </c>
      <c r="R410" s="103">
        <v>17.553000000000001</v>
      </c>
      <c r="S410" s="103">
        <v>1.6859999999999999</v>
      </c>
      <c r="T410" s="103">
        <v>52.259</v>
      </c>
      <c r="U410" s="103">
        <v>1.8859999999999999</v>
      </c>
      <c r="V410" s="103">
        <v>11.994999999999999</v>
      </c>
      <c r="W410" s="103">
        <v>15.067</v>
      </c>
      <c r="X410" s="103">
        <v>13.180999999999999</v>
      </c>
      <c r="Y410" s="103">
        <v>12.587999999999999</v>
      </c>
      <c r="Z410" s="103">
        <v>23.311</v>
      </c>
      <c r="AA410" s="103">
        <v>2.2719999999999998</v>
      </c>
      <c r="AB410" s="103">
        <v>22.617999999999999</v>
      </c>
      <c r="AC410" s="103">
        <v>14.467000000000001</v>
      </c>
      <c r="AD410" s="103">
        <v>7.3834999999999997</v>
      </c>
      <c r="AE410" s="103">
        <v>51.466000000000001</v>
      </c>
      <c r="AF410" s="103">
        <v>7.78</v>
      </c>
      <c r="AG410" s="103">
        <v>29.276</v>
      </c>
      <c r="AH410" s="103">
        <v>7.0765000000000002</v>
      </c>
      <c r="AI410" s="103">
        <v>28.483000000000001</v>
      </c>
      <c r="AJ410" s="103">
        <v>30.062000000000001</v>
      </c>
      <c r="AK410" s="103">
        <v>10.802</v>
      </c>
      <c r="AL410" s="103">
        <v>11.401999999999999</v>
      </c>
      <c r="AM410" s="102">
        <v>21.931999999999999</v>
      </c>
    </row>
    <row r="411" spans="16:39" x14ac:dyDescent="0.25">
      <c r="P411" s="104">
        <v>0.40799999999999997</v>
      </c>
      <c r="Q411" s="103">
        <v>6.5119999999999996</v>
      </c>
      <c r="R411" s="103">
        <v>17.532</v>
      </c>
      <c r="S411" s="103">
        <v>1.6839999999999999</v>
      </c>
      <c r="T411" s="103">
        <v>52.195999999999998</v>
      </c>
      <c r="U411" s="103">
        <v>1.8839999999999999</v>
      </c>
      <c r="V411" s="103">
        <v>11.98</v>
      </c>
      <c r="W411" s="103">
        <v>15.048</v>
      </c>
      <c r="X411" s="103">
        <v>13.164</v>
      </c>
      <c r="Y411" s="103">
        <v>12.571999999999999</v>
      </c>
      <c r="Z411" s="103">
        <v>23.283999999999999</v>
      </c>
      <c r="AA411" s="103">
        <v>2.2679999999999998</v>
      </c>
      <c r="AB411" s="103">
        <v>22.591999999999999</v>
      </c>
      <c r="AC411" s="103">
        <v>14.448</v>
      </c>
      <c r="AD411" s="103">
        <v>7.3739999999999997</v>
      </c>
      <c r="AE411" s="103">
        <v>51.404000000000003</v>
      </c>
      <c r="AF411" s="103">
        <v>7.77</v>
      </c>
      <c r="AG411" s="103">
        <v>29.244</v>
      </c>
      <c r="AH411" s="103">
        <v>7.0659999999999998</v>
      </c>
      <c r="AI411" s="103">
        <v>28.452000000000002</v>
      </c>
      <c r="AJ411" s="103">
        <v>30.027999999999999</v>
      </c>
      <c r="AK411" s="103">
        <v>10.788</v>
      </c>
      <c r="AL411" s="103">
        <v>11.388</v>
      </c>
      <c r="AM411" s="102">
        <v>21.908000000000001</v>
      </c>
    </row>
    <row r="412" spans="16:39" x14ac:dyDescent="0.25">
      <c r="P412" s="104">
        <v>0.40899999999999997</v>
      </c>
      <c r="Q412" s="103">
        <v>6.5010000000000003</v>
      </c>
      <c r="R412" s="103">
        <v>17.510999999999999</v>
      </c>
      <c r="S412" s="103">
        <v>1.6819999999999999</v>
      </c>
      <c r="T412" s="103">
        <v>52.133000000000003</v>
      </c>
      <c r="U412" s="103">
        <v>1.8819999999999999</v>
      </c>
      <c r="V412" s="103">
        <v>11.965</v>
      </c>
      <c r="W412" s="103">
        <v>15.029</v>
      </c>
      <c r="X412" s="103">
        <v>13.147</v>
      </c>
      <c r="Y412" s="103">
        <v>12.555999999999999</v>
      </c>
      <c r="Z412" s="103">
        <v>23.257000000000001</v>
      </c>
      <c r="AA412" s="103">
        <v>2.2639999999999998</v>
      </c>
      <c r="AB412" s="103">
        <v>22.565999999999999</v>
      </c>
      <c r="AC412" s="103">
        <v>14.429</v>
      </c>
      <c r="AD412" s="103">
        <v>7.3644999999999996</v>
      </c>
      <c r="AE412" s="103">
        <v>51.341999999999999</v>
      </c>
      <c r="AF412" s="103">
        <v>7.76</v>
      </c>
      <c r="AG412" s="103">
        <v>29.212</v>
      </c>
      <c r="AH412" s="103">
        <v>7.0555000000000003</v>
      </c>
      <c r="AI412" s="103">
        <v>28.420999999999999</v>
      </c>
      <c r="AJ412" s="103">
        <v>29.994</v>
      </c>
      <c r="AK412" s="103">
        <v>10.773999999999999</v>
      </c>
      <c r="AL412" s="103">
        <v>11.374000000000001</v>
      </c>
      <c r="AM412" s="102">
        <v>21.884</v>
      </c>
    </row>
    <row r="413" spans="16:39" x14ac:dyDescent="0.25">
      <c r="P413" s="104">
        <v>0.41</v>
      </c>
      <c r="Q413" s="103">
        <v>6.49</v>
      </c>
      <c r="R413" s="103">
        <v>17.489999999999998</v>
      </c>
      <c r="S413" s="103">
        <v>1.68</v>
      </c>
      <c r="T413" s="103">
        <v>52.07</v>
      </c>
      <c r="U413" s="103">
        <v>1.88</v>
      </c>
      <c r="V413" s="103">
        <v>11.95</v>
      </c>
      <c r="W413" s="103">
        <v>15.01</v>
      </c>
      <c r="X413" s="103">
        <v>13.13</v>
      </c>
      <c r="Y413" s="103">
        <v>12.54</v>
      </c>
      <c r="Z413" s="103">
        <v>23.23</v>
      </c>
      <c r="AA413" s="103">
        <v>2.2599999999999998</v>
      </c>
      <c r="AB413" s="103">
        <v>22.54</v>
      </c>
      <c r="AC413" s="103">
        <v>14.41</v>
      </c>
      <c r="AD413" s="103">
        <v>7.3550000000000004</v>
      </c>
      <c r="AE413" s="103">
        <v>51.28</v>
      </c>
      <c r="AF413" s="103">
        <v>7.75</v>
      </c>
      <c r="AG413" s="103">
        <v>29.18</v>
      </c>
      <c r="AH413" s="103">
        <v>7.0449999999999999</v>
      </c>
      <c r="AI413" s="103">
        <v>28.39</v>
      </c>
      <c r="AJ413" s="103">
        <v>29.96</v>
      </c>
      <c r="AK413" s="103">
        <v>10.76</v>
      </c>
      <c r="AL413" s="103">
        <v>11.36</v>
      </c>
      <c r="AM413" s="102">
        <v>21.86</v>
      </c>
    </row>
    <row r="414" spans="16:39" x14ac:dyDescent="0.25">
      <c r="P414" s="104">
        <v>0.41099999999999998</v>
      </c>
      <c r="Q414" s="103">
        <v>6.4790000000000001</v>
      </c>
      <c r="R414" s="103">
        <v>17.469000000000001</v>
      </c>
      <c r="S414" s="103">
        <v>1.6779999999999999</v>
      </c>
      <c r="T414" s="103">
        <v>52.006999999999998</v>
      </c>
      <c r="U414" s="103">
        <v>1.8779999999999999</v>
      </c>
      <c r="V414" s="103">
        <v>11.935</v>
      </c>
      <c r="W414" s="103">
        <v>14.991</v>
      </c>
      <c r="X414" s="103">
        <v>13.113</v>
      </c>
      <c r="Y414" s="103">
        <v>12.523999999999999</v>
      </c>
      <c r="Z414" s="103">
        <v>23.202999999999999</v>
      </c>
      <c r="AA414" s="103">
        <v>2.2559999999999998</v>
      </c>
      <c r="AB414" s="103">
        <v>22.513999999999999</v>
      </c>
      <c r="AC414" s="103">
        <v>14.391</v>
      </c>
      <c r="AD414" s="103">
        <v>7.3455000000000004</v>
      </c>
      <c r="AE414" s="103">
        <v>51.218000000000004</v>
      </c>
      <c r="AF414" s="103">
        <v>7.74</v>
      </c>
      <c r="AG414" s="103">
        <v>29.148</v>
      </c>
      <c r="AH414" s="103">
        <v>7.0345000000000004</v>
      </c>
      <c r="AI414" s="103">
        <v>28.359000000000002</v>
      </c>
      <c r="AJ414" s="103">
        <v>29.925999999999998</v>
      </c>
      <c r="AK414" s="103">
        <v>10.746</v>
      </c>
      <c r="AL414" s="103">
        <v>11.346</v>
      </c>
      <c r="AM414" s="102">
        <v>21.835999999999999</v>
      </c>
    </row>
    <row r="415" spans="16:39" x14ac:dyDescent="0.25">
      <c r="P415" s="104">
        <v>0.41199999999999998</v>
      </c>
      <c r="Q415" s="103">
        <v>6.468</v>
      </c>
      <c r="R415" s="103">
        <v>17.448</v>
      </c>
      <c r="S415" s="103">
        <v>1.6759999999999999</v>
      </c>
      <c r="T415" s="103">
        <v>51.944000000000003</v>
      </c>
      <c r="U415" s="103">
        <v>1.8759999999999999</v>
      </c>
      <c r="V415" s="103">
        <v>11.92</v>
      </c>
      <c r="W415" s="103">
        <v>14.972</v>
      </c>
      <c r="X415" s="103">
        <v>13.096</v>
      </c>
      <c r="Y415" s="103">
        <v>12.507999999999999</v>
      </c>
      <c r="Z415" s="103">
        <v>23.175999999999998</v>
      </c>
      <c r="AA415" s="103">
        <v>2.2519999999999998</v>
      </c>
      <c r="AB415" s="103">
        <v>22.488</v>
      </c>
      <c r="AC415" s="103">
        <v>14.372</v>
      </c>
      <c r="AD415" s="103">
        <v>7.3360000000000003</v>
      </c>
      <c r="AE415" s="103">
        <v>51.155999999999999</v>
      </c>
      <c r="AF415" s="103">
        <v>7.73</v>
      </c>
      <c r="AG415" s="103">
        <v>29.116</v>
      </c>
      <c r="AH415" s="103">
        <v>7.024</v>
      </c>
      <c r="AI415" s="103">
        <v>28.327999999999999</v>
      </c>
      <c r="AJ415" s="103">
        <v>29.891999999999999</v>
      </c>
      <c r="AK415" s="103">
        <v>10.731999999999999</v>
      </c>
      <c r="AL415" s="103">
        <v>11.332000000000001</v>
      </c>
      <c r="AM415" s="102">
        <v>21.812000000000001</v>
      </c>
    </row>
    <row r="416" spans="16:39" x14ac:dyDescent="0.25">
      <c r="P416" s="104">
        <v>0.41299999999999998</v>
      </c>
      <c r="Q416" s="103">
        <v>6.4569999999999999</v>
      </c>
      <c r="R416" s="103">
        <v>17.427</v>
      </c>
      <c r="S416" s="103">
        <v>1.6739999999999999</v>
      </c>
      <c r="T416" s="103">
        <v>51.881</v>
      </c>
      <c r="U416" s="103">
        <v>1.8740000000000001</v>
      </c>
      <c r="V416" s="103">
        <v>11.904999999999999</v>
      </c>
      <c r="W416" s="103">
        <v>14.952999999999999</v>
      </c>
      <c r="X416" s="103">
        <v>13.079000000000001</v>
      </c>
      <c r="Y416" s="103">
        <v>12.492000000000001</v>
      </c>
      <c r="Z416" s="103">
        <v>23.149000000000001</v>
      </c>
      <c r="AA416" s="103">
        <v>2.2480000000000002</v>
      </c>
      <c r="AB416" s="103">
        <v>22.462</v>
      </c>
      <c r="AC416" s="103">
        <v>14.353</v>
      </c>
      <c r="AD416" s="103">
        <v>7.3265000000000002</v>
      </c>
      <c r="AE416" s="103">
        <v>51.094000000000001</v>
      </c>
      <c r="AF416" s="103">
        <v>7.72</v>
      </c>
      <c r="AG416" s="103">
        <v>29.084</v>
      </c>
      <c r="AH416" s="103">
        <v>7.0134999999999996</v>
      </c>
      <c r="AI416" s="103">
        <v>28.297000000000001</v>
      </c>
      <c r="AJ416" s="103">
        <v>29.858000000000001</v>
      </c>
      <c r="AK416" s="103">
        <v>10.718</v>
      </c>
      <c r="AL416" s="103">
        <v>11.318</v>
      </c>
      <c r="AM416" s="102">
        <v>21.788</v>
      </c>
    </row>
    <row r="417" spans="16:39" x14ac:dyDescent="0.25">
      <c r="P417" s="104">
        <v>0.41399999999999998</v>
      </c>
      <c r="Q417" s="103">
        <v>6.4459999999999997</v>
      </c>
      <c r="R417" s="103">
        <v>17.405999999999999</v>
      </c>
      <c r="S417" s="103">
        <v>1.6719999999999999</v>
      </c>
      <c r="T417" s="103">
        <v>51.817999999999998</v>
      </c>
      <c r="U417" s="103">
        <v>1.8720000000000001</v>
      </c>
      <c r="V417" s="103">
        <v>11.89</v>
      </c>
      <c r="W417" s="103">
        <v>14.933999999999999</v>
      </c>
      <c r="X417" s="103">
        <v>13.061999999999999</v>
      </c>
      <c r="Y417" s="103">
        <v>12.476000000000001</v>
      </c>
      <c r="Z417" s="103">
        <v>23.122</v>
      </c>
      <c r="AA417" s="103">
        <v>2.2440000000000002</v>
      </c>
      <c r="AB417" s="103">
        <v>22.436</v>
      </c>
      <c r="AC417" s="103">
        <v>14.334</v>
      </c>
      <c r="AD417" s="103">
        <v>7.3170000000000002</v>
      </c>
      <c r="AE417" s="103">
        <v>51.031999999999996</v>
      </c>
      <c r="AF417" s="103">
        <v>7.71</v>
      </c>
      <c r="AG417" s="103">
        <v>29.052</v>
      </c>
      <c r="AH417" s="103">
        <v>7.0030000000000001</v>
      </c>
      <c r="AI417" s="103">
        <v>28.265999999999998</v>
      </c>
      <c r="AJ417" s="103">
        <v>29.824000000000002</v>
      </c>
      <c r="AK417" s="103">
        <v>10.704000000000001</v>
      </c>
      <c r="AL417" s="103">
        <v>11.304</v>
      </c>
      <c r="AM417" s="102">
        <v>21.763999999999999</v>
      </c>
    </row>
    <row r="418" spans="16:39" x14ac:dyDescent="0.25">
      <c r="P418" s="104">
        <v>0.41499999999999998</v>
      </c>
      <c r="Q418" s="103">
        <v>6.4349999999999996</v>
      </c>
      <c r="R418" s="103">
        <v>17.385000000000002</v>
      </c>
      <c r="S418" s="103">
        <v>1.67</v>
      </c>
      <c r="T418" s="103">
        <v>51.755000000000003</v>
      </c>
      <c r="U418" s="103">
        <v>1.87</v>
      </c>
      <c r="V418" s="103">
        <v>11.875</v>
      </c>
      <c r="W418" s="103">
        <v>14.914999999999999</v>
      </c>
      <c r="X418" s="103">
        <v>13.045</v>
      </c>
      <c r="Y418" s="103">
        <v>12.46</v>
      </c>
      <c r="Z418" s="103">
        <v>23.094999999999999</v>
      </c>
      <c r="AA418" s="103">
        <v>2.2400000000000002</v>
      </c>
      <c r="AB418" s="103">
        <v>22.41</v>
      </c>
      <c r="AC418" s="103">
        <v>14.315</v>
      </c>
      <c r="AD418" s="103">
        <v>7.3075000000000001</v>
      </c>
      <c r="AE418" s="103">
        <v>50.97</v>
      </c>
      <c r="AF418" s="103">
        <v>7.7</v>
      </c>
      <c r="AG418" s="103">
        <v>29.02</v>
      </c>
      <c r="AH418" s="103">
        <v>6.9924999999999997</v>
      </c>
      <c r="AI418" s="103">
        <v>28.234999999999999</v>
      </c>
      <c r="AJ418" s="103">
        <v>29.79</v>
      </c>
      <c r="AK418" s="103">
        <v>10.69</v>
      </c>
      <c r="AL418" s="103">
        <v>11.29</v>
      </c>
      <c r="AM418" s="102">
        <v>21.74</v>
      </c>
    </row>
    <row r="419" spans="16:39" x14ac:dyDescent="0.25">
      <c r="P419" s="104">
        <v>0.41599999999999998</v>
      </c>
      <c r="Q419" s="103">
        <v>6.4240000000000004</v>
      </c>
      <c r="R419" s="103">
        <v>17.364000000000001</v>
      </c>
      <c r="S419" s="103">
        <v>1.6679999999999999</v>
      </c>
      <c r="T419" s="103">
        <v>51.692</v>
      </c>
      <c r="U419" s="103">
        <v>1.8680000000000001</v>
      </c>
      <c r="V419" s="103">
        <v>11.86</v>
      </c>
      <c r="W419" s="103">
        <v>14.896000000000001</v>
      </c>
      <c r="X419" s="103">
        <v>13.028</v>
      </c>
      <c r="Y419" s="103">
        <v>12.444000000000001</v>
      </c>
      <c r="Z419" s="103">
        <v>23.068000000000001</v>
      </c>
      <c r="AA419" s="103">
        <v>2.2360000000000002</v>
      </c>
      <c r="AB419" s="103">
        <v>22.384</v>
      </c>
      <c r="AC419" s="103">
        <v>14.295999999999999</v>
      </c>
      <c r="AD419" s="103">
        <v>7.298</v>
      </c>
      <c r="AE419" s="103">
        <v>50.908000000000001</v>
      </c>
      <c r="AF419" s="103">
        <v>7.69</v>
      </c>
      <c r="AG419" s="103">
        <v>28.988</v>
      </c>
      <c r="AH419" s="103">
        <v>6.9820000000000002</v>
      </c>
      <c r="AI419" s="103">
        <v>28.204000000000001</v>
      </c>
      <c r="AJ419" s="103">
        <v>29.756</v>
      </c>
      <c r="AK419" s="103">
        <v>10.676</v>
      </c>
      <c r="AL419" s="103">
        <v>11.276</v>
      </c>
      <c r="AM419" s="102">
        <v>21.716000000000001</v>
      </c>
    </row>
    <row r="420" spans="16:39" x14ac:dyDescent="0.25">
      <c r="P420" s="104">
        <v>0.41699999999999998</v>
      </c>
      <c r="Q420" s="103">
        <v>6.4130000000000003</v>
      </c>
      <c r="R420" s="103">
        <v>17.343</v>
      </c>
      <c r="S420" s="103">
        <v>1.6659999999999999</v>
      </c>
      <c r="T420" s="103">
        <v>51.628999999999998</v>
      </c>
      <c r="U420" s="103">
        <v>1.8660000000000001</v>
      </c>
      <c r="V420" s="103">
        <v>11.845000000000001</v>
      </c>
      <c r="W420" s="103">
        <v>14.877000000000001</v>
      </c>
      <c r="X420" s="103">
        <v>13.010999999999999</v>
      </c>
      <c r="Y420" s="103">
        <v>12.428000000000001</v>
      </c>
      <c r="Z420" s="103">
        <v>23.041</v>
      </c>
      <c r="AA420" s="103">
        <v>2.2320000000000002</v>
      </c>
      <c r="AB420" s="103">
        <v>22.358000000000001</v>
      </c>
      <c r="AC420" s="103">
        <v>14.276999999999999</v>
      </c>
      <c r="AD420" s="103">
        <v>7.2885</v>
      </c>
      <c r="AE420" s="103">
        <v>50.845999999999997</v>
      </c>
      <c r="AF420" s="103">
        <v>7.68</v>
      </c>
      <c r="AG420" s="103">
        <v>28.956</v>
      </c>
      <c r="AH420" s="103">
        <v>6.9714999999999998</v>
      </c>
      <c r="AI420" s="103">
        <v>28.172999999999998</v>
      </c>
      <c r="AJ420" s="103">
        <v>29.722000000000001</v>
      </c>
      <c r="AK420" s="103">
        <v>10.662000000000001</v>
      </c>
      <c r="AL420" s="103">
        <v>11.262</v>
      </c>
      <c r="AM420" s="102">
        <v>21.692</v>
      </c>
    </row>
    <row r="421" spans="16:39" x14ac:dyDescent="0.25">
      <c r="P421" s="104">
        <v>0.41799999999999998</v>
      </c>
      <c r="Q421" s="103">
        <v>6.4020000000000001</v>
      </c>
      <c r="R421" s="103">
        <v>17.321999999999999</v>
      </c>
      <c r="S421" s="103">
        <v>1.6639999999999999</v>
      </c>
      <c r="T421" s="103">
        <v>51.566000000000003</v>
      </c>
      <c r="U421" s="103">
        <v>1.8640000000000001</v>
      </c>
      <c r="V421" s="103">
        <v>11.83</v>
      </c>
      <c r="W421" s="103">
        <v>14.858000000000001</v>
      </c>
      <c r="X421" s="103">
        <v>12.994</v>
      </c>
      <c r="Y421" s="103">
        <v>12.412000000000001</v>
      </c>
      <c r="Z421" s="103">
        <v>23.013999999999999</v>
      </c>
      <c r="AA421" s="103">
        <v>2.2280000000000002</v>
      </c>
      <c r="AB421" s="103">
        <v>22.332000000000001</v>
      </c>
      <c r="AC421" s="103">
        <v>14.257999999999999</v>
      </c>
      <c r="AD421" s="103">
        <v>7.2789999999999999</v>
      </c>
      <c r="AE421" s="103">
        <v>50.783999999999999</v>
      </c>
      <c r="AF421" s="103">
        <v>7.67</v>
      </c>
      <c r="AG421" s="103">
        <v>28.923999999999999</v>
      </c>
      <c r="AH421" s="103">
        <v>6.9610000000000003</v>
      </c>
      <c r="AI421" s="103">
        <v>28.141999999999999</v>
      </c>
      <c r="AJ421" s="103">
        <v>29.687999999999999</v>
      </c>
      <c r="AK421" s="103">
        <v>10.648</v>
      </c>
      <c r="AL421" s="103">
        <v>11.247999999999999</v>
      </c>
      <c r="AM421" s="102">
        <v>21.667999999999999</v>
      </c>
    </row>
    <row r="422" spans="16:39" x14ac:dyDescent="0.25">
      <c r="P422" s="104">
        <v>0.41899999999999998</v>
      </c>
      <c r="Q422" s="103">
        <v>6.391</v>
      </c>
      <c r="R422" s="103">
        <v>17.300999999999998</v>
      </c>
      <c r="S422" s="103">
        <v>1.6619999999999999</v>
      </c>
      <c r="T422" s="103">
        <v>51.503</v>
      </c>
      <c r="U422" s="103">
        <v>1.8620000000000001</v>
      </c>
      <c r="V422" s="103">
        <v>11.815</v>
      </c>
      <c r="W422" s="103">
        <v>14.839</v>
      </c>
      <c r="X422" s="103">
        <v>12.977</v>
      </c>
      <c r="Y422" s="103">
        <v>12.396000000000001</v>
      </c>
      <c r="Z422" s="103">
        <v>22.986999999999998</v>
      </c>
      <c r="AA422" s="103">
        <v>2.2240000000000002</v>
      </c>
      <c r="AB422" s="103">
        <v>22.306000000000001</v>
      </c>
      <c r="AC422" s="103">
        <v>14.239000000000001</v>
      </c>
      <c r="AD422" s="103">
        <v>7.2694999999999999</v>
      </c>
      <c r="AE422" s="103">
        <v>50.722000000000001</v>
      </c>
      <c r="AF422" s="103">
        <v>7.66</v>
      </c>
      <c r="AG422" s="103">
        <v>28.891999999999999</v>
      </c>
      <c r="AH422" s="103">
        <v>6.9504999999999999</v>
      </c>
      <c r="AI422" s="103">
        <v>28.111000000000001</v>
      </c>
      <c r="AJ422" s="103">
        <v>29.654</v>
      </c>
      <c r="AK422" s="103">
        <v>10.634</v>
      </c>
      <c r="AL422" s="103">
        <v>11.234</v>
      </c>
      <c r="AM422" s="102">
        <v>21.643999999999998</v>
      </c>
    </row>
    <row r="423" spans="16:39" x14ac:dyDescent="0.25">
      <c r="P423" s="104">
        <v>0.42</v>
      </c>
      <c r="Q423" s="103">
        <v>6.38</v>
      </c>
      <c r="R423" s="103">
        <v>17.28</v>
      </c>
      <c r="S423" s="103">
        <v>1.66</v>
      </c>
      <c r="T423" s="103">
        <v>51.44</v>
      </c>
      <c r="U423" s="103">
        <v>1.86</v>
      </c>
      <c r="V423" s="103">
        <v>11.8</v>
      </c>
      <c r="W423" s="103">
        <v>14.82</v>
      </c>
      <c r="X423" s="103">
        <v>12.96</v>
      </c>
      <c r="Y423" s="103">
        <v>12.38</v>
      </c>
      <c r="Z423" s="103">
        <v>22.96</v>
      </c>
      <c r="AA423" s="103">
        <v>2.2200000000000002</v>
      </c>
      <c r="AB423" s="103">
        <v>22.28</v>
      </c>
      <c r="AC423" s="103">
        <v>14.22</v>
      </c>
      <c r="AD423" s="103">
        <v>7.26</v>
      </c>
      <c r="AE423" s="103">
        <v>50.66</v>
      </c>
      <c r="AF423" s="103">
        <v>7.65</v>
      </c>
      <c r="AG423" s="103">
        <v>28.86</v>
      </c>
      <c r="AH423" s="103">
        <v>6.94</v>
      </c>
      <c r="AI423" s="103">
        <v>28.08</v>
      </c>
      <c r="AJ423" s="103">
        <v>29.62</v>
      </c>
      <c r="AK423" s="103">
        <v>10.62</v>
      </c>
      <c r="AL423" s="103">
        <v>11.22</v>
      </c>
      <c r="AM423" s="102">
        <v>21.62</v>
      </c>
    </row>
    <row r="424" spans="16:39" x14ac:dyDescent="0.25">
      <c r="P424" s="104">
        <v>0.42099999999999999</v>
      </c>
      <c r="Q424" s="103">
        <v>6.3689999999999998</v>
      </c>
      <c r="R424" s="103">
        <v>17.259</v>
      </c>
      <c r="S424" s="103">
        <v>1.6579999999999999</v>
      </c>
      <c r="T424" s="103">
        <v>51.377000000000002</v>
      </c>
      <c r="U424" s="103">
        <v>1.8580000000000001</v>
      </c>
      <c r="V424" s="103">
        <v>11.785</v>
      </c>
      <c r="W424" s="103">
        <v>14.801</v>
      </c>
      <c r="X424" s="103">
        <v>12.943</v>
      </c>
      <c r="Y424" s="103">
        <v>12.364000000000001</v>
      </c>
      <c r="Z424" s="103">
        <v>22.933</v>
      </c>
      <c r="AA424" s="103">
        <v>2.2160000000000002</v>
      </c>
      <c r="AB424" s="103">
        <v>22.254000000000001</v>
      </c>
      <c r="AC424" s="103">
        <v>14.201000000000001</v>
      </c>
      <c r="AD424" s="103">
        <v>7.2504999999999997</v>
      </c>
      <c r="AE424" s="103">
        <v>50.597999999999999</v>
      </c>
      <c r="AF424" s="103">
        <v>7.64</v>
      </c>
      <c r="AG424" s="103">
        <v>28.827999999999999</v>
      </c>
      <c r="AH424" s="103">
        <v>6.9295</v>
      </c>
      <c r="AI424" s="103">
        <v>28.048999999999999</v>
      </c>
      <c r="AJ424" s="103">
        <v>29.585999999999999</v>
      </c>
      <c r="AK424" s="103">
        <v>10.606</v>
      </c>
      <c r="AL424" s="103">
        <v>11.206</v>
      </c>
      <c r="AM424" s="102">
        <v>21.596</v>
      </c>
    </row>
    <row r="425" spans="16:39" x14ac:dyDescent="0.25">
      <c r="P425" s="104">
        <v>0.42199999999999999</v>
      </c>
      <c r="Q425" s="103">
        <v>6.3579999999999997</v>
      </c>
      <c r="R425" s="103">
        <v>17.238</v>
      </c>
      <c r="S425" s="103">
        <v>1.6559999999999999</v>
      </c>
      <c r="T425" s="103">
        <v>51.314</v>
      </c>
      <c r="U425" s="103">
        <v>1.8560000000000001</v>
      </c>
      <c r="V425" s="103">
        <v>11.77</v>
      </c>
      <c r="W425" s="103">
        <v>14.782</v>
      </c>
      <c r="X425" s="103">
        <v>12.926</v>
      </c>
      <c r="Y425" s="103">
        <v>12.348000000000001</v>
      </c>
      <c r="Z425" s="103">
        <v>22.905999999999999</v>
      </c>
      <c r="AA425" s="103">
        <v>2.2120000000000002</v>
      </c>
      <c r="AB425" s="103">
        <v>22.228000000000002</v>
      </c>
      <c r="AC425" s="103">
        <v>14.182</v>
      </c>
      <c r="AD425" s="103">
        <v>7.2409999999999997</v>
      </c>
      <c r="AE425" s="103">
        <v>50.536000000000001</v>
      </c>
      <c r="AF425" s="103">
        <v>7.63</v>
      </c>
      <c r="AG425" s="103">
        <v>28.795999999999999</v>
      </c>
      <c r="AH425" s="103">
        <v>6.9189999999999996</v>
      </c>
      <c r="AI425" s="103">
        <v>28.018000000000001</v>
      </c>
      <c r="AJ425" s="103">
        <v>29.552</v>
      </c>
      <c r="AK425" s="103">
        <v>10.592000000000001</v>
      </c>
      <c r="AL425" s="103">
        <v>11.192</v>
      </c>
      <c r="AM425" s="102">
        <v>21.571999999999999</v>
      </c>
    </row>
    <row r="426" spans="16:39" x14ac:dyDescent="0.25">
      <c r="P426" s="104">
        <v>0.42299999999999999</v>
      </c>
      <c r="Q426" s="103">
        <v>6.3470000000000004</v>
      </c>
      <c r="R426" s="103">
        <v>17.216999999999999</v>
      </c>
      <c r="S426" s="103">
        <v>1.6539999999999999</v>
      </c>
      <c r="T426" s="103">
        <v>51.250999999999998</v>
      </c>
      <c r="U426" s="103">
        <v>1.8540000000000001</v>
      </c>
      <c r="V426" s="103">
        <v>11.755000000000001</v>
      </c>
      <c r="W426" s="103">
        <v>14.763</v>
      </c>
      <c r="X426" s="103">
        <v>12.909000000000001</v>
      </c>
      <c r="Y426" s="103">
        <v>12.332000000000001</v>
      </c>
      <c r="Z426" s="103">
        <v>22.879000000000001</v>
      </c>
      <c r="AA426" s="103">
        <v>2.2080000000000002</v>
      </c>
      <c r="AB426" s="103">
        <v>22.202000000000002</v>
      </c>
      <c r="AC426" s="103">
        <v>14.163</v>
      </c>
      <c r="AD426" s="103">
        <v>7.2314999999999996</v>
      </c>
      <c r="AE426" s="103">
        <v>50.473999999999997</v>
      </c>
      <c r="AF426" s="103">
        <v>7.62</v>
      </c>
      <c r="AG426" s="103">
        <v>28.763999999999999</v>
      </c>
      <c r="AH426" s="103">
        <v>6.9085000000000001</v>
      </c>
      <c r="AI426" s="103">
        <v>27.986999999999998</v>
      </c>
      <c r="AJ426" s="103">
        <v>29.518000000000001</v>
      </c>
      <c r="AK426" s="103">
        <v>10.577999999999999</v>
      </c>
      <c r="AL426" s="103">
        <v>11.178000000000001</v>
      </c>
      <c r="AM426" s="102">
        <v>21.547999999999998</v>
      </c>
    </row>
    <row r="427" spans="16:39" x14ac:dyDescent="0.25">
      <c r="P427" s="104">
        <v>0.42399999999999999</v>
      </c>
      <c r="Q427" s="103">
        <v>6.3360000000000003</v>
      </c>
      <c r="R427" s="103">
        <v>17.196000000000002</v>
      </c>
      <c r="S427" s="103">
        <v>1.6519999999999999</v>
      </c>
      <c r="T427" s="103">
        <v>51.188000000000002</v>
      </c>
      <c r="U427" s="103">
        <v>1.8520000000000001</v>
      </c>
      <c r="V427" s="103">
        <v>11.74</v>
      </c>
      <c r="W427" s="103">
        <v>14.744</v>
      </c>
      <c r="X427" s="103">
        <v>12.891999999999999</v>
      </c>
      <c r="Y427" s="103">
        <v>12.316000000000001</v>
      </c>
      <c r="Z427" s="103">
        <v>22.852</v>
      </c>
      <c r="AA427" s="103">
        <v>2.2040000000000002</v>
      </c>
      <c r="AB427" s="103">
        <v>22.175999999999998</v>
      </c>
      <c r="AC427" s="103">
        <v>14.144</v>
      </c>
      <c r="AD427" s="103">
        <v>7.2220000000000004</v>
      </c>
      <c r="AE427" s="103">
        <v>50.411999999999999</v>
      </c>
      <c r="AF427" s="103">
        <v>7.61</v>
      </c>
      <c r="AG427" s="103">
        <v>28.731999999999999</v>
      </c>
      <c r="AH427" s="103">
        <v>6.8979999999999997</v>
      </c>
      <c r="AI427" s="103">
        <v>27.956</v>
      </c>
      <c r="AJ427" s="103">
        <v>29.484000000000002</v>
      </c>
      <c r="AK427" s="103">
        <v>10.564</v>
      </c>
      <c r="AL427" s="103">
        <v>11.164</v>
      </c>
      <c r="AM427" s="102">
        <v>21.524000000000001</v>
      </c>
    </row>
    <row r="428" spans="16:39" x14ac:dyDescent="0.25">
      <c r="P428" s="104">
        <v>0.42499999999999999</v>
      </c>
      <c r="Q428" s="103">
        <v>6.3250000000000002</v>
      </c>
      <c r="R428" s="103">
        <v>17.175000000000001</v>
      </c>
      <c r="S428" s="103">
        <v>1.65</v>
      </c>
      <c r="T428" s="103">
        <v>51.125</v>
      </c>
      <c r="U428" s="103">
        <v>1.85</v>
      </c>
      <c r="V428" s="103">
        <v>11.725</v>
      </c>
      <c r="W428" s="103">
        <v>14.725</v>
      </c>
      <c r="X428" s="103">
        <v>12.875</v>
      </c>
      <c r="Y428" s="103">
        <v>12.3</v>
      </c>
      <c r="Z428" s="103">
        <v>22.824999999999999</v>
      </c>
      <c r="AA428" s="103">
        <v>2.2000000000000002</v>
      </c>
      <c r="AB428" s="103">
        <v>22.15</v>
      </c>
      <c r="AC428" s="103">
        <v>14.125</v>
      </c>
      <c r="AD428" s="103">
        <v>7.2125000000000004</v>
      </c>
      <c r="AE428" s="103">
        <v>50.35</v>
      </c>
      <c r="AF428" s="103">
        <v>7.6</v>
      </c>
      <c r="AG428" s="103">
        <v>28.7</v>
      </c>
      <c r="AH428" s="103">
        <v>6.8875000000000002</v>
      </c>
      <c r="AI428" s="103">
        <v>27.925000000000001</v>
      </c>
      <c r="AJ428" s="103">
        <v>29.45</v>
      </c>
      <c r="AK428" s="103">
        <v>10.55</v>
      </c>
      <c r="AL428" s="103">
        <v>11.15</v>
      </c>
      <c r="AM428" s="102">
        <v>21.5</v>
      </c>
    </row>
    <row r="429" spans="16:39" x14ac:dyDescent="0.25">
      <c r="P429" s="104">
        <v>0.42599999999999999</v>
      </c>
      <c r="Q429" s="103">
        <v>6.3140000000000001</v>
      </c>
      <c r="R429" s="103">
        <v>17.154</v>
      </c>
      <c r="S429" s="103">
        <v>1.6479999999999999</v>
      </c>
      <c r="T429" s="103">
        <v>51.061999999999998</v>
      </c>
      <c r="U429" s="103">
        <v>1.8480000000000001</v>
      </c>
      <c r="V429" s="103">
        <v>11.71</v>
      </c>
      <c r="W429" s="103">
        <v>14.706</v>
      </c>
      <c r="X429" s="103">
        <v>12.858000000000001</v>
      </c>
      <c r="Y429" s="103">
        <v>12.284000000000001</v>
      </c>
      <c r="Z429" s="103">
        <v>22.797999999999998</v>
      </c>
      <c r="AA429" s="103">
        <v>2.1960000000000002</v>
      </c>
      <c r="AB429" s="103">
        <v>22.123999999999999</v>
      </c>
      <c r="AC429" s="103">
        <v>14.106</v>
      </c>
      <c r="AD429" s="103">
        <v>7.2030000000000003</v>
      </c>
      <c r="AE429" s="103">
        <v>50.287999999999997</v>
      </c>
      <c r="AF429" s="103">
        <v>7.59</v>
      </c>
      <c r="AG429" s="103">
        <v>28.667999999999999</v>
      </c>
      <c r="AH429" s="103">
        <v>6.8769999999999998</v>
      </c>
      <c r="AI429" s="103">
        <v>27.893999999999998</v>
      </c>
      <c r="AJ429" s="103">
        <v>29.416</v>
      </c>
      <c r="AK429" s="103">
        <v>10.536</v>
      </c>
      <c r="AL429" s="103">
        <v>11.135999999999999</v>
      </c>
      <c r="AM429" s="102">
        <v>21.475999999999999</v>
      </c>
    </row>
    <row r="430" spans="16:39" x14ac:dyDescent="0.25">
      <c r="P430" s="104">
        <v>0.42699999999999999</v>
      </c>
      <c r="Q430" s="103">
        <v>6.3029999999999999</v>
      </c>
      <c r="R430" s="103">
        <v>17.132999999999999</v>
      </c>
      <c r="S430" s="103">
        <v>1.6459999999999999</v>
      </c>
      <c r="T430" s="103">
        <v>50.999000000000002</v>
      </c>
      <c r="U430" s="103">
        <v>1.8460000000000001</v>
      </c>
      <c r="V430" s="103">
        <v>11.695</v>
      </c>
      <c r="W430" s="103">
        <v>14.686999999999999</v>
      </c>
      <c r="X430" s="103">
        <v>12.840999999999999</v>
      </c>
      <c r="Y430" s="103">
        <v>12.268000000000001</v>
      </c>
      <c r="Z430" s="103">
        <v>22.771000000000001</v>
      </c>
      <c r="AA430" s="103">
        <v>2.1920000000000002</v>
      </c>
      <c r="AB430" s="103">
        <v>22.097999999999999</v>
      </c>
      <c r="AC430" s="103">
        <v>14.087</v>
      </c>
      <c r="AD430" s="103">
        <v>7.1935000000000002</v>
      </c>
      <c r="AE430" s="103">
        <v>50.225999999999999</v>
      </c>
      <c r="AF430" s="103">
        <v>7.58</v>
      </c>
      <c r="AG430" s="103">
        <v>28.635999999999999</v>
      </c>
      <c r="AH430" s="103">
        <v>6.8665000000000003</v>
      </c>
      <c r="AI430" s="103">
        <v>27.863</v>
      </c>
      <c r="AJ430" s="103">
        <v>29.382000000000001</v>
      </c>
      <c r="AK430" s="103">
        <v>10.522</v>
      </c>
      <c r="AL430" s="103">
        <v>11.122</v>
      </c>
      <c r="AM430" s="102">
        <v>21.452000000000002</v>
      </c>
    </row>
    <row r="431" spans="16:39" x14ac:dyDescent="0.25">
      <c r="P431" s="104">
        <v>0.42799999999999999</v>
      </c>
      <c r="Q431" s="103">
        <v>6.2919999999999998</v>
      </c>
      <c r="R431" s="103">
        <v>17.111999999999998</v>
      </c>
      <c r="S431" s="103">
        <v>1.6439999999999999</v>
      </c>
      <c r="T431" s="103">
        <v>50.936</v>
      </c>
      <c r="U431" s="103">
        <v>1.8440000000000001</v>
      </c>
      <c r="V431" s="103">
        <v>11.68</v>
      </c>
      <c r="W431" s="103">
        <v>14.667999999999999</v>
      </c>
      <c r="X431" s="103">
        <v>12.824</v>
      </c>
      <c r="Y431" s="103">
        <v>12.252000000000001</v>
      </c>
      <c r="Z431" s="103">
        <v>22.744</v>
      </c>
      <c r="AA431" s="103">
        <v>2.1880000000000002</v>
      </c>
      <c r="AB431" s="103">
        <v>22.071999999999999</v>
      </c>
      <c r="AC431" s="103">
        <v>14.068</v>
      </c>
      <c r="AD431" s="103">
        <v>7.1840000000000002</v>
      </c>
      <c r="AE431" s="103">
        <v>50.164000000000001</v>
      </c>
      <c r="AF431" s="103">
        <v>7.57</v>
      </c>
      <c r="AG431" s="103">
        <v>28.603999999999999</v>
      </c>
      <c r="AH431" s="103">
        <v>6.8559999999999999</v>
      </c>
      <c r="AI431" s="103">
        <v>27.832000000000001</v>
      </c>
      <c r="AJ431" s="103">
        <v>29.347999999999999</v>
      </c>
      <c r="AK431" s="103">
        <v>10.507999999999999</v>
      </c>
      <c r="AL431" s="103">
        <v>11.108000000000001</v>
      </c>
      <c r="AM431" s="102">
        <v>21.428000000000001</v>
      </c>
    </row>
    <row r="432" spans="16:39" x14ac:dyDescent="0.25">
      <c r="P432" s="104">
        <v>0.42899999999999999</v>
      </c>
      <c r="Q432" s="103">
        <v>6.2809999999999997</v>
      </c>
      <c r="R432" s="103">
        <v>17.091000000000001</v>
      </c>
      <c r="S432" s="103">
        <v>1.6419999999999999</v>
      </c>
      <c r="T432" s="103">
        <v>50.872999999999998</v>
      </c>
      <c r="U432" s="103">
        <v>1.8420000000000001</v>
      </c>
      <c r="V432" s="103">
        <v>11.664999999999999</v>
      </c>
      <c r="W432" s="103">
        <v>14.648999999999999</v>
      </c>
      <c r="X432" s="103">
        <v>12.807</v>
      </c>
      <c r="Y432" s="103">
        <v>12.236000000000001</v>
      </c>
      <c r="Z432" s="103">
        <v>22.716999999999999</v>
      </c>
      <c r="AA432" s="103">
        <v>2.1840000000000002</v>
      </c>
      <c r="AB432" s="103">
        <v>22.045999999999999</v>
      </c>
      <c r="AC432" s="103">
        <v>14.048999999999999</v>
      </c>
      <c r="AD432" s="103">
        <v>7.1745000000000001</v>
      </c>
      <c r="AE432" s="103">
        <v>50.101999999999997</v>
      </c>
      <c r="AF432" s="103">
        <v>7.56</v>
      </c>
      <c r="AG432" s="103">
        <v>28.571999999999999</v>
      </c>
      <c r="AH432" s="103">
        <v>6.8455000000000004</v>
      </c>
      <c r="AI432" s="103">
        <v>27.800999999999998</v>
      </c>
      <c r="AJ432" s="103">
        <v>29.314</v>
      </c>
      <c r="AK432" s="103">
        <v>10.494</v>
      </c>
      <c r="AL432" s="103">
        <v>11.093999999999999</v>
      </c>
      <c r="AM432" s="102">
        <v>21.404</v>
      </c>
    </row>
    <row r="433" spans="16:39" x14ac:dyDescent="0.25">
      <c r="P433" s="104">
        <v>0.43</v>
      </c>
      <c r="Q433" s="103">
        <v>6.27</v>
      </c>
      <c r="R433" s="103">
        <v>17.07</v>
      </c>
      <c r="S433" s="103">
        <v>1.64</v>
      </c>
      <c r="T433" s="103">
        <v>50.81</v>
      </c>
      <c r="U433" s="103">
        <v>1.84</v>
      </c>
      <c r="V433" s="103">
        <v>11.65</v>
      </c>
      <c r="W433" s="103">
        <v>14.63</v>
      </c>
      <c r="X433" s="103">
        <v>12.79</v>
      </c>
      <c r="Y433" s="103">
        <v>12.22</v>
      </c>
      <c r="Z433" s="103">
        <v>22.69</v>
      </c>
      <c r="AA433" s="103">
        <v>2.1800000000000002</v>
      </c>
      <c r="AB433" s="103">
        <v>22.02</v>
      </c>
      <c r="AC433" s="103">
        <v>14.03</v>
      </c>
      <c r="AD433" s="103">
        <v>7.165</v>
      </c>
      <c r="AE433" s="103">
        <v>50.04</v>
      </c>
      <c r="AF433" s="103">
        <v>7.55</v>
      </c>
      <c r="AG433" s="103">
        <v>28.54</v>
      </c>
      <c r="AH433" s="103">
        <v>6.835</v>
      </c>
      <c r="AI433" s="103">
        <v>27.77</v>
      </c>
      <c r="AJ433" s="103">
        <v>29.28</v>
      </c>
      <c r="AK433" s="103">
        <v>10.48</v>
      </c>
      <c r="AL433" s="103">
        <v>11.08</v>
      </c>
      <c r="AM433" s="102">
        <v>21.38</v>
      </c>
    </row>
    <row r="434" spans="16:39" x14ac:dyDescent="0.25">
      <c r="P434" s="104">
        <v>0.43099999999999999</v>
      </c>
      <c r="Q434" s="103">
        <v>6.2590000000000003</v>
      </c>
      <c r="R434" s="103">
        <v>17.048999999999999</v>
      </c>
      <c r="S434" s="103">
        <v>1.6379999999999999</v>
      </c>
      <c r="T434" s="103">
        <v>50.747</v>
      </c>
      <c r="U434" s="103">
        <v>1.8380000000000001</v>
      </c>
      <c r="V434" s="103">
        <v>11.635</v>
      </c>
      <c r="W434" s="103">
        <v>14.611000000000001</v>
      </c>
      <c r="X434" s="103">
        <v>12.773</v>
      </c>
      <c r="Y434" s="103">
        <v>12.204000000000001</v>
      </c>
      <c r="Z434" s="103">
        <v>22.663</v>
      </c>
      <c r="AA434" s="103">
        <v>2.1760000000000002</v>
      </c>
      <c r="AB434" s="103">
        <v>21.994</v>
      </c>
      <c r="AC434" s="103">
        <v>14.010999999999999</v>
      </c>
      <c r="AD434" s="103">
        <v>7.1555</v>
      </c>
      <c r="AE434" s="103">
        <v>49.978000000000002</v>
      </c>
      <c r="AF434" s="103">
        <v>7.54</v>
      </c>
      <c r="AG434" s="103">
        <v>28.507999999999999</v>
      </c>
      <c r="AH434" s="103">
        <v>6.8244999999999996</v>
      </c>
      <c r="AI434" s="103">
        <v>27.739000000000001</v>
      </c>
      <c r="AJ434" s="103">
        <v>29.245999999999999</v>
      </c>
      <c r="AK434" s="103">
        <v>10.465999999999999</v>
      </c>
      <c r="AL434" s="103">
        <v>11.066000000000001</v>
      </c>
      <c r="AM434" s="102">
        <v>21.356000000000002</v>
      </c>
    </row>
    <row r="435" spans="16:39" x14ac:dyDescent="0.25">
      <c r="P435" s="104">
        <v>0.432</v>
      </c>
      <c r="Q435" s="103">
        <v>6.2480000000000002</v>
      </c>
      <c r="R435" s="103">
        <v>17.027999999999999</v>
      </c>
      <c r="S435" s="103">
        <v>1.6359999999999999</v>
      </c>
      <c r="T435" s="103">
        <v>50.683999999999997</v>
      </c>
      <c r="U435" s="103">
        <v>1.8360000000000001</v>
      </c>
      <c r="V435" s="103">
        <v>11.62</v>
      </c>
      <c r="W435" s="103">
        <v>14.592000000000001</v>
      </c>
      <c r="X435" s="103">
        <v>12.756</v>
      </c>
      <c r="Y435" s="103">
        <v>12.188000000000001</v>
      </c>
      <c r="Z435" s="103">
        <v>22.635999999999999</v>
      </c>
      <c r="AA435" s="103">
        <v>2.1720000000000002</v>
      </c>
      <c r="AB435" s="103">
        <v>21.968</v>
      </c>
      <c r="AC435" s="103">
        <v>13.992000000000001</v>
      </c>
      <c r="AD435" s="103">
        <v>7.1459999999999999</v>
      </c>
      <c r="AE435" s="103">
        <v>49.915999999999997</v>
      </c>
      <c r="AF435" s="103">
        <v>7.53</v>
      </c>
      <c r="AG435" s="103">
        <v>28.475999999999999</v>
      </c>
      <c r="AH435" s="103">
        <v>6.8140000000000001</v>
      </c>
      <c r="AI435" s="103">
        <v>27.707999999999998</v>
      </c>
      <c r="AJ435" s="103">
        <v>29.212</v>
      </c>
      <c r="AK435" s="103">
        <v>10.452</v>
      </c>
      <c r="AL435" s="103">
        <v>11.052</v>
      </c>
      <c r="AM435" s="102">
        <v>21.332000000000001</v>
      </c>
    </row>
    <row r="436" spans="16:39" x14ac:dyDescent="0.25">
      <c r="P436" s="104">
        <v>0.433</v>
      </c>
      <c r="Q436" s="103">
        <v>6.2370000000000001</v>
      </c>
      <c r="R436" s="103">
        <v>17.007000000000001</v>
      </c>
      <c r="S436" s="103">
        <v>1.6339999999999999</v>
      </c>
      <c r="T436" s="103">
        <v>50.621000000000002</v>
      </c>
      <c r="U436" s="103">
        <v>1.8340000000000001</v>
      </c>
      <c r="V436" s="103">
        <v>11.605</v>
      </c>
      <c r="W436" s="103">
        <v>14.573</v>
      </c>
      <c r="X436" s="103">
        <v>12.739000000000001</v>
      </c>
      <c r="Y436" s="103">
        <v>12.172000000000001</v>
      </c>
      <c r="Z436" s="103">
        <v>22.609000000000002</v>
      </c>
      <c r="AA436" s="103">
        <v>2.1680000000000001</v>
      </c>
      <c r="AB436" s="103">
        <v>21.942</v>
      </c>
      <c r="AC436" s="103">
        <v>13.973000000000001</v>
      </c>
      <c r="AD436" s="103">
        <v>7.1364999999999998</v>
      </c>
      <c r="AE436" s="103">
        <v>49.853999999999999</v>
      </c>
      <c r="AF436" s="103">
        <v>7.52</v>
      </c>
      <c r="AG436" s="103">
        <v>28.443999999999999</v>
      </c>
      <c r="AH436" s="103">
        <v>6.8034999999999997</v>
      </c>
      <c r="AI436" s="103">
        <v>27.677</v>
      </c>
      <c r="AJ436" s="103">
        <v>29.178000000000001</v>
      </c>
      <c r="AK436" s="103">
        <v>10.438000000000001</v>
      </c>
      <c r="AL436" s="103">
        <v>11.038</v>
      </c>
      <c r="AM436" s="102">
        <v>21.308</v>
      </c>
    </row>
    <row r="437" spans="16:39" x14ac:dyDescent="0.25">
      <c r="P437" s="104">
        <v>0.434</v>
      </c>
      <c r="Q437" s="103">
        <v>6.226</v>
      </c>
      <c r="R437" s="103">
        <v>16.986000000000001</v>
      </c>
      <c r="S437" s="103">
        <v>1.6319999999999999</v>
      </c>
      <c r="T437" s="103">
        <v>50.558</v>
      </c>
      <c r="U437" s="103">
        <v>1.8320000000000001</v>
      </c>
      <c r="V437" s="103">
        <v>11.59</v>
      </c>
      <c r="W437" s="103">
        <v>14.554</v>
      </c>
      <c r="X437" s="103">
        <v>12.722</v>
      </c>
      <c r="Y437" s="103">
        <v>12.156000000000001</v>
      </c>
      <c r="Z437" s="103">
        <v>22.582000000000001</v>
      </c>
      <c r="AA437" s="103">
        <v>2.1640000000000001</v>
      </c>
      <c r="AB437" s="103">
        <v>21.916</v>
      </c>
      <c r="AC437" s="103">
        <v>13.954000000000001</v>
      </c>
      <c r="AD437" s="103">
        <v>7.1269999999999998</v>
      </c>
      <c r="AE437" s="103">
        <v>49.792000000000002</v>
      </c>
      <c r="AF437" s="103">
        <v>7.51</v>
      </c>
      <c r="AG437" s="103">
        <v>28.411999999999999</v>
      </c>
      <c r="AH437" s="103">
        <v>6.7930000000000001</v>
      </c>
      <c r="AI437" s="103">
        <v>27.646000000000001</v>
      </c>
      <c r="AJ437" s="103">
        <v>29.143999999999998</v>
      </c>
      <c r="AK437" s="103">
        <v>10.423999999999999</v>
      </c>
      <c r="AL437" s="103">
        <v>11.023999999999999</v>
      </c>
      <c r="AM437" s="102">
        <v>21.283999999999999</v>
      </c>
    </row>
    <row r="438" spans="16:39" x14ac:dyDescent="0.25">
      <c r="P438" s="104">
        <v>0.435</v>
      </c>
      <c r="Q438" s="103">
        <v>6.2149999999999999</v>
      </c>
      <c r="R438" s="103">
        <v>16.965</v>
      </c>
      <c r="S438" s="103">
        <v>1.63</v>
      </c>
      <c r="T438" s="103">
        <v>50.494999999999997</v>
      </c>
      <c r="U438" s="103">
        <v>1.83</v>
      </c>
      <c r="V438" s="103">
        <v>11.574999999999999</v>
      </c>
      <c r="W438" s="103">
        <v>14.535</v>
      </c>
      <c r="X438" s="103">
        <v>12.705</v>
      </c>
      <c r="Y438" s="103">
        <v>12.14</v>
      </c>
      <c r="Z438" s="103">
        <v>22.555</v>
      </c>
      <c r="AA438" s="103">
        <v>2.16</v>
      </c>
      <c r="AB438" s="103">
        <v>21.89</v>
      </c>
      <c r="AC438" s="103">
        <v>13.935</v>
      </c>
      <c r="AD438" s="103">
        <v>7.1174999999999997</v>
      </c>
      <c r="AE438" s="103">
        <v>49.73</v>
      </c>
      <c r="AF438" s="103">
        <v>7.5</v>
      </c>
      <c r="AG438" s="103">
        <v>28.38</v>
      </c>
      <c r="AH438" s="103">
        <v>6.7824999999999998</v>
      </c>
      <c r="AI438" s="103">
        <v>27.614999999999998</v>
      </c>
      <c r="AJ438" s="103">
        <v>29.11</v>
      </c>
      <c r="AK438" s="103">
        <v>10.41</v>
      </c>
      <c r="AL438" s="103">
        <v>11.01</v>
      </c>
      <c r="AM438" s="102">
        <v>21.26</v>
      </c>
    </row>
    <row r="439" spans="16:39" x14ac:dyDescent="0.25">
      <c r="P439" s="104">
        <v>0.436</v>
      </c>
      <c r="Q439" s="103">
        <v>6.2039999999999997</v>
      </c>
      <c r="R439" s="103">
        <v>16.943999999999999</v>
      </c>
      <c r="S439" s="103">
        <v>1.6279999999999999</v>
      </c>
      <c r="T439" s="103">
        <v>50.432000000000002</v>
      </c>
      <c r="U439" s="103">
        <v>1.8280000000000001</v>
      </c>
      <c r="V439" s="103">
        <v>11.56</v>
      </c>
      <c r="W439" s="103">
        <v>14.516</v>
      </c>
      <c r="X439" s="103">
        <v>12.688000000000001</v>
      </c>
      <c r="Y439" s="103">
        <v>12.124000000000001</v>
      </c>
      <c r="Z439" s="103">
        <v>22.527999999999999</v>
      </c>
      <c r="AA439" s="103">
        <v>2.1560000000000001</v>
      </c>
      <c r="AB439" s="103">
        <v>21.864000000000001</v>
      </c>
      <c r="AC439" s="103">
        <v>13.916</v>
      </c>
      <c r="AD439" s="103">
        <v>7.1079999999999997</v>
      </c>
      <c r="AE439" s="103">
        <v>49.667999999999999</v>
      </c>
      <c r="AF439" s="103">
        <v>7.49</v>
      </c>
      <c r="AG439" s="103">
        <v>28.347999999999999</v>
      </c>
      <c r="AH439" s="103">
        <v>6.7720000000000002</v>
      </c>
      <c r="AI439" s="103">
        <v>27.584</v>
      </c>
      <c r="AJ439" s="103">
        <v>29.076000000000001</v>
      </c>
      <c r="AK439" s="103">
        <v>10.396000000000001</v>
      </c>
      <c r="AL439" s="103">
        <v>10.996</v>
      </c>
      <c r="AM439" s="102">
        <v>21.236000000000001</v>
      </c>
    </row>
    <row r="440" spans="16:39" x14ac:dyDescent="0.25">
      <c r="P440" s="104">
        <v>0.437</v>
      </c>
      <c r="Q440" s="103">
        <v>6.1929999999999996</v>
      </c>
      <c r="R440" s="103">
        <v>16.922999999999998</v>
      </c>
      <c r="S440" s="103">
        <v>1.6259999999999999</v>
      </c>
      <c r="T440" s="103">
        <v>50.369</v>
      </c>
      <c r="U440" s="103">
        <v>1.8260000000000001</v>
      </c>
      <c r="V440" s="103">
        <v>11.545</v>
      </c>
      <c r="W440" s="103">
        <v>14.497</v>
      </c>
      <c r="X440" s="103">
        <v>12.670999999999999</v>
      </c>
      <c r="Y440" s="103">
        <v>12.108000000000001</v>
      </c>
      <c r="Z440" s="103">
        <v>22.501000000000001</v>
      </c>
      <c r="AA440" s="103">
        <v>2.1520000000000001</v>
      </c>
      <c r="AB440" s="103">
        <v>21.838000000000001</v>
      </c>
      <c r="AC440" s="103">
        <v>13.897</v>
      </c>
      <c r="AD440" s="103">
        <v>7.0984999999999996</v>
      </c>
      <c r="AE440" s="103">
        <v>49.606000000000002</v>
      </c>
      <c r="AF440" s="103">
        <v>7.48</v>
      </c>
      <c r="AG440" s="103">
        <v>28.315999999999999</v>
      </c>
      <c r="AH440" s="103">
        <v>6.7614999999999998</v>
      </c>
      <c r="AI440" s="103">
        <v>27.553000000000001</v>
      </c>
      <c r="AJ440" s="103">
        <v>29.042000000000002</v>
      </c>
      <c r="AK440" s="103">
        <v>10.382</v>
      </c>
      <c r="AL440" s="103">
        <v>10.981999999999999</v>
      </c>
      <c r="AM440" s="102">
        <v>21.212</v>
      </c>
    </row>
    <row r="441" spans="16:39" x14ac:dyDescent="0.25">
      <c r="P441" s="104">
        <v>0.438</v>
      </c>
      <c r="Q441" s="103">
        <v>6.1820000000000004</v>
      </c>
      <c r="R441" s="103">
        <v>16.902000000000001</v>
      </c>
      <c r="S441" s="103">
        <v>1.6240000000000001</v>
      </c>
      <c r="T441" s="103">
        <v>50.305999999999997</v>
      </c>
      <c r="U441" s="103">
        <v>1.8240000000000001</v>
      </c>
      <c r="V441" s="103">
        <v>11.53</v>
      </c>
      <c r="W441" s="103">
        <v>14.478</v>
      </c>
      <c r="X441" s="103">
        <v>12.654</v>
      </c>
      <c r="Y441" s="103">
        <v>12.092000000000001</v>
      </c>
      <c r="Z441" s="103">
        <v>22.474</v>
      </c>
      <c r="AA441" s="103">
        <v>2.1480000000000001</v>
      </c>
      <c r="AB441" s="103">
        <v>21.812000000000001</v>
      </c>
      <c r="AC441" s="103">
        <v>13.878</v>
      </c>
      <c r="AD441" s="103">
        <v>7.0890000000000004</v>
      </c>
      <c r="AE441" s="103">
        <v>49.543999999999997</v>
      </c>
      <c r="AF441" s="103">
        <v>7.47</v>
      </c>
      <c r="AG441" s="103">
        <v>28.283999999999999</v>
      </c>
      <c r="AH441" s="103">
        <v>6.7510000000000003</v>
      </c>
      <c r="AI441" s="103">
        <v>27.521999999999998</v>
      </c>
      <c r="AJ441" s="103">
        <v>29.007999999999999</v>
      </c>
      <c r="AK441" s="103">
        <v>10.368</v>
      </c>
      <c r="AL441" s="103">
        <v>10.968</v>
      </c>
      <c r="AM441" s="102">
        <v>21.187999999999999</v>
      </c>
    </row>
    <row r="442" spans="16:39" x14ac:dyDescent="0.25">
      <c r="P442" s="104">
        <v>0.439</v>
      </c>
      <c r="Q442" s="103">
        <v>6.1710000000000003</v>
      </c>
      <c r="R442" s="103">
        <v>16.881</v>
      </c>
      <c r="S442" s="103">
        <v>1.6220000000000001</v>
      </c>
      <c r="T442" s="103">
        <v>50.243000000000002</v>
      </c>
      <c r="U442" s="103">
        <v>1.8220000000000001</v>
      </c>
      <c r="V442" s="103">
        <v>11.515000000000001</v>
      </c>
      <c r="W442" s="103">
        <v>14.459</v>
      </c>
      <c r="X442" s="103">
        <v>12.637</v>
      </c>
      <c r="Y442" s="103">
        <v>12.076000000000001</v>
      </c>
      <c r="Z442" s="103">
        <v>22.446999999999999</v>
      </c>
      <c r="AA442" s="103">
        <v>2.1440000000000001</v>
      </c>
      <c r="AB442" s="103">
        <v>21.786000000000001</v>
      </c>
      <c r="AC442" s="103">
        <v>13.859</v>
      </c>
      <c r="AD442" s="103">
        <v>7.0795000000000003</v>
      </c>
      <c r="AE442" s="103">
        <v>49.481999999999999</v>
      </c>
      <c r="AF442" s="103">
        <v>7.46</v>
      </c>
      <c r="AG442" s="103">
        <v>28.251999999999999</v>
      </c>
      <c r="AH442" s="103">
        <v>6.7404999999999999</v>
      </c>
      <c r="AI442" s="103">
        <v>27.491</v>
      </c>
      <c r="AJ442" s="103">
        <v>28.974</v>
      </c>
      <c r="AK442" s="103">
        <v>10.353999999999999</v>
      </c>
      <c r="AL442" s="103">
        <v>10.954000000000001</v>
      </c>
      <c r="AM442" s="102">
        <v>21.164000000000001</v>
      </c>
    </row>
    <row r="443" spans="16:39" x14ac:dyDescent="0.25">
      <c r="P443" s="104">
        <v>0.44</v>
      </c>
      <c r="Q443" s="103">
        <v>6.16</v>
      </c>
      <c r="R443" s="103">
        <v>16.86</v>
      </c>
      <c r="S443" s="103">
        <v>1.62</v>
      </c>
      <c r="T443" s="103">
        <v>50.18</v>
      </c>
      <c r="U443" s="103">
        <v>1.82</v>
      </c>
      <c r="V443" s="103">
        <v>11.5</v>
      </c>
      <c r="W443" s="103">
        <v>14.44</v>
      </c>
      <c r="X443" s="103">
        <v>12.62</v>
      </c>
      <c r="Y443" s="103">
        <v>12.06</v>
      </c>
      <c r="Z443" s="103">
        <v>22.42</v>
      </c>
      <c r="AA443" s="103">
        <v>2.14</v>
      </c>
      <c r="AB443" s="103">
        <v>21.76</v>
      </c>
      <c r="AC443" s="103">
        <v>13.84</v>
      </c>
      <c r="AD443" s="103">
        <v>7.07</v>
      </c>
      <c r="AE443" s="103">
        <v>49.42</v>
      </c>
      <c r="AF443" s="103">
        <v>7.45</v>
      </c>
      <c r="AG443" s="103">
        <v>28.22</v>
      </c>
      <c r="AH443" s="103">
        <v>6.73</v>
      </c>
      <c r="AI443" s="103">
        <v>27.46</v>
      </c>
      <c r="AJ443" s="103">
        <v>28.94</v>
      </c>
      <c r="AK443" s="103">
        <v>10.34</v>
      </c>
      <c r="AL443" s="103">
        <v>10.94</v>
      </c>
      <c r="AM443" s="102">
        <v>21.14</v>
      </c>
    </row>
    <row r="444" spans="16:39" x14ac:dyDescent="0.25">
      <c r="P444" s="104">
        <v>0.441</v>
      </c>
      <c r="Q444" s="103">
        <v>6.149</v>
      </c>
      <c r="R444" s="103">
        <v>16.838999999999999</v>
      </c>
      <c r="S444" s="103">
        <v>1.6180000000000001</v>
      </c>
      <c r="T444" s="103">
        <v>50.116999999999997</v>
      </c>
      <c r="U444" s="103">
        <v>1.8180000000000001</v>
      </c>
      <c r="V444" s="103">
        <v>11.484999999999999</v>
      </c>
      <c r="W444" s="103">
        <v>14.420999999999999</v>
      </c>
      <c r="X444" s="103">
        <v>12.603</v>
      </c>
      <c r="Y444" s="103">
        <v>12.044</v>
      </c>
      <c r="Z444" s="103">
        <v>22.393000000000001</v>
      </c>
      <c r="AA444" s="103">
        <v>2.1360000000000001</v>
      </c>
      <c r="AB444" s="103">
        <v>21.734000000000002</v>
      </c>
      <c r="AC444" s="103">
        <v>13.821</v>
      </c>
      <c r="AD444" s="103">
        <v>7.0605000000000002</v>
      </c>
      <c r="AE444" s="103">
        <v>49.357999999999997</v>
      </c>
      <c r="AF444" s="103">
        <v>7.44</v>
      </c>
      <c r="AG444" s="103">
        <v>28.187999999999999</v>
      </c>
      <c r="AH444" s="103">
        <v>6.7195</v>
      </c>
      <c r="AI444" s="103">
        <v>27.428999999999998</v>
      </c>
      <c r="AJ444" s="103">
        <v>28.905999999999999</v>
      </c>
      <c r="AK444" s="103">
        <v>10.326000000000001</v>
      </c>
      <c r="AL444" s="103">
        <v>10.926</v>
      </c>
      <c r="AM444" s="102">
        <v>21.116</v>
      </c>
    </row>
    <row r="445" spans="16:39" x14ac:dyDescent="0.25">
      <c r="P445" s="104">
        <v>0.442</v>
      </c>
      <c r="Q445" s="103">
        <v>6.1379999999999999</v>
      </c>
      <c r="R445" s="103">
        <v>16.818000000000001</v>
      </c>
      <c r="S445" s="103">
        <v>1.6160000000000001</v>
      </c>
      <c r="T445" s="103">
        <v>50.054000000000002</v>
      </c>
      <c r="U445" s="103">
        <v>1.8160000000000001</v>
      </c>
      <c r="V445" s="103">
        <v>11.47</v>
      </c>
      <c r="W445" s="103">
        <v>14.401999999999999</v>
      </c>
      <c r="X445" s="103">
        <v>12.586</v>
      </c>
      <c r="Y445" s="103">
        <v>12.028</v>
      </c>
      <c r="Z445" s="103">
        <v>22.366</v>
      </c>
      <c r="AA445" s="103">
        <v>2.1320000000000001</v>
      </c>
      <c r="AB445" s="103">
        <v>21.707999999999998</v>
      </c>
      <c r="AC445" s="103">
        <v>13.802</v>
      </c>
      <c r="AD445" s="103">
        <v>7.0510000000000002</v>
      </c>
      <c r="AE445" s="103">
        <v>49.295999999999999</v>
      </c>
      <c r="AF445" s="103">
        <v>7.43</v>
      </c>
      <c r="AG445" s="103">
        <v>28.155999999999999</v>
      </c>
      <c r="AH445" s="103">
        <v>6.7089999999999996</v>
      </c>
      <c r="AI445" s="103">
        <v>27.398</v>
      </c>
      <c r="AJ445" s="103">
        <v>28.872</v>
      </c>
      <c r="AK445" s="103">
        <v>10.311999999999999</v>
      </c>
      <c r="AL445" s="103">
        <v>10.912000000000001</v>
      </c>
      <c r="AM445" s="102">
        <v>21.091999999999999</v>
      </c>
    </row>
    <row r="446" spans="16:39" x14ac:dyDescent="0.25">
      <c r="P446" s="104">
        <v>0.443</v>
      </c>
      <c r="Q446" s="103">
        <v>6.1269999999999998</v>
      </c>
      <c r="R446" s="103">
        <v>16.797000000000001</v>
      </c>
      <c r="S446" s="103">
        <v>1.6140000000000001</v>
      </c>
      <c r="T446" s="103">
        <v>49.991</v>
      </c>
      <c r="U446" s="103">
        <v>1.8140000000000001</v>
      </c>
      <c r="V446" s="103">
        <v>11.455</v>
      </c>
      <c r="W446" s="103">
        <v>14.382999999999999</v>
      </c>
      <c r="X446" s="103">
        <v>12.569000000000001</v>
      </c>
      <c r="Y446" s="103">
        <v>12.012</v>
      </c>
      <c r="Z446" s="103">
        <v>22.338999999999999</v>
      </c>
      <c r="AA446" s="103">
        <v>2.1280000000000001</v>
      </c>
      <c r="AB446" s="103">
        <v>21.681999999999999</v>
      </c>
      <c r="AC446" s="103">
        <v>13.782999999999999</v>
      </c>
      <c r="AD446" s="103">
        <v>7.0415000000000001</v>
      </c>
      <c r="AE446" s="103">
        <v>49.234000000000002</v>
      </c>
      <c r="AF446" s="103">
        <v>7.42</v>
      </c>
      <c r="AG446" s="103">
        <v>28.123999999999999</v>
      </c>
      <c r="AH446" s="103">
        <v>6.6985000000000001</v>
      </c>
      <c r="AI446" s="103">
        <v>27.367000000000001</v>
      </c>
      <c r="AJ446" s="103">
        <v>28.838000000000001</v>
      </c>
      <c r="AK446" s="103">
        <v>10.298</v>
      </c>
      <c r="AL446" s="103">
        <v>10.898</v>
      </c>
      <c r="AM446" s="102">
        <v>21.068000000000001</v>
      </c>
    </row>
    <row r="447" spans="16:39" x14ac:dyDescent="0.25">
      <c r="P447" s="104">
        <v>0.44400000000000001</v>
      </c>
      <c r="Q447" s="103">
        <v>6.1159999999999997</v>
      </c>
      <c r="R447" s="103">
        <v>16.776</v>
      </c>
      <c r="S447" s="103">
        <v>1.6120000000000001</v>
      </c>
      <c r="T447" s="103">
        <v>49.927999999999997</v>
      </c>
      <c r="U447" s="103">
        <v>1.8120000000000001</v>
      </c>
      <c r="V447" s="103">
        <v>11.44</v>
      </c>
      <c r="W447" s="103">
        <v>14.364000000000001</v>
      </c>
      <c r="X447" s="103">
        <v>12.552</v>
      </c>
      <c r="Y447" s="103">
        <v>11.996</v>
      </c>
      <c r="Z447" s="103">
        <v>22.312000000000001</v>
      </c>
      <c r="AA447" s="103">
        <v>2.1240000000000001</v>
      </c>
      <c r="AB447" s="103">
        <v>21.655999999999999</v>
      </c>
      <c r="AC447" s="103">
        <v>13.763999999999999</v>
      </c>
      <c r="AD447" s="103">
        <v>7.032</v>
      </c>
      <c r="AE447" s="103">
        <v>49.171999999999997</v>
      </c>
      <c r="AF447" s="103">
        <v>7.41</v>
      </c>
      <c r="AG447" s="103">
        <v>28.091999999999999</v>
      </c>
      <c r="AH447" s="103">
        <v>6.6879999999999997</v>
      </c>
      <c r="AI447" s="103">
        <v>27.335999999999999</v>
      </c>
      <c r="AJ447" s="103">
        <v>28.803999999999998</v>
      </c>
      <c r="AK447" s="103">
        <v>10.284000000000001</v>
      </c>
      <c r="AL447" s="103">
        <v>10.884</v>
      </c>
      <c r="AM447" s="102">
        <v>21.044</v>
      </c>
    </row>
    <row r="448" spans="16:39" x14ac:dyDescent="0.25">
      <c r="P448" s="104">
        <v>0.44500000000000001</v>
      </c>
      <c r="Q448" s="103">
        <v>6.1050000000000004</v>
      </c>
      <c r="R448" s="103">
        <v>16.754999999999999</v>
      </c>
      <c r="S448" s="103">
        <v>1.61</v>
      </c>
      <c r="T448" s="103">
        <v>49.865000000000002</v>
      </c>
      <c r="U448" s="103">
        <v>1.81</v>
      </c>
      <c r="V448" s="103">
        <v>11.425000000000001</v>
      </c>
      <c r="W448" s="103">
        <v>14.345000000000001</v>
      </c>
      <c r="X448" s="103">
        <v>12.535</v>
      </c>
      <c r="Y448" s="103">
        <v>11.98</v>
      </c>
      <c r="Z448" s="103">
        <v>22.285</v>
      </c>
      <c r="AA448" s="103">
        <v>2.12</v>
      </c>
      <c r="AB448" s="103">
        <v>21.63</v>
      </c>
      <c r="AC448" s="103">
        <v>13.744999999999999</v>
      </c>
      <c r="AD448" s="103">
        <v>7.0225</v>
      </c>
      <c r="AE448" s="103">
        <v>49.11</v>
      </c>
      <c r="AF448" s="103">
        <v>7.4</v>
      </c>
      <c r="AG448" s="103">
        <v>28.06</v>
      </c>
      <c r="AH448" s="103">
        <v>6.6775000000000002</v>
      </c>
      <c r="AI448" s="103">
        <v>27.305</v>
      </c>
      <c r="AJ448" s="103">
        <v>28.77</v>
      </c>
      <c r="AK448" s="103">
        <v>10.27</v>
      </c>
      <c r="AL448" s="103">
        <v>10.87</v>
      </c>
      <c r="AM448" s="102">
        <v>21.02</v>
      </c>
    </row>
    <row r="449" spans="16:39" x14ac:dyDescent="0.25">
      <c r="P449" s="104">
        <v>0.44600000000000001</v>
      </c>
      <c r="Q449" s="103">
        <v>6.0940000000000003</v>
      </c>
      <c r="R449" s="103">
        <v>16.734000000000002</v>
      </c>
      <c r="S449" s="103">
        <v>1.6080000000000001</v>
      </c>
      <c r="T449" s="103">
        <v>49.802</v>
      </c>
      <c r="U449" s="103">
        <v>1.8080000000000001</v>
      </c>
      <c r="V449" s="103">
        <v>11.41</v>
      </c>
      <c r="W449" s="103">
        <v>14.326000000000001</v>
      </c>
      <c r="X449" s="103">
        <v>12.518000000000001</v>
      </c>
      <c r="Y449" s="103">
        <v>11.964</v>
      </c>
      <c r="Z449" s="103">
        <v>22.257999999999999</v>
      </c>
      <c r="AA449" s="103">
        <v>2.1160000000000001</v>
      </c>
      <c r="AB449" s="103">
        <v>21.603999999999999</v>
      </c>
      <c r="AC449" s="103">
        <v>13.726000000000001</v>
      </c>
      <c r="AD449" s="103">
        <v>7.0129999999999999</v>
      </c>
      <c r="AE449" s="103">
        <v>49.048000000000002</v>
      </c>
      <c r="AF449" s="103">
        <v>7.39</v>
      </c>
      <c r="AG449" s="103">
        <v>28.027999999999999</v>
      </c>
      <c r="AH449" s="103">
        <v>6.6669999999999998</v>
      </c>
      <c r="AI449" s="103">
        <v>27.274000000000001</v>
      </c>
      <c r="AJ449" s="103">
        <v>28.736000000000001</v>
      </c>
      <c r="AK449" s="103">
        <v>10.256</v>
      </c>
      <c r="AL449" s="103">
        <v>10.856</v>
      </c>
      <c r="AM449" s="102">
        <v>20.995999999999999</v>
      </c>
    </row>
    <row r="450" spans="16:39" x14ac:dyDescent="0.25">
      <c r="P450" s="104">
        <v>0.44700000000000001</v>
      </c>
      <c r="Q450" s="103">
        <v>6.0830000000000002</v>
      </c>
      <c r="R450" s="103">
        <v>16.713000000000001</v>
      </c>
      <c r="S450" s="103">
        <v>1.6060000000000001</v>
      </c>
      <c r="T450" s="103">
        <v>49.738999999999997</v>
      </c>
      <c r="U450" s="103">
        <v>1.806</v>
      </c>
      <c r="V450" s="103">
        <v>11.395</v>
      </c>
      <c r="W450" s="103">
        <v>14.307</v>
      </c>
      <c r="X450" s="103">
        <v>12.500999999999999</v>
      </c>
      <c r="Y450" s="103">
        <v>11.948</v>
      </c>
      <c r="Z450" s="103">
        <v>22.231000000000002</v>
      </c>
      <c r="AA450" s="103">
        <v>2.1120000000000001</v>
      </c>
      <c r="AB450" s="103">
        <v>21.577999999999999</v>
      </c>
      <c r="AC450" s="103">
        <v>13.707000000000001</v>
      </c>
      <c r="AD450" s="103">
        <v>7.0034999999999998</v>
      </c>
      <c r="AE450" s="103">
        <v>48.985999999999997</v>
      </c>
      <c r="AF450" s="103">
        <v>7.38</v>
      </c>
      <c r="AG450" s="103">
        <v>27.995999999999999</v>
      </c>
      <c r="AH450" s="103">
        <v>6.6565000000000003</v>
      </c>
      <c r="AI450" s="103">
        <v>27.242999999999999</v>
      </c>
      <c r="AJ450" s="103">
        <v>28.702000000000002</v>
      </c>
      <c r="AK450" s="103">
        <v>10.242000000000001</v>
      </c>
      <c r="AL450" s="103">
        <v>10.842000000000001</v>
      </c>
      <c r="AM450" s="102">
        <v>20.972000000000001</v>
      </c>
    </row>
    <row r="451" spans="16:39" x14ac:dyDescent="0.25">
      <c r="P451" s="104">
        <v>0.44800000000000001</v>
      </c>
      <c r="Q451" s="103">
        <v>6.0720000000000001</v>
      </c>
      <c r="R451" s="103">
        <v>16.692</v>
      </c>
      <c r="S451" s="103">
        <v>1.6040000000000001</v>
      </c>
      <c r="T451" s="103">
        <v>49.676000000000002</v>
      </c>
      <c r="U451" s="103">
        <v>1.804</v>
      </c>
      <c r="V451" s="103">
        <v>11.38</v>
      </c>
      <c r="W451" s="103">
        <v>14.288</v>
      </c>
      <c r="X451" s="103">
        <v>12.484</v>
      </c>
      <c r="Y451" s="103">
        <v>11.932</v>
      </c>
      <c r="Z451" s="103">
        <v>22.204000000000001</v>
      </c>
      <c r="AA451" s="103">
        <v>2.1080000000000001</v>
      </c>
      <c r="AB451" s="103">
        <v>21.552</v>
      </c>
      <c r="AC451" s="103">
        <v>13.688000000000001</v>
      </c>
      <c r="AD451" s="103">
        <v>6.9939999999999998</v>
      </c>
      <c r="AE451" s="103">
        <v>48.923999999999999</v>
      </c>
      <c r="AF451" s="103">
        <v>7.37</v>
      </c>
      <c r="AG451" s="103">
        <v>27.963999999999999</v>
      </c>
      <c r="AH451" s="103">
        <v>6.6459999999999999</v>
      </c>
      <c r="AI451" s="103">
        <v>27.212</v>
      </c>
      <c r="AJ451" s="103">
        <v>28.667999999999999</v>
      </c>
      <c r="AK451" s="103">
        <v>10.228</v>
      </c>
      <c r="AL451" s="103">
        <v>10.827999999999999</v>
      </c>
      <c r="AM451" s="102">
        <v>20.948</v>
      </c>
    </row>
    <row r="452" spans="16:39" x14ac:dyDescent="0.25">
      <c r="P452" s="104">
        <v>0.44900000000000001</v>
      </c>
      <c r="Q452" s="103">
        <v>6.0609999999999999</v>
      </c>
      <c r="R452" s="103">
        <v>16.670999999999999</v>
      </c>
      <c r="S452" s="103">
        <v>1.6020000000000001</v>
      </c>
      <c r="T452" s="103">
        <v>49.613</v>
      </c>
      <c r="U452" s="103">
        <v>1.802</v>
      </c>
      <c r="V452" s="103">
        <v>11.365</v>
      </c>
      <c r="W452" s="103">
        <v>14.269</v>
      </c>
      <c r="X452" s="103">
        <v>12.467000000000001</v>
      </c>
      <c r="Y452" s="103">
        <v>11.916</v>
      </c>
      <c r="Z452" s="103">
        <v>22.177</v>
      </c>
      <c r="AA452" s="103">
        <v>2.1040000000000001</v>
      </c>
      <c r="AB452" s="103">
        <v>21.526</v>
      </c>
      <c r="AC452" s="103">
        <v>13.669</v>
      </c>
      <c r="AD452" s="103">
        <v>6.9844999999999997</v>
      </c>
      <c r="AE452" s="103">
        <v>48.862000000000002</v>
      </c>
      <c r="AF452" s="103">
        <v>7.36</v>
      </c>
      <c r="AG452" s="103">
        <v>27.931999999999999</v>
      </c>
      <c r="AH452" s="103">
        <v>6.6355000000000004</v>
      </c>
      <c r="AI452" s="103">
        <v>27.181000000000001</v>
      </c>
      <c r="AJ452" s="103">
        <v>28.634</v>
      </c>
      <c r="AK452" s="103">
        <v>10.214</v>
      </c>
      <c r="AL452" s="103">
        <v>10.814</v>
      </c>
      <c r="AM452" s="102">
        <v>20.923999999999999</v>
      </c>
    </row>
    <row r="453" spans="16:39" x14ac:dyDescent="0.25">
      <c r="P453" s="104">
        <v>0.45</v>
      </c>
      <c r="Q453" s="103">
        <v>6.05</v>
      </c>
      <c r="R453" s="103">
        <v>16.649999999999999</v>
      </c>
      <c r="S453" s="103">
        <v>1.6</v>
      </c>
      <c r="T453" s="103">
        <v>49.55</v>
      </c>
      <c r="U453" s="103">
        <v>1.8</v>
      </c>
      <c r="V453" s="103">
        <v>11.35</v>
      </c>
      <c r="W453" s="103">
        <v>14.25</v>
      </c>
      <c r="X453" s="103">
        <v>12.45</v>
      </c>
      <c r="Y453" s="103">
        <v>11.9</v>
      </c>
      <c r="Z453" s="103">
        <v>22.15</v>
      </c>
      <c r="AA453" s="103">
        <v>2.1</v>
      </c>
      <c r="AB453" s="103">
        <v>21.5</v>
      </c>
      <c r="AC453" s="103">
        <v>13.65</v>
      </c>
      <c r="AD453" s="103">
        <v>6.9749999999999996</v>
      </c>
      <c r="AE453" s="103">
        <v>48.8</v>
      </c>
      <c r="AF453" s="103">
        <v>7.35</v>
      </c>
      <c r="AG453" s="103">
        <v>27.9</v>
      </c>
      <c r="AH453" s="103">
        <v>6.625</v>
      </c>
      <c r="AI453" s="103">
        <v>27.15</v>
      </c>
      <c r="AJ453" s="103">
        <v>28.6</v>
      </c>
      <c r="AK453" s="103">
        <v>10.199999999999999</v>
      </c>
      <c r="AL453" s="103">
        <v>10.8</v>
      </c>
      <c r="AM453" s="102">
        <v>20.9</v>
      </c>
    </row>
    <row r="454" spans="16:39" x14ac:dyDescent="0.25">
      <c r="P454" s="104">
        <v>0.45100000000000001</v>
      </c>
      <c r="Q454" s="103">
        <v>6.0389999999999997</v>
      </c>
      <c r="R454" s="103">
        <v>16.629000000000001</v>
      </c>
      <c r="S454" s="103">
        <v>1.5980000000000001</v>
      </c>
      <c r="T454" s="103">
        <v>49.487000000000002</v>
      </c>
      <c r="U454" s="103">
        <v>1.798</v>
      </c>
      <c r="V454" s="103">
        <v>11.335000000000001</v>
      </c>
      <c r="W454" s="103">
        <v>14.231</v>
      </c>
      <c r="X454" s="103">
        <v>12.433</v>
      </c>
      <c r="Y454" s="103">
        <v>11.884</v>
      </c>
      <c r="Z454" s="103">
        <v>22.123000000000001</v>
      </c>
      <c r="AA454" s="103">
        <v>2.0960000000000001</v>
      </c>
      <c r="AB454" s="103">
        <v>21.474</v>
      </c>
      <c r="AC454" s="103">
        <v>13.631</v>
      </c>
      <c r="AD454" s="103">
        <v>6.9654999999999996</v>
      </c>
      <c r="AE454" s="103">
        <v>48.738</v>
      </c>
      <c r="AF454" s="103">
        <v>7.34</v>
      </c>
      <c r="AG454" s="103">
        <v>27.867999999999999</v>
      </c>
      <c r="AH454" s="103">
        <v>6.6144999999999996</v>
      </c>
      <c r="AI454" s="103">
        <v>27.119</v>
      </c>
      <c r="AJ454" s="103">
        <v>28.565999999999999</v>
      </c>
      <c r="AK454" s="103">
        <v>10.186</v>
      </c>
      <c r="AL454" s="103">
        <v>10.786</v>
      </c>
      <c r="AM454" s="102">
        <v>20.876000000000001</v>
      </c>
    </row>
    <row r="455" spans="16:39" x14ac:dyDescent="0.25">
      <c r="P455" s="104">
        <v>0.45200000000000001</v>
      </c>
      <c r="Q455" s="103">
        <v>6.0279999999999996</v>
      </c>
      <c r="R455" s="103">
        <v>16.608000000000001</v>
      </c>
      <c r="S455" s="103">
        <v>1.5960000000000001</v>
      </c>
      <c r="T455" s="103">
        <v>49.423999999999999</v>
      </c>
      <c r="U455" s="103">
        <v>1.796</v>
      </c>
      <c r="V455" s="103">
        <v>11.32</v>
      </c>
      <c r="W455" s="103">
        <v>14.212</v>
      </c>
      <c r="X455" s="103">
        <v>12.416</v>
      </c>
      <c r="Y455" s="103">
        <v>11.868</v>
      </c>
      <c r="Z455" s="103">
        <v>22.096</v>
      </c>
      <c r="AA455" s="103">
        <v>2.0920000000000001</v>
      </c>
      <c r="AB455" s="103">
        <v>21.448</v>
      </c>
      <c r="AC455" s="103">
        <v>13.612</v>
      </c>
      <c r="AD455" s="103">
        <v>6.9560000000000004</v>
      </c>
      <c r="AE455" s="103">
        <v>48.676000000000002</v>
      </c>
      <c r="AF455" s="103">
        <v>7.33</v>
      </c>
      <c r="AG455" s="103">
        <v>27.835999999999999</v>
      </c>
      <c r="AH455" s="103">
        <v>6.6040000000000001</v>
      </c>
      <c r="AI455" s="103">
        <v>27.088000000000001</v>
      </c>
      <c r="AJ455" s="103">
        <v>28.532</v>
      </c>
      <c r="AK455" s="103">
        <v>10.172000000000001</v>
      </c>
      <c r="AL455" s="103">
        <v>10.772</v>
      </c>
      <c r="AM455" s="102">
        <v>20.852</v>
      </c>
    </row>
    <row r="456" spans="16:39" x14ac:dyDescent="0.25">
      <c r="P456" s="104">
        <v>0.45300000000000001</v>
      </c>
      <c r="Q456" s="103">
        <v>6.0170000000000003</v>
      </c>
      <c r="R456" s="103">
        <v>16.587</v>
      </c>
      <c r="S456" s="103">
        <v>1.5940000000000001</v>
      </c>
      <c r="T456" s="103">
        <v>49.360999999999997</v>
      </c>
      <c r="U456" s="103">
        <v>1.794</v>
      </c>
      <c r="V456" s="103">
        <v>11.305</v>
      </c>
      <c r="W456" s="103">
        <v>14.193</v>
      </c>
      <c r="X456" s="103">
        <v>12.398999999999999</v>
      </c>
      <c r="Y456" s="103">
        <v>11.852</v>
      </c>
      <c r="Z456" s="103">
        <v>22.068999999999999</v>
      </c>
      <c r="AA456" s="103">
        <v>2.0880000000000001</v>
      </c>
      <c r="AB456" s="103">
        <v>21.422000000000001</v>
      </c>
      <c r="AC456" s="103">
        <v>13.593</v>
      </c>
      <c r="AD456" s="103">
        <v>6.9465000000000003</v>
      </c>
      <c r="AE456" s="103">
        <v>48.613999999999997</v>
      </c>
      <c r="AF456" s="103">
        <v>7.32</v>
      </c>
      <c r="AG456" s="103">
        <v>27.803999999999998</v>
      </c>
      <c r="AH456" s="103">
        <v>6.5934999999999997</v>
      </c>
      <c r="AI456" s="103">
        <v>27.056999999999999</v>
      </c>
      <c r="AJ456" s="103">
        <v>28.498000000000001</v>
      </c>
      <c r="AK456" s="103">
        <v>10.157999999999999</v>
      </c>
      <c r="AL456" s="103">
        <v>10.757999999999999</v>
      </c>
      <c r="AM456" s="102">
        <v>20.827999999999999</v>
      </c>
    </row>
    <row r="457" spans="16:39" x14ac:dyDescent="0.25">
      <c r="P457" s="104">
        <v>0.45400000000000001</v>
      </c>
      <c r="Q457" s="103">
        <v>6.0060000000000002</v>
      </c>
      <c r="R457" s="103">
        <v>16.565999999999999</v>
      </c>
      <c r="S457" s="103">
        <v>1.5920000000000001</v>
      </c>
      <c r="T457" s="103">
        <v>49.298000000000002</v>
      </c>
      <c r="U457" s="103">
        <v>1.792</v>
      </c>
      <c r="V457" s="103">
        <v>11.29</v>
      </c>
      <c r="W457" s="103">
        <v>14.173999999999999</v>
      </c>
      <c r="X457" s="103">
        <v>12.382</v>
      </c>
      <c r="Y457" s="103">
        <v>11.836</v>
      </c>
      <c r="Z457" s="103">
        <v>22.042000000000002</v>
      </c>
      <c r="AA457" s="103">
        <v>2.0840000000000001</v>
      </c>
      <c r="AB457" s="103">
        <v>21.396000000000001</v>
      </c>
      <c r="AC457" s="103">
        <v>13.574</v>
      </c>
      <c r="AD457" s="103">
        <v>6.9370000000000003</v>
      </c>
      <c r="AE457" s="103">
        <v>48.552</v>
      </c>
      <c r="AF457" s="103">
        <v>7.31</v>
      </c>
      <c r="AG457" s="103">
        <v>27.771999999999998</v>
      </c>
      <c r="AH457" s="103">
        <v>6.5830000000000002</v>
      </c>
      <c r="AI457" s="103">
        <v>27.026</v>
      </c>
      <c r="AJ457" s="103">
        <v>28.463999999999999</v>
      </c>
      <c r="AK457" s="103">
        <v>10.144</v>
      </c>
      <c r="AL457" s="103">
        <v>10.744</v>
      </c>
      <c r="AM457" s="102">
        <v>20.803999999999998</v>
      </c>
    </row>
    <row r="458" spans="16:39" x14ac:dyDescent="0.25">
      <c r="P458" s="104">
        <v>0.45500000000000002</v>
      </c>
      <c r="Q458" s="103">
        <v>5.9950000000000001</v>
      </c>
      <c r="R458" s="103">
        <v>16.545000000000002</v>
      </c>
      <c r="S458" s="103">
        <v>1.59</v>
      </c>
      <c r="T458" s="103">
        <v>49.234999999999999</v>
      </c>
      <c r="U458" s="103">
        <v>1.79</v>
      </c>
      <c r="V458" s="103">
        <v>11.275</v>
      </c>
      <c r="W458" s="103">
        <v>14.154999999999999</v>
      </c>
      <c r="X458" s="103">
        <v>12.365</v>
      </c>
      <c r="Y458" s="103">
        <v>11.82</v>
      </c>
      <c r="Z458" s="103">
        <v>22.015000000000001</v>
      </c>
      <c r="AA458" s="103">
        <v>2.08</v>
      </c>
      <c r="AB458" s="103">
        <v>21.37</v>
      </c>
      <c r="AC458" s="103">
        <v>13.555</v>
      </c>
      <c r="AD458" s="103">
        <v>6.9275000000000002</v>
      </c>
      <c r="AE458" s="103">
        <v>48.49</v>
      </c>
      <c r="AF458" s="103">
        <v>7.3</v>
      </c>
      <c r="AG458" s="103">
        <v>27.74</v>
      </c>
      <c r="AH458" s="103">
        <v>6.5724999999999998</v>
      </c>
      <c r="AI458" s="103">
        <v>26.995000000000001</v>
      </c>
      <c r="AJ458" s="103">
        <v>28.43</v>
      </c>
      <c r="AK458" s="103">
        <v>10.130000000000001</v>
      </c>
      <c r="AL458" s="103">
        <v>10.73</v>
      </c>
      <c r="AM458" s="102">
        <v>20.78</v>
      </c>
    </row>
    <row r="459" spans="16:39" x14ac:dyDescent="0.25">
      <c r="P459" s="104">
        <v>0.45600000000000002</v>
      </c>
      <c r="Q459" s="103">
        <v>5.984</v>
      </c>
      <c r="R459" s="103">
        <v>16.524000000000001</v>
      </c>
      <c r="S459" s="103">
        <v>1.5880000000000001</v>
      </c>
      <c r="T459" s="103">
        <v>49.171999999999997</v>
      </c>
      <c r="U459" s="103">
        <v>1.788</v>
      </c>
      <c r="V459" s="103">
        <v>11.26</v>
      </c>
      <c r="W459" s="103">
        <v>14.135999999999999</v>
      </c>
      <c r="X459" s="103">
        <v>12.348000000000001</v>
      </c>
      <c r="Y459" s="103">
        <v>11.804</v>
      </c>
      <c r="Z459" s="103">
        <v>21.988</v>
      </c>
      <c r="AA459" s="103">
        <v>2.0760000000000001</v>
      </c>
      <c r="AB459" s="103">
        <v>21.344000000000001</v>
      </c>
      <c r="AC459" s="103">
        <v>13.536</v>
      </c>
      <c r="AD459" s="103">
        <v>6.9180000000000001</v>
      </c>
      <c r="AE459" s="103">
        <v>48.427999999999997</v>
      </c>
      <c r="AF459" s="103">
        <v>7.29</v>
      </c>
      <c r="AG459" s="103">
        <v>27.707999999999998</v>
      </c>
      <c r="AH459" s="103">
        <v>6.5620000000000003</v>
      </c>
      <c r="AI459" s="103">
        <v>26.963999999999999</v>
      </c>
      <c r="AJ459" s="103">
        <v>28.396000000000001</v>
      </c>
      <c r="AK459" s="103">
        <v>10.116</v>
      </c>
      <c r="AL459" s="103">
        <v>10.715999999999999</v>
      </c>
      <c r="AM459" s="102">
        <v>20.756</v>
      </c>
    </row>
    <row r="460" spans="16:39" x14ac:dyDescent="0.25">
      <c r="P460" s="104">
        <v>0.45700000000000002</v>
      </c>
      <c r="Q460" s="103">
        <v>5.9729999999999999</v>
      </c>
      <c r="R460" s="103">
        <v>16.503</v>
      </c>
      <c r="S460" s="103">
        <v>1.5860000000000001</v>
      </c>
      <c r="T460" s="103">
        <v>49.109000000000002</v>
      </c>
      <c r="U460" s="103">
        <v>1.786</v>
      </c>
      <c r="V460" s="103">
        <v>11.244999999999999</v>
      </c>
      <c r="W460" s="103">
        <v>14.117000000000001</v>
      </c>
      <c r="X460" s="103">
        <v>12.331</v>
      </c>
      <c r="Y460" s="103">
        <v>11.788</v>
      </c>
      <c r="Z460" s="103">
        <v>21.960999999999999</v>
      </c>
      <c r="AA460" s="103">
        <v>2.0720000000000001</v>
      </c>
      <c r="AB460" s="103">
        <v>21.318000000000001</v>
      </c>
      <c r="AC460" s="103">
        <v>13.516999999999999</v>
      </c>
      <c r="AD460" s="103">
        <v>6.9085000000000001</v>
      </c>
      <c r="AE460" s="103">
        <v>48.366</v>
      </c>
      <c r="AF460" s="103">
        <v>7.28</v>
      </c>
      <c r="AG460" s="103">
        <v>27.675999999999998</v>
      </c>
      <c r="AH460" s="103">
        <v>6.5514999999999999</v>
      </c>
      <c r="AI460" s="103">
        <v>26.933</v>
      </c>
      <c r="AJ460" s="103">
        <v>28.361999999999998</v>
      </c>
      <c r="AK460" s="103">
        <v>10.102</v>
      </c>
      <c r="AL460" s="103">
        <v>10.702</v>
      </c>
      <c r="AM460" s="102">
        <v>20.731999999999999</v>
      </c>
    </row>
    <row r="461" spans="16:39" x14ac:dyDescent="0.25">
      <c r="P461" s="104">
        <v>0.45800000000000002</v>
      </c>
      <c r="Q461" s="103">
        <v>5.9619999999999997</v>
      </c>
      <c r="R461" s="103">
        <v>16.481999999999999</v>
      </c>
      <c r="S461" s="103">
        <v>1.5840000000000001</v>
      </c>
      <c r="T461" s="103">
        <v>49.045999999999999</v>
      </c>
      <c r="U461" s="103">
        <v>1.784</v>
      </c>
      <c r="V461" s="103">
        <v>11.23</v>
      </c>
      <c r="W461" s="103">
        <v>14.098000000000001</v>
      </c>
      <c r="X461" s="103">
        <v>12.314</v>
      </c>
      <c r="Y461" s="103">
        <v>11.772</v>
      </c>
      <c r="Z461" s="103">
        <v>21.934000000000001</v>
      </c>
      <c r="AA461" s="103">
        <v>2.0680000000000001</v>
      </c>
      <c r="AB461" s="103">
        <v>21.292000000000002</v>
      </c>
      <c r="AC461" s="103">
        <v>13.497999999999999</v>
      </c>
      <c r="AD461" s="103">
        <v>6.899</v>
      </c>
      <c r="AE461" s="103">
        <v>48.304000000000002</v>
      </c>
      <c r="AF461" s="103">
        <v>7.27</v>
      </c>
      <c r="AG461" s="103">
        <v>27.643999999999998</v>
      </c>
      <c r="AH461" s="103">
        <v>6.5410000000000004</v>
      </c>
      <c r="AI461" s="103">
        <v>26.902000000000001</v>
      </c>
      <c r="AJ461" s="103">
        <v>28.327999999999999</v>
      </c>
      <c r="AK461" s="103">
        <v>10.087999999999999</v>
      </c>
      <c r="AL461" s="103">
        <v>10.688000000000001</v>
      </c>
      <c r="AM461" s="102">
        <v>20.707999999999998</v>
      </c>
    </row>
    <row r="462" spans="16:39" x14ac:dyDescent="0.25">
      <c r="P462" s="104">
        <v>0.45900000000000002</v>
      </c>
      <c r="Q462" s="103">
        <v>5.9509999999999996</v>
      </c>
      <c r="R462" s="103">
        <v>16.460999999999999</v>
      </c>
      <c r="S462" s="103">
        <v>1.5820000000000001</v>
      </c>
      <c r="T462" s="103">
        <v>48.982999999999997</v>
      </c>
      <c r="U462" s="103">
        <v>1.782</v>
      </c>
      <c r="V462" s="103">
        <v>11.215</v>
      </c>
      <c r="W462" s="103">
        <v>14.079000000000001</v>
      </c>
      <c r="X462" s="103">
        <v>12.297000000000001</v>
      </c>
      <c r="Y462" s="103">
        <v>11.756</v>
      </c>
      <c r="Z462" s="103">
        <v>21.907</v>
      </c>
      <c r="AA462" s="103">
        <v>2.0640000000000001</v>
      </c>
      <c r="AB462" s="103">
        <v>21.265999999999998</v>
      </c>
      <c r="AC462" s="103">
        <v>13.478999999999999</v>
      </c>
      <c r="AD462" s="103">
        <v>6.8895</v>
      </c>
      <c r="AE462" s="103">
        <v>48.241999999999997</v>
      </c>
      <c r="AF462" s="103">
        <v>7.26</v>
      </c>
      <c r="AG462" s="103">
        <v>27.611999999999998</v>
      </c>
      <c r="AH462" s="103">
        <v>6.5305</v>
      </c>
      <c r="AI462" s="103">
        <v>26.870999999999999</v>
      </c>
      <c r="AJ462" s="103">
        <v>28.294</v>
      </c>
      <c r="AK462" s="103">
        <v>10.074</v>
      </c>
      <c r="AL462" s="103">
        <v>10.673999999999999</v>
      </c>
      <c r="AM462" s="102">
        <v>20.684000000000001</v>
      </c>
    </row>
    <row r="463" spans="16:39" x14ac:dyDescent="0.25">
      <c r="P463" s="104">
        <v>0.46</v>
      </c>
      <c r="Q463" s="103">
        <v>5.94</v>
      </c>
      <c r="R463" s="103">
        <v>16.440000000000001</v>
      </c>
      <c r="S463" s="103">
        <v>1.58</v>
      </c>
      <c r="T463" s="103">
        <v>48.92</v>
      </c>
      <c r="U463" s="103">
        <v>1.78</v>
      </c>
      <c r="V463" s="103">
        <v>11.2</v>
      </c>
      <c r="W463" s="103">
        <v>14.06</v>
      </c>
      <c r="X463" s="103">
        <v>12.28</v>
      </c>
      <c r="Y463" s="103">
        <v>11.74</v>
      </c>
      <c r="Z463" s="103">
        <v>21.88</v>
      </c>
      <c r="AA463" s="103">
        <v>2.06</v>
      </c>
      <c r="AB463" s="103">
        <v>21.24</v>
      </c>
      <c r="AC463" s="103">
        <v>13.46</v>
      </c>
      <c r="AD463" s="103">
        <v>6.88</v>
      </c>
      <c r="AE463" s="103">
        <v>48.18</v>
      </c>
      <c r="AF463" s="103">
        <v>7.25</v>
      </c>
      <c r="AG463" s="103">
        <v>27.58</v>
      </c>
      <c r="AH463" s="103">
        <v>6.52</v>
      </c>
      <c r="AI463" s="103">
        <v>26.84</v>
      </c>
      <c r="AJ463" s="103">
        <v>28.26</v>
      </c>
      <c r="AK463" s="103">
        <v>10.06</v>
      </c>
      <c r="AL463" s="103">
        <v>10.66</v>
      </c>
      <c r="AM463" s="102">
        <v>20.66</v>
      </c>
    </row>
    <row r="464" spans="16:39" x14ac:dyDescent="0.25">
      <c r="P464" s="104">
        <v>0.46100000000000002</v>
      </c>
      <c r="Q464" s="103">
        <v>5.9290000000000003</v>
      </c>
      <c r="R464" s="103">
        <v>16.419</v>
      </c>
      <c r="S464" s="103">
        <v>1.5780000000000001</v>
      </c>
      <c r="T464" s="103">
        <v>48.856999999999999</v>
      </c>
      <c r="U464" s="103">
        <v>1.778</v>
      </c>
      <c r="V464" s="103">
        <v>11.185</v>
      </c>
      <c r="W464" s="103">
        <v>14.041</v>
      </c>
      <c r="X464" s="103">
        <v>12.263</v>
      </c>
      <c r="Y464" s="103">
        <v>11.724</v>
      </c>
      <c r="Z464" s="103">
        <v>21.853000000000002</v>
      </c>
      <c r="AA464" s="103">
        <v>2.056</v>
      </c>
      <c r="AB464" s="103">
        <v>21.213999999999999</v>
      </c>
      <c r="AC464" s="103">
        <v>13.441000000000001</v>
      </c>
      <c r="AD464" s="103">
        <v>6.8704999999999998</v>
      </c>
      <c r="AE464" s="103">
        <v>48.118000000000002</v>
      </c>
      <c r="AF464" s="103">
        <v>7.24</v>
      </c>
      <c r="AG464" s="103">
        <v>27.547999999999998</v>
      </c>
      <c r="AH464" s="103">
        <v>6.5095000000000001</v>
      </c>
      <c r="AI464" s="103">
        <v>26.809000000000001</v>
      </c>
      <c r="AJ464" s="103">
        <v>28.225999999999999</v>
      </c>
      <c r="AK464" s="103">
        <v>10.045999999999999</v>
      </c>
      <c r="AL464" s="103">
        <v>10.646000000000001</v>
      </c>
      <c r="AM464" s="102">
        <v>20.635999999999999</v>
      </c>
    </row>
    <row r="465" spans="16:39" x14ac:dyDescent="0.25">
      <c r="P465" s="104">
        <v>0.46200000000000002</v>
      </c>
      <c r="Q465" s="103">
        <v>5.9180000000000001</v>
      </c>
      <c r="R465" s="103">
        <v>16.398</v>
      </c>
      <c r="S465" s="103">
        <v>1.5760000000000001</v>
      </c>
      <c r="T465" s="103">
        <v>48.793999999999997</v>
      </c>
      <c r="U465" s="103">
        <v>1.776</v>
      </c>
      <c r="V465" s="103">
        <v>11.17</v>
      </c>
      <c r="W465" s="103">
        <v>14.022</v>
      </c>
      <c r="X465" s="103">
        <v>12.246</v>
      </c>
      <c r="Y465" s="103">
        <v>11.708</v>
      </c>
      <c r="Z465" s="103">
        <v>21.826000000000001</v>
      </c>
      <c r="AA465" s="103">
        <v>2.052</v>
      </c>
      <c r="AB465" s="103">
        <v>21.187999999999999</v>
      </c>
      <c r="AC465" s="103">
        <v>13.422000000000001</v>
      </c>
      <c r="AD465" s="103">
        <v>6.8609999999999998</v>
      </c>
      <c r="AE465" s="103">
        <v>48.055999999999997</v>
      </c>
      <c r="AF465" s="103">
        <v>7.23</v>
      </c>
      <c r="AG465" s="103">
        <v>27.515999999999998</v>
      </c>
      <c r="AH465" s="103">
        <v>6.4989999999999997</v>
      </c>
      <c r="AI465" s="103">
        <v>26.777999999999999</v>
      </c>
      <c r="AJ465" s="103">
        <v>28.192</v>
      </c>
      <c r="AK465" s="103">
        <v>10.032</v>
      </c>
      <c r="AL465" s="103">
        <v>10.632</v>
      </c>
      <c r="AM465" s="102">
        <v>20.611999999999998</v>
      </c>
    </row>
    <row r="466" spans="16:39" x14ac:dyDescent="0.25">
      <c r="P466" s="104">
        <v>0.46300000000000002</v>
      </c>
      <c r="Q466" s="103">
        <v>5.907</v>
      </c>
      <c r="R466" s="103">
        <v>16.376999999999999</v>
      </c>
      <c r="S466" s="103">
        <v>1.5740000000000001</v>
      </c>
      <c r="T466" s="103">
        <v>48.731000000000002</v>
      </c>
      <c r="U466" s="103">
        <v>1.774</v>
      </c>
      <c r="V466" s="103">
        <v>11.154999999999999</v>
      </c>
      <c r="W466" s="103">
        <v>14.003</v>
      </c>
      <c r="X466" s="103">
        <v>12.228999999999999</v>
      </c>
      <c r="Y466" s="103">
        <v>11.692</v>
      </c>
      <c r="Z466" s="103">
        <v>21.798999999999999</v>
      </c>
      <c r="AA466" s="103">
        <v>2.048</v>
      </c>
      <c r="AB466" s="103">
        <v>21.161999999999999</v>
      </c>
      <c r="AC466" s="103">
        <v>13.403</v>
      </c>
      <c r="AD466" s="103">
        <v>6.8514999999999997</v>
      </c>
      <c r="AE466" s="103">
        <v>47.994</v>
      </c>
      <c r="AF466" s="103">
        <v>7.22</v>
      </c>
      <c r="AG466" s="103">
        <v>27.484000000000002</v>
      </c>
      <c r="AH466" s="103">
        <v>6.4885000000000002</v>
      </c>
      <c r="AI466" s="103">
        <v>26.747</v>
      </c>
      <c r="AJ466" s="103">
        <v>28.158000000000001</v>
      </c>
      <c r="AK466" s="103">
        <v>10.018000000000001</v>
      </c>
      <c r="AL466" s="103">
        <v>10.618</v>
      </c>
      <c r="AM466" s="102">
        <v>20.588000000000001</v>
      </c>
    </row>
    <row r="467" spans="16:39" x14ac:dyDescent="0.25">
      <c r="P467" s="104">
        <v>0.46400000000000002</v>
      </c>
      <c r="Q467" s="103">
        <v>5.8959999999999999</v>
      </c>
      <c r="R467" s="103">
        <v>16.356000000000002</v>
      </c>
      <c r="S467" s="103">
        <v>1.5720000000000001</v>
      </c>
      <c r="T467" s="103">
        <v>48.667999999999999</v>
      </c>
      <c r="U467" s="103">
        <v>1.772</v>
      </c>
      <c r="V467" s="103">
        <v>11.14</v>
      </c>
      <c r="W467" s="103">
        <v>13.984</v>
      </c>
      <c r="X467" s="103">
        <v>12.212</v>
      </c>
      <c r="Y467" s="103">
        <v>11.676</v>
      </c>
      <c r="Z467" s="103">
        <v>21.771999999999998</v>
      </c>
      <c r="AA467" s="103">
        <v>2.044</v>
      </c>
      <c r="AB467" s="103">
        <v>21.135999999999999</v>
      </c>
      <c r="AC467" s="103">
        <v>13.384</v>
      </c>
      <c r="AD467" s="103">
        <v>6.8419999999999996</v>
      </c>
      <c r="AE467" s="103">
        <v>47.932000000000002</v>
      </c>
      <c r="AF467" s="103">
        <v>7.21</v>
      </c>
      <c r="AG467" s="103">
        <v>27.452000000000002</v>
      </c>
      <c r="AH467" s="103">
        <v>6.4779999999999998</v>
      </c>
      <c r="AI467" s="103">
        <v>26.716000000000001</v>
      </c>
      <c r="AJ467" s="103">
        <v>28.123999999999999</v>
      </c>
      <c r="AK467" s="103">
        <v>10.004</v>
      </c>
      <c r="AL467" s="103">
        <v>10.603999999999999</v>
      </c>
      <c r="AM467" s="102">
        <v>20.564</v>
      </c>
    </row>
    <row r="468" spans="16:39" x14ac:dyDescent="0.25">
      <c r="P468" s="104">
        <v>0.46500000000000002</v>
      </c>
      <c r="Q468" s="103">
        <v>5.8849999999999998</v>
      </c>
      <c r="R468" s="103">
        <v>16.335000000000001</v>
      </c>
      <c r="S468" s="103">
        <v>1.57</v>
      </c>
      <c r="T468" s="103">
        <v>48.604999999999997</v>
      </c>
      <c r="U468" s="103">
        <v>1.77</v>
      </c>
      <c r="V468" s="103">
        <v>11.125</v>
      </c>
      <c r="W468" s="103">
        <v>13.965</v>
      </c>
      <c r="X468" s="103">
        <v>12.195</v>
      </c>
      <c r="Y468" s="103">
        <v>11.66</v>
      </c>
      <c r="Z468" s="103">
        <v>21.745000000000001</v>
      </c>
      <c r="AA468" s="103">
        <v>2.04</v>
      </c>
      <c r="AB468" s="103">
        <v>21.11</v>
      </c>
      <c r="AC468" s="103">
        <v>13.365</v>
      </c>
      <c r="AD468" s="103">
        <v>6.8324999999999996</v>
      </c>
      <c r="AE468" s="103">
        <v>47.87</v>
      </c>
      <c r="AF468" s="103">
        <v>7.2</v>
      </c>
      <c r="AG468" s="103">
        <v>27.42</v>
      </c>
      <c r="AH468" s="103">
        <v>6.4675000000000002</v>
      </c>
      <c r="AI468" s="103">
        <v>26.684999999999999</v>
      </c>
      <c r="AJ468" s="103">
        <v>28.09</v>
      </c>
      <c r="AK468" s="103">
        <v>9.99</v>
      </c>
      <c r="AL468" s="103">
        <v>10.59</v>
      </c>
      <c r="AM468" s="102">
        <v>20.54</v>
      </c>
    </row>
    <row r="469" spans="16:39" x14ac:dyDescent="0.25">
      <c r="P469" s="104">
        <v>0.46600000000000003</v>
      </c>
      <c r="Q469" s="103">
        <v>5.8739999999999997</v>
      </c>
      <c r="R469" s="103">
        <v>16.314</v>
      </c>
      <c r="S469" s="103">
        <v>1.5680000000000001</v>
      </c>
      <c r="T469" s="103">
        <v>48.542000000000002</v>
      </c>
      <c r="U469" s="103">
        <v>1.768</v>
      </c>
      <c r="V469" s="103">
        <v>11.11</v>
      </c>
      <c r="W469" s="103">
        <v>13.946</v>
      </c>
      <c r="X469" s="103">
        <v>12.178000000000001</v>
      </c>
      <c r="Y469" s="103">
        <v>11.644</v>
      </c>
      <c r="Z469" s="103">
        <v>21.718</v>
      </c>
      <c r="AA469" s="103">
        <v>2.036</v>
      </c>
      <c r="AB469" s="103">
        <v>21.084</v>
      </c>
      <c r="AC469" s="103">
        <v>13.346</v>
      </c>
      <c r="AD469" s="103">
        <v>6.8230000000000004</v>
      </c>
      <c r="AE469" s="103">
        <v>47.808</v>
      </c>
      <c r="AF469" s="103">
        <v>7.19</v>
      </c>
      <c r="AG469" s="103">
        <v>27.388000000000002</v>
      </c>
      <c r="AH469" s="103">
        <v>6.4569999999999999</v>
      </c>
      <c r="AI469" s="103">
        <v>26.654</v>
      </c>
      <c r="AJ469" s="103">
        <v>28.056000000000001</v>
      </c>
      <c r="AK469" s="103">
        <v>9.9760000000000009</v>
      </c>
      <c r="AL469" s="103">
        <v>10.576000000000001</v>
      </c>
      <c r="AM469" s="102">
        <v>20.515999999999998</v>
      </c>
    </row>
    <row r="470" spans="16:39" x14ac:dyDescent="0.25">
      <c r="P470" s="104">
        <v>0.46700000000000003</v>
      </c>
      <c r="Q470" s="103">
        <v>5.8630000000000004</v>
      </c>
      <c r="R470" s="103">
        <v>16.292999999999999</v>
      </c>
      <c r="S470" s="103">
        <v>1.5660000000000001</v>
      </c>
      <c r="T470" s="103">
        <v>48.478999999999999</v>
      </c>
      <c r="U470" s="103">
        <v>1.766</v>
      </c>
      <c r="V470" s="103">
        <v>11.095000000000001</v>
      </c>
      <c r="W470" s="103">
        <v>13.927</v>
      </c>
      <c r="X470" s="103">
        <v>12.161</v>
      </c>
      <c r="Y470" s="103">
        <v>11.628</v>
      </c>
      <c r="Z470" s="103">
        <v>21.690999999999999</v>
      </c>
      <c r="AA470" s="103">
        <v>2.032</v>
      </c>
      <c r="AB470" s="103">
        <v>21.058</v>
      </c>
      <c r="AC470" s="103">
        <v>13.327</v>
      </c>
      <c r="AD470" s="103">
        <v>6.8135000000000003</v>
      </c>
      <c r="AE470" s="103">
        <v>47.746000000000002</v>
      </c>
      <c r="AF470" s="103">
        <v>7.18</v>
      </c>
      <c r="AG470" s="103">
        <v>27.356000000000002</v>
      </c>
      <c r="AH470" s="103">
        <v>6.4465000000000003</v>
      </c>
      <c r="AI470" s="103">
        <v>26.623000000000001</v>
      </c>
      <c r="AJ470" s="103">
        <v>28.021999999999998</v>
      </c>
      <c r="AK470" s="103">
        <v>9.9619999999999997</v>
      </c>
      <c r="AL470" s="103">
        <v>10.561999999999999</v>
      </c>
      <c r="AM470" s="102">
        <v>20.492000000000001</v>
      </c>
    </row>
    <row r="471" spans="16:39" x14ac:dyDescent="0.25">
      <c r="P471" s="104">
        <v>0.46800000000000003</v>
      </c>
      <c r="Q471" s="103">
        <v>5.8520000000000003</v>
      </c>
      <c r="R471" s="103">
        <v>16.271999999999998</v>
      </c>
      <c r="S471" s="103">
        <v>1.5640000000000001</v>
      </c>
      <c r="T471" s="103">
        <v>48.415999999999997</v>
      </c>
      <c r="U471" s="103">
        <v>1.764</v>
      </c>
      <c r="V471" s="103">
        <v>11.08</v>
      </c>
      <c r="W471" s="103">
        <v>13.907999999999999</v>
      </c>
      <c r="X471" s="103">
        <v>12.144</v>
      </c>
      <c r="Y471" s="103">
        <v>11.612</v>
      </c>
      <c r="Z471" s="103">
        <v>21.664000000000001</v>
      </c>
      <c r="AA471" s="103">
        <v>2.028</v>
      </c>
      <c r="AB471" s="103">
        <v>21.032</v>
      </c>
      <c r="AC471" s="103">
        <v>13.308</v>
      </c>
      <c r="AD471" s="103">
        <v>6.8040000000000003</v>
      </c>
      <c r="AE471" s="103">
        <v>47.683999999999997</v>
      </c>
      <c r="AF471" s="103">
        <v>7.17</v>
      </c>
      <c r="AG471" s="103">
        <v>27.324000000000002</v>
      </c>
      <c r="AH471" s="103">
        <v>6.4359999999999999</v>
      </c>
      <c r="AI471" s="103">
        <v>26.591999999999999</v>
      </c>
      <c r="AJ471" s="103">
        <v>27.988</v>
      </c>
      <c r="AK471" s="103">
        <v>9.9480000000000004</v>
      </c>
      <c r="AL471" s="103">
        <v>10.548</v>
      </c>
      <c r="AM471" s="102">
        <v>20.468</v>
      </c>
    </row>
    <row r="472" spans="16:39" x14ac:dyDescent="0.25">
      <c r="P472" s="104">
        <v>0.46899999999999997</v>
      </c>
      <c r="Q472" s="103">
        <v>5.8410000000000002</v>
      </c>
      <c r="R472" s="103">
        <v>16.251000000000001</v>
      </c>
      <c r="S472" s="103">
        <v>1.5620000000000001</v>
      </c>
      <c r="T472" s="103">
        <v>48.353000000000002</v>
      </c>
      <c r="U472" s="103">
        <v>1.762</v>
      </c>
      <c r="V472" s="103">
        <v>11.065</v>
      </c>
      <c r="W472" s="103">
        <v>13.888999999999999</v>
      </c>
      <c r="X472" s="103">
        <v>12.127000000000001</v>
      </c>
      <c r="Y472" s="103">
        <v>11.596</v>
      </c>
      <c r="Z472" s="103">
        <v>21.637</v>
      </c>
      <c r="AA472" s="103">
        <v>2.024</v>
      </c>
      <c r="AB472" s="103">
        <v>21.006</v>
      </c>
      <c r="AC472" s="103">
        <v>13.289</v>
      </c>
      <c r="AD472" s="103">
        <v>6.7945000000000002</v>
      </c>
      <c r="AE472" s="103">
        <v>47.622</v>
      </c>
      <c r="AF472" s="103">
        <v>7.16</v>
      </c>
      <c r="AG472" s="103">
        <v>27.292000000000002</v>
      </c>
      <c r="AH472" s="103">
        <v>6.4255000000000004</v>
      </c>
      <c r="AI472" s="103">
        <v>26.561</v>
      </c>
      <c r="AJ472" s="103">
        <v>27.954000000000001</v>
      </c>
      <c r="AK472" s="103">
        <v>9.9339999999999993</v>
      </c>
      <c r="AL472" s="103">
        <v>10.534000000000001</v>
      </c>
      <c r="AM472" s="102">
        <v>20.443999999999999</v>
      </c>
    </row>
    <row r="473" spans="16:39" x14ac:dyDescent="0.25">
      <c r="P473" s="104">
        <v>0.47</v>
      </c>
      <c r="Q473" s="103">
        <v>5.83</v>
      </c>
      <c r="R473" s="103">
        <v>16.23</v>
      </c>
      <c r="S473" s="103">
        <v>1.56</v>
      </c>
      <c r="T473" s="103">
        <v>48.29</v>
      </c>
      <c r="U473" s="103">
        <v>1.76</v>
      </c>
      <c r="V473" s="103">
        <v>11.05</v>
      </c>
      <c r="W473" s="103">
        <v>13.87</v>
      </c>
      <c r="X473" s="103">
        <v>12.11</v>
      </c>
      <c r="Y473" s="103">
        <v>11.58</v>
      </c>
      <c r="Z473" s="103">
        <v>21.61</v>
      </c>
      <c r="AA473" s="103">
        <v>2.02</v>
      </c>
      <c r="AB473" s="103">
        <v>20.98</v>
      </c>
      <c r="AC473" s="103">
        <v>13.27</v>
      </c>
      <c r="AD473" s="103">
        <v>6.7850000000000001</v>
      </c>
      <c r="AE473" s="103">
        <v>47.56</v>
      </c>
      <c r="AF473" s="103">
        <v>7.15</v>
      </c>
      <c r="AG473" s="103">
        <v>27.26</v>
      </c>
      <c r="AH473" s="103">
        <v>6.415</v>
      </c>
      <c r="AI473" s="103">
        <v>26.53</v>
      </c>
      <c r="AJ473" s="103">
        <v>27.92</v>
      </c>
      <c r="AK473" s="103">
        <v>9.92</v>
      </c>
      <c r="AL473" s="103">
        <v>10.52</v>
      </c>
      <c r="AM473" s="102">
        <v>20.420000000000002</v>
      </c>
    </row>
    <row r="474" spans="16:39" x14ac:dyDescent="0.25">
      <c r="P474" s="104">
        <v>0.47099999999999997</v>
      </c>
      <c r="Q474" s="103">
        <v>5.819</v>
      </c>
      <c r="R474" s="103">
        <v>16.209</v>
      </c>
      <c r="S474" s="103">
        <v>1.5580000000000001</v>
      </c>
      <c r="T474" s="103">
        <v>48.226999999999997</v>
      </c>
      <c r="U474" s="103">
        <v>1.758</v>
      </c>
      <c r="V474" s="103">
        <v>11.035</v>
      </c>
      <c r="W474" s="103">
        <v>13.851000000000001</v>
      </c>
      <c r="X474" s="103">
        <v>12.093</v>
      </c>
      <c r="Y474" s="103">
        <v>11.564</v>
      </c>
      <c r="Z474" s="103">
        <v>21.582999999999998</v>
      </c>
      <c r="AA474" s="103">
        <v>2.016</v>
      </c>
      <c r="AB474" s="103">
        <v>20.954000000000001</v>
      </c>
      <c r="AC474" s="103">
        <v>13.250999999999999</v>
      </c>
      <c r="AD474" s="103">
        <v>6.7755000000000001</v>
      </c>
      <c r="AE474" s="103">
        <v>47.497999999999998</v>
      </c>
      <c r="AF474" s="103">
        <v>7.14</v>
      </c>
      <c r="AG474" s="103">
        <v>27.228000000000002</v>
      </c>
      <c r="AH474" s="103">
        <v>6.4044999999999996</v>
      </c>
      <c r="AI474" s="103">
        <v>26.498999999999999</v>
      </c>
      <c r="AJ474" s="103">
        <v>27.885999999999999</v>
      </c>
      <c r="AK474" s="103">
        <v>9.9060000000000006</v>
      </c>
      <c r="AL474" s="103">
        <v>10.506</v>
      </c>
      <c r="AM474" s="102">
        <v>20.396000000000001</v>
      </c>
    </row>
    <row r="475" spans="16:39" x14ac:dyDescent="0.25">
      <c r="P475" s="104">
        <v>0.47199999999999998</v>
      </c>
      <c r="Q475" s="103">
        <v>5.8079999999999998</v>
      </c>
      <c r="R475" s="103">
        <v>16.187999999999999</v>
      </c>
      <c r="S475" s="103">
        <v>1.556</v>
      </c>
      <c r="T475" s="103">
        <v>48.164000000000001</v>
      </c>
      <c r="U475" s="103">
        <v>1.756</v>
      </c>
      <c r="V475" s="103">
        <v>11.02</v>
      </c>
      <c r="W475" s="103">
        <v>13.832000000000001</v>
      </c>
      <c r="X475" s="103">
        <v>12.076000000000001</v>
      </c>
      <c r="Y475" s="103">
        <v>11.548</v>
      </c>
      <c r="Z475" s="103">
        <v>21.556000000000001</v>
      </c>
      <c r="AA475" s="103">
        <v>2.012</v>
      </c>
      <c r="AB475" s="103">
        <v>20.928000000000001</v>
      </c>
      <c r="AC475" s="103">
        <v>13.231999999999999</v>
      </c>
      <c r="AD475" s="103">
        <v>6.766</v>
      </c>
      <c r="AE475" s="103">
        <v>47.436</v>
      </c>
      <c r="AF475" s="103">
        <v>7.13</v>
      </c>
      <c r="AG475" s="103">
        <v>27.196000000000002</v>
      </c>
      <c r="AH475" s="103">
        <v>6.3940000000000001</v>
      </c>
      <c r="AI475" s="103">
        <v>26.468</v>
      </c>
      <c r="AJ475" s="103">
        <v>27.852</v>
      </c>
      <c r="AK475" s="103">
        <v>9.8919999999999995</v>
      </c>
      <c r="AL475" s="103">
        <v>10.492000000000001</v>
      </c>
      <c r="AM475" s="102">
        <v>20.372</v>
      </c>
    </row>
    <row r="476" spans="16:39" x14ac:dyDescent="0.25">
      <c r="P476" s="104">
        <v>0.47299999999999998</v>
      </c>
      <c r="Q476" s="103">
        <v>5.7969999999999997</v>
      </c>
      <c r="R476" s="103">
        <v>16.167000000000002</v>
      </c>
      <c r="S476" s="103">
        <v>1.554</v>
      </c>
      <c r="T476" s="103">
        <v>48.100999999999999</v>
      </c>
      <c r="U476" s="103">
        <v>1.754</v>
      </c>
      <c r="V476" s="103">
        <v>11.005000000000001</v>
      </c>
      <c r="W476" s="103">
        <v>13.813000000000001</v>
      </c>
      <c r="X476" s="103">
        <v>12.058999999999999</v>
      </c>
      <c r="Y476" s="103">
        <v>11.532</v>
      </c>
      <c r="Z476" s="103">
        <v>21.529</v>
      </c>
      <c r="AA476" s="103">
        <v>2.008</v>
      </c>
      <c r="AB476" s="103">
        <v>20.902000000000001</v>
      </c>
      <c r="AC476" s="103">
        <v>13.212999999999999</v>
      </c>
      <c r="AD476" s="103">
        <v>6.7565</v>
      </c>
      <c r="AE476" s="103">
        <v>47.374000000000002</v>
      </c>
      <c r="AF476" s="103">
        <v>7.12</v>
      </c>
      <c r="AG476" s="103">
        <v>27.164000000000001</v>
      </c>
      <c r="AH476" s="103">
        <v>6.3834999999999997</v>
      </c>
      <c r="AI476" s="103">
        <v>26.437000000000001</v>
      </c>
      <c r="AJ476" s="103">
        <v>27.818000000000001</v>
      </c>
      <c r="AK476" s="103">
        <v>9.8780000000000001</v>
      </c>
      <c r="AL476" s="103">
        <v>10.478</v>
      </c>
      <c r="AM476" s="102">
        <v>20.347999999999999</v>
      </c>
    </row>
    <row r="477" spans="16:39" x14ac:dyDescent="0.25">
      <c r="P477" s="104">
        <v>0.47399999999999998</v>
      </c>
      <c r="Q477" s="103">
        <v>5.7859999999999996</v>
      </c>
      <c r="R477" s="103">
        <v>16.146000000000001</v>
      </c>
      <c r="S477" s="103">
        <v>1.552</v>
      </c>
      <c r="T477" s="103">
        <v>48.037999999999997</v>
      </c>
      <c r="U477" s="103">
        <v>1.752</v>
      </c>
      <c r="V477" s="103">
        <v>10.99</v>
      </c>
      <c r="W477" s="103">
        <v>13.794</v>
      </c>
      <c r="X477" s="103">
        <v>12.042</v>
      </c>
      <c r="Y477" s="103">
        <v>11.516</v>
      </c>
      <c r="Z477" s="103">
        <v>21.501999999999999</v>
      </c>
      <c r="AA477" s="103">
        <v>2.004</v>
      </c>
      <c r="AB477" s="103">
        <v>20.876000000000001</v>
      </c>
      <c r="AC477" s="103">
        <v>13.194000000000001</v>
      </c>
      <c r="AD477" s="103">
        <v>6.7469999999999999</v>
      </c>
      <c r="AE477" s="103">
        <v>47.311999999999998</v>
      </c>
      <c r="AF477" s="103">
        <v>7.11</v>
      </c>
      <c r="AG477" s="103">
        <v>27.132000000000001</v>
      </c>
      <c r="AH477" s="103">
        <v>6.3730000000000002</v>
      </c>
      <c r="AI477" s="103">
        <v>26.405999999999999</v>
      </c>
      <c r="AJ477" s="103">
        <v>27.783999999999999</v>
      </c>
      <c r="AK477" s="103">
        <v>9.8640000000000008</v>
      </c>
      <c r="AL477" s="103">
        <v>10.464</v>
      </c>
      <c r="AM477" s="102">
        <v>20.324000000000002</v>
      </c>
    </row>
    <row r="478" spans="16:39" x14ac:dyDescent="0.25">
      <c r="P478" s="104">
        <v>0.47499999999999998</v>
      </c>
      <c r="Q478" s="103">
        <v>5.7750000000000004</v>
      </c>
      <c r="R478" s="103">
        <v>16.125</v>
      </c>
      <c r="S478" s="103">
        <v>1.55</v>
      </c>
      <c r="T478" s="103">
        <v>47.975000000000001</v>
      </c>
      <c r="U478" s="103">
        <v>1.75</v>
      </c>
      <c r="V478" s="103">
        <v>10.975</v>
      </c>
      <c r="W478" s="103">
        <v>13.775</v>
      </c>
      <c r="X478" s="103">
        <v>12.025</v>
      </c>
      <c r="Y478" s="103">
        <v>11.5</v>
      </c>
      <c r="Z478" s="103">
        <v>21.475000000000001</v>
      </c>
      <c r="AA478" s="103">
        <v>2</v>
      </c>
      <c r="AB478" s="103">
        <v>20.85</v>
      </c>
      <c r="AC478" s="103">
        <v>13.175000000000001</v>
      </c>
      <c r="AD478" s="103">
        <v>6.7374999999999998</v>
      </c>
      <c r="AE478" s="103">
        <v>47.25</v>
      </c>
      <c r="AF478" s="103">
        <v>7.1</v>
      </c>
      <c r="AG478" s="103">
        <v>27.1</v>
      </c>
      <c r="AH478" s="103">
        <v>6.3624999999999998</v>
      </c>
      <c r="AI478" s="103">
        <v>26.375</v>
      </c>
      <c r="AJ478" s="103">
        <v>27.75</v>
      </c>
      <c r="AK478" s="103">
        <v>9.85</v>
      </c>
      <c r="AL478" s="103">
        <v>10.45</v>
      </c>
      <c r="AM478" s="102">
        <v>20.3</v>
      </c>
    </row>
    <row r="479" spans="16:39" x14ac:dyDescent="0.25">
      <c r="P479" s="104">
        <v>0.47599999999999998</v>
      </c>
      <c r="Q479" s="103">
        <v>5.7640000000000002</v>
      </c>
      <c r="R479" s="103">
        <v>16.103999999999999</v>
      </c>
      <c r="S479" s="103">
        <v>1.548</v>
      </c>
      <c r="T479" s="103">
        <v>47.911999999999999</v>
      </c>
      <c r="U479" s="103">
        <v>1.748</v>
      </c>
      <c r="V479" s="103">
        <v>10.96</v>
      </c>
      <c r="W479" s="103">
        <v>13.756</v>
      </c>
      <c r="X479" s="103">
        <v>12.007999999999999</v>
      </c>
      <c r="Y479" s="103">
        <v>11.484</v>
      </c>
      <c r="Z479" s="103">
        <v>21.448</v>
      </c>
      <c r="AA479" s="103">
        <v>1.996</v>
      </c>
      <c r="AB479" s="103">
        <v>20.824000000000002</v>
      </c>
      <c r="AC479" s="103">
        <v>13.156000000000001</v>
      </c>
      <c r="AD479" s="103">
        <v>6.7279999999999998</v>
      </c>
      <c r="AE479" s="103">
        <v>47.188000000000002</v>
      </c>
      <c r="AF479" s="103">
        <v>7.09</v>
      </c>
      <c r="AG479" s="103">
        <v>27.068000000000001</v>
      </c>
      <c r="AH479" s="103">
        <v>6.3520000000000003</v>
      </c>
      <c r="AI479" s="103">
        <v>26.344000000000001</v>
      </c>
      <c r="AJ479" s="103">
        <v>27.716000000000001</v>
      </c>
      <c r="AK479" s="103">
        <v>9.8360000000000003</v>
      </c>
      <c r="AL479" s="103">
        <v>10.436</v>
      </c>
      <c r="AM479" s="102">
        <v>20.276</v>
      </c>
    </row>
    <row r="480" spans="16:39" x14ac:dyDescent="0.25">
      <c r="P480" s="104">
        <v>0.47699999999999998</v>
      </c>
      <c r="Q480" s="103">
        <v>5.7530000000000001</v>
      </c>
      <c r="R480" s="103">
        <v>16.082999999999998</v>
      </c>
      <c r="S480" s="103">
        <v>1.546</v>
      </c>
      <c r="T480" s="103">
        <v>47.848999999999997</v>
      </c>
      <c r="U480" s="103">
        <v>1.746</v>
      </c>
      <c r="V480" s="103">
        <v>10.945</v>
      </c>
      <c r="W480" s="103">
        <v>13.737</v>
      </c>
      <c r="X480" s="103">
        <v>11.991</v>
      </c>
      <c r="Y480" s="103">
        <v>11.468</v>
      </c>
      <c r="Z480" s="103">
        <v>21.420999999999999</v>
      </c>
      <c r="AA480" s="103">
        <v>1.992</v>
      </c>
      <c r="AB480" s="103">
        <v>20.797999999999998</v>
      </c>
      <c r="AC480" s="103">
        <v>13.137</v>
      </c>
      <c r="AD480" s="103">
        <v>6.7184999999999997</v>
      </c>
      <c r="AE480" s="103">
        <v>47.125999999999998</v>
      </c>
      <c r="AF480" s="103">
        <v>7.08</v>
      </c>
      <c r="AG480" s="103">
        <v>27.036000000000001</v>
      </c>
      <c r="AH480" s="103">
        <v>6.3414999999999999</v>
      </c>
      <c r="AI480" s="103">
        <v>26.312999999999999</v>
      </c>
      <c r="AJ480" s="103">
        <v>27.681999999999999</v>
      </c>
      <c r="AK480" s="103">
        <v>9.8219999999999992</v>
      </c>
      <c r="AL480" s="103">
        <v>10.422000000000001</v>
      </c>
      <c r="AM480" s="102">
        <v>20.251999999999999</v>
      </c>
    </row>
    <row r="481" spans="16:39" x14ac:dyDescent="0.25">
      <c r="P481" s="104">
        <v>0.47799999999999998</v>
      </c>
      <c r="Q481" s="103">
        <v>5.742</v>
      </c>
      <c r="R481" s="103">
        <v>16.062000000000001</v>
      </c>
      <c r="S481" s="103">
        <v>1.544</v>
      </c>
      <c r="T481" s="103">
        <v>47.786000000000001</v>
      </c>
      <c r="U481" s="103">
        <v>1.744</v>
      </c>
      <c r="V481" s="103">
        <v>10.93</v>
      </c>
      <c r="W481" s="103">
        <v>13.718</v>
      </c>
      <c r="X481" s="103">
        <v>11.974</v>
      </c>
      <c r="Y481" s="103">
        <v>11.452</v>
      </c>
      <c r="Z481" s="103">
        <v>21.393999999999998</v>
      </c>
      <c r="AA481" s="103">
        <v>1.988</v>
      </c>
      <c r="AB481" s="103">
        <v>20.771999999999998</v>
      </c>
      <c r="AC481" s="103">
        <v>13.118</v>
      </c>
      <c r="AD481" s="103">
        <v>6.7089999999999996</v>
      </c>
      <c r="AE481" s="103">
        <v>47.064</v>
      </c>
      <c r="AF481" s="103">
        <v>7.07</v>
      </c>
      <c r="AG481" s="103">
        <v>27.004000000000001</v>
      </c>
      <c r="AH481" s="103">
        <v>6.3310000000000004</v>
      </c>
      <c r="AI481" s="103">
        <v>26.282</v>
      </c>
      <c r="AJ481" s="103">
        <v>27.648</v>
      </c>
      <c r="AK481" s="103">
        <v>9.8079999999999998</v>
      </c>
      <c r="AL481" s="103">
        <v>10.407999999999999</v>
      </c>
      <c r="AM481" s="102">
        <v>20.228000000000002</v>
      </c>
    </row>
    <row r="482" spans="16:39" x14ac:dyDescent="0.25">
      <c r="P482" s="104">
        <v>0.47899999999999998</v>
      </c>
      <c r="Q482" s="103">
        <v>5.7309999999999999</v>
      </c>
      <c r="R482" s="103">
        <v>16.041</v>
      </c>
      <c r="S482" s="103">
        <v>1.542</v>
      </c>
      <c r="T482" s="103">
        <v>47.722999999999999</v>
      </c>
      <c r="U482" s="103">
        <v>1.742</v>
      </c>
      <c r="V482" s="103">
        <v>10.914999999999999</v>
      </c>
      <c r="W482" s="103">
        <v>13.699</v>
      </c>
      <c r="X482" s="103">
        <v>11.957000000000001</v>
      </c>
      <c r="Y482" s="103">
        <v>11.436</v>
      </c>
      <c r="Z482" s="103">
        <v>21.367000000000001</v>
      </c>
      <c r="AA482" s="103">
        <v>1.984</v>
      </c>
      <c r="AB482" s="103">
        <v>20.745999999999999</v>
      </c>
      <c r="AC482" s="103">
        <v>13.099</v>
      </c>
      <c r="AD482" s="103">
        <v>6.6994999999999996</v>
      </c>
      <c r="AE482" s="103">
        <v>47.002000000000002</v>
      </c>
      <c r="AF482" s="103">
        <v>7.06</v>
      </c>
      <c r="AG482" s="103">
        <v>26.972000000000001</v>
      </c>
      <c r="AH482" s="103">
        <v>6.3205</v>
      </c>
      <c r="AI482" s="103">
        <v>26.251000000000001</v>
      </c>
      <c r="AJ482" s="103">
        <v>27.614000000000001</v>
      </c>
      <c r="AK482" s="103">
        <v>9.7940000000000005</v>
      </c>
      <c r="AL482" s="103">
        <v>10.394</v>
      </c>
      <c r="AM482" s="102">
        <v>20.204000000000001</v>
      </c>
    </row>
    <row r="483" spans="16:39" x14ac:dyDescent="0.25">
      <c r="P483" s="104">
        <v>0.48</v>
      </c>
      <c r="Q483" s="103">
        <v>5.72</v>
      </c>
      <c r="R483" s="103">
        <v>16.02</v>
      </c>
      <c r="S483" s="103">
        <v>1.54</v>
      </c>
      <c r="T483" s="103">
        <v>47.66</v>
      </c>
      <c r="U483" s="103">
        <v>1.74</v>
      </c>
      <c r="V483" s="103">
        <v>10.9</v>
      </c>
      <c r="W483" s="103">
        <v>13.68</v>
      </c>
      <c r="X483" s="103">
        <v>11.94</v>
      </c>
      <c r="Y483" s="103">
        <v>11.42</v>
      </c>
      <c r="Z483" s="103">
        <v>21.34</v>
      </c>
      <c r="AA483" s="103">
        <v>1.98</v>
      </c>
      <c r="AB483" s="103">
        <v>20.72</v>
      </c>
      <c r="AC483" s="103">
        <v>13.08</v>
      </c>
      <c r="AD483" s="103">
        <v>6.69</v>
      </c>
      <c r="AE483" s="103">
        <v>46.94</v>
      </c>
      <c r="AF483" s="103">
        <v>7.05</v>
      </c>
      <c r="AG483" s="103">
        <v>26.94</v>
      </c>
      <c r="AH483" s="103">
        <v>6.31</v>
      </c>
      <c r="AI483" s="103">
        <v>26.22</v>
      </c>
      <c r="AJ483" s="103">
        <v>27.58</v>
      </c>
      <c r="AK483" s="103">
        <v>9.7799999999999994</v>
      </c>
      <c r="AL483" s="103">
        <v>10.38</v>
      </c>
      <c r="AM483" s="102">
        <v>20.18</v>
      </c>
    </row>
    <row r="484" spans="16:39" x14ac:dyDescent="0.25">
      <c r="P484" s="104">
        <v>0.48099999999999998</v>
      </c>
      <c r="Q484" s="103">
        <v>5.7089999999999996</v>
      </c>
      <c r="R484" s="103">
        <v>15.999000000000001</v>
      </c>
      <c r="S484" s="103">
        <v>1.538</v>
      </c>
      <c r="T484" s="103">
        <v>47.597000000000001</v>
      </c>
      <c r="U484" s="103">
        <v>1.738</v>
      </c>
      <c r="V484" s="103">
        <v>10.885</v>
      </c>
      <c r="W484" s="103">
        <v>13.661</v>
      </c>
      <c r="X484" s="103">
        <v>11.923</v>
      </c>
      <c r="Y484" s="103">
        <v>11.404</v>
      </c>
      <c r="Z484" s="103">
        <v>21.312999999999999</v>
      </c>
      <c r="AA484" s="103">
        <v>1.976</v>
      </c>
      <c r="AB484" s="103">
        <v>20.693999999999999</v>
      </c>
      <c r="AC484" s="103">
        <v>13.061</v>
      </c>
      <c r="AD484" s="103">
        <v>6.6805000000000003</v>
      </c>
      <c r="AE484" s="103">
        <v>46.878</v>
      </c>
      <c r="AF484" s="103">
        <v>7.04</v>
      </c>
      <c r="AG484" s="103">
        <v>26.908000000000001</v>
      </c>
      <c r="AH484" s="103">
        <v>6.2995000000000001</v>
      </c>
      <c r="AI484" s="103">
        <v>26.189</v>
      </c>
      <c r="AJ484" s="103">
        <v>27.545999999999999</v>
      </c>
      <c r="AK484" s="103">
        <v>9.766</v>
      </c>
      <c r="AL484" s="103">
        <v>10.366</v>
      </c>
      <c r="AM484" s="102">
        <v>20.155999999999999</v>
      </c>
    </row>
    <row r="485" spans="16:39" x14ac:dyDescent="0.25">
      <c r="P485" s="104">
        <v>0.48199999999999998</v>
      </c>
      <c r="Q485" s="103">
        <v>5.6980000000000004</v>
      </c>
      <c r="R485" s="103">
        <v>15.978</v>
      </c>
      <c r="S485" s="103">
        <v>1.536</v>
      </c>
      <c r="T485" s="103">
        <v>47.533999999999999</v>
      </c>
      <c r="U485" s="103">
        <v>1.736</v>
      </c>
      <c r="V485" s="103">
        <v>10.87</v>
      </c>
      <c r="W485" s="103">
        <v>13.641999999999999</v>
      </c>
      <c r="X485" s="103">
        <v>11.906000000000001</v>
      </c>
      <c r="Y485" s="103">
        <v>11.388</v>
      </c>
      <c r="Z485" s="103">
        <v>21.286000000000001</v>
      </c>
      <c r="AA485" s="103">
        <v>1.972</v>
      </c>
      <c r="AB485" s="103">
        <v>20.667999999999999</v>
      </c>
      <c r="AC485" s="103">
        <v>13.042</v>
      </c>
      <c r="AD485" s="103">
        <v>6.6710000000000003</v>
      </c>
      <c r="AE485" s="103">
        <v>46.816000000000003</v>
      </c>
      <c r="AF485" s="103">
        <v>7.03</v>
      </c>
      <c r="AG485" s="103">
        <v>26.876000000000001</v>
      </c>
      <c r="AH485" s="103">
        <v>6.2889999999999997</v>
      </c>
      <c r="AI485" s="103">
        <v>26.158000000000001</v>
      </c>
      <c r="AJ485" s="103">
        <v>27.512</v>
      </c>
      <c r="AK485" s="103">
        <v>9.7520000000000007</v>
      </c>
      <c r="AL485" s="103">
        <v>10.352</v>
      </c>
      <c r="AM485" s="102">
        <v>20.132000000000001</v>
      </c>
    </row>
    <row r="486" spans="16:39" x14ac:dyDescent="0.25">
      <c r="P486" s="104">
        <v>0.48299999999999998</v>
      </c>
      <c r="Q486" s="103">
        <v>5.6870000000000003</v>
      </c>
      <c r="R486" s="103">
        <v>15.957000000000001</v>
      </c>
      <c r="S486" s="103">
        <v>1.534</v>
      </c>
      <c r="T486" s="103">
        <v>47.470999999999997</v>
      </c>
      <c r="U486" s="103">
        <v>1.734</v>
      </c>
      <c r="V486" s="103">
        <v>10.855</v>
      </c>
      <c r="W486" s="103">
        <v>13.622999999999999</v>
      </c>
      <c r="X486" s="103">
        <v>11.888999999999999</v>
      </c>
      <c r="Y486" s="103">
        <v>11.372</v>
      </c>
      <c r="Z486" s="103">
        <v>21.259</v>
      </c>
      <c r="AA486" s="103">
        <v>1.968</v>
      </c>
      <c r="AB486" s="103">
        <v>20.641999999999999</v>
      </c>
      <c r="AC486" s="103">
        <v>13.023</v>
      </c>
      <c r="AD486" s="103">
        <v>6.6615000000000002</v>
      </c>
      <c r="AE486" s="103">
        <v>46.753999999999998</v>
      </c>
      <c r="AF486" s="103">
        <v>7.02</v>
      </c>
      <c r="AG486" s="103">
        <v>26.844000000000001</v>
      </c>
      <c r="AH486" s="103">
        <v>6.2785000000000002</v>
      </c>
      <c r="AI486" s="103">
        <v>26.126999999999999</v>
      </c>
      <c r="AJ486" s="103">
        <v>27.478000000000002</v>
      </c>
      <c r="AK486" s="103">
        <v>9.7379999999999995</v>
      </c>
      <c r="AL486" s="103">
        <v>10.337999999999999</v>
      </c>
      <c r="AM486" s="102">
        <v>20.108000000000001</v>
      </c>
    </row>
    <row r="487" spans="16:39" x14ac:dyDescent="0.25">
      <c r="P487" s="104">
        <v>0.48399999999999999</v>
      </c>
      <c r="Q487" s="103">
        <v>5.6760000000000002</v>
      </c>
      <c r="R487" s="103">
        <v>15.936</v>
      </c>
      <c r="S487" s="103">
        <v>1.532</v>
      </c>
      <c r="T487" s="103">
        <v>47.408000000000001</v>
      </c>
      <c r="U487" s="103">
        <v>1.732</v>
      </c>
      <c r="V487" s="103">
        <v>10.84</v>
      </c>
      <c r="W487" s="103">
        <v>13.603999999999999</v>
      </c>
      <c r="X487" s="103">
        <v>11.872</v>
      </c>
      <c r="Y487" s="103">
        <v>11.356</v>
      </c>
      <c r="Z487" s="103">
        <v>21.231999999999999</v>
      </c>
      <c r="AA487" s="103">
        <v>1.964</v>
      </c>
      <c r="AB487" s="103">
        <v>20.616</v>
      </c>
      <c r="AC487" s="103">
        <v>13.004</v>
      </c>
      <c r="AD487" s="103">
        <v>6.6520000000000001</v>
      </c>
      <c r="AE487" s="103">
        <v>46.692</v>
      </c>
      <c r="AF487" s="103">
        <v>7.01</v>
      </c>
      <c r="AG487" s="103">
        <v>26.812000000000001</v>
      </c>
      <c r="AH487" s="103">
        <v>6.2679999999999998</v>
      </c>
      <c r="AI487" s="103">
        <v>26.096</v>
      </c>
      <c r="AJ487" s="103">
        <v>27.443999999999999</v>
      </c>
      <c r="AK487" s="103">
        <v>9.7240000000000002</v>
      </c>
      <c r="AL487" s="103">
        <v>10.324</v>
      </c>
      <c r="AM487" s="102">
        <v>20.084</v>
      </c>
    </row>
    <row r="488" spans="16:39" x14ac:dyDescent="0.25">
      <c r="P488" s="104">
        <v>0.48499999999999999</v>
      </c>
      <c r="Q488" s="103">
        <v>5.665</v>
      </c>
      <c r="R488" s="103">
        <v>15.914999999999999</v>
      </c>
      <c r="S488" s="103">
        <v>1.53</v>
      </c>
      <c r="T488" s="103">
        <v>47.344999999999999</v>
      </c>
      <c r="U488" s="103">
        <v>1.73</v>
      </c>
      <c r="V488" s="103">
        <v>10.824999999999999</v>
      </c>
      <c r="W488" s="103">
        <v>13.585000000000001</v>
      </c>
      <c r="X488" s="103">
        <v>11.855</v>
      </c>
      <c r="Y488" s="103">
        <v>11.34</v>
      </c>
      <c r="Z488" s="103">
        <v>21.204999999999998</v>
      </c>
      <c r="AA488" s="103">
        <v>1.96</v>
      </c>
      <c r="AB488" s="103">
        <v>20.59</v>
      </c>
      <c r="AC488" s="103">
        <v>12.984999999999999</v>
      </c>
      <c r="AD488" s="103">
        <v>6.6425000000000001</v>
      </c>
      <c r="AE488" s="103">
        <v>46.63</v>
      </c>
      <c r="AF488" s="103">
        <v>7</v>
      </c>
      <c r="AG488" s="103">
        <v>26.78</v>
      </c>
      <c r="AH488" s="103">
        <v>6.2575000000000003</v>
      </c>
      <c r="AI488" s="103">
        <v>26.065000000000001</v>
      </c>
      <c r="AJ488" s="103">
        <v>27.41</v>
      </c>
      <c r="AK488" s="103">
        <v>9.7100000000000009</v>
      </c>
      <c r="AL488" s="103">
        <v>10.31</v>
      </c>
      <c r="AM488" s="102">
        <v>20.059999999999999</v>
      </c>
    </row>
    <row r="489" spans="16:39" x14ac:dyDescent="0.25">
      <c r="P489" s="104">
        <v>0.48599999999999999</v>
      </c>
      <c r="Q489" s="103">
        <v>5.6539999999999999</v>
      </c>
      <c r="R489" s="103">
        <v>15.894</v>
      </c>
      <c r="S489" s="103">
        <v>1.528</v>
      </c>
      <c r="T489" s="103">
        <v>47.281999999999996</v>
      </c>
      <c r="U489" s="103">
        <v>1.728</v>
      </c>
      <c r="V489" s="103">
        <v>10.81</v>
      </c>
      <c r="W489" s="103">
        <v>13.566000000000001</v>
      </c>
      <c r="X489" s="103">
        <v>11.837999999999999</v>
      </c>
      <c r="Y489" s="103">
        <v>11.324</v>
      </c>
      <c r="Z489" s="103">
        <v>21.178000000000001</v>
      </c>
      <c r="AA489" s="103">
        <v>1.956</v>
      </c>
      <c r="AB489" s="103">
        <v>20.564</v>
      </c>
      <c r="AC489" s="103">
        <v>12.965999999999999</v>
      </c>
      <c r="AD489" s="103">
        <v>6.633</v>
      </c>
      <c r="AE489" s="103">
        <v>46.567999999999998</v>
      </c>
      <c r="AF489" s="103">
        <v>6.99</v>
      </c>
      <c r="AG489" s="103">
        <v>26.748000000000001</v>
      </c>
      <c r="AH489" s="103">
        <v>6.2469999999999999</v>
      </c>
      <c r="AI489" s="103">
        <v>26.033999999999999</v>
      </c>
      <c r="AJ489" s="103">
        <v>27.376000000000001</v>
      </c>
      <c r="AK489" s="103">
        <v>9.6959999999999997</v>
      </c>
      <c r="AL489" s="103">
        <v>10.295999999999999</v>
      </c>
      <c r="AM489" s="102">
        <v>20.036000000000001</v>
      </c>
    </row>
    <row r="490" spans="16:39" x14ac:dyDescent="0.25">
      <c r="P490" s="104">
        <v>0.48699999999999999</v>
      </c>
      <c r="Q490" s="103">
        <v>5.6429999999999998</v>
      </c>
      <c r="R490" s="103">
        <v>15.872999999999999</v>
      </c>
      <c r="S490" s="103">
        <v>1.526</v>
      </c>
      <c r="T490" s="103">
        <v>47.219000000000001</v>
      </c>
      <c r="U490" s="103">
        <v>1.726</v>
      </c>
      <c r="V490" s="103">
        <v>10.795</v>
      </c>
      <c r="W490" s="103">
        <v>13.547000000000001</v>
      </c>
      <c r="X490" s="103">
        <v>11.821</v>
      </c>
      <c r="Y490" s="103">
        <v>11.308</v>
      </c>
      <c r="Z490" s="103">
        <v>21.151</v>
      </c>
      <c r="AA490" s="103">
        <v>1.952</v>
      </c>
      <c r="AB490" s="103">
        <v>20.538</v>
      </c>
      <c r="AC490" s="103">
        <v>12.946999999999999</v>
      </c>
      <c r="AD490" s="103">
        <v>6.6234999999999999</v>
      </c>
      <c r="AE490" s="103">
        <v>46.506</v>
      </c>
      <c r="AF490" s="103">
        <v>6.98</v>
      </c>
      <c r="AG490" s="103">
        <v>26.716000000000001</v>
      </c>
      <c r="AH490" s="103">
        <v>6.2365000000000004</v>
      </c>
      <c r="AI490" s="103">
        <v>26.003</v>
      </c>
      <c r="AJ490" s="103">
        <v>27.341999999999999</v>
      </c>
      <c r="AK490" s="103">
        <v>9.6820000000000004</v>
      </c>
      <c r="AL490" s="103">
        <v>10.282</v>
      </c>
      <c r="AM490" s="102">
        <v>20.012</v>
      </c>
    </row>
    <row r="491" spans="16:39" x14ac:dyDescent="0.25">
      <c r="P491" s="104">
        <v>0.48799999999999999</v>
      </c>
      <c r="Q491" s="103">
        <v>5.6319999999999997</v>
      </c>
      <c r="R491" s="103">
        <v>15.852</v>
      </c>
      <c r="S491" s="103">
        <v>1.524</v>
      </c>
      <c r="T491" s="103">
        <v>47.155999999999999</v>
      </c>
      <c r="U491" s="103">
        <v>1.724</v>
      </c>
      <c r="V491" s="103">
        <v>10.78</v>
      </c>
      <c r="W491" s="103">
        <v>13.528</v>
      </c>
      <c r="X491" s="103">
        <v>11.804</v>
      </c>
      <c r="Y491" s="103">
        <v>11.292</v>
      </c>
      <c r="Z491" s="103">
        <v>21.123999999999999</v>
      </c>
      <c r="AA491" s="103">
        <v>1.948</v>
      </c>
      <c r="AB491" s="103">
        <v>20.512</v>
      </c>
      <c r="AC491" s="103">
        <v>12.928000000000001</v>
      </c>
      <c r="AD491" s="103">
        <v>6.6139999999999999</v>
      </c>
      <c r="AE491" s="103">
        <v>46.444000000000003</v>
      </c>
      <c r="AF491" s="103">
        <v>6.97</v>
      </c>
      <c r="AG491" s="103">
        <v>26.684000000000001</v>
      </c>
      <c r="AH491" s="103">
        <v>6.226</v>
      </c>
      <c r="AI491" s="103">
        <v>25.972000000000001</v>
      </c>
      <c r="AJ491" s="103">
        <v>27.308</v>
      </c>
      <c r="AK491" s="103">
        <v>9.6679999999999993</v>
      </c>
      <c r="AL491" s="103">
        <v>10.268000000000001</v>
      </c>
      <c r="AM491" s="102">
        <v>19.988</v>
      </c>
    </row>
    <row r="492" spans="16:39" x14ac:dyDescent="0.25">
      <c r="P492" s="104">
        <v>0.48899999999999999</v>
      </c>
      <c r="Q492" s="103">
        <v>5.6210000000000004</v>
      </c>
      <c r="R492" s="103">
        <v>15.831</v>
      </c>
      <c r="S492" s="103">
        <v>1.522</v>
      </c>
      <c r="T492" s="103">
        <v>47.093000000000004</v>
      </c>
      <c r="U492" s="103">
        <v>1.722</v>
      </c>
      <c r="V492" s="103">
        <v>10.765000000000001</v>
      </c>
      <c r="W492" s="103">
        <v>13.509</v>
      </c>
      <c r="X492" s="103">
        <v>11.787000000000001</v>
      </c>
      <c r="Y492" s="103">
        <v>11.276</v>
      </c>
      <c r="Z492" s="103">
        <v>21.097000000000001</v>
      </c>
      <c r="AA492" s="103">
        <v>1.944</v>
      </c>
      <c r="AB492" s="103">
        <v>20.486000000000001</v>
      </c>
      <c r="AC492" s="103">
        <v>12.909000000000001</v>
      </c>
      <c r="AD492" s="103">
        <v>6.6044999999999998</v>
      </c>
      <c r="AE492" s="103">
        <v>46.381999999999998</v>
      </c>
      <c r="AF492" s="103">
        <v>6.96</v>
      </c>
      <c r="AG492" s="103">
        <v>26.652000000000001</v>
      </c>
      <c r="AH492" s="103">
        <v>6.2154999999999996</v>
      </c>
      <c r="AI492" s="103">
        <v>25.940999999999999</v>
      </c>
      <c r="AJ492" s="103">
        <v>27.274000000000001</v>
      </c>
      <c r="AK492" s="103">
        <v>9.6539999999999999</v>
      </c>
      <c r="AL492" s="103">
        <v>10.254</v>
      </c>
      <c r="AM492" s="102">
        <v>19.963999999999999</v>
      </c>
    </row>
    <row r="493" spans="16:39" x14ac:dyDescent="0.25">
      <c r="P493" s="104">
        <v>0.49</v>
      </c>
      <c r="Q493" s="103">
        <v>5.61</v>
      </c>
      <c r="R493" s="103">
        <v>15.81</v>
      </c>
      <c r="S493" s="103">
        <v>1.52</v>
      </c>
      <c r="T493" s="103">
        <v>47.03</v>
      </c>
      <c r="U493" s="103">
        <v>1.72</v>
      </c>
      <c r="V493" s="103">
        <v>10.75</v>
      </c>
      <c r="W493" s="103">
        <v>13.49</v>
      </c>
      <c r="X493" s="103">
        <v>11.77</v>
      </c>
      <c r="Y493" s="103">
        <v>11.26</v>
      </c>
      <c r="Z493" s="103">
        <v>21.07</v>
      </c>
      <c r="AA493" s="103">
        <v>1.94</v>
      </c>
      <c r="AB493" s="103">
        <v>20.46</v>
      </c>
      <c r="AC493" s="103">
        <v>12.89</v>
      </c>
      <c r="AD493" s="103">
        <v>6.5949999999999998</v>
      </c>
      <c r="AE493" s="103">
        <v>46.32</v>
      </c>
      <c r="AF493" s="103">
        <v>6.95</v>
      </c>
      <c r="AG493" s="103">
        <v>26.62</v>
      </c>
      <c r="AH493" s="103">
        <v>6.2050000000000001</v>
      </c>
      <c r="AI493" s="103">
        <v>25.91</v>
      </c>
      <c r="AJ493" s="103">
        <v>27.24</v>
      </c>
      <c r="AK493" s="103">
        <v>9.64</v>
      </c>
      <c r="AL493" s="103">
        <v>10.24</v>
      </c>
      <c r="AM493" s="102">
        <v>19.940000000000001</v>
      </c>
    </row>
    <row r="494" spans="16:39" x14ac:dyDescent="0.25">
      <c r="P494" s="104">
        <v>0.49099999999999999</v>
      </c>
      <c r="Q494" s="103">
        <v>5.5990000000000002</v>
      </c>
      <c r="R494" s="103">
        <v>15.789</v>
      </c>
      <c r="S494" s="103">
        <v>1.518</v>
      </c>
      <c r="T494" s="103">
        <v>46.966999999999999</v>
      </c>
      <c r="U494" s="103">
        <v>1.718</v>
      </c>
      <c r="V494" s="103">
        <v>10.734999999999999</v>
      </c>
      <c r="W494" s="103">
        <v>13.471</v>
      </c>
      <c r="X494" s="103">
        <v>11.753</v>
      </c>
      <c r="Y494" s="103">
        <v>11.244</v>
      </c>
      <c r="Z494" s="103">
        <v>21.042999999999999</v>
      </c>
      <c r="AA494" s="103">
        <v>1.9359999999999999</v>
      </c>
      <c r="AB494" s="103">
        <v>20.434000000000001</v>
      </c>
      <c r="AC494" s="103">
        <v>12.871</v>
      </c>
      <c r="AD494" s="103">
        <v>6.5854999999999997</v>
      </c>
      <c r="AE494" s="103">
        <v>46.258000000000003</v>
      </c>
      <c r="AF494" s="103">
        <v>6.94</v>
      </c>
      <c r="AG494" s="103">
        <v>26.588000000000001</v>
      </c>
      <c r="AH494" s="103">
        <v>6.1944999999999997</v>
      </c>
      <c r="AI494" s="103">
        <v>25.879000000000001</v>
      </c>
      <c r="AJ494" s="103">
        <v>27.206</v>
      </c>
      <c r="AK494" s="103">
        <v>9.6259999999999994</v>
      </c>
      <c r="AL494" s="103">
        <v>10.226000000000001</v>
      </c>
      <c r="AM494" s="102">
        <v>19.916</v>
      </c>
    </row>
    <row r="495" spans="16:39" x14ac:dyDescent="0.25">
      <c r="P495" s="104">
        <v>0.49199999999999999</v>
      </c>
      <c r="Q495" s="103">
        <v>5.5880000000000001</v>
      </c>
      <c r="R495" s="103">
        <v>15.768000000000001</v>
      </c>
      <c r="S495" s="103">
        <v>1.516</v>
      </c>
      <c r="T495" s="103">
        <v>46.904000000000003</v>
      </c>
      <c r="U495" s="103">
        <v>1.716</v>
      </c>
      <c r="V495" s="103">
        <v>10.72</v>
      </c>
      <c r="W495" s="103">
        <v>13.452</v>
      </c>
      <c r="X495" s="103">
        <v>11.736000000000001</v>
      </c>
      <c r="Y495" s="103">
        <v>11.228</v>
      </c>
      <c r="Z495" s="103">
        <v>21.015999999999998</v>
      </c>
      <c r="AA495" s="103">
        <v>1.9319999999999999</v>
      </c>
      <c r="AB495" s="103">
        <v>20.408000000000001</v>
      </c>
      <c r="AC495" s="103">
        <v>12.852</v>
      </c>
      <c r="AD495" s="103">
        <v>6.5759999999999996</v>
      </c>
      <c r="AE495" s="103">
        <v>46.195999999999998</v>
      </c>
      <c r="AF495" s="103">
        <v>6.93</v>
      </c>
      <c r="AG495" s="103">
        <v>26.556000000000001</v>
      </c>
      <c r="AH495" s="103">
        <v>6.1840000000000002</v>
      </c>
      <c r="AI495" s="103">
        <v>25.847999999999999</v>
      </c>
      <c r="AJ495" s="103">
        <v>27.172000000000001</v>
      </c>
      <c r="AK495" s="103">
        <v>9.6120000000000001</v>
      </c>
      <c r="AL495" s="103">
        <v>10.212</v>
      </c>
      <c r="AM495" s="102">
        <v>19.891999999999999</v>
      </c>
    </row>
    <row r="496" spans="16:39" x14ac:dyDescent="0.25">
      <c r="P496" s="104">
        <v>0.49299999999999999</v>
      </c>
      <c r="Q496" s="103">
        <v>5.577</v>
      </c>
      <c r="R496" s="103">
        <v>15.747</v>
      </c>
      <c r="S496" s="103">
        <v>1.514</v>
      </c>
      <c r="T496" s="103">
        <v>46.841000000000001</v>
      </c>
      <c r="U496" s="103">
        <v>1.714</v>
      </c>
      <c r="V496" s="103">
        <v>10.705</v>
      </c>
      <c r="W496" s="103">
        <v>13.433</v>
      </c>
      <c r="X496" s="103">
        <v>11.718999999999999</v>
      </c>
      <c r="Y496" s="103">
        <v>11.212</v>
      </c>
      <c r="Z496" s="103">
        <v>20.989000000000001</v>
      </c>
      <c r="AA496" s="103">
        <v>1.9279999999999999</v>
      </c>
      <c r="AB496" s="103">
        <v>20.382000000000001</v>
      </c>
      <c r="AC496" s="103">
        <v>12.833</v>
      </c>
      <c r="AD496" s="103">
        <v>6.5664999999999996</v>
      </c>
      <c r="AE496" s="103">
        <v>46.134</v>
      </c>
      <c r="AF496" s="103">
        <v>6.92</v>
      </c>
      <c r="AG496" s="103">
        <v>26.524000000000001</v>
      </c>
      <c r="AH496" s="103">
        <v>6.1734999999999998</v>
      </c>
      <c r="AI496" s="103">
        <v>25.817</v>
      </c>
      <c r="AJ496" s="103">
        <v>27.138000000000002</v>
      </c>
      <c r="AK496" s="103">
        <v>9.5980000000000008</v>
      </c>
      <c r="AL496" s="103">
        <v>10.198</v>
      </c>
      <c r="AM496" s="102">
        <v>19.867999999999999</v>
      </c>
    </row>
    <row r="497" spans="16:39" x14ac:dyDescent="0.25">
      <c r="P497" s="104">
        <v>0.49399999999999999</v>
      </c>
      <c r="Q497" s="103">
        <v>5.5659999999999998</v>
      </c>
      <c r="R497" s="103">
        <v>15.726000000000001</v>
      </c>
      <c r="S497" s="103">
        <v>1.512</v>
      </c>
      <c r="T497" s="103">
        <v>46.777999999999999</v>
      </c>
      <c r="U497" s="103">
        <v>1.712</v>
      </c>
      <c r="V497" s="103">
        <v>10.69</v>
      </c>
      <c r="W497" s="103">
        <v>13.414</v>
      </c>
      <c r="X497" s="103">
        <v>11.702</v>
      </c>
      <c r="Y497" s="103">
        <v>11.196</v>
      </c>
      <c r="Z497" s="103">
        <v>20.962</v>
      </c>
      <c r="AA497" s="103">
        <v>1.9239999999999999</v>
      </c>
      <c r="AB497" s="103">
        <v>20.356000000000002</v>
      </c>
      <c r="AC497" s="103">
        <v>12.814</v>
      </c>
      <c r="AD497" s="103">
        <v>6.5570000000000004</v>
      </c>
      <c r="AE497" s="103">
        <v>46.072000000000003</v>
      </c>
      <c r="AF497" s="103">
        <v>6.91</v>
      </c>
      <c r="AG497" s="103">
        <v>26.492000000000001</v>
      </c>
      <c r="AH497" s="103">
        <v>6.1630000000000003</v>
      </c>
      <c r="AI497" s="103">
        <v>25.786000000000001</v>
      </c>
      <c r="AJ497" s="103">
        <v>27.103999999999999</v>
      </c>
      <c r="AK497" s="103">
        <v>9.5839999999999996</v>
      </c>
      <c r="AL497" s="103">
        <v>10.183999999999999</v>
      </c>
      <c r="AM497" s="102">
        <v>19.844000000000001</v>
      </c>
    </row>
    <row r="498" spans="16:39" x14ac:dyDescent="0.25">
      <c r="P498" s="104">
        <v>0.495</v>
      </c>
      <c r="Q498" s="103">
        <v>5.5549999999999997</v>
      </c>
      <c r="R498" s="103">
        <v>15.705</v>
      </c>
      <c r="S498" s="103">
        <v>1.51</v>
      </c>
      <c r="T498" s="103">
        <v>46.715000000000003</v>
      </c>
      <c r="U498" s="103">
        <v>1.71</v>
      </c>
      <c r="V498" s="103">
        <v>10.675000000000001</v>
      </c>
      <c r="W498" s="103">
        <v>13.395</v>
      </c>
      <c r="X498" s="103">
        <v>11.685</v>
      </c>
      <c r="Y498" s="103">
        <v>11.18</v>
      </c>
      <c r="Z498" s="103">
        <v>20.934999999999999</v>
      </c>
      <c r="AA498" s="103">
        <v>1.92</v>
      </c>
      <c r="AB498" s="103">
        <v>20.329999999999998</v>
      </c>
      <c r="AC498" s="103">
        <v>12.795</v>
      </c>
      <c r="AD498" s="103">
        <v>6.5475000000000003</v>
      </c>
      <c r="AE498" s="103">
        <v>46.01</v>
      </c>
      <c r="AF498" s="103">
        <v>6.9</v>
      </c>
      <c r="AG498" s="103">
        <v>26.46</v>
      </c>
      <c r="AH498" s="103">
        <v>6.1524999999999999</v>
      </c>
      <c r="AI498" s="103">
        <v>25.754999999999999</v>
      </c>
      <c r="AJ498" s="103">
        <v>27.07</v>
      </c>
      <c r="AK498" s="103">
        <v>9.57</v>
      </c>
      <c r="AL498" s="103">
        <v>10.17</v>
      </c>
      <c r="AM498" s="102">
        <v>19.82</v>
      </c>
    </row>
    <row r="499" spans="16:39" x14ac:dyDescent="0.25">
      <c r="P499" s="104">
        <v>0.496</v>
      </c>
      <c r="Q499" s="103">
        <v>5.5439999999999996</v>
      </c>
      <c r="R499" s="103">
        <v>15.683999999999999</v>
      </c>
      <c r="S499" s="103">
        <v>1.508</v>
      </c>
      <c r="T499" s="103">
        <v>46.652000000000001</v>
      </c>
      <c r="U499" s="103">
        <v>1.708</v>
      </c>
      <c r="V499" s="103">
        <v>10.66</v>
      </c>
      <c r="W499" s="103">
        <v>13.375999999999999</v>
      </c>
      <c r="X499" s="103">
        <v>11.667999999999999</v>
      </c>
      <c r="Y499" s="103">
        <v>11.164</v>
      </c>
      <c r="Z499" s="103">
        <v>20.908000000000001</v>
      </c>
      <c r="AA499" s="103">
        <v>1.9159999999999999</v>
      </c>
      <c r="AB499" s="103">
        <v>20.303999999999998</v>
      </c>
      <c r="AC499" s="103">
        <v>12.776</v>
      </c>
      <c r="AD499" s="103">
        <v>6.5380000000000003</v>
      </c>
      <c r="AE499" s="103">
        <v>45.948</v>
      </c>
      <c r="AF499" s="103">
        <v>6.89</v>
      </c>
      <c r="AG499" s="103">
        <v>26.428000000000001</v>
      </c>
      <c r="AH499" s="103">
        <v>6.1420000000000003</v>
      </c>
      <c r="AI499" s="103">
        <v>25.724</v>
      </c>
      <c r="AJ499" s="103">
        <v>27.036000000000001</v>
      </c>
      <c r="AK499" s="103">
        <v>9.5559999999999992</v>
      </c>
      <c r="AL499" s="103">
        <v>10.156000000000001</v>
      </c>
      <c r="AM499" s="102">
        <v>19.795999999999999</v>
      </c>
    </row>
    <row r="500" spans="16:39" x14ac:dyDescent="0.25">
      <c r="P500" s="104">
        <v>0.497</v>
      </c>
      <c r="Q500" s="103">
        <v>5.5330000000000004</v>
      </c>
      <c r="R500" s="103">
        <v>15.663</v>
      </c>
      <c r="S500" s="103">
        <v>1.506</v>
      </c>
      <c r="T500" s="103">
        <v>46.588999999999999</v>
      </c>
      <c r="U500" s="103">
        <v>1.706</v>
      </c>
      <c r="V500" s="103">
        <v>10.645</v>
      </c>
      <c r="W500" s="103">
        <v>13.356999999999999</v>
      </c>
      <c r="X500" s="103">
        <v>11.651</v>
      </c>
      <c r="Y500" s="103">
        <v>11.148</v>
      </c>
      <c r="Z500" s="103">
        <v>20.881</v>
      </c>
      <c r="AA500" s="103">
        <v>1.9119999999999999</v>
      </c>
      <c r="AB500" s="103">
        <v>20.277999999999999</v>
      </c>
      <c r="AC500" s="103">
        <v>12.757</v>
      </c>
      <c r="AD500" s="103">
        <v>6.5285000000000002</v>
      </c>
      <c r="AE500" s="103">
        <v>45.886000000000003</v>
      </c>
      <c r="AF500" s="103">
        <v>6.88</v>
      </c>
      <c r="AG500" s="103">
        <v>26.396000000000001</v>
      </c>
      <c r="AH500" s="103">
        <v>6.1315</v>
      </c>
      <c r="AI500" s="103">
        <v>25.693000000000001</v>
      </c>
      <c r="AJ500" s="103">
        <v>27.001999999999999</v>
      </c>
      <c r="AK500" s="103">
        <v>9.5419999999999998</v>
      </c>
      <c r="AL500" s="103">
        <v>10.141999999999999</v>
      </c>
      <c r="AM500" s="102">
        <v>19.771999999999998</v>
      </c>
    </row>
    <row r="501" spans="16:39" x14ac:dyDescent="0.25">
      <c r="P501" s="104">
        <v>0.498</v>
      </c>
      <c r="Q501" s="103">
        <v>5.5220000000000002</v>
      </c>
      <c r="R501" s="103">
        <v>15.641999999999999</v>
      </c>
      <c r="S501" s="103">
        <v>1.504</v>
      </c>
      <c r="T501" s="103">
        <v>46.526000000000003</v>
      </c>
      <c r="U501" s="103">
        <v>1.704</v>
      </c>
      <c r="V501" s="103">
        <v>10.63</v>
      </c>
      <c r="W501" s="103">
        <v>13.337999999999999</v>
      </c>
      <c r="X501" s="103">
        <v>11.634</v>
      </c>
      <c r="Y501" s="103">
        <v>11.132</v>
      </c>
      <c r="Z501" s="103">
        <v>20.853999999999999</v>
      </c>
      <c r="AA501" s="103">
        <v>1.9079999999999999</v>
      </c>
      <c r="AB501" s="103">
        <v>20.251999999999999</v>
      </c>
      <c r="AC501" s="103">
        <v>12.738</v>
      </c>
      <c r="AD501" s="103">
        <v>6.5190000000000001</v>
      </c>
      <c r="AE501" s="103">
        <v>45.823999999999998</v>
      </c>
      <c r="AF501" s="103">
        <v>6.87</v>
      </c>
      <c r="AG501" s="103">
        <v>26.364000000000001</v>
      </c>
      <c r="AH501" s="103">
        <v>6.1210000000000004</v>
      </c>
      <c r="AI501" s="103">
        <v>25.661999999999999</v>
      </c>
      <c r="AJ501" s="103">
        <v>26.968</v>
      </c>
      <c r="AK501" s="103">
        <v>9.5280000000000005</v>
      </c>
      <c r="AL501" s="103">
        <v>10.128</v>
      </c>
      <c r="AM501" s="102">
        <v>19.748000000000001</v>
      </c>
    </row>
    <row r="502" spans="16:39" x14ac:dyDescent="0.25">
      <c r="P502" s="104">
        <v>0.499</v>
      </c>
      <c r="Q502" s="103">
        <v>5.5110000000000001</v>
      </c>
      <c r="R502" s="103">
        <v>15.621</v>
      </c>
      <c r="S502" s="103">
        <v>1.502</v>
      </c>
      <c r="T502" s="103">
        <v>46.463000000000001</v>
      </c>
      <c r="U502" s="103">
        <v>1.702</v>
      </c>
      <c r="V502" s="103">
        <v>10.615</v>
      </c>
      <c r="W502" s="103">
        <v>13.319000000000001</v>
      </c>
      <c r="X502" s="103">
        <v>11.617000000000001</v>
      </c>
      <c r="Y502" s="103">
        <v>11.116</v>
      </c>
      <c r="Z502" s="103">
        <v>20.827000000000002</v>
      </c>
      <c r="AA502" s="103">
        <v>1.9039999999999999</v>
      </c>
      <c r="AB502" s="103">
        <v>20.225999999999999</v>
      </c>
      <c r="AC502" s="103">
        <v>12.718999999999999</v>
      </c>
      <c r="AD502" s="103">
        <v>6.5095000000000001</v>
      </c>
      <c r="AE502" s="103">
        <v>45.762</v>
      </c>
      <c r="AF502" s="103">
        <v>6.86</v>
      </c>
      <c r="AG502" s="103">
        <v>26.332000000000001</v>
      </c>
      <c r="AH502" s="103">
        <v>6.1105</v>
      </c>
      <c r="AI502" s="103">
        <v>25.631</v>
      </c>
      <c r="AJ502" s="103">
        <v>26.934000000000001</v>
      </c>
      <c r="AK502" s="103">
        <v>9.5139999999999993</v>
      </c>
      <c r="AL502" s="103">
        <v>10.114000000000001</v>
      </c>
      <c r="AM502" s="102">
        <v>19.724</v>
      </c>
    </row>
    <row r="503" spans="16:39" x14ac:dyDescent="0.25">
      <c r="P503" s="104">
        <v>0.5</v>
      </c>
      <c r="Q503" s="103">
        <v>5.5</v>
      </c>
      <c r="R503" s="103">
        <v>15.6</v>
      </c>
      <c r="S503" s="103">
        <v>1.5</v>
      </c>
      <c r="T503" s="103">
        <v>46.4</v>
      </c>
      <c r="U503" s="103">
        <v>1.7</v>
      </c>
      <c r="V503" s="103">
        <v>10.6</v>
      </c>
      <c r="W503" s="103">
        <v>13.3</v>
      </c>
      <c r="X503" s="103">
        <v>11.6</v>
      </c>
      <c r="Y503" s="103">
        <v>11.1</v>
      </c>
      <c r="Z503" s="103">
        <v>20.8</v>
      </c>
      <c r="AA503" s="103">
        <v>1.9</v>
      </c>
      <c r="AB503" s="103">
        <v>20.2</v>
      </c>
      <c r="AC503" s="103">
        <v>12.7</v>
      </c>
      <c r="AD503" s="103">
        <v>6.5</v>
      </c>
      <c r="AE503" s="103">
        <v>45.7</v>
      </c>
      <c r="AF503" s="103">
        <v>6.85</v>
      </c>
      <c r="AG503" s="103">
        <v>26.3</v>
      </c>
      <c r="AH503" s="103">
        <v>6.1</v>
      </c>
      <c r="AI503" s="103">
        <v>25.6</v>
      </c>
      <c r="AJ503" s="103">
        <v>26.9</v>
      </c>
      <c r="AK503" s="103">
        <v>9.5</v>
      </c>
      <c r="AL503" s="103">
        <v>10.1</v>
      </c>
      <c r="AM503" s="102">
        <v>19.7</v>
      </c>
    </row>
    <row r="504" spans="16:39" x14ac:dyDescent="0.25">
      <c r="P504" s="104">
        <v>0.501</v>
      </c>
      <c r="Q504" s="103">
        <v>5.49</v>
      </c>
      <c r="R504" s="103">
        <v>15.582000000000001</v>
      </c>
      <c r="S504" s="103">
        <v>1.4990000000000001</v>
      </c>
      <c r="T504" s="103">
        <v>46.357999999999997</v>
      </c>
      <c r="U504" s="103">
        <v>1.6990000000000001</v>
      </c>
      <c r="V504" s="103">
        <v>10.586</v>
      </c>
      <c r="W504" s="103">
        <v>13.284000000000001</v>
      </c>
      <c r="X504" s="103">
        <v>11.586</v>
      </c>
      <c r="Y504" s="103">
        <v>11.086</v>
      </c>
      <c r="Z504" s="103">
        <v>20.777999999999999</v>
      </c>
      <c r="AA504" s="103">
        <v>1.8975</v>
      </c>
      <c r="AB504" s="103">
        <v>20.178999999999998</v>
      </c>
      <c r="AC504" s="103">
        <v>12.685</v>
      </c>
      <c r="AD504" s="103">
        <v>6.4915000000000003</v>
      </c>
      <c r="AE504" s="103">
        <v>45.658999999999999</v>
      </c>
      <c r="AF504" s="103">
        <v>6.8414999999999999</v>
      </c>
      <c r="AG504" s="103">
        <v>26.271999999999998</v>
      </c>
      <c r="AH504" s="103">
        <v>6.09</v>
      </c>
      <c r="AI504" s="103">
        <v>25.573</v>
      </c>
      <c r="AJ504" s="103">
        <v>26.870999999999999</v>
      </c>
      <c r="AK504" s="103">
        <v>9.4870000000000001</v>
      </c>
      <c r="AL504" s="103">
        <v>10.086</v>
      </c>
      <c r="AM504" s="102">
        <v>19.678000000000001</v>
      </c>
    </row>
    <row r="505" spans="16:39" x14ac:dyDescent="0.25">
      <c r="P505" s="104">
        <v>0.502</v>
      </c>
      <c r="Q505" s="103">
        <v>5.48</v>
      </c>
      <c r="R505" s="103">
        <v>15.564</v>
      </c>
      <c r="S505" s="103">
        <v>1.498</v>
      </c>
      <c r="T505" s="103">
        <v>46.316000000000003</v>
      </c>
      <c r="U505" s="103">
        <v>1.698</v>
      </c>
      <c r="V505" s="103">
        <v>10.571999999999999</v>
      </c>
      <c r="W505" s="103">
        <v>13.268000000000001</v>
      </c>
      <c r="X505" s="103">
        <v>11.571999999999999</v>
      </c>
      <c r="Y505" s="103">
        <v>11.071999999999999</v>
      </c>
      <c r="Z505" s="103">
        <v>20.756</v>
      </c>
      <c r="AA505" s="103">
        <v>1.895</v>
      </c>
      <c r="AB505" s="103">
        <v>20.158000000000001</v>
      </c>
      <c r="AC505" s="103">
        <v>12.67</v>
      </c>
      <c r="AD505" s="103">
        <v>6.4829999999999997</v>
      </c>
      <c r="AE505" s="103">
        <v>45.618000000000002</v>
      </c>
      <c r="AF505" s="103">
        <v>6.8330000000000002</v>
      </c>
      <c r="AG505" s="103">
        <v>26.244</v>
      </c>
      <c r="AH505" s="103">
        <v>6.08</v>
      </c>
      <c r="AI505" s="103">
        <v>25.545999999999999</v>
      </c>
      <c r="AJ505" s="103">
        <v>26.841999999999999</v>
      </c>
      <c r="AK505" s="103">
        <v>9.4740000000000002</v>
      </c>
      <c r="AL505" s="103">
        <v>10.071999999999999</v>
      </c>
      <c r="AM505" s="102">
        <v>19.655999999999999</v>
      </c>
    </row>
    <row r="506" spans="16:39" x14ac:dyDescent="0.25">
      <c r="P506" s="104">
        <v>0.503</v>
      </c>
      <c r="Q506" s="103">
        <v>5.47</v>
      </c>
      <c r="R506" s="103">
        <v>15.545999999999999</v>
      </c>
      <c r="S506" s="103">
        <v>1.4970000000000001</v>
      </c>
      <c r="T506" s="103">
        <v>46.274000000000001</v>
      </c>
      <c r="U506" s="103">
        <v>1.6970000000000001</v>
      </c>
      <c r="V506" s="103">
        <v>10.558</v>
      </c>
      <c r="W506" s="103">
        <v>13.252000000000001</v>
      </c>
      <c r="X506" s="103">
        <v>11.558</v>
      </c>
      <c r="Y506" s="103">
        <v>11.058</v>
      </c>
      <c r="Z506" s="103">
        <v>20.734000000000002</v>
      </c>
      <c r="AA506" s="103">
        <v>1.8925000000000001</v>
      </c>
      <c r="AB506" s="103">
        <v>20.137</v>
      </c>
      <c r="AC506" s="103">
        <v>12.654999999999999</v>
      </c>
      <c r="AD506" s="103">
        <v>6.4744999999999999</v>
      </c>
      <c r="AE506" s="103">
        <v>45.576999999999998</v>
      </c>
      <c r="AF506" s="103">
        <v>6.8244999999999996</v>
      </c>
      <c r="AG506" s="103">
        <v>26.216000000000001</v>
      </c>
      <c r="AH506" s="103">
        <v>6.07</v>
      </c>
      <c r="AI506" s="103">
        <v>25.518999999999998</v>
      </c>
      <c r="AJ506" s="103">
        <v>26.812999999999999</v>
      </c>
      <c r="AK506" s="103">
        <v>9.4610000000000003</v>
      </c>
      <c r="AL506" s="103">
        <v>10.058</v>
      </c>
      <c r="AM506" s="102">
        <v>19.634</v>
      </c>
    </row>
    <row r="507" spans="16:39" x14ac:dyDescent="0.25">
      <c r="P507" s="104">
        <v>0.504</v>
      </c>
      <c r="Q507" s="103">
        <v>5.46</v>
      </c>
      <c r="R507" s="103">
        <v>15.528</v>
      </c>
      <c r="S507" s="103">
        <v>1.496</v>
      </c>
      <c r="T507" s="103">
        <v>46.231999999999999</v>
      </c>
      <c r="U507" s="103">
        <v>1.696</v>
      </c>
      <c r="V507" s="103">
        <v>10.544</v>
      </c>
      <c r="W507" s="103">
        <v>13.236000000000001</v>
      </c>
      <c r="X507" s="103">
        <v>11.544</v>
      </c>
      <c r="Y507" s="103">
        <v>11.044</v>
      </c>
      <c r="Z507" s="103">
        <v>20.712</v>
      </c>
      <c r="AA507" s="103">
        <v>1.89</v>
      </c>
      <c r="AB507" s="103">
        <v>20.116</v>
      </c>
      <c r="AC507" s="103">
        <v>12.64</v>
      </c>
      <c r="AD507" s="103">
        <v>6.4660000000000002</v>
      </c>
      <c r="AE507" s="103">
        <v>45.536000000000001</v>
      </c>
      <c r="AF507" s="103">
        <v>6.8159999999999998</v>
      </c>
      <c r="AG507" s="103">
        <v>26.187999999999999</v>
      </c>
      <c r="AH507" s="103">
        <v>6.06</v>
      </c>
      <c r="AI507" s="103">
        <v>25.492000000000001</v>
      </c>
      <c r="AJ507" s="103">
        <v>26.783999999999999</v>
      </c>
      <c r="AK507" s="103">
        <v>9.4480000000000004</v>
      </c>
      <c r="AL507" s="103">
        <v>10.044</v>
      </c>
      <c r="AM507" s="102">
        <v>19.611999999999998</v>
      </c>
    </row>
    <row r="508" spans="16:39" x14ac:dyDescent="0.25">
      <c r="P508" s="104">
        <v>0.505</v>
      </c>
      <c r="Q508" s="103">
        <v>5.45</v>
      </c>
      <c r="R508" s="103">
        <v>15.51</v>
      </c>
      <c r="S508" s="103">
        <v>1.4950000000000001</v>
      </c>
      <c r="T508" s="103">
        <v>46.19</v>
      </c>
      <c r="U508" s="103">
        <v>1.6950000000000001</v>
      </c>
      <c r="V508" s="103">
        <v>10.53</v>
      </c>
      <c r="W508" s="103">
        <v>13.22</v>
      </c>
      <c r="X508" s="103">
        <v>11.53</v>
      </c>
      <c r="Y508" s="103">
        <v>11.03</v>
      </c>
      <c r="Z508" s="103">
        <v>20.69</v>
      </c>
      <c r="AA508" s="103">
        <v>1.8875</v>
      </c>
      <c r="AB508" s="103">
        <v>20.094999999999999</v>
      </c>
      <c r="AC508" s="103">
        <v>12.625</v>
      </c>
      <c r="AD508" s="103">
        <v>6.4574999999999996</v>
      </c>
      <c r="AE508" s="103">
        <v>45.494999999999997</v>
      </c>
      <c r="AF508" s="103">
        <v>6.8075000000000001</v>
      </c>
      <c r="AG508" s="103">
        <v>26.16</v>
      </c>
      <c r="AH508" s="103">
        <v>6.05</v>
      </c>
      <c r="AI508" s="103">
        <v>25.465</v>
      </c>
      <c r="AJ508" s="103">
        <v>26.754999999999999</v>
      </c>
      <c r="AK508" s="103">
        <v>9.4350000000000005</v>
      </c>
      <c r="AL508" s="103">
        <v>10.029999999999999</v>
      </c>
      <c r="AM508" s="102">
        <v>19.59</v>
      </c>
    </row>
    <row r="509" spans="16:39" x14ac:dyDescent="0.25">
      <c r="P509" s="104">
        <v>0.50600000000000001</v>
      </c>
      <c r="Q509" s="103">
        <v>5.44</v>
      </c>
      <c r="R509" s="103">
        <v>15.492000000000001</v>
      </c>
      <c r="S509" s="103">
        <v>1.494</v>
      </c>
      <c r="T509" s="103">
        <v>46.148000000000003</v>
      </c>
      <c r="U509" s="103">
        <v>1.694</v>
      </c>
      <c r="V509" s="103">
        <v>10.516</v>
      </c>
      <c r="W509" s="103">
        <v>13.204000000000001</v>
      </c>
      <c r="X509" s="103">
        <v>11.516</v>
      </c>
      <c r="Y509" s="103">
        <v>11.016</v>
      </c>
      <c r="Z509" s="103">
        <v>20.667999999999999</v>
      </c>
      <c r="AA509" s="103">
        <v>1.885</v>
      </c>
      <c r="AB509" s="103">
        <v>20.074000000000002</v>
      </c>
      <c r="AC509" s="103">
        <v>12.61</v>
      </c>
      <c r="AD509" s="103">
        <v>6.4489999999999998</v>
      </c>
      <c r="AE509" s="103">
        <v>45.454000000000001</v>
      </c>
      <c r="AF509" s="103">
        <v>6.7990000000000004</v>
      </c>
      <c r="AG509" s="103">
        <v>26.132000000000001</v>
      </c>
      <c r="AH509" s="103">
        <v>6.04</v>
      </c>
      <c r="AI509" s="103">
        <v>25.437999999999999</v>
      </c>
      <c r="AJ509" s="103">
        <v>26.725999999999999</v>
      </c>
      <c r="AK509" s="103">
        <v>9.4220000000000006</v>
      </c>
      <c r="AL509" s="103">
        <v>10.016</v>
      </c>
      <c r="AM509" s="102">
        <v>19.568000000000001</v>
      </c>
    </row>
    <row r="510" spans="16:39" x14ac:dyDescent="0.25">
      <c r="P510" s="104">
        <v>0.50700000000000001</v>
      </c>
      <c r="Q510" s="103">
        <v>5.43</v>
      </c>
      <c r="R510" s="103">
        <v>15.474</v>
      </c>
      <c r="S510" s="103">
        <v>1.4930000000000001</v>
      </c>
      <c r="T510" s="103">
        <v>46.106000000000002</v>
      </c>
      <c r="U510" s="103">
        <v>1.6930000000000001</v>
      </c>
      <c r="V510" s="103">
        <v>10.502000000000001</v>
      </c>
      <c r="W510" s="103">
        <v>13.188000000000001</v>
      </c>
      <c r="X510" s="103">
        <v>11.502000000000001</v>
      </c>
      <c r="Y510" s="103">
        <v>11.002000000000001</v>
      </c>
      <c r="Z510" s="103">
        <v>20.646000000000001</v>
      </c>
      <c r="AA510" s="103">
        <v>1.8825000000000001</v>
      </c>
      <c r="AB510" s="103">
        <v>20.053000000000001</v>
      </c>
      <c r="AC510" s="103">
        <v>12.595000000000001</v>
      </c>
      <c r="AD510" s="103">
        <v>6.4405000000000001</v>
      </c>
      <c r="AE510" s="103">
        <v>45.412999999999997</v>
      </c>
      <c r="AF510" s="103">
        <v>6.7904999999999998</v>
      </c>
      <c r="AG510" s="103">
        <v>26.103999999999999</v>
      </c>
      <c r="AH510" s="103">
        <v>6.03</v>
      </c>
      <c r="AI510" s="103">
        <v>25.411000000000001</v>
      </c>
      <c r="AJ510" s="103">
        <v>26.696999999999999</v>
      </c>
      <c r="AK510" s="103">
        <v>9.4090000000000007</v>
      </c>
      <c r="AL510" s="103">
        <v>10.002000000000001</v>
      </c>
      <c r="AM510" s="102">
        <v>19.545999999999999</v>
      </c>
    </row>
    <row r="511" spans="16:39" x14ac:dyDescent="0.25">
      <c r="P511" s="104">
        <v>0.50800000000000001</v>
      </c>
      <c r="Q511" s="103">
        <v>5.42</v>
      </c>
      <c r="R511" s="103">
        <v>15.456</v>
      </c>
      <c r="S511" s="103">
        <v>1.492</v>
      </c>
      <c r="T511" s="103">
        <v>46.064</v>
      </c>
      <c r="U511" s="103">
        <v>1.6919999999999999</v>
      </c>
      <c r="V511" s="103">
        <v>10.488</v>
      </c>
      <c r="W511" s="103">
        <v>13.172000000000001</v>
      </c>
      <c r="X511" s="103">
        <v>11.488</v>
      </c>
      <c r="Y511" s="103">
        <v>10.988</v>
      </c>
      <c r="Z511" s="103">
        <v>20.623999999999999</v>
      </c>
      <c r="AA511" s="103">
        <v>1.88</v>
      </c>
      <c r="AB511" s="103">
        <v>20.032</v>
      </c>
      <c r="AC511" s="103">
        <v>12.58</v>
      </c>
      <c r="AD511" s="103">
        <v>6.4320000000000004</v>
      </c>
      <c r="AE511" s="103">
        <v>45.372</v>
      </c>
      <c r="AF511" s="103">
        <v>6.782</v>
      </c>
      <c r="AG511" s="103">
        <v>26.076000000000001</v>
      </c>
      <c r="AH511" s="103">
        <v>6.02</v>
      </c>
      <c r="AI511" s="103">
        <v>25.384</v>
      </c>
      <c r="AJ511" s="103">
        <v>26.667999999999999</v>
      </c>
      <c r="AK511" s="103">
        <v>9.3960000000000008</v>
      </c>
      <c r="AL511" s="103">
        <v>9.9879999999999995</v>
      </c>
      <c r="AM511" s="102">
        <v>19.524000000000001</v>
      </c>
    </row>
    <row r="512" spans="16:39" x14ac:dyDescent="0.25">
      <c r="P512" s="104">
        <v>0.50900000000000001</v>
      </c>
      <c r="Q512" s="103">
        <v>5.41</v>
      </c>
      <c r="R512" s="103">
        <v>15.438000000000001</v>
      </c>
      <c r="S512" s="103">
        <v>1.4910000000000001</v>
      </c>
      <c r="T512" s="103">
        <v>46.021999999999998</v>
      </c>
      <c r="U512" s="103">
        <v>1.6910000000000001</v>
      </c>
      <c r="V512" s="103">
        <v>10.474</v>
      </c>
      <c r="W512" s="103">
        <v>13.156000000000001</v>
      </c>
      <c r="X512" s="103">
        <v>11.474</v>
      </c>
      <c r="Y512" s="103">
        <v>10.974</v>
      </c>
      <c r="Z512" s="103">
        <v>20.602</v>
      </c>
      <c r="AA512" s="103">
        <v>1.8774999999999999</v>
      </c>
      <c r="AB512" s="103">
        <v>20.010999999999999</v>
      </c>
      <c r="AC512" s="103">
        <v>12.565</v>
      </c>
      <c r="AD512" s="103">
        <v>6.4234999999999998</v>
      </c>
      <c r="AE512" s="103">
        <v>45.331000000000003</v>
      </c>
      <c r="AF512" s="103">
        <v>6.7735000000000003</v>
      </c>
      <c r="AG512" s="103">
        <v>26.047999999999998</v>
      </c>
      <c r="AH512" s="103">
        <v>6.01</v>
      </c>
      <c r="AI512" s="103">
        <v>25.356999999999999</v>
      </c>
      <c r="AJ512" s="103">
        <v>26.638999999999999</v>
      </c>
      <c r="AK512" s="103">
        <v>9.3829999999999991</v>
      </c>
      <c r="AL512" s="103">
        <v>9.9740000000000002</v>
      </c>
      <c r="AM512" s="102">
        <v>19.501999999999999</v>
      </c>
    </row>
    <row r="513" spans="16:39" x14ac:dyDescent="0.25">
      <c r="P513" s="104">
        <v>0.51</v>
      </c>
      <c r="Q513" s="103">
        <v>5.4</v>
      </c>
      <c r="R513" s="103">
        <v>15.42</v>
      </c>
      <c r="S513" s="103">
        <v>1.49</v>
      </c>
      <c r="T513" s="103">
        <v>45.98</v>
      </c>
      <c r="U513" s="103">
        <v>1.69</v>
      </c>
      <c r="V513" s="103">
        <v>10.46</v>
      </c>
      <c r="W513" s="103">
        <v>13.14</v>
      </c>
      <c r="X513" s="103">
        <v>11.46</v>
      </c>
      <c r="Y513" s="103">
        <v>10.96</v>
      </c>
      <c r="Z513" s="103">
        <v>20.58</v>
      </c>
      <c r="AA513" s="103">
        <v>1.875</v>
      </c>
      <c r="AB513" s="103">
        <v>19.989999999999998</v>
      </c>
      <c r="AC513" s="103">
        <v>12.55</v>
      </c>
      <c r="AD513" s="103">
        <v>6.415</v>
      </c>
      <c r="AE513" s="103">
        <v>45.29</v>
      </c>
      <c r="AF513" s="103">
        <v>6.7649999999999997</v>
      </c>
      <c r="AG513" s="103">
        <v>26.02</v>
      </c>
      <c r="AH513" s="103">
        <v>6</v>
      </c>
      <c r="AI513" s="103">
        <v>25.33</v>
      </c>
      <c r="AJ513" s="103">
        <v>26.61</v>
      </c>
      <c r="AK513" s="103">
        <v>9.3699999999999992</v>
      </c>
      <c r="AL513" s="103">
        <v>9.9600000000000009</v>
      </c>
      <c r="AM513" s="102">
        <v>19.48</v>
      </c>
    </row>
    <row r="514" spans="16:39" x14ac:dyDescent="0.25">
      <c r="P514" s="104">
        <v>0.51100000000000001</v>
      </c>
      <c r="Q514" s="103">
        <v>5.39</v>
      </c>
      <c r="R514" s="103">
        <v>15.401999999999999</v>
      </c>
      <c r="S514" s="103">
        <v>1.4890000000000001</v>
      </c>
      <c r="T514" s="103">
        <v>45.938000000000002</v>
      </c>
      <c r="U514" s="103">
        <v>1.6890000000000001</v>
      </c>
      <c r="V514" s="103">
        <v>10.446</v>
      </c>
      <c r="W514" s="103">
        <v>13.124000000000001</v>
      </c>
      <c r="X514" s="103">
        <v>11.446</v>
      </c>
      <c r="Y514" s="103">
        <v>10.946</v>
      </c>
      <c r="Z514" s="103">
        <v>20.558</v>
      </c>
      <c r="AA514" s="103">
        <v>1.8725000000000001</v>
      </c>
      <c r="AB514" s="103">
        <v>19.969000000000001</v>
      </c>
      <c r="AC514" s="103">
        <v>12.535</v>
      </c>
      <c r="AD514" s="103">
        <v>6.4065000000000003</v>
      </c>
      <c r="AE514" s="103">
        <v>45.249000000000002</v>
      </c>
      <c r="AF514" s="103">
        <v>6.7565</v>
      </c>
      <c r="AG514" s="103">
        <v>25.992000000000001</v>
      </c>
      <c r="AH514" s="103">
        <v>5.99</v>
      </c>
      <c r="AI514" s="103">
        <v>25.303000000000001</v>
      </c>
      <c r="AJ514" s="103">
        <v>26.581</v>
      </c>
      <c r="AK514" s="103">
        <v>9.3569999999999993</v>
      </c>
      <c r="AL514" s="103">
        <v>9.9459999999999997</v>
      </c>
      <c r="AM514" s="102">
        <v>19.457999999999998</v>
      </c>
    </row>
    <row r="515" spans="16:39" x14ac:dyDescent="0.25">
      <c r="P515" s="104">
        <v>0.51200000000000001</v>
      </c>
      <c r="Q515" s="103">
        <v>5.38</v>
      </c>
      <c r="R515" s="103">
        <v>15.384</v>
      </c>
      <c r="S515" s="103">
        <v>1.488</v>
      </c>
      <c r="T515" s="103">
        <v>45.896000000000001</v>
      </c>
      <c r="U515" s="103">
        <v>1.6879999999999999</v>
      </c>
      <c r="V515" s="103">
        <v>10.432</v>
      </c>
      <c r="W515" s="103">
        <v>13.108000000000001</v>
      </c>
      <c r="X515" s="103">
        <v>11.432</v>
      </c>
      <c r="Y515" s="103">
        <v>10.932</v>
      </c>
      <c r="Z515" s="103">
        <v>20.536000000000001</v>
      </c>
      <c r="AA515" s="103">
        <v>1.87</v>
      </c>
      <c r="AB515" s="103">
        <v>19.948</v>
      </c>
      <c r="AC515" s="103">
        <v>12.52</v>
      </c>
      <c r="AD515" s="103">
        <v>6.3979999999999997</v>
      </c>
      <c r="AE515" s="103">
        <v>45.207999999999998</v>
      </c>
      <c r="AF515" s="103">
        <v>6.7480000000000002</v>
      </c>
      <c r="AG515" s="103">
        <v>25.963999999999999</v>
      </c>
      <c r="AH515" s="103">
        <v>5.98</v>
      </c>
      <c r="AI515" s="103">
        <v>25.276</v>
      </c>
      <c r="AJ515" s="103">
        <v>26.552</v>
      </c>
      <c r="AK515" s="103">
        <v>9.3439999999999994</v>
      </c>
      <c r="AL515" s="103">
        <v>9.9320000000000004</v>
      </c>
      <c r="AM515" s="102">
        <v>19.436</v>
      </c>
    </row>
    <row r="516" spans="16:39" x14ac:dyDescent="0.25">
      <c r="P516" s="104">
        <v>0.51300000000000001</v>
      </c>
      <c r="Q516" s="103">
        <v>5.37</v>
      </c>
      <c r="R516" s="103">
        <v>15.366</v>
      </c>
      <c r="S516" s="103">
        <v>1.4870000000000001</v>
      </c>
      <c r="T516" s="103">
        <v>45.853999999999999</v>
      </c>
      <c r="U516" s="103">
        <v>1.6870000000000001</v>
      </c>
      <c r="V516" s="103">
        <v>10.417999999999999</v>
      </c>
      <c r="W516" s="103">
        <v>13.092000000000001</v>
      </c>
      <c r="X516" s="103">
        <v>11.417999999999999</v>
      </c>
      <c r="Y516" s="103">
        <v>10.917999999999999</v>
      </c>
      <c r="Z516" s="103">
        <v>20.513999999999999</v>
      </c>
      <c r="AA516" s="103">
        <v>1.8674999999999999</v>
      </c>
      <c r="AB516" s="103">
        <v>19.927</v>
      </c>
      <c r="AC516" s="103">
        <v>12.505000000000001</v>
      </c>
      <c r="AD516" s="103">
        <v>6.3895</v>
      </c>
      <c r="AE516" s="103">
        <v>45.167000000000002</v>
      </c>
      <c r="AF516" s="103">
        <v>6.7394999999999996</v>
      </c>
      <c r="AG516" s="103">
        <v>25.936</v>
      </c>
      <c r="AH516" s="103">
        <v>5.97</v>
      </c>
      <c r="AI516" s="103">
        <v>25.248999999999999</v>
      </c>
      <c r="AJ516" s="103">
        <v>26.523</v>
      </c>
      <c r="AK516" s="103">
        <v>9.3309999999999995</v>
      </c>
      <c r="AL516" s="103">
        <v>9.9179999999999993</v>
      </c>
      <c r="AM516" s="102">
        <v>19.414000000000001</v>
      </c>
    </row>
    <row r="517" spans="16:39" x14ac:dyDescent="0.25">
      <c r="P517" s="104">
        <v>0.51400000000000001</v>
      </c>
      <c r="Q517" s="103">
        <v>5.36</v>
      </c>
      <c r="R517" s="103">
        <v>15.348000000000001</v>
      </c>
      <c r="S517" s="103">
        <v>1.486</v>
      </c>
      <c r="T517" s="103">
        <v>45.811999999999998</v>
      </c>
      <c r="U517" s="103">
        <v>1.6859999999999999</v>
      </c>
      <c r="V517" s="103">
        <v>10.404</v>
      </c>
      <c r="W517" s="103">
        <v>13.076000000000001</v>
      </c>
      <c r="X517" s="103">
        <v>11.404</v>
      </c>
      <c r="Y517" s="103">
        <v>10.904</v>
      </c>
      <c r="Z517" s="103">
        <v>20.492000000000001</v>
      </c>
      <c r="AA517" s="103">
        <v>1.865</v>
      </c>
      <c r="AB517" s="103">
        <v>19.905999999999999</v>
      </c>
      <c r="AC517" s="103">
        <v>12.49</v>
      </c>
      <c r="AD517" s="103">
        <v>6.3810000000000002</v>
      </c>
      <c r="AE517" s="103">
        <v>45.125999999999998</v>
      </c>
      <c r="AF517" s="103">
        <v>6.7309999999999999</v>
      </c>
      <c r="AG517" s="103">
        <v>25.908000000000001</v>
      </c>
      <c r="AH517" s="103">
        <v>5.96</v>
      </c>
      <c r="AI517" s="103">
        <v>25.222000000000001</v>
      </c>
      <c r="AJ517" s="103">
        <v>26.494</v>
      </c>
      <c r="AK517" s="103">
        <v>9.3179999999999996</v>
      </c>
      <c r="AL517" s="103">
        <v>9.9039999999999999</v>
      </c>
      <c r="AM517" s="102">
        <v>19.391999999999999</v>
      </c>
    </row>
    <row r="518" spans="16:39" x14ac:dyDescent="0.25">
      <c r="P518" s="104">
        <v>0.51500000000000001</v>
      </c>
      <c r="Q518" s="103">
        <v>5.35</v>
      </c>
      <c r="R518" s="103">
        <v>15.33</v>
      </c>
      <c r="S518" s="103">
        <v>1.4850000000000001</v>
      </c>
      <c r="T518" s="103">
        <v>45.77</v>
      </c>
      <c r="U518" s="103">
        <v>1.6850000000000001</v>
      </c>
      <c r="V518" s="103">
        <v>10.39</v>
      </c>
      <c r="W518" s="103">
        <v>13.06</v>
      </c>
      <c r="X518" s="103">
        <v>11.39</v>
      </c>
      <c r="Y518" s="103">
        <v>10.89</v>
      </c>
      <c r="Z518" s="103">
        <v>20.47</v>
      </c>
      <c r="AA518" s="103">
        <v>1.8625</v>
      </c>
      <c r="AB518" s="103">
        <v>19.885000000000002</v>
      </c>
      <c r="AC518" s="103">
        <v>12.475</v>
      </c>
      <c r="AD518" s="103">
        <v>6.3724999999999996</v>
      </c>
      <c r="AE518" s="103">
        <v>45.085000000000001</v>
      </c>
      <c r="AF518" s="103">
        <v>6.7225000000000001</v>
      </c>
      <c r="AG518" s="103">
        <v>25.88</v>
      </c>
      <c r="AH518" s="103">
        <v>5.95</v>
      </c>
      <c r="AI518" s="103">
        <v>25.195</v>
      </c>
      <c r="AJ518" s="103">
        <v>26.465</v>
      </c>
      <c r="AK518" s="103">
        <v>9.3049999999999997</v>
      </c>
      <c r="AL518" s="103">
        <v>9.89</v>
      </c>
      <c r="AM518" s="102">
        <v>19.37</v>
      </c>
    </row>
    <row r="519" spans="16:39" x14ac:dyDescent="0.25">
      <c r="P519" s="104">
        <v>0.51600000000000001</v>
      </c>
      <c r="Q519" s="103">
        <v>5.34</v>
      </c>
      <c r="R519" s="103">
        <v>15.311999999999999</v>
      </c>
      <c r="S519" s="103">
        <v>1.484</v>
      </c>
      <c r="T519" s="103">
        <v>45.728000000000002</v>
      </c>
      <c r="U519" s="103">
        <v>1.6839999999999999</v>
      </c>
      <c r="V519" s="103">
        <v>10.375999999999999</v>
      </c>
      <c r="W519" s="103">
        <v>13.044</v>
      </c>
      <c r="X519" s="103">
        <v>11.375999999999999</v>
      </c>
      <c r="Y519" s="103">
        <v>10.875999999999999</v>
      </c>
      <c r="Z519" s="103">
        <v>20.448</v>
      </c>
      <c r="AA519" s="103">
        <v>1.86</v>
      </c>
      <c r="AB519" s="103">
        <v>19.864000000000001</v>
      </c>
      <c r="AC519" s="103">
        <v>12.46</v>
      </c>
      <c r="AD519" s="103">
        <v>6.3639999999999999</v>
      </c>
      <c r="AE519" s="103">
        <v>45.043999999999997</v>
      </c>
      <c r="AF519" s="103">
        <v>6.7140000000000004</v>
      </c>
      <c r="AG519" s="103">
        <v>25.852</v>
      </c>
      <c r="AH519" s="103">
        <v>5.94</v>
      </c>
      <c r="AI519" s="103">
        <v>25.167999999999999</v>
      </c>
      <c r="AJ519" s="103">
        <v>26.436</v>
      </c>
      <c r="AK519" s="103">
        <v>9.2919999999999998</v>
      </c>
      <c r="AL519" s="103">
        <v>9.8759999999999994</v>
      </c>
      <c r="AM519" s="102">
        <v>19.347999999999999</v>
      </c>
    </row>
    <row r="520" spans="16:39" x14ac:dyDescent="0.25">
      <c r="P520" s="104">
        <v>0.51700000000000002</v>
      </c>
      <c r="Q520" s="103">
        <v>5.33</v>
      </c>
      <c r="R520" s="103">
        <v>15.294</v>
      </c>
      <c r="S520" s="103">
        <v>1.4830000000000001</v>
      </c>
      <c r="T520" s="103">
        <v>45.686</v>
      </c>
      <c r="U520" s="103">
        <v>1.6830000000000001</v>
      </c>
      <c r="V520" s="103">
        <v>10.362</v>
      </c>
      <c r="W520" s="103">
        <v>13.028</v>
      </c>
      <c r="X520" s="103">
        <v>11.362</v>
      </c>
      <c r="Y520" s="103">
        <v>10.862</v>
      </c>
      <c r="Z520" s="103">
        <v>20.425999999999998</v>
      </c>
      <c r="AA520" s="103">
        <v>1.8574999999999999</v>
      </c>
      <c r="AB520" s="103">
        <v>19.843</v>
      </c>
      <c r="AC520" s="103">
        <v>12.445</v>
      </c>
      <c r="AD520" s="103">
        <v>6.3555000000000001</v>
      </c>
      <c r="AE520" s="103">
        <v>45.003</v>
      </c>
      <c r="AF520" s="103">
        <v>6.7054999999999998</v>
      </c>
      <c r="AG520" s="103">
        <v>25.824000000000002</v>
      </c>
      <c r="AH520" s="103">
        <v>5.93</v>
      </c>
      <c r="AI520" s="103">
        <v>25.140999999999998</v>
      </c>
      <c r="AJ520" s="103">
        <v>26.407</v>
      </c>
      <c r="AK520" s="103">
        <v>9.2789999999999999</v>
      </c>
      <c r="AL520" s="103">
        <v>9.8620000000000001</v>
      </c>
      <c r="AM520" s="102">
        <v>19.326000000000001</v>
      </c>
    </row>
    <row r="521" spans="16:39" x14ac:dyDescent="0.25">
      <c r="P521" s="104">
        <v>0.51800000000000002</v>
      </c>
      <c r="Q521" s="103">
        <v>5.32</v>
      </c>
      <c r="R521" s="103">
        <v>15.276</v>
      </c>
      <c r="S521" s="103">
        <v>1.482</v>
      </c>
      <c r="T521" s="103">
        <v>45.643999999999998</v>
      </c>
      <c r="U521" s="103">
        <v>1.6819999999999999</v>
      </c>
      <c r="V521" s="103">
        <v>10.348000000000001</v>
      </c>
      <c r="W521" s="103">
        <v>13.012</v>
      </c>
      <c r="X521" s="103">
        <v>11.348000000000001</v>
      </c>
      <c r="Y521" s="103">
        <v>10.848000000000001</v>
      </c>
      <c r="Z521" s="103">
        <v>20.404</v>
      </c>
      <c r="AA521" s="103">
        <v>1.855</v>
      </c>
      <c r="AB521" s="103">
        <v>19.821999999999999</v>
      </c>
      <c r="AC521" s="103">
        <v>12.43</v>
      </c>
      <c r="AD521" s="103">
        <v>6.3470000000000004</v>
      </c>
      <c r="AE521" s="103">
        <v>44.962000000000003</v>
      </c>
      <c r="AF521" s="103">
        <v>6.6970000000000001</v>
      </c>
      <c r="AG521" s="103">
        <v>25.795999999999999</v>
      </c>
      <c r="AH521" s="103">
        <v>5.92</v>
      </c>
      <c r="AI521" s="103">
        <v>25.114000000000001</v>
      </c>
      <c r="AJ521" s="103">
        <v>26.378</v>
      </c>
      <c r="AK521" s="103">
        <v>9.266</v>
      </c>
      <c r="AL521" s="103">
        <v>9.8480000000000008</v>
      </c>
      <c r="AM521" s="102">
        <v>19.303999999999998</v>
      </c>
    </row>
    <row r="522" spans="16:39" x14ac:dyDescent="0.25">
      <c r="P522" s="104">
        <v>0.51900000000000002</v>
      </c>
      <c r="Q522" s="103">
        <v>5.31</v>
      </c>
      <c r="R522" s="103">
        <v>15.257999999999999</v>
      </c>
      <c r="S522" s="103">
        <v>1.4810000000000001</v>
      </c>
      <c r="T522" s="103">
        <v>45.601999999999997</v>
      </c>
      <c r="U522" s="103">
        <v>1.681</v>
      </c>
      <c r="V522" s="103">
        <v>10.334</v>
      </c>
      <c r="W522" s="103">
        <v>12.996</v>
      </c>
      <c r="X522" s="103">
        <v>11.334</v>
      </c>
      <c r="Y522" s="103">
        <v>10.834</v>
      </c>
      <c r="Z522" s="103">
        <v>20.382000000000001</v>
      </c>
      <c r="AA522" s="103">
        <v>1.8525</v>
      </c>
      <c r="AB522" s="103">
        <v>19.800999999999998</v>
      </c>
      <c r="AC522" s="103">
        <v>12.414999999999999</v>
      </c>
      <c r="AD522" s="103">
        <v>6.3384999999999998</v>
      </c>
      <c r="AE522" s="103">
        <v>44.920999999999999</v>
      </c>
      <c r="AF522" s="103">
        <v>6.6885000000000003</v>
      </c>
      <c r="AG522" s="103">
        <v>25.768000000000001</v>
      </c>
      <c r="AH522" s="103">
        <v>5.91</v>
      </c>
      <c r="AI522" s="103">
        <v>25.087</v>
      </c>
      <c r="AJ522" s="103">
        <v>26.349</v>
      </c>
      <c r="AK522" s="103">
        <v>9.2530000000000001</v>
      </c>
      <c r="AL522" s="103">
        <v>9.8339999999999996</v>
      </c>
      <c r="AM522" s="102">
        <v>19.282</v>
      </c>
    </row>
    <row r="523" spans="16:39" x14ac:dyDescent="0.25">
      <c r="P523" s="104">
        <v>0.52</v>
      </c>
      <c r="Q523" s="103">
        <v>5.3</v>
      </c>
      <c r="R523" s="103">
        <v>15.24</v>
      </c>
      <c r="S523" s="103">
        <v>1.48</v>
      </c>
      <c r="T523" s="103">
        <v>45.56</v>
      </c>
      <c r="U523" s="103">
        <v>1.68</v>
      </c>
      <c r="V523" s="103">
        <v>10.32</v>
      </c>
      <c r="W523" s="103">
        <v>12.98</v>
      </c>
      <c r="X523" s="103">
        <v>11.32</v>
      </c>
      <c r="Y523" s="103">
        <v>10.82</v>
      </c>
      <c r="Z523" s="103">
        <v>20.36</v>
      </c>
      <c r="AA523" s="103">
        <v>1.85</v>
      </c>
      <c r="AB523" s="103">
        <v>19.78</v>
      </c>
      <c r="AC523" s="103">
        <v>12.4</v>
      </c>
      <c r="AD523" s="103">
        <v>6.33</v>
      </c>
      <c r="AE523" s="103">
        <v>44.88</v>
      </c>
      <c r="AF523" s="103">
        <v>6.68</v>
      </c>
      <c r="AG523" s="103">
        <v>25.74</v>
      </c>
      <c r="AH523" s="103">
        <v>5.9</v>
      </c>
      <c r="AI523" s="103">
        <v>25.06</v>
      </c>
      <c r="AJ523" s="103">
        <v>26.32</v>
      </c>
      <c r="AK523" s="103">
        <v>9.24</v>
      </c>
      <c r="AL523" s="103">
        <v>9.82</v>
      </c>
      <c r="AM523" s="102">
        <v>19.260000000000002</v>
      </c>
    </row>
    <row r="524" spans="16:39" x14ac:dyDescent="0.25">
      <c r="P524" s="104">
        <v>0.52100000000000002</v>
      </c>
      <c r="Q524" s="103">
        <v>5.29</v>
      </c>
      <c r="R524" s="103">
        <v>15.222</v>
      </c>
      <c r="S524" s="103">
        <v>1.4790000000000001</v>
      </c>
      <c r="T524" s="103">
        <v>45.518000000000001</v>
      </c>
      <c r="U524" s="103">
        <v>1.679</v>
      </c>
      <c r="V524" s="103">
        <v>10.305999999999999</v>
      </c>
      <c r="W524" s="103">
        <v>12.964</v>
      </c>
      <c r="X524" s="103">
        <v>11.305999999999999</v>
      </c>
      <c r="Y524" s="103">
        <v>10.805999999999999</v>
      </c>
      <c r="Z524" s="103">
        <v>20.338000000000001</v>
      </c>
      <c r="AA524" s="103">
        <v>1.8474999999999999</v>
      </c>
      <c r="AB524" s="103">
        <v>19.759</v>
      </c>
      <c r="AC524" s="103">
        <v>12.385</v>
      </c>
      <c r="AD524" s="103">
        <v>6.3215000000000003</v>
      </c>
      <c r="AE524" s="103">
        <v>44.838999999999999</v>
      </c>
      <c r="AF524" s="103">
        <v>6.6715</v>
      </c>
      <c r="AG524" s="103">
        <v>25.712</v>
      </c>
      <c r="AH524" s="103">
        <v>5.89</v>
      </c>
      <c r="AI524" s="103">
        <v>25.033000000000001</v>
      </c>
      <c r="AJ524" s="103">
        <v>26.291</v>
      </c>
      <c r="AK524" s="103">
        <v>9.2270000000000003</v>
      </c>
      <c r="AL524" s="103">
        <v>9.8059999999999992</v>
      </c>
      <c r="AM524" s="102">
        <v>19.238</v>
      </c>
    </row>
    <row r="525" spans="16:39" x14ac:dyDescent="0.25">
      <c r="P525" s="104">
        <v>0.52200000000000002</v>
      </c>
      <c r="Q525" s="103">
        <v>5.28</v>
      </c>
      <c r="R525" s="103">
        <v>15.204000000000001</v>
      </c>
      <c r="S525" s="103">
        <v>1.478</v>
      </c>
      <c r="T525" s="103">
        <v>45.475999999999999</v>
      </c>
      <c r="U525" s="103">
        <v>1.6779999999999999</v>
      </c>
      <c r="V525" s="103">
        <v>10.292</v>
      </c>
      <c r="W525" s="103">
        <v>12.948</v>
      </c>
      <c r="X525" s="103">
        <v>11.292</v>
      </c>
      <c r="Y525" s="103">
        <v>10.792</v>
      </c>
      <c r="Z525" s="103">
        <v>20.315999999999999</v>
      </c>
      <c r="AA525" s="103">
        <v>1.845</v>
      </c>
      <c r="AB525" s="103">
        <v>19.738</v>
      </c>
      <c r="AC525" s="103">
        <v>12.37</v>
      </c>
      <c r="AD525" s="103">
        <v>6.3129999999999997</v>
      </c>
      <c r="AE525" s="103">
        <v>44.798000000000002</v>
      </c>
      <c r="AF525" s="103">
        <v>6.6630000000000003</v>
      </c>
      <c r="AG525" s="103">
        <v>25.684000000000001</v>
      </c>
      <c r="AH525" s="103">
        <v>5.88</v>
      </c>
      <c r="AI525" s="103">
        <v>25.006</v>
      </c>
      <c r="AJ525" s="103">
        <v>26.262</v>
      </c>
      <c r="AK525" s="103">
        <v>9.2140000000000004</v>
      </c>
      <c r="AL525" s="103">
        <v>9.7919999999999998</v>
      </c>
      <c r="AM525" s="102">
        <v>19.216000000000001</v>
      </c>
    </row>
    <row r="526" spans="16:39" x14ac:dyDescent="0.25">
      <c r="P526" s="104">
        <v>0.52300000000000002</v>
      </c>
      <c r="Q526" s="103">
        <v>5.27</v>
      </c>
      <c r="R526" s="103">
        <v>15.186</v>
      </c>
      <c r="S526" s="103">
        <v>1.4770000000000001</v>
      </c>
      <c r="T526" s="103">
        <v>45.433999999999997</v>
      </c>
      <c r="U526" s="103">
        <v>1.677</v>
      </c>
      <c r="V526" s="103">
        <v>10.278</v>
      </c>
      <c r="W526" s="103">
        <v>12.932</v>
      </c>
      <c r="X526" s="103">
        <v>11.278</v>
      </c>
      <c r="Y526" s="103">
        <v>10.778</v>
      </c>
      <c r="Z526" s="103">
        <v>20.294</v>
      </c>
      <c r="AA526" s="103">
        <v>1.8425</v>
      </c>
      <c r="AB526" s="103">
        <v>19.716999999999999</v>
      </c>
      <c r="AC526" s="103">
        <v>12.355</v>
      </c>
      <c r="AD526" s="103">
        <v>6.3045</v>
      </c>
      <c r="AE526" s="103">
        <v>44.756999999999998</v>
      </c>
      <c r="AF526" s="103">
        <v>6.6544999999999996</v>
      </c>
      <c r="AG526" s="103">
        <v>25.655999999999999</v>
      </c>
      <c r="AH526" s="103">
        <v>5.87</v>
      </c>
      <c r="AI526" s="103">
        <v>24.978999999999999</v>
      </c>
      <c r="AJ526" s="103">
        <v>26.233000000000001</v>
      </c>
      <c r="AK526" s="103">
        <v>9.2010000000000005</v>
      </c>
      <c r="AL526" s="103">
        <v>9.7780000000000005</v>
      </c>
      <c r="AM526" s="102">
        <v>19.193999999999999</v>
      </c>
    </row>
    <row r="527" spans="16:39" x14ac:dyDescent="0.25">
      <c r="P527" s="104">
        <v>0.52400000000000002</v>
      </c>
      <c r="Q527" s="103">
        <v>5.26</v>
      </c>
      <c r="R527" s="103">
        <v>15.167999999999999</v>
      </c>
      <c r="S527" s="103">
        <v>1.476</v>
      </c>
      <c r="T527" s="103">
        <v>45.392000000000003</v>
      </c>
      <c r="U527" s="103">
        <v>1.6759999999999999</v>
      </c>
      <c r="V527" s="103">
        <v>10.263999999999999</v>
      </c>
      <c r="W527" s="103">
        <v>12.916</v>
      </c>
      <c r="X527" s="103">
        <v>11.263999999999999</v>
      </c>
      <c r="Y527" s="103">
        <v>10.763999999999999</v>
      </c>
      <c r="Z527" s="103">
        <v>20.271999999999998</v>
      </c>
      <c r="AA527" s="103">
        <v>1.84</v>
      </c>
      <c r="AB527" s="103">
        <v>19.696000000000002</v>
      </c>
      <c r="AC527" s="103">
        <v>12.34</v>
      </c>
      <c r="AD527" s="103">
        <v>6.2960000000000003</v>
      </c>
      <c r="AE527" s="103">
        <v>44.716000000000001</v>
      </c>
      <c r="AF527" s="103">
        <v>6.6459999999999999</v>
      </c>
      <c r="AG527" s="103">
        <v>25.628</v>
      </c>
      <c r="AH527" s="103">
        <v>5.86</v>
      </c>
      <c r="AI527" s="103">
        <v>24.952000000000002</v>
      </c>
      <c r="AJ527" s="103">
        <v>26.204000000000001</v>
      </c>
      <c r="AK527" s="103">
        <v>9.1880000000000006</v>
      </c>
      <c r="AL527" s="103">
        <v>9.7639999999999993</v>
      </c>
      <c r="AM527" s="102">
        <v>19.172000000000001</v>
      </c>
    </row>
    <row r="528" spans="16:39" x14ac:dyDescent="0.25">
      <c r="P528" s="104">
        <v>0.52500000000000002</v>
      </c>
      <c r="Q528" s="103">
        <v>5.25</v>
      </c>
      <c r="R528" s="103">
        <v>15.15</v>
      </c>
      <c r="S528" s="103">
        <v>1.4750000000000001</v>
      </c>
      <c r="T528" s="103">
        <v>45.35</v>
      </c>
      <c r="U528" s="103">
        <v>1.675</v>
      </c>
      <c r="V528" s="103">
        <v>10.25</v>
      </c>
      <c r="W528" s="103">
        <v>12.9</v>
      </c>
      <c r="X528" s="103">
        <v>11.25</v>
      </c>
      <c r="Y528" s="103">
        <v>10.75</v>
      </c>
      <c r="Z528" s="103">
        <v>20.25</v>
      </c>
      <c r="AA528" s="103">
        <v>1.8374999999999999</v>
      </c>
      <c r="AB528" s="103">
        <v>19.675000000000001</v>
      </c>
      <c r="AC528" s="103">
        <v>12.324999999999999</v>
      </c>
      <c r="AD528" s="103">
        <v>6.2874999999999996</v>
      </c>
      <c r="AE528" s="103">
        <v>44.674999999999997</v>
      </c>
      <c r="AF528" s="103">
        <v>6.6375000000000002</v>
      </c>
      <c r="AG528" s="103">
        <v>25.6</v>
      </c>
      <c r="AH528" s="103">
        <v>5.85</v>
      </c>
      <c r="AI528" s="103">
        <v>24.925000000000001</v>
      </c>
      <c r="AJ528" s="103">
        <v>26.175000000000001</v>
      </c>
      <c r="AK528" s="103">
        <v>9.1750000000000007</v>
      </c>
      <c r="AL528" s="103">
        <v>9.75</v>
      </c>
      <c r="AM528" s="102">
        <v>19.149999999999999</v>
      </c>
    </row>
    <row r="529" spans="16:39" x14ac:dyDescent="0.25">
      <c r="P529" s="104">
        <v>0.52600000000000002</v>
      </c>
      <c r="Q529" s="103">
        <v>5.24</v>
      </c>
      <c r="R529" s="103">
        <v>15.132</v>
      </c>
      <c r="S529" s="103">
        <v>1.474</v>
      </c>
      <c r="T529" s="103">
        <v>45.308</v>
      </c>
      <c r="U529" s="103">
        <v>1.6739999999999999</v>
      </c>
      <c r="V529" s="103">
        <v>10.236000000000001</v>
      </c>
      <c r="W529" s="103">
        <v>12.884</v>
      </c>
      <c r="X529" s="103">
        <v>11.236000000000001</v>
      </c>
      <c r="Y529" s="103">
        <v>10.736000000000001</v>
      </c>
      <c r="Z529" s="103">
        <v>20.228000000000002</v>
      </c>
      <c r="AA529" s="103">
        <v>1.835</v>
      </c>
      <c r="AB529" s="103">
        <v>19.654</v>
      </c>
      <c r="AC529" s="103">
        <v>12.31</v>
      </c>
      <c r="AD529" s="103">
        <v>6.2789999999999999</v>
      </c>
      <c r="AE529" s="103">
        <v>44.634</v>
      </c>
      <c r="AF529" s="103">
        <v>6.6289999999999996</v>
      </c>
      <c r="AG529" s="103">
        <v>25.571999999999999</v>
      </c>
      <c r="AH529" s="103">
        <v>5.84</v>
      </c>
      <c r="AI529" s="103">
        <v>24.898</v>
      </c>
      <c r="AJ529" s="103">
        <v>26.146000000000001</v>
      </c>
      <c r="AK529" s="103">
        <v>9.1620000000000008</v>
      </c>
      <c r="AL529" s="103">
        <v>9.7360000000000007</v>
      </c>
      <c r="AM529" s="102">
        <v>19.128</v>
      </c>
    </row>
    <row r="530" spans="16:39" x14ac:dyDescent="0.25">
      <c r="P530" s="104">
        <v>0.52700000000000002</v>
      </c>
      <c r="Q530" s="103">
        <v>5.23</v>
      </c>
      <c r="R530" s="103">
        <v>15.114000000000001</v>
      </c>
      <c r="S530" s="103">
        <v>1.4730000000000001</v>
      </c>
      <c r="T530" s="103">
        <v>45.265999999999998</v>
      </c>
      <c r="U530" s="103">
        <v>1.673</v>
      </c>
      <c r="V530" s="103">
        <v>10.222</v>
      </c>
      <c r="W530" s="103">
        <v>12.868</v>
      </c>
      <c r="X530" s="103">
        <v>11.222</v>
      </c>
      <c r="Y530" s="103">
        <v>10.722</v>
      </c>
      <c r="Z530" s="103">
        <v>20.206</v>
      </c>
      <c r="AA530" s="103">
        <v>1.8325</v>
      </c>
      <c r="AB530" s="103">
        <v>19.632999999999999</v>
      </c>
      <c r="AC530" s="103">
        <v>12.295</v>
      </c>
      <c r="AD530" s="103">
        <v>6.2705000000000002</v>
      </c>
      <c r="AE530" s="103">
        <v>44.593000000000004</v>
      </c>
      <c r="AF530" s="103">
        <v>6.6204999999999998</v>
      </c>
      <c r="AG530" s="103">
        <v>25.544</v>
      </c>
      <c r="AH530" s="103">
        <v>5.83</v>
      </c>
      <c r="AI530" s="103">
        <v>24.870999999999999</v>
      </c>
      <c r="AJ530" s="103">
        <v>26.117000000000001</v>
      </c>
      <c r="AK530" s="103">
        <v>9.1489999999999991</v>
      </c>
      <c r="AL530" s="103">
        <v>9.7219999999999995</v>
      </c>
      <c r="AM530" s="102">
        <v>19.106000000000002</v>
      </c>
    </row>
    <row r="531" spans="16:39" x14ac:dyDescent="0.25">
      <c r="P531" s="104">
        <v>0.52800000000000002</v>
      </c>
      <c r="Q531" s="103">
        <v>5.22</v>
      </c>
      <c r="R531" s="103">
        <v>15.096</v>
      </c>
      <c r="S531" s="103">
        <v>1.472</v>
      </c>
      <c r="T531" s="103">
        <v>45.223999999999997</v>
      </c>
      <c r="U531" s="103">
        <v>1.6719999999999999</v>
      </c>
      <c r="V531" s="103">
        <v>10.208</v>
      </c>
      <c r="W531" s="103">
        <v>12.852</v>
      </c>
      <c r="X531" s="103">
        <v>11.208</v>
      </c>
      <c r="Y531" s="103">
        <v>10.708</v>
      </c>
      <c r="Z531" s="103">
        <v>20.184000000000001</v>
      </c>
      <c r="AA531" s="103">
        <v>1.83</v>
      </c>
      <c r="AB531" s="103">
        <v>19.611999999999998</v>
      </c>
      <c r="AC531" s="103">
        <v>12.28</v>
      </c>
      <c r="AD531" s="103">
        <v>6.2619999999999996</v>
      </c>
      <c r="AE531" s="103">
        <v>44.552</v>
      </c>
      <c r="AF531" s="103">
        <v>6.6120000000000001</v>
      </c>
      <c r="AG531" s="103">
        <v>25.515999999999998</v>
      </c>
      <c r="AH531" s="103">
        <v>5.82</v>
      </c>
      <c r="AI531" s="103">
        <v>24.844000000000001</v>
      </c>
      <c r="AJ531" s="103">
        <v>26.088000000000001</v>
      </c>
      <c r="AK531" s="103">
        <v>9.1359999999999992</v>
      </c>
      <c r="AL531" s="103">
        <v>9.7080000000000002</v>
      </c>
      <c r="AM531" s="102">
        <v>19.084</v>
      </c>
    </row>
    <row r="532" spans="16:39" x14ac:dyDescent="0.25">
      <c r="P532" s="104">
        <v>0.52900000000000003</v>
      </c>
      <c r="Q532" s="103">
        <v>5.21</v>
      </c>
      <c r="R532" s="103">
        <v>15.077999999999999</v>
      </c>
      <c r="S532" s="103">
        <v>1.4710000000000001</v>
      </c>
      <c r="T532" s="103">
        <v>45.182000000000002</v>
      </c>
      <c r="U532" s="103">
        <v>1.671</v>
      </c>
      <c r="V532" s="103">
        <v>10.194000000000001</v>
      </c>
      <c r="W532" s="103">
        <v>12.836</v>
      </c>
      <c r="X532" s="103">
        <v>11.194000000000001</v>
      </c>
      <c r="Y532" s="103">
        <v>10.694000000000001</v>
      </c>
      <c r="Z532" s="103">
        <v>20.161999999999999</v>
      </c>
      <c r="AA532" s="103">
        <v>1.8274999999999999</v>
      </c>
      <c r="AB532" s="103">
        <v>19.591000000000001</v>
      </c>
      <c r="AC532" s="103">
        <v>12.265000000000001</v>
      </c>
      <c r="AD532" s="103">
        <v>6.2534999999999998</v>
      </c>
      <c r="AE532" s="103">
        <v>44.511000000000003</v>
      </c>
      <c r="AF532" s="103">
        <v>6.6035000000000004</v>
      </c>
      <c r="AG532" s="103">
        <v>25.488</v>
      </c>
      <c r="AH532" s="103">
        <v>5.81</v>
      </c>
      <c r="AI532" s="103">
        <v>24.817</v>
      </c>
      <c r="AJ532" s="103">
        <v>26.059000000000001</v>
      </c>
      <c r="AK532" s="103">
        <v>9.1229999999999993</v>
      </c>
      <c r="AL532" s="103">
        <v>9.6940000000000008</v>
      </c>
      <c r="AM532" s="102">
        <v>19.062000000000001</v>
      </c>
    </row>
    <row r="533" spans="16:39" x14ac:dyDescent="0.25">
      <c r="P533" s="104">
        <v>0.53</v>
      </c>
      <c r="Q533" s="103">
        <v>5.2</v>
      </c>
      <c r="R533" s="103">
        <v>15.06</v>
      </c>
      <c r="S533" s="103">
        <v>1.47</v>
      </c>
      <c r="T533" s="103">
        <v>45.14</v>
      </c>
      <c r="U533" s="103">
        <v>1.67</v>
      </c>
      <c r="V533" s="103">
        <v>10.18</v>
      </c>
      <c r="W533" s="103">
        <v>12.82</v>
      </c>
      <c r="X533" s="103">
        <v>11.18</v>
      </c>
      <c r="Y533" s="103">
        <v>10.68</v>
      </c>
      <c r="Z533" s="103">
        <v>20.14</v>
      </c>
      <c r="AA533" s="103">
        <v>1.825</v>
      </c>
      <c r="AB533" s="103">
        <v>19.57</v>
      </c>
      <c r="AC533" s="103">
        <v>12.25</v>
      </c>
      <c r="AD533" s="103">
        <v>6.2450000000000001</v>
      </c>
      <c r="AE533" s="103">
        <v>44.47</v>
      </c>
      <c r="AF533" s="103">
        <v>6.5949999999999998</v>
      </c>
      <c r="AG533" s="103">
        <v>25.46</v>
      </c>
      <c r="AH533" s="103">
        <v>5.8</v>
      </c>
      <c r="AI533" s="103">
        <v>24.79</v>
      </c>
      <c r="AJ533" s="103">
        <v>26.03</v>
      </c>
      <c r="AK533" s="103">
        <v>9.11</v>
      </c>
      <c r="AL533" s="103">
        <v>9.68</v>
      </c>
      <c r="AM533" s="102">
        <v>19.04</v>
      </c>
    </row>
    <row r="534" spans="16:39" x14ac:dyDescent="0.25">
      <c r="P534" s="104">
        <v>0.53100000000000003</v>
      </c>
      <c r="Q534" s="103">
        <v>5.19</v>
      </c>
      <c r="R534" s="103">
        <v>15.042</v>
      </c>
      <c r="S534" s="103">
        <v>1.4690000000000001</v>
      </c>
      <c r="T534" s="103">
        <v>45.097999999999999</v>
      </c>
      <c r="U534" s="103">
        <v>1.669</v>
      </c>
      <c r="V534" s="103">
        <v>10.166</v>
      </c>
      <c r="W534" s="103">
        <v>12.804</v>
      </c>
      <c r="X534" s="103">
        <v>11.166</v>
      </c>
      <c r="Y534" s="103">
        <v>10.666</v>
      </c>
      <c r="Z534" s="103">
        <v>20.117999999999999</v>
      </c>
      <c r="AA534" s="103">
        <v>1.8225</v>
      </c>
      <c r="AB534" s="103">
        <v>19.548999999999999</v>
      </c>
      <c r="AC534" s="103">
        <v>12.234999999999999</v>
      </c>
      <c r="AD534" s="103">
        <v>6.2365000000000004</v>
      </c>
      <c r="AE534" s="103">
        <v>44.429000000000002</v>
      </c>
      <c r="AF534" s="103">
        <v>6.5865</v>
      </c>
      <c r="AG534" s="103">
        <v>25.431999999999999</v>
      </c>
      <c r="AH534" s="103">
        <v>5.79</v>
      </c>
      <c r="AI534" s="103">
        <v>24.763000000000002</v>
      </c>
      <c r="AJ534" s="103">
        <v>26.001000000000001</v>
      </c>
      <c r="AK534" s="103">
        <v>9.0969999999999995</v>
      </c>
      <c r="AL534" s="103">
        <v>9.6660000000000004</v>
      </c>
      <c r="AM534" s="102">
        <v>19.018000000000001</v>
      </c>
    </row>
    <row r="535" spans="16:39" x14ac:dyDescent="0.25">
      <c r="P535" s="104">
        <v>0.53200000000000003</v>
      </c>
      <c r="Q535" s="103">
        <v>5.18</v>
      </c>
      <c r="R535" s="103">
        <v>15.023999999999999</v>
      </c>
      <c r="S535" s="103">
        <v>1.468</v>
      </c>
      <c r="T535" s="103">
        <v>45.055999999999997</v>
      </c>
      <c r="U535" s="103">
        <v>1.6679999999999999</v>
      </c>
      <c r="V535" s="103">
        <v>10.151999999999999</v>
      </c>
      <c r="W535" s="103">
        <v>12.788</v>
      </c>
      <c r="X535" s="103">
        <v>11.151999999999999</v>
      </c>
      <c r="Y535" s="103">
        <v>10.651999999999999</v>
      </c>
      <c r="Z535" s="103">
        <v>20.096</v>
      </c>
      <c r="AA535" s="103">
        <v>1.82</v>
      </c>
      <c r="AB535" s="103">
        <v>19.527999999999999</v>
      </c>
      <c r="AC535" s="103">
        <v>12.22</v>
      </c>
      <c r="AD535" s="103">
        <v>6.2279999999999998</v>
      </c>
      <c r="AE535" s="103">
        <v>44.387999999999998</v>
      </c>
      <c r="AF535" s="103">
        <v>6.5780000000000003</v>
      </c>
      <c r="AG535" s="103">
        <v>25.404</v>
      </c>
      <c r="AH535" s="103">
        <v>5.78</v>
      </c>
      <c r="AI535" s="103">
        <v>24.736000000000001</v>
      </c>
      <c r="AJ535" s="103">
        <v>25.972000000000001</v>
      </c>
      <c r="AK535" s="103">
        <v>9.0839999999999996</v>
      </c>
      <c r="AL535" s="103">
        <v>9.6519999999999992</v>
      </c>
      <c r="AM535" s="102">
        <v>18.995999999999999</v>
      </c>
    </row>
    <row r="536" spans="16:39" x14ac:dyDescent="0.25">
      <c r="P536" s="104">
        <v>0.53300000000000003</v>
      </c>
      <c r="Q536" s="103">
        <v>5.17</v>
      </c>
      <c r="R536" s="103">
        <v>15.006</v>
      </c>
      <c r="S536" s="103">
        <v>1.4670000000000001</v>
      </c>
      <c r="T536" s="103">
        <v>45.014000000000003</v>
      </c>
      <c r="U536" s="103">
        <v>1.667</v>
      </c>
      <c r="V536" s="103">
        <v>10.138</v>
      </c>
      <c r="W536" s="103">
        <v>12.772</v>
      </c>
      <c r="X536" s="103">
        <v>11.138</v>
      </c>
      <c r="Y536" s="103">
        <v>10.638</v>
      </c>
      <c r="Z536" s="103">
        <v>20.074000000000002</v>
      </c>
      <c r="AA536" s="103">
        <v>1.8174999999999999</v>
      </c>
      <c r="AB536" s="103">
        <v>19.507000000000001</v>
      </c>
      <c r="AC536" s="103">
        <v>12.205</v>
      </c>
      <c r="AD536" s="103">
        <v>6.2195</v>
      </c>
      <c r="AE536" s="103">
        <v>44.347000000000001</v>
      </c>
      <c r="AF536" s="103">
        <v>6.5694999999999997</v>
      </c>
      <c r="AG536" s="103">
        <v>25.376000000000001</v>
      </c>
      <c r="AH536" s="103">
        <v>5.77</v>
      </c>
      <c r="AI536" s="103">
        <v>24.709</v>
      </c>
      <c r="AJ536" s="103">
        <v>25.943000000000001</v>
      </c>
      <c r="AK536" s="103">
        <v>9.0709999999999997</v>
      </c>
      <c r="AL536" s="103">
        <v>9.6379999999999999</v>
      </c>
      <c r="AM536" s="102">
        <v>18.974</v>
      </c>
    </row>
    <row r="537" spans="16:39" x14ac:dyDescent="0.25">
      <c r="P537" s="104">
        <v>0.53400000000000003</v>
      </c>
      <c r="Q537" s="103">
        <v>5.16</v>
      </c>
      <c r="R537" s="103">
        <v>14.988</v>
      </c>
      <c r="S537" s="103">
        <v>1.466</v>
      </c>
      <c r="T537" s="103">
        <v>44.972000000000001</v>
      </c>
      <c r="U537" s="103">
        <v>1.6659999999999999</v>
      </c>
      <c r="V537" s="103">
        <v>10.124000000000001</v>
      </c>
      <c r="W537" s="103">
        <v>12.756</v>
      </c>
      <c r="X537" s="103">
        <v>11.124000000000001</v>
      </c>
      <c r="Y537" s="103">
        <v>10.624000000000001</v>
      </c>
      <c r="Z537" s="103">
        <v>20.052</v>
      </c>
      <c r="AA537" s="103">
        <v>1.8149999999999999</v>
      </c>
      <c r="AB537" s="103">
        <v>19.486000000000001</v>
      </c>
      <c r="AC537" s="103">
        <v>12.19</v>
      </c>
      <c r="AD537" s="103">
        <v>6.2110000000000003</v>
      </c>
      <c r="AE537" s="103">
        <v>44.305999999999997</v>
      </c>
      <c r="AF537" s="103">
        <v>6.5609999999999999</v>
      </c>
      <c r="AG537" s="103">
        <v>25.347999999999999</v>
      </c>
      <c r="AH537" s="103">
        <v>5.76</v>
      </c>
      <c r="AI537" s="103">
        <v>24.681999999999999</v>
      </c>
      <c r="AJ537" s="103">
        <v>25.914000000000001</v>
      </c>
      <c r="AK537" s="103">
        <v>9.0579999999999998</v>
      </c>
      <c r="AL537" s="103">
        <v>9.6240000000000006</v>
      </c>
      <c r="AM537" s="102">
        <v>18.952000000000002</v>
      </c>
    </row>
    <row r="538" spans="16:39" x14ac:dyDescent="0.25">
      <c r="P538" s="104">
        <v>0.53500000000000003</v>
      </c>
      <c r="Q538" s="103">
        <v>5.15</v>
      </c>
      <c r="R538" s="103">
        <v>14.97</v>
      </c>
      <c r="S538" s="103">
        <v>1.4650000000000001</v>
      </c>
      <c r="T538" s="103">
        <v>44.93</v>
      </c>
      <c r="U538" s="103">
        <v>1.665</v>
      </c>
      <c r="V538" s="103">
        <v>10.11</v>
      </c>
      <c r="W538" s="103">
        <v>12.74</v>
      </c>
      <c r="X538" s="103">
        <v>11.11</v>
      </c>
      <c r="Y538" s="103">
        <v>10.61</v>
      </c>
      <c r="Z538" s="103">
        <v>20.03</v>
      </c>
      <c r="AA538" s="103">
        <v>1.8125</v>
      </c>
      <c r="AB538" s="103">
        <v>19.465</v>
      </c>
      <c r="AC538" s="103">
        <v>12.175000000000001</v>
      </c>
      <c r="AD538" s="103">
        <v>6.2024999999999997</v>
      </c>
      <c r="AE538" s="103">
        <v>44.265000000000001</v>
      </c>
      <c r="AF538" s="103">
        <v>6.5525000000000002</v>
      </c>
      <c r="AG538" s="103">
        <v>25.32</v>
      </c>
      <c r="AH538" s="103">
        <v>5.75</v>
      </c>
      <c r="AI538" s="103">
        <v>24.655000000000001</v>
      </c>
      <c r="AJ538" s="103">
        <v>25.885000000000002</v>
      </c>
      <c r="AK538" s="103">
        <v>9.0449999999999999</v>
      </c>
      <c r="AL538" s="103">
        <v>9.61</v>
      </c>
      <c r="AM538" s="102">
        <v>18.93</v>
      </c>
    </row>
    <row r="539" spans="16:39" x14ac:dyDescent="0.25">
      <c r="P539" s="104">
        <v>0.53600000000000003</v>
      </c>
      <c r="Q539" s="103">
        <v>5.14</v>
      </c>
      <c r="R539" s="103">
        <v>14.952</v>
      </c>
      <c r="S539" s="103">
        <v>1.464</v>
      </c>
      <c r="T539" s="103">
        <v>44.887999999999998</v>
      </c>
      <c r="U539" s="103">
        <v>1.6639999999999999</v>
      </c>
      <c r="V539" s="103">
        <v>10.096</v>
      </c>
      <c r="W539" s="103">
        <v>12.724</v>
      </c>
      <c r="X539" s="103">
        <v>11.096</v>
      </c>
      <c r="Y539" s="103">
        <v>10.596</v>
      </c>
      <c r="Z539" s="103">
        <v>20.007999999999999</v>
      </c>
      <c r="AA539" s="103">
        <v>1.81</v>
      </c>
      <c r="AB539" s="103">
        <v>19.443999999999999</v>
      </c>
      <c r="AC539" s="103">
        <v>12.16</v>
      </c>
      <c r="AD539" s="103">
        <v>6.194</v>
      </c>
      <c r="AE539" s="103">
        <v>44.223999999999997</v>
      </c>
      <c r="AF539" s="103">
        <v>6.5439999999999996</v>
      </c>
      <c r="AG539" s="103">
        <v>25.292000000000002</v>
      </c>
      <c r="AH539" s="103">
        <v>5.74</v>
      </c>
      <c r="AI539" s="103">
        <v>24.628</v>
      </c>
      <c r="AJ539" s="103">
        <v>25.856000000000002</v>
      </c>
      <c r="AK539" s="103">
        <v>9.032</v>
      </c>
      <c r="AL539" s="103">
        <v>9.5960000000000001</v>
      </c>
      <c r="AM539" s="102">
        <v>18.908000000000001</v>
      </c>
    </row>
    <row r="540" spans="16:39" x14ac:dyDescent="0.25">
      <c r="P540" s="104">
        <v>0.53700000000000003</v>
      </c>
      <c r="Q540" s="103">
        <v>5.13</v>
      </c>
      <c r="R540" s="103">
        <v>14.933999999999999</v>
      </c>
      <c r="S540" s="103">
        <v>1.4630000000000001</v>
      </c>
      <c r="T540" s="103">
        <v>44.845999999999997</v>
      </c>
      <c r="U540" s="103">
        <v>1.663</v>
      </c>
      <c r="V540" s="103">
        <v>10.082000000000001</v>
      </c>
      <c r="W540" s="103">
        <v>12.708</v>
      </c>
      <c r="X540" s="103">
        <v>11.082000000000001</v>
      </c>
      <c r="Y540" s="103">
        <v>10.582000000000001</v>
      </c>
      <c r="Z540" s="103">
        <v>19.986000000000001</v>
      </c>
      <c r="AA540" s="103">
        <v>1.8075000000000001</v>
      </c>
      <c r="AB540" s="103">
        <v>19.422999999999998</v>
      </c>
      <c r="AC540" s="103">
        <v>12.145</v>
      </c>
      <c r="AD540" s="103">
        <v>6.1855000000000002</v>
      </c>
      <c r="AE540" s="103">
        <v>44.183</v>
      </c>
      <c r="AF540" s="103">
        <v>6.5354999999999999</v>
      </c>
      <c r="AG540" s="103">
        <v>25.263999999999999</v>
      </c>
      <c r="AH540" s="103">
        <v>5.73</v>
      </c>
      <c r="AI540" s="103">
        <v>24.600999999999999</v>
      </c>
      <c r="AJ540" s="103">
        <v>25.827000000000002</v>
      </c>
      <c r="AK540" s="103">
        <v>9.0190000000000001</v>
      </c>
      <c r="AL540" s="103">
        <v>9.5820000000000007</v>
      </c>
      <c r="AM540" s="102">
        <v>18.885999999999999</v>
      </c>
    </row>
    <row r="541" spans="16:39" x14ac:dyDescent="0.25">
      <c r="P541" s="104">
        <v>0.53800000000000003</v>
      </c>
      <c r="Q541" s="103">
        <v>5.12</v>
      </c>
      <c r="R541" s="103">
        <v>14.916</v>
      </c>
      <c r="S541" s="103">
        <v>1.462</v>
      </c>
      <c r="T541" s="103">
        <v>44.804000000000002</v>
      </c>
      <c r="U541" s="103">
        <v>1.6619999999999999</v>
      </c>
      <c r="V541" s="103">
        <v>10.068</v>
      </c>
      <c r="W541" s="103">
        <v>12.692</v>
      </c>
      <c r="X541" s="103">
        <v>11.068</v>
      </c>
      <c r="Y541" s="103">
        <v>10.568</v>
      </c>
      <c r="Z541" s="103">
        <v>19.963999999999999</v>
      </c>
      <c r="AA541" s="103">
        <v>1.8049999999999999</v>
      </c>
      <c r="AB541" s="103">
        <v>19.402000000000001</v>
      </c>
      <c r="AC541" s="103">
        <v>12.13</v>
      </c>
      <c r="AD541" s="103">
        <v>6.1769999999999996</v>
      </c>
      <c r="AE541" s="103">
        <v>44.142000000000003</v>
      </c>
      <c r="AF541" s="103">
        <v>6.5270000000000001</v>
      </c>
      <c r="AG541" s="103">
        <v>25.236000000000001</v>
      </c>
      <c r="AH541" s="103">
        <v>5.72</v>
      </c>
      <c r="AI541" s="103">
        <v>24.574000000000002</v>
      </c>
      <c r="AJ541" s="103">
        <v>25.797999999999998</v>
      </c>
      <c r="AK541" s="103">
        <v>9.0060000000000002</v>
      </c>
      <c r="AL541" s="103">
        <v>9.5679999999999996</v>
      </c>
      <c r="AM541" s="102">
        <v>18.864000000000001</v>
      </c>
    </row>
    <row r="542" spans="16:39" x14ac:dyDescent="0.25">
      <c r="P542" s="104">
        <v>0.53900000000000003</v>
      </c>
      <c r="Q542" s="103">
        <v>5.1100000000000003</v>
      </c>
      <c r="R542" s="103">
        <v>14.898</v>
      </c>
      <c r="S542" s="103">
        <v>1.4610000000000001</v>
      </c>
      <c r="T542" s="103">
        <v>44.762</v>
      </c>
      <c r="U542" s="103">
        <v>1.661</v>
      </c>
      <c r="V542" s="103">
        <v>10.054</v>
      </c>
      <c r="W542" s="103">
        <v>12.676</v>
      </c>
      <c r="X542" s="103">
        <v>11.054</v>
      </c>
      <c r="Y542" s="103">
        <v>10.554</v>
      </c>
      <c r="Z542" s="103">
        <v>19.942</v>
      </c>
      <c r="AA542" s="103">
        <v>1.8025</v>
      </c>
      <c r="AB542" s="103">
        <v>19.381</v>
      </c>
      <c r="AC542" s="103">
        <v>12.115</v>
      </c>
      <c r="AD542" s="103">
        <v>6.1684999999999999</v>
      </c>
      <c r="AE542" s="103">
        <v>44.100999999999999</v>
      </c>
      <c r="AF542" s="103">
        <v>6.5185000000000004</v>
      </c>
      <c r="AG542" s="103">
        <v>25.207999999999998</v>
      </c>
      <c r="AH542" s="103">
        <v>5.71</v>
      </c>
      <c r="AI542" s="103">
        <v>24.547000000000001</v>
      </c>
      <c r="AJ542" s="103">
        <v>25.768999999999998</v>
      </c>
      <c r="AK542" s="103">
        <v>8.9930000000000003</v>
      </c>
      <c r="AL542" s="103">
        <v>9.5540000000000003</v>
      </c>
      <c r="AM542" s="102">
        <v>18.841999999999999</v>
      </c>
    </row>
    <row r="543" spans="16:39" x14ac:dyDescent="0.25">
      <c r="P543" s="104">
        <v>0.54</v>
      </c>
      <c r="Q543" s="103">
        <v>5.0999999999999996</v>
      </c>
      <c r="R543" s="103">
        <v>14.88</v>
      </c>
      <c r="S543" s="103">
        <v>1.46</v>
      </c>
      <c r="T543" s="103">
        <v>44.72</v>
      </c>
      <c r="U543" s="103">
        <v>1.66</v>
      </c>
      <c r="V543" s="103">
        <v>10.039999999999999</v>
      </c>
      <c r="W543" s="103">
        <v>12.66</v>
      </c>
      <c r="X543" s="103">
        <v>11.04</v>
      </c>
      <c r="Y543" s="103">
        <v>10.54</v>
      </c>
      <c r="Z543" s="103">
        <v>19.920000000000002</v>
      </c>
      <c r="AA543" s="103">
        <v>1.8</v>
      </c>
      <c r="AB543" s="103">
        <v>19.36</v>
      </c>
      <c r="AC543" s="103">
        <v>12.1</v>
      </c>
      <c r="AD543" s="103">
        <v>6.16</v>
      </c>
      <c r="AE543" s="103">
        <v>44.06</v>
      </c>
      <c r="AF543" s="103">
        <v>6.51</v>
      </c>
      <c r="AG543" s="103">
        <v>25.18</v>
      </c>
      <c r="AH543" s="103">
        <v>5.7</v>
      </c>
      <c r="AI543" s="103">
        <v>24.52</v>
      </c>
      <c r="AJ543" s="103">
        <v>25.74</v>
      </c>
      <c r="AK543" s="103">
        <v>8.98</v>
      </c>
      <c r="AL543" s="103">
        <v>9.5399999999999991</v>
      </c>
      <c r="AM543" s="102">
        <v>18.82</v>
      </c>
    </row>
    <row r="544" spans="16:39" x14ac:dyDescent="0.25">
      <c r="P544" s="104">
        <v>0.54100000000000004</v>
      </c>
      <c r="Q544" s="103">
        <v>5.09</v>
      </c>
      <c r="R544" s="103">
        <v>14.862</v>
      </c>
      <c r="S544" s="103">
        <v>1.4590000000000001</v>
      </c>
      <c r="T544" s="103">
        <v>44.677999999999997</v>
      </c>
      <c r="U544" s="103">
        <v>1.659</v>
      </c>
      <c r="V544" s="103">
        <v>10.026</v>
      </c>
      <c r="W544" s="103">
        <v>12.644</v>
      </c>
      <c r="X544" s="103">
        <v>11.026</v>
      </c>
      <c r="Y544" s="103">
        <v>10.526</v>
      </c>
      <c r="Z544" s="103">
        <v>19.898</v>
      </c>
      <c r="AA544" s="103">
        <v>1.7975000000000001</v>
      </c>
      <c r="AB544" s="103">
        <v>19.338999999999999</v>
      </c>
      <c r="AC544" s="103">
        <v>12.085000000000001</v>
      </c>
      <c r="AD544" s="103">
        <v>6.1515000000000004</v>
      </c>
      <c r="AE544" s="103">
        <v>44.018999999999998</v>
      </c>
      <c r="AF544" s="103">
        <v>6.5015000000000001</v>
      </c>
      <c r="AG544" s="103">
        <v>25.152000000000001</v>
      </c>
      <c r="AH544" s="103">
        <v>5.69</v>
      </c>
      <c r="AI544" s="103">
        <v>24.492999999999999</v>
      </c>
      <c r="AJ544" s="103">
        <v>25.710999999999999</v>
      </c>
      <c r="AK544" s="103">
        <v>8.9670000000000005</v>
      </c>
      <c r="AL544" s="103">
        <v>9.5259999999999998</v>
      </c>
      <c r="AM544" s="102">
        <v>18.797999999999998</v>
      </c>
    </row>
    <row r="545" spans="16:39" x14ac:dyDescent="0.25">
      <c r="P545" s="104">
        <v>0.54200000000000004</v>
      </c>
      <c r="Q545" s="103">
        <v>5.08</v>
      </c>
      <c r="R545" s="103">
        <v>14.843999999999999</v>
      </c>
      <c r="S545" s="103">
        <v>1.458</v>
      </c>
      <c r="T545" s="103">
        <v>44.636000000000003</v>
      </c>
      <c r="U545" s="103">
        <v>1.6579999999999999</v>
      </c>
      <c r="V545" s="103">
        <v>10.012</v>
      </c>
      <c r="W545" s="103">
        <v>12.628</v>
      </c>
      <c r="X545" s="103">
        <v>11.012</v>
      </c>
      <c r="Y545" s="103">
        <v>10.512</v>
      </c>
      <c r="Z545" s="103">
        <v>19.876000000000001</v>
      </c>
      <c r="AA545" s="103">
        <v>1.7949999999999999</v>
      </c>
      <c r="AB545" s="103">
        <v>19.318000000000001</v>
      </c>
      <c r="AC545" s="103">
        <v>12.07</v>
      </c>
      <c r="AD545" s="103">
        <v>6.1429999999999998</v>
      </c>
      <c r="AE545" s="103">
        <v>43.978000000000002</v>
      </c>
      <c r="AF545" s="103">
        <v>6.4930000000000003</v>
      </c>
      <c r="AG545" s="103">
        <v>25.123999999999999</v>
      </c>
      <c r="AH545" s="103">
        <v>5.68</v>
      </c>
      <c r="AI545" s="103">
        <v>24.466000000000001</v>
      </c>
      <c r="AJ545" s="103">
        <v>25.681999999999999</v>
      </c>
      <c r="AK545" s="103">
        <v>8.9540000000000006</v>
      </c>
      <c r="AL545" s="103">
        <v>9.5120000000000005</v>
      </c>
      <c r="AM545" s="102">
        <v>18.776</v>
      </c>
    </row>
    <row r="546" spans="16:39" x14ac:dyDescent="0.25">
      <c r="P546" s="104">
        <v>0.54300000000000004</v>
      </c>
      <c r="Q546" s="103">
        <v>5.07</v>
      </c>
      <c r="R546" s="103">
        <v>14.826000000000001</v>
      </c>
      <c r="S546" s="103">
        <v>1.4570000000000001</v>
      </c>
      <c r="T546" s="103">
        <v>44.594000000000001</v>
      </c>
      <c r="U546" s="103">
        <v>1.657</v>
      </c>
      <c r="V546" s="103">
        <v>9.9979999999999993</v>
      </c>
      <c r="W546" s="103">
        <v>12.612</v>
      </c>
      <c r="X546" s="103">
        <v>10.997999999999999</v>
      </c>
      <c r="Y546" s="103">
        <v>10.497999999999999</v>
      </c>
      <c r="Z546" s="103">
        <v>19.853999999999999</v>
      </c>
      <c r="AA546" s="103">
        <v>1.7925</v>
      </c>
      <c r="AB546" s="103">
        <v>19.297000000000001</v>
      </c>
      <c r="AC546" s="103">
        <v>12.055</v>
      </c>
      <c r="AD546" s="103">
        <v>6.1345000000000001</v>
      </c>
      <c r="AE546" s="103">
        <v>43.936999999999998</v>
      </c>
      <c r="AF546" s="103">
        <v>6.4844999999999997</v>
      </c>
      <c r="AG546" s="103">
        <v>25.096</v>
      </c>
      <c r="AH546" s="103">
        <v>5.67</v>
      </c>
      <c r="AI546" s="103">
        <v>24.439</v>
      </c>
      <c r="AJ546" s="103">
        <v>25.652999999999999</v>
      </c>
      <c r="AK546" s="103">
        <v>8.9410000000000007</v>
      </c>
      <c r="AL546" s="103">
        <v>9.4979999999999993</v>
      </c>
      <c r="AM546" s="102">
        <v>18.754000000000001</v>
      </c>
    </row>
    <row r="547" spans="16:39" x14ac:dyDescent="0.25">
      <c r="P547" s="104">
        <v>0.54400000000000004</v>
      </c>
      <c r="Q547" s="103">
        <v>5.0599999999999996</v>
      </c>
      <c r="R547" s="103">
        <v>14.808</v>
      </c>
      <c r="S547" s="103">
        <v>1.456</v>
      </c>
      <c r="T547" s="103">
        <v>44.552</v>
      </c>
      <c r="U547" s="103">
        <v>1.6559999999999999</v>
      </c>
      <c r="V547" s="103">
        <v>9.984</v>
      </c>
      <c r="W547" s="103">
        <v>12.596</v>
      </c>
      <c r="X547" s="103">
        <v>10.984</v>
      </c>
      <c r="Y547" s="103">
        <v>10.484</v>
      </c>
      <c r="Z547" s="103">
        <v>19.832000000000001</v>
      </c>
      <c r="AA547" s="103">
        <v>1.79</v>
      </c>
      <c r="AB547" s="103">
        <v>19.276</v>
      </c>
      <c r="AC547" s="103">
        <v>12.04</v>
      </c>
      <c r="AD547" s="103">
        <v>6.1260000000000003</v>
      </c>
      <c r="AE547" s="103">
        <v>43.896000000000001</v>
      </c>
      <c r="AF547" s="103">
        <v>6.476</v>
      </c>
      <c r="AG547" s="103">
        <v>25.068000000000001</v>
      </c>
      <c r="AH547" s="103">
        <v>5.66</v>
      </c>
      <c r="AI547" s="103">
        <v>24.411999999999999</v>
      </c>
      <c r="AJ547" s="103">
        <v>25.623999999999999</v>
      </c>
      <c r="AK547" s="103">
        <v>8.9280000000000008</v>
      </c>
      <c r="AL547" s="103">
        <v>9.484</v>
      </c>
      <c r="AM547" s="102">
        <v>18.731999999999999</v>
      </c>
    </row>
    <row r="548" spans="16:39" x14ac:dyDescent="0.25">
      <c r="P548" s="104">
        <v>0.54500000000000004</v>
      </c>
      <c r="Q548" s="103">
        <v>5.05</v>
      </c>
      <c r="R548" s="103">
        <v>14.79</v>
      </c>
      <c r="S548" s="103">
        <v>1.4550000000000001</v>
      </c>
      <c r="T548" s="103">
        <v>44.51</v>
      </c>
      <c r="U548" s="103">
        <v>1.655</v>
      </c>
      <c r="V548" s="103">
        <v>9.9700000000000006</v>
      </c>
      <c r="W548" s="103">
        <v>12.58</v>
      </c>
      <c r="X548" s="103">
        <v>10.97</v>
      </c>
      <c r="Y548" s="103">
        <v>10.47</v>
      </c>
      <c r="Z548" s="103">
        <v>19.809999999999999</v>
      </c>
      <c r="AA548" s="103">
        <v>1.7875000000000001</v>
      </c>
      <c r="AB548" s="103">
        <v>19.254999999999999</v>
      </c>
      <c r="AC548" s="103">
        <v>12.025</v>
      </c>
      <c r="AD548" s="103">
        <v>6.1174999999999997</v>
      </c>
      <c r="AE548" s="103">
        <v>43.854999999999997</v>
      </c>
      <c r="AF548" s="103">
        <v>6.4675000000000002</v>
      </c>
      <c r="AG548" s="103">
        <v>25.04</v>
      </c>
      <c r="AH548" s="103">
        <v>5.65</v>
      </c>
      <c r="AI548" s="103">
        <v>24.385000000000002</v>
      </c>
      <c r="AJ548" s="103">
        <v>25.594999999999999</v>
      </c>
      <c r="AK548" s="103">
        <v>8.9149999999999991</v>
      </c>
      <c r="AL548" s="103">
        <v>9.4700000000000006</v>
      </c>
      <c r="AM548" s="102">
        <v>18.71</v>
      </c>
    </row>
    <row r="549" spans="16:39" x14ac:dyDescent="0.25">
      <c r="P549" s="104">
        <v>0.54600000000000004</v>
      </c>
      <c r="Q549" s="103">
        <v>5.04</v>
      </c>
      <c r="R549" s="103">
        <v>14.772</v>
      </c>
      <c r="S549" s="103">
        <v>1.454</v>
      </c>
      <c r="T549" s="103">
        <v>44.468000000000004</v>
      </c>
      <c r="U549" s="103">
        <v>1.6539999999999999</v>
      </c>
      <c r="V549" s="103">
        <v>9.9559999999999995</v>
      </c>
      <c r="W549" s="103">
        <v>12.564</v>
      </c>
      <c r="X549" s="103">
        <v>10.956</v>
      </c>
      <c r="Y549" s="103">
        <v>10.456</v>
      </c>
      <c r="Z549" s="103">
        <v>19.788</v>
      </c>
      <c r="AA549" s="103">
        <v>1.7849999999999999</v>
      </c>
      <c r="AB549" s="103">
        <v>19.234000000000002</v>
      </c>
      <c r="AC549" s="103">
        <v>12.01</v>
      </c>
      <c r="AD549" s="103">
        <v>6.109</v>
      </c>
      <c r="AE549" s="103">
        <v>43.814</v>
      </c>
      <c r="AF549" s="103">
        <v>6.4589999999999996</v>
      </c>
      <c r="AG549" s="103">
        <v>25.012</v>
      </c>
      <c r="AH549" s="103">
        <v>5.64</v>
      </c>
      <c r="AI549" s="103">
        <v>24.358000000000001</v>
      </c>
      <c r="AJ549" s="103">
        <v>25.565999999999999</v>
      </c>
      <c r="AK549" s="103">
        <v>8.9019999999999992</v>
      </c>
      <c r="AL549" s="103">
        <v>9.4559999999999995</v>
      </c>
      <c r="AM549" s="102">
        <v>18.687999999999999</v>
      </c>
    </row>
    <row r="550" spans="16:39" x14ac:dyDescent="0.25">
      <c r="P550" s="104">
        <v>0.54700000000000004</v>
      </c>
      <c r="Q550" s="103">
        <v>5.03</v>
      </c>
      <c r="R550" s="103">
        <v>14.754</v>
      </c>
      <c r="S550" s="103">
        <v>1.4530000000000001</v>
      </c>
      <c r="T550" s="103">
        <v>44.426000000000002</v>
      </c>
      <c r="U550" s="103">
        <v>1.653</v>
      </c>
      <c r="V550" s="103">
        <v>9.9420000000000002</v>
      </c>
      <c r="W550" s="103">
        <v>12.548</v>
      </c>
      <c r="X550" s="103">
        <v>10.942</v>
      </c>
      <c r="Y550" s="103">
        <v>10.442</v>
      </c>
      <c r="Z550" s="103">
        <v>19.765999999999998</v>
      </c>
      <c r="AA550" s="103">
        <v>1.7825</v>
      </c>
      <c r="AB550" s="103">
        <v>19.213000000000001</v>
      </c>
      <c r="AC550" s="103">
        <v>11.994999999999999</v>
      </c>
      <c r="AD550" s="103">
        <v>6.1005000000000003</v>
      </c>
      <c r="AE550" s="103">
        <v>43.773000000000003</v>
      </c>
      <c r="AF550" s="103">
        <v>6.4504999999999999</v>
      </c>
      <c r="AG550" s="103">
        <v>24.984000000000002</v>
      </c>
      <c r="AH550" s="103">
        <v>5.63</v>
      </c>
      <c r="AI550" s="103">
        <v>24.331</v>
      </c>
      <c r="AJ550" s="103">
        <v>25.536999999999999</v>
      </c>
      <c r="AK550" s="103">
        <v>8.8889999999999993</v>
      </c>
      <c r="AL550" s="103">
        <v>9.4420000000000002</v>
      </c>
      <c r="AM550" s="102">
        <v>18.666</v>
      </c>
    </row>
    <row r="551" spans="16:39" x14ac:dyDescent="0.25">
      <c r="P551" s="104">
        <v>0.54800000000000004</v>
      </c>
      <c r="Q551" s="103">
        <v>5.0199999999999996</v>
      </c>
      <c r="R551" s="103">
        <v>14.736000000000001</v>
      </c>
      <c r="S551" s="103">
        <v>1.452</v>
      </c>
      <c r="T551" s="103">
        <v>44.384</v>
      </c>
      <c r="U551" s="103">
        <v>1.6519999999999999</v>
      </c>
      <c r="V551" s="103">
        <v>9.9280000000000008</v>
      </c>
      <c r="W551" s="103">
        <v>12.532</v>
      </c>
      <c r="X551" s="103">
        <v>10.928000000000001</v>
      </c>
      <c r="Y551" s="103">
        <v>10.428000000000001</v>
      </c>
      <c r="Z551" s="103">
        <v>19.744</v>
      </c>
      <c r="AA551" s="103">
        <v>1.78</v>
      </c>
      <c r="AB551" s="103">
        <v>19.192</v>
      </c>
      <c r="AC551" s="103">
        <v>11.98</v>
      </c>
      <c r="AD551" s="103">
        <v>6.0919999999999996</v>
      </c>
      <c r="AE551" s="103">
        <v>43.731999999999999</v>
      </c>
      <c r="AF551" s="103">
        <v>6.4420000000000002</v>
      </c>
      <c r="AG551" s="103">
        <v>24.956</v>
      </c>
      <c r="AH551" s="103">
        <v>5.62</v>
      </c>
      <c r="AI551" s="103">
        <v>24.303999999999998</v>
      </c>
      <c r="AJ551" s="103">
        <v>25.507999999999999</v>
      </c>
      <c r="AK551" s="103">
        <v>8.8759999999999994</v>
      </c>
      <c r="AL551" s="103">
        <v>9.4280000000000008</v>
      </c>
      <c r="AM551" s="102">
        <v>18.643999999999998</v>
      </c>
    </row>
    <row r="552" spans="16:39" x14ac:dyDescent="0.25">
      <c r="P552" s="104">
        <v>0.54900000000000004</v>
      </c>
      <c r="Q552" s="103">
        <v>5.01</v>
      </c>
      <c r="R552" s="103">
        <v>14.718</v>
      </c>
      <c r="S552" s="103">
        <v>1.4510000000000001</v>
      </c>
      <c r="T552" s="103">
        <v>44.341999999999999</v>
      </c>
      <c r="U552" s="103">
        <v>1.651</v>
      </c>
      <c r="V552" s="103">
        <v>9.9139999999999997</v>
      </c>
      <c r="W552" s="103">
        <v>12.516</v>
      </c>
      <c r="X552" s="103">
        <v>10.914</v>
      </c>
      <c r="Y552" s="103">
        <v>10.414</v>
      </c>
      <c r="Z552" s="103">
        <v>19.722000000000001</v>
      </c>
      <c r="AA552" s="103">
        <v>1.7775000000000001</v>
      </c>
      <c r="AB552" s="103">
        <v>19.170999999999999</v>
      </c>
      <c r="AC552" s="103">
        <v>11.965</v>
      </c>
      <c r="AD552" s="103">
        <v>6.0834999999999999</v>
      </c>
      <c r="AE552" s="103">
        <v>43.691000000000003</v>
      </c>
      <c r="AF552" s="103">
        <v>6.4335000000000004</v>
      </c>
      <c r="AG552" s="103">
        <v>24.928000000000001</v>
      </c>
      <c r="AH552" s="103">
        <v>5.61</v>
      </c>
      <c r="AI552" s="103">
        <v>24.277000000000001</v>
      </c>
      <c r="AJ552" s="103">
        <v>25.478999999999999</v>
      </c>
      <c r="AK552" s="103">
        <v>8.8629999999999995</v>
      </c>
      <c r="AL552" s="103">
        <v>9.4139999999999997</v>
      </c>
      <c r="AM552" s="102">
        <v>18.622</v>
      </c>
    </row>
    <row r="553" spans="16:39" x14ac:dyDescent="0.25">
      <c r="P553" s="104">
        <v>0.55000000000000004</v>
      </c>
      <c r="Q553" s="103">
        <v>5</v>
      </c>
      <c r="R553" s="103">
        <v>14.7</v>
      </c>
      <c r="S553" s="103">
        <v>1.45</v>
      </c>
      <c r="T553" s="103">
        <v>44.3</v>
      </c>
      <c r="U553" s="103">
        <v>1.65</v>
      </c>
      <c r="V553" s="103">
        <v>9.9</v>
      </c>
      <c r="W553" s="103">
        <v>12.5</v>
      </c>
      <c r="X553" s="103">
        <v>10.9</v>
      </c>
      <c r="Y553" s="103">
        <v>10.4</v>
      </c>
      <c r="Z553" s="103">
        <v>19.7</v>
      </c>
      <c r="AA553" s="103">
        <v>1.7749999999999999</v>
      </c>
      <c r="AB553" s="103">
        <v>19.149999999999999</v>
      </c>
      <c r="AC553" s="103">
        <v>11.95</v>
      </c>
      <c r="AD553" s="103">
        <v>6.0750000000000002</v>
      </c>
      <c r="AE553" s="103">
        <v>43.65</v>
      </c>
      <c r="AF553" s="103">
        <v>6.4249999999999998</v>
      </c>
      <c r="AG553" s="103">
        <v>24.9</v>
      </c>
      <c r="AH553" s="103">
        <v>5.6</v>
      </c>
      <c r="AI553" s="103">
        <v>24.25</v>
      </c>
      <c r="AJ553" s="103">
        <v>25.45</v>
      </c>
      <c r="AK553" s="103">
        <v>8.85</v>
      </c>
      <c r="AL553" s="103">
        <v>9.4</v>
      </c>
      <c r="AM553" s="102">
        <v>18.600000000000001</v>
      </c>
    </row>
    <row r="554" spans="16:39" x14ac:dyDescent="0.25">
      <c r="P554" s="104">
        <v>0.55100000000000005</v>
      </c>
      <c r="Q554" s="103">
        <v>4.99</v>
      </c>
      <c r="R554" s="103">
        <v>14.682</v>
      </c>
      <c r="S554" s="103">
        <v>1.4490000000000001</v>
      </c>
      <c r="T554" s="103">
        <v>44.258000000000003</v>
      </c>
      <c r="U554" s="103">
        <v>1.649</v>
      </c>
      <c r="V554" s="103">
        <v>9.8859999999999992</v>
      </c>
      <c r="W554" s="103">
        <v>12.484</v>
      </c>
      <c r="X554" s="103">
        <v>10.885999999999999</v>
      </c>
      <c r="Y554" s="103">
        <v>10.385999999999999</v>
      </c>
      <c r="Z554" s="103">
        <v>19.678000000000001</v>
      </c>
      <c r="AA554" s="103">
        <v>1.7725</v>
      </c>
      <c r="AB554" s="103">
        <v>19.129000000000001</v>
      </c>
      <c r="AC554" s="103">
        <v>11.935</v>
      </c>
      <c r="AD554" s="103">
        <v>6.0664999999999996</v>
      </c>
      <c r="AE554" s="103">
        <v>43.609000000000002</v>
      </c>
      <c r="AF554" s="103">
        <v>6.4165000000000001</v>
      </c>
      <c r="AG554" s="103">
        <v>24.872</v>
      </c>
      <c r="AH554" s="103">
        <v>5.59</v>
      </c>
      <c r="AI554" s="103">
        <v>24.222999999999999</v>
      </c>
      <c r="AJ554" s="103">
        <v>25.420999999999999</v>
      </c>
      <c r="AK554" s="103">
        <v>8.8369999999999997</v>
      </c>
      <c r="AL554" s="103">
        <v>9.3859999999999992</v>
      </c>
      <c r="AM554" s="102">
        <v>18.577999999999999</v>
      </c>
    </row>
    <row r="555" spans="16:39" x14ac:dyDescent="0.25">
      <c r="P555" s="104">
        <v>0.55200000000000005</v>
      </c>
      <c r="Q555" s="103">
        <v>4.9800000000000004</v>
      </c>
      <c r="R555" s="103">
        <v>14.664</v>
      </c>
      <c r="S555" s="103">
        <v>1.448</v>
      </c>
      <c r="T555" s="103">
        <v>44.216000000000001</v>
      </c>
      <c r="U555" s="103">
        <v>1.6479999999999999</v>
      </c>
      <c r="V555" s="103">
        <v>9.8719999999999999</v>
      </c>
      <c r="W555" s="103">
        <v>12.468</v>
      </c>
      <c r="X555" s="103">
        <v>10.872</v>
      </c>
      <c r="Y555" s="103">
        <v>10.372</v>
      </c>
      <c r="Z555" s="103">
        <v>19.655999999999999</v>
      </c>
      <c r="AA555" s="103">
        <v>1.77</v>
      </c>
      <c r="AB555" s="103">
        <v>19.108000000000001</v>
      </c>
      <c r="AC555" s="103">
        <v>11.92</v>
      </c>
      <c r="AD555" s="103">
        <v>6.0579999999999998</v>
      </c>
      <c r="AE555" s="103">
        <v>43.567999999999998</v>
      </c>
      <c r="AF555" s="103">
        <v>6.4080000000000004</v>
      </c>
      <c r="AG555" s="103">
        <v>24.844000000000001</v>
      </c>
      <c r="AH555" s="103">
        <v>5.58</v>
      </c>
      <c r="AI555" s="103">
        <v>24.196000000000002</v>
      </c>
      <c r="AJ555" s="103">
        <v>25.391999999999999</v>
      </c>
      <c r="AK555" s="103">
        <v>8.8239999999999998</v>
      </c>
      <c r="AL555" s="103">
        <v>9.3719999999999999</v>
      </c>
      <c r="AM555" s="102">
        <v>18.556000000000001</v>
      </c>
    </row>
    <row r="556" spans="16:39" x14ac:dyDescent="0.25">
      <c r="P556" s="104">
        <v>0.55300000000000005</v>
      </c>
      <c r="Q556" s="103">
        <v>4.97</v>
      </c>
      <c r="R556" s="103">
        <v>14.646000000000001</v>
      </c>
      <c r="S556" s="103">
        <v>1.4470000000000001</v>
      </c>
      <c r="T556" s="103">
        <v>44.173999999999999</v>
      </c>
      <c r="U556" s="103">
        <v>1.647</v>
      </c>
      <c r="V556" s="103">
        <v>9.8580000000000005</v>
      </c>
      <c r="W556" s="103">
        <v>12.452</v>
      </c>
      <c r="X556" s="103">
        <v>10.858000000000001</v>
      </c>
      <c r="Y556" s="103">
        <v>10.358000000000001</v>
      </c>
      <c r="Z556" s="103">
        <v>19.634</v>
      </c>
      <c r="AA556" s="103">
        <v>1.7675000000000001</v>
      </c>
      <c r="AB556" s="103">
        <v>19.087</v>
      </c>
      <c r="AC556" s="103">
        <v>11.904999999999999</v>
      </c>
      <c r="AD556" s="103">
        <v>6.0495000000000001</v>
      </c>
      <c r="AE556" s="103">
        <v>43.527000000000001</v>
      </c>
      <c r="AF556" s="103">
        <v>6.3994999999999997</v>
      </c>
      <c r="AG556" s="103">
        <v>24.815999999999999</v>
      </c>
      <c r="AH556" s="103">
        <v>5.57</v>
      </c>
      <c r="AI556" s="103">
        <v>24.169</v>
      </c>
      <c r="AJ556" s="103">
        <v>25.363</v>
      </c>
      <c r="AK556" s="103">
        <v>8.8109999999999999</v>
      </c>
      <c r="AL556" s="103">
        <v>9.3580000000000005</v>
      </c>
      <c r="AM556" s="102">
        <v>18.533999999999999</v>
      </c>
    </row>
    <row r="557" spans="16:39" x14ac:dyDescent="0.25">
      <c r="P557" s="104">
        <v>0.55400000000000005</v>
      </c>
      <c r="Q557" s="103">
        <v>4.96</v>
      </c>
      <c r="R557" s="103">
        <v>14.628</v>
      </c>
      <c r="S557" s="103">
        <v>1.446</v>
      </c>
      <c r="T557" s="103">
        <v>44.131999999999998</v>
      </c>
      <c r="U557" s="103">
        <v>1.6459999999999999</v>
      </c>
      <c r="V557" s="103">
        <v>9.8439999999999994</v>
      </c>
      <c r="W557" s="103">
        <v>12.436</v>
      </c>
      <c r="X557" s="103">
        <v>10.843999999999999</v>
      </c>
      <c r="Y557" s="103">
        <v>10.343999999999999</v>
      </c>
      <c r="Z557" s="103">
        <v>19.611999999999998</v>
      </c>
      <c r="AA557" s="103">
        <v>1.7649999999999999</v>
      </c>
      <c r="AB557" s="103">
        <v>19.065999999999999</v>
      </c>
      <c r="AC557" s="103">
        <v>11.89</v>
      </c>
      <c r="AD557" s="103">
        <v>6.0410000000000004</v>
      </c>
      <c r="AE557" s="103">
        <v>43.485999999999997</v>
      </c>
      <c r="AF557" s="103">
        <v>6.391</v>
      </c>
      <c r="AG557" s="103">
        <v>24.788</v>
      </c>
      <c r="AH557" s="103">
        <v>5.56</v>
      </c>
      <c r="AI557" s="103">
        <v>24.141999999999999</v>
      </c>
      <c r="AJ557" s="103">
        <v>25.334</v>
      </c>
      <c r="AK557" s="103">
        <v>8.798</v>
      </c>
      <c r="AL557" s="103">
        <v>9.3439999999999994</v>
      </c>
      <c r="AM557" s="102">
        <v>18.512</v>
      </c>
    </row>
    <row r="558" spans="16:39" x14ac:dyDescent="0.25">
      <c r="P558" s="104">
        <v>0.55500000000000005</v>
      </c>
      <c r="Q558" s="103">
        <v>4.95</v>
      </c>
      <c r="R558" s="103">
        <v>14.61</v>
      </c>
      <c r="S558" s="103">
        <v>1.4450000000000001</v>
      </c>
      <c r="T558" s="103">
        <v>44.09</v>
      </c>
      <c r="U558" s="103">
        <v>1.645</v>
      </c>
      <c r="V558" s="103">
        <v>9.83</v>
      </c>
      <c r="W558" s="103">
        <v>12.42</v>
      </c>
      <c r="X558" s="103">
        <v>10.83</v>
      </c>
      <c r="Y558" s="103">
        <v>10.33</v>
      </c>
      <c r="Z558" s="103">
        <v>19.59</v>
      </c>
      <c r="AA558" s="103">
        <v>1.7625</v>
      </c>
      <c r="AB558" s="103">
        <v>19.045000000000002</v>
      </c>
      <c r="AC558" s="103">
        <v>11.875</v>
      </c>
      <c r="AD558" s="103">
        <v>6.0324999999999998</v>
      </c>
      <c r="AE558" s="103">
        <v>43.445</v>
      </c>
      <c r="AF558" s="103">
        <v>6.3825000000000003</v>
      </c>
      <c r="AG558" s="103">
        <v>24.76</v>
      </c>
      <c r="AH558" s="103">
        <v>5.55</v>
      </c>
      <c r="AI558" s="103">
        <v>24.114999999999998</v>
      </c>
      <c r="AJ558" s="103">
        <v>25.305</v>
      </c>
      <c r="AK558" s="103">
        <v>8.7850000000000001</v>
      </c>
      <c r="AL558" s="103">
        <v>9.33</v>
      </c>
      <c r="AM558" s="102">
        <v>18.489999999999998</v>
      </c>
    </row>
    <row r="559" spans="16:39" x14ac:dyDescent="0.25">
      <c r="P559" s="104">
        <v>0.55600000000000005</v>
      </c>
      <c r="Q559" s="103">
        <v>4.9400000000000004</v>
      </c>
      <c r="R559" s="103">
        <v>14.592000000000001</v>
      </c>
      <c r="S559" s="103">
        <v>1.444</v>
      </c>
      <c r="T559" s="103">
        <v>44.048000000000002</v>
      </c>
      <c r="U559" s="103">
        <v>1.6439999999999999</v>
      </c>
      <c r="V559" s="103">
        <v>9.8160000000000007</v>
      </c>
      <c r="W559" s="103">
        <v>12.404</v>
      </c>
      <c r="X559" s="103">
        <v>10.816000000000001</v>
      </c>
      <c r="Y559" s="103">
        <v>10.316000000000001</v>
      </c>
      <c r="Z559" s="103">
        <v>19.568000000000001</v>
      </c>
      <c r="AA559" s="103">
        <v>1.76</v>
      </c>
      <c r="AB559" s="103">
        <v>19.024000000000001</v>
      </c>
      <c r="AC559" s="103">
        <v>11.86</v>
      </c>
      <c r="AD559" s="103">
        <v>6.024</v>
      </c>
      <c r="AE559" s="103">
        <v>43.404000000000003</v>
      </c>
      <c r="AF559" s="103">
        <v>6.3739999999999997</v>
      </c>
      <c r="AG559" s="103">
        <v>24.731999999999999</v>
      </c>
      <c r="AH559" s="103">
        <v>5.54</v>
      </c>
      <c r="AI559" s="103">
        <v>24.088000000000001</v>
      </c>
      <c r="AJ559" s="103">
        <v>25.276</v>
      </c>
      <c r="AK559" s="103">
        <v>8.7720000000000002</v>
      </c>
      <c r="AL559" s="103">
        <v>9.3160000000000007</v>
      </c>
      <c r="AM559" s="102">
        <v>18.468</v>
      </c>
    </row>
    <row r="560" spans="16:39" x14ac:dyDescent="0.25">
      <c r="P560" s="104">
        <v>0.55700000000000005</v>
      </c>
      <c r="Q560" s="103">
        <v>4.93</v>
      </c>
      <c r="R560" s="103">
        <v>14.574</v>
      </c>
      <c r="S560" s="103">
        <v>1.4430000000000001</v>
      </c>
      <c r="T560" s="103">
        <v>44.006</v>
      </c>
      <c r="U560" s="103">
        <v>1.643</v>
      </c>
      <c r="V560" s="103">
        <v>9.8019999999999996</v>
      </c>
      <c r="W560" s="103">
        <v>12.388</v>
      </c>
      <c r="X560" s="103">
        <v>10.802</v>
      </c>
      <c r="Y560" s="103">
        <v>10.302</v>
      </c>
      <c r="Z560" s="103">
        <v>19.545999999999999</v>
      </c>
      <c r="AA560" s="103">
        <v>1.7575000000000001</v>
      </c>
      <c r="AB560" s="103">
        <v>19.003</v>
      </c>
      <c r="AC560" s="103">
        <v>11.845000000000001</v>
      </c>
      <c r="AD560" s="103">
        <v>6.0155000000000003</v>
      </c>
      <c r="AE560" s="103">
        <v>43.363</v>
      </c>
      <c r="AF560" s="103">
        <v>6.3654999999999999</v>
      </c>
      <c r="AG560" s="103">
        <v>24.704000000000001</v>
      </c>
      <c r="AH560" s="103">
        <v>5.53</v>
      </c>
      <c r="AI560" s="103">
        <v>24.061</v>
      </c>
      <c r="AJ560" s="103">
        <v>25.247</v>
      </c>
      <c r="AK560" s="103">
        <v>8.7590000000000003</v>
      </c>
      <c r="AL560" s="103">
        <v>9.3019999999999996</v>
      </c>
      <c r="AM560" s="102">
        <v>18.446000000000002</v>
      </c>
    </row>
    <row r="561" spans="16:39" x14ac:dyDescent="0.25">
      <c r="P561" s="104">
        <v>0.55800000000000005</v>
      </c>
      <c r="Q561" s="103">
        <v>4.92</v>
      </c>
      <c r="R561" s="103">
        <v>14.555999999999999</v>
      </c>
      <c r="S561" s="103">
        <v>1.4419999999999999</v>
      </c>
      <c r="T561" s="103">
        <v>43.963999999999999</v>
      </c>
      <c r="U561" s="103">
        <v>1.6419999999999999</v>
      </c>
      <c r="V561" s="103">
        <v>9.7880000000000003</v>
      </c>
      <c r="W561" s="103">
        <v>12.372</v>
      </c>
      <c r="X561" s="103">
        <v>10.788</v>
      </c>
      <c r="Y561" s="103">
        <v>10.288</v>
      </c>
      <c r="Z561" s="103">
        <v>19.524000000000001</v>
      </c>
      <c r="AA561" s="103">
        <v>1.7549999999999999</v>
      </c>
      <c r="AB561" s="103">
        <v>18.981999999999999</v>
      </c>
      <c r="AC561" s="103">
        <v>11.83</v>
      </c>
      <c r="AD561" s="103">
        <v>6.0069999999999997</v>
      </c>
      <c r="AE561" s="103">
        <v>43.322000000000003</v>
      </c>
      <c r="AF561" s="103">
        <v>6.3570000000000002</v>
      </c>
      <c r="AG561" s="103">
        <v>24.675999999999998</v>
      </c>
      <c r="AH561" s="103">
        <v>5.52</v>
      </c>
      <c r="AI561" s="103">
        <v>24.033999999999999</v>
      </c>
      <c r="AJ561" s="103">
        <v>25.218</v>
      </c>
      <c r="AK561" s="103">
        <v>8.7460000000000004</v>
      </c>
      <c r="AL561" s="103">
        <v>9.2880000000000003</v>
      </c>
      <c r="AM561" s="102">
        <v>18.423999999999999</v>
      </c>
    </row>
    <row r="562" spans="16:39" x14ac:dyDescent="0.25">
      <c r="P562" s="104">
        <v>0.55900000000000005</v>
      </c>
      <c r="Q562" s="103">
        <v>4.91</v>
      </c>
      <c r="R562" s="103">
        <v>14.538</v>
      </c>
      <c r="S562" s="103">
        <v>1.4410000000000001</v>
      </c>
      <c r="T562" s="103">
        <v>43.921999999999997</v>
      </c>
      <c r="U562" s="103">
        <v>1.641</v>
      </c>
      <c r="V562" s="103">
        <v>9.7739999999999991</v>
      </c>
      <c r="W562" s="103">
        <v>12.356</v>
      </c>
      <c r="X562" s="103">
        <v>10.773999999999999</v>
      </c>
      <c r="Y562" s="103">
        <v>10.273999999999999</v>
      </c>
      <c r="Z562" s="103">
        <v>19.501999999999999</v>
      </c>
      <c r="AA562" s="103">
        <v>1.7524999999999999</v>
      </c>
      <c r="AB562" s="103">
        <v>18.960999999999999</v>
      </c>
      <c r="AC562" s="103">
        <v>11.815</v>
      </c>
      <c r="AD562" s="103">
        <v>5.9984999999999999</v>
      </c>
      <c r="AE562" s="103">
        <v>43.280999999999999</v>
      </c>
      <c r="AF562" s="103">
        <v>6.3484999999999996</v>
      </c>
      <c r="AG562" s="103">
        <v>24.648</v>
      </c>
      <c r="AH562" s="103">
        <v>5.51</v>
      </c>
      <c r="AI562" s="103">
        <v>24.007000000000001</v>
      </c>
      <c r="AJ562" s="103">
        <v>25.189</v>
      </c>
      <c r="AK562" s="103">
        <v>8.7330000000000005</v>
      </c>
      <c r="AL562" s="103">
        <v>9.2739999999999991</v>
      </c>
      <c r="AM562" s="102">
        <v>18.402000000000001</v>
      </c>
    </row>
    <row r="563" spans="16:39" x14ac:dyDescent="0.25">
      <c r="P563" s="104">
        <v>0.56000000000000005</v>
      </c>
      <c r="Q563" s="103">
        <v>4.9000000000000004</v>
      </c>
      <c r="R563" s="103">
        <v>14.52</v>
      </c>
      <c r="S563" s="103">
        <v>1.44</v>
      </c>
      <c r="T563" s="103">
        <v>43.88</v>
      </c>
      <c r="U563" s="103">
        <v>1.64</v>
      </c>
      <c r="V563" s="103">
        <v>9.76</v>
      </c>
      <c r="W563" s="103">
        <v>12.34</v>
      </c>
      <c r="X563" s="103">
        <v>10.76</v>
      </c>
      <c r="Y563" s="103">
        <v>10.26</v>
      </c>
      <c r="Z563" s="103">
        <v>19.48</v>
      </c>
      <c r="AA563" s="103">
        <v>1.75</v>
      </c>
      <c r="AB563" s="103">
        <v>18.940000000000001</v>
      </c>
      <c r="AC563" s="103">
        <v>11.8</v>
      </c>
      <c r="AD563" s="103">
        <v>5.99</v>
      </c>
      <c r="AE563" s="103">
        <v>43.24</v>
      </c>
      <c r="AF563" s="103">
        <v>6.34</v>
      </c>
      <c r="AG563" s="103">
        <v>24.62</v>
      </c>
      <c r="AH563" s="103">
        <v>5.5</v>
      </c>
      <c r="AI563" s="103">
        <v>23.98</v>
      </c>
      <c r="AJ563" s="103">
        <v>25.16</v>
      </c>
      <c r="AK563" s="103">
        <v>8.7200000000000006</v>
      </c>
      <c r="AL563" s="103">
        <v>9.26</v>
      </c>
      <c r="AM563" s="102">
        <v>18.38</v>
      </c>
    </row>
    <row r="564" spans="16:39" x14ac:dyDescent="0.25">
      <c r="P564" s="104">
        <v>0.56100000000000005</v>
      </c>
      <c r="Q564" s="103">
        <v>4.8899999999999997</v>
      </c>
      <c r="R564" s="103">
        <v>14.502000000000001</v>
      </c>
      <c r="S564" s="103">
        <v>1.4390000000000001</v>
      </c>
      <c r="T564" s="103">
        <v>43.838000000000001</v>
      </c>
      <c r="U564" s="103">
        <v>1.639</v>
      </c>
      <c r="V564" s="103">
        <v>9.7460000000000004</v>
      </c>
      <c r="W564" s="103">
        <v>12.324</v>
      </c>
      <c r="X564" s="103">
        <v>10.746</v>
      </c>
      <c r="Y564" s="103">
        <v>10.246</v>
      </c>
      <c r="Z564" s="103">
        <v>19.457999999999998</v>
      </c>
      <c r="AA564" s="103">
        <v>1.7475000000000001</v>
      </c>
      <c r="AB564" s="103">
        <v>18.919</v>
      </c>
      <c r="AC564" s="103">
        <v>11.785</v>
      </c>
      <c r="AD564" s="103">
        <v>5.9814999999999996</v>
      </c>
      <c r="AE564" s="103">
        <v>43.198999999999998</v>
      </c>
      <c r="AF564" s="103">
        <v>6.3315000000000001</v>
      </c>
      <c r="AG564" s="103">
        <v>24.591999999999999</v>
      </c>
      <c r="AH564" s="103">
        <v>5.49</v>
      </c>
      <c r="AI564" s="103">
        <v>23.952999999999999</v>
      </c>
      <c r="AJ564" s="103">
        <v>25.131</v>
      </c>
      <c r="AK564" s="103">
        <v>8.7070000000000007</v>
      </c>
      <c r="AL564" s="103">
        <v>9.2460000000000004</v>
      </c>
      <c r="AM564" s="102">
        <v>18.358000000000001</v>
      </c>
    </row>
    <row r="565" spans="16:39" x14ac:dyDescent="0.25">
      <c r="P565" s="104">
        <v>0.56200000000000006</v>
      </c>
      <c r="Q565" s="103">
        <v>4.88</v>
      </c>
      <c r="R565" s="103">
        <v>14.484</v>
      </c>
      <c r="S565" s="103">
        <v>1.4379999999999999</v>
      </c>
      <c r="T565" s="103">
        <v>43.795999999999999</v>
      </c>
      <c r="U565" s="103">
        <v>1.6379999999999999</v>
      </c>
      <c r="V565" s="103">
        <v>9.7319999999999993</v>
      </c>
      <c r="W565" s="103">
        <v>12.308</v>
      </c>
      <c r="X565" s="103">
        <v>10.731999999999999</v>
      </c>
      <c r="Y565" s="103">
        <v>10.231999999999999</v>
      </c>
      <c r="Z565" s="103">
        <v>19.436</v>
      </c>
      <c r="AA565" s="103">
        <v>1.7450000000000001</v>
      </c>
      <c r="AB565" s="103">
        <v>18.898</v>
      </c>
      <c r="AC565" s="103">
        <v>11.77</v>
      </c>
      <c r="AD565" s="103">
        <v>5.9729999999999999</v>
      </c>
      <c r="AE565" s="103">
        <v>43.158000000000001</v>
      </c>
      <c r="AF565" s="103">
        <v>6.3230000000000004</v>
      </c>
      <c r="AG565" s="103">
        <v>24.564</v>
      </c>
      <c r="AH565" s="103">
        <v>5.48</v>
      </c>
      <c r="AI565" s="103">
        <v>23.925999999999998</v>
      </c>
      <c r="AJ565" s="103">
        <v>25.102</v>
      </c>
      <c r="AK565" s="103">
        <v>8.6940000000000008</v>
      </c>
      <c r="AL565" s="103">
        <v>9.2319999999999993</v>
      </c>
      <c r="AM565" s="102">
        <v>18.335999999999999</v>
      </c>
    </row>
    <row r="566" spans="16:39" x14ac:dyDescent="0.25">
      <c r="P566" s="104">
        <v>0.56299999999999994</v>
      </c>
      <c r="Q566" s="103">
        <v>4.87</v>
      </c>
      <c r="R566" s="103">
        <v>14.465999999999999</v>
      </c>
      <c r="S566" s="103">
        <v>1.4370000000000001</v>
      </c>
      <c r="T566" s="103">
        <v>43.753999999999998</v>
      </c>
      <c r="U566" s="103">
        <v>1.637</v>
      </c>
      <c r="V566" s="103">
        <v>9.718</v>
      </c>
      <c r="W566" s="103">
        <v>12.292</v>
      </c>
      <c r="X566" s="103">
        <v>10.718</v>
      </c>
      <c r="Y566" s="103">
        <v>10.218</v>
      </c>
      <c r="Z566" s="103">
        <v>19.414000000000001</v>
      </c>
      <c r="AA566" s="103">
        <v>1.7424999999999999</v>
      </c>
      <c r="AB566" s="103">
        <v>18.876999999999999</v>
      </c>
      <c r="AC566" s="103">
        <v>11.755000000000001</v>
      </c>
      <c r="AD566" s="103">
        <v>5.9645000000000001</v>
      </c>
      <c r="AE566" s="103">
        <v>43.116999999999997</v>
      </c>
      <c r="AF566" s="103">
        <v>6.3144999999999998</v>
      </c>
      <c r="AG566" s="103">
        <v>24.536000000000001</v>
      </c>
      <c r="AH566" s="103">
        <v>5.47</v>
      </c>
      <c r="AI566" s="103">
        <v>23.899000000000001</v>
      </c>
      <c r="AJ566" s="103">
        <v>25.073</v>
      </c>
      <c r="AK566" s="103">
        <v>8.6809999999999992</v>
      </c>
      <c r="AL566" s="103">
        <v>9.218</v>
      </c>
      <c r="AM566" s="102">
        <v>18.314</v>
      </c>
    </row>
    <row r="567" spans="16:39" x14ac:dyDescent="0.25">
      <c r="P567" s="104">
        <v>0.56399999999999995</v>
      </c>
      <c r="Q567" s="103">
        <v>4.8600000000000003</v>
      </c>
      <c r="R567" s="103">
        <v>14.448</v>
      </c>
      <c r="S567" s="103">
        <v>1.4359999999999999</v>
      </c>
      <c r="T567" s="103">
        <v>43.712000000000003</v>
      </c>
      <c r="U567" s="103">
        <v>1.6359999999999999</v>
      </c>
      <c r="V567" s="103">
        <v>9.7040000000000006</v>
      </c>
      <c r="W567" s="103">
        <v>12.276</v>
      </c>
      <c r="X567" s="103">
        <v>10.704000000000001</v>
      </c>
      <c r="Y567" s="103">
        <v>10.204000000000001</v>
      </c>
      <c r="Z567" s="103">
        <v>19.391999999999999</v>
      </c>
      <c r="AA567" s="103">
        <v>1.74</v>
      </c>
      <c r="AB567" s="103">
        <v>18.856000000000002</v>
      </c>
      <c r="AC567" s="103">
        <v>11.74</v>
      </c>
      <c r="AD567" s="103">
        <v>5.9560000000000004</v>
      </c>
      <c r="AE567" s="103">
        <v>43.076000000000001</v>
      </c>
      <c r="AF567" s="103">
        <v>6.306</v>
      </c>
      <c r="AG567" s="103">
        <v>24.507999999999999</v>
      </c>
      <c r="AH567" s="103">
        <v>5.46</v>
      </c>
      <c r="AI567" s="103">
        <v>23.872</v>
      </c>
      <c r="AJ567" s="103">
        <v>25.044</v>
      </c>
      <c r="AK567" s="103">
        <v>8.6679999999999993</v>
      </c>
      <c r="AL567" s="103">
        <v>9.2040000000000006</v>
      </c>
      <c r="AM567" s="102">
        <v>18.292000000000002</v>
      </c>
    </row>
    <row r="568" spans="16:39" x14ac:dyDescent="0.25">
      <c r="P568" s="104">
        <v>0.56499999999999995</v>
      </c>
      <c r="Q568" s="103">
        <v>4.8499999999999996</v>
      </c>
      <c r="R568" s="103">
        <v>14.43</v>
      </c>
      <c r="S568" s="103">
        <v>1.4350000000000001</v>
      </c>
      <c r="T568" s="103">
        <v>43.67</v>
      </c>
      <c r="U568" s="103">
        <v>1.635</v>
      </c>
      <c r="V568" s="103">
        <v>9.69</v>
      </c>
      <c r="W568" s="103">
        <v>12.26</v>
      </c>
      <c r="X568" s="103">
        <v>10.69</v>
      </c>
      <c r="Y568" s="103">
        <v>10.19</v>
      </c>
      <c r="Z568" s="103">
        <v>19.37</v>
      </c>
      <c r="AA568" s="103">
        <v>1.7375</v>
      </c>
      <c r="AB568" s="103">
        <v>18.835000000000001</v>
      </c>
      <c r="AC568" s="103">
        <v>11.725</v>
      </c>
      <c r="AD568" s="103">
        <v>5.9474999999999998</v>
      </c>
      <c r="AE568" s="103">
        <v>43.034999999999997</v>
      </c>
      <c r="AF568" s="103">
        <v>6.2975000000000003</v>
      </c>
      <c r="AG568" s="103">
        <v>24.48</v>
      </c>
      <c r="AH568" s="103">
        <v>5.45</v>
      </c>
      <c r="AI568" s="103">
        <v>23.844999999999999</v>
      </c>
      <c r="AJ568" s="103">
        <v>25.015000000000001</v>
      </c>
      <c r="AK568" s="103">
        <v>8.6549999999999994</v>
      </c>
      <c r="AL568" s="103">
        <v>9.19</v>
      </c>
      <c r="AM568" s="102">
        <v>18.27</v>
      </c>
    </row>
    <row r="569" spans="16:39" x14ac:dyDescent="0.25">
      <c r="P569" s="104">
        <v>0.56599999999999995</v>
      </c>
      <c r="Q569" s="103">
        <v>4.84</v>
      </c>
      <c r="R569" s="103">
        <v>14.412000000000001</v>
      </c>
      <c r="S569" s="103">
        <v>1.4339999999999999</v>
      </c>
      <c r="T569" s="103">
        <v>43.628</v>
      </c>
      <c r="U569" s="103">
        <v>1.6339999999999999</v>
      </c>
      <c r="V569" s="103">
        <v>9.6760000000000002</v>
      </c>
      <c r="W569" s="103">
        <v>12.244</v>
      </c>
      <c r="X569" s="103">
        <v>10.676</v>
      </c>
      <c r="Y569" s="103">
        <v>10.176</v>
      </c>
      <c r="Z569" s="103">
        <v>19.347999999999999</v>
      </c>
      <c r="AA569" s="103">
        <v>1.7350000000000001</v>
      </c>
      <c r="AB569" s="103">
        <v>18.814</v>
      </c>
      <c r="AC569" s="103">
        <v>11.71</v>
      </c>
      <c r="AD569" s="103">
        <v>5.9390000000000001</v>
      </c>
      <c r="AE569" s="103">
        <v>42.994</v>
      </c>
      <c r="AF569" s="103">
        <v>6.2889999999999997</v>
      </c>
      <c r="AG569" s="103">
        <v>24.452000000000002</v>
      </c>
      <c r="AH569" s="103">
        <v>5.44</v>
      </c>
      <c r="AI569" s="103">
        <v>23.818000000000001</v>
      </c>
      <c r="AJ569" s="103">
        <v>24.986000000000001</v>
      </c>
      <c r="AK569" s="103">
        <v>8.6419999999999995</v>
      </c>
      <c r="AL569" s="103">
        <v>9.1760000000000002</v>
      </c>
      <c r="AM569" s="102">
        <v>18.248000000000001</v>
      </c>
    </row>
    <row r="570" spans="16:39" x14ac:dyDescent="0.25">
      <c r="P570" s="104">
        <v>0.56699999999999995</v>
      </c>
      <c r="Q570" s="103">
        <v>4.83</v>
      </c>
      <c r="R570" s="103">
        <v>14.394</v>
      </c>
      <c r="S570" s="103">
        <v>1.4330000000000001</v>
      </c>
      <c r="T570" s="103">
        <v>43.585999999999999</v>
      </c>
      <c r="U570" s="103">
        <v>1.633</v>
      </c>
      <c r="V570" s="103">
        <v>9.6620000000000008</v>
      </c>
      <c r="W570" s="103">
        <v>12.228</v>
      </c>
      <c r="X570" s="103">
        <v>10.662000000000001</v>
      </c>
      <c r="Y570" s="103">
        <v>10.162000000000001</v>
      </c>
      <c r="Z570" s="103">
        <v>19.326000000000001</v>
      </c>
      <c r="AA570" s="103">
        <v>1.7324999999999999</v>
      </c>
      <c r="AB570" s="103">
        <v>18.792999999999999</v>
      </c>
      <c r="AC570" s="103">
        <v>11.695</v>
      </c>
      <c r="AD570" s="103">
        <v>5.9305000000000003</v>
      </c>
      <c r="AE570" s="103">
        <v>42.953000000000003</v>
      </c>
      <c r="AF570" s="103">
        <v>6.2805</v>
      </c>
      <c r="AG570" s="103">
        <v>24.423999999999999</v>
      </c>
      <c r="AH570" s="103">
        <v>5.43</v>
      </c>
      <c r="AI570" s="103">
        <v>23.791</v>
      </c>
      <c r="AJ570" s="103">
        <v>24.957000000000001</v>
      </c>
      <c r="AK570" s="103">
        <v>8.6289999999999996</v>
      </c>
      <c r="AL570" s="103">
        <v>9.1620000000000008</v>
      </c>
      <c r="AM570" s="102">
        <v>18.225999999999999</v>
      </c>
    </row>
    <row r="571" spans="16:39" x14ac:dyDescent="0.25">
      <c r="P571" s="104">
        <v>0.56799999999999995</v>
      </c>
      <c r="Q571" s="103">
        <v>4.82</v>
      </c>
      <c r="R571" s="103">
        <v>14.375999999999999</v>
      </c>
      <c r="S571" s="103">
        <v>1.4319999999999999</v>
      </c>
      <c r="T571" s="103">
        <v>43.543999999999997</v>
      </c>
      <c r="U571" s="103">
        <v>1.6319999999999999</v>
      </c>
      <c r="V571" s="103">
        <v>9.6479999999999997</v>
      </c>
      <c r="W571" s="103">
        <v>12.212</v>
      </c>
      <c r="X571" s="103">
        <v>10.648</v>
      </c>
      <c r="Y571" s="103">
        <v>10.148</v>
      </c>
      <c r="Z571" s="103">
        <v>19.303999999999998</v>
      </c>
      <c r="AA571" s="103">
        <v>1.73</v>
      </c>
      <c r="AB571" s="103">
        <v>18.771999999999998</v>
      </c>
      <c r="AC571" s="103">
        <v>11.68</v>
      </c>
      <c r="AD571" s="103">
        <v>5.9219999999999997</v>
      </c>
      <c r="AE571" s="103">
        <v>42.911999999999999</v>
      </c>
      <c r="AF571" s="103">
        <v>6.2720000000000002</v>
      </c>
      <c r="AG571" s="103">
        <v>24.396000000000001</v>
      </c>
      <c r="AH571" s="103">
        <v>5.42</v>
      </c>
      <c r="AI571" s="103">
        <v>23.763999999999999</v>
      </c>
      <c r="AJ571" s="103">
        <v>24.928000000000001</v>
      </c>
      <c r="AK571" s="103">
        <v>8.6159999999999997</v>
      </c>
      <c r="AL571" s="103">
        <v>9.1479999999999997</v>
      </c>
      <c r="AM571" s="102">
        <v>18.204000000000001</v>
      </c>
    </row>
    <row r="572" spans="16:39" x14ac:dyDescent="0.25">
      <c r="P572" s="104">
        <v>0.56899999999999995</v>
      </c>
      <c r="Q572" s="103">
        <v>4.8099999999999996</v>
      </c>
      <c r="R572" s="103">
        <v>14.358000000000001</v>
      </c>
      <c r="S572" s="103">
        <v>1.431</v>
      </c>
      <c r="T572" s="103">
        <v>43.502000000000002</v>
      </c>
      <c r="U572" s="103">
        <v>1.631</v>
      </c>
      <c r="V572" s="103">
        <v>9.6340000000000003</v>
      </c>
      <c r="W572" s="103">
        <v>12.196</v>
      </c>
      <c r="X572" s="103">
        <v>10.634</v>
      </c>
      <c r="Y572" s="103">
        <v>10.134</v>
      </c>
      <c r="Z572" s="103">
        <v>19.282</v>
      </c>
      <c r="AA572" s="103">
        <v>1.7275</v>
      </c>
      <c r="AB572" s="103">
        <v>18.751000000000001</v>
      </c>
      <c r="AC572" s="103">
        <v>11.664999999999999</v>
      </c>
      <c r="AD572" s="103">
        <v>5.9135</v>
      </c>
      <c r="AE572" s="103">
        <v>42.871000000000002</v>
      </c>
      <c r="AF572" s="103">
        <v>6.2634999999999996</v>
      </c>
      <c r="AG572" s="103">
        <v>24.367999999999999</v>
      </c>
      <c r="AH572" s="103">
        <v>5.41</v>
      </c>
      <c r="AI572" s="103">
        <v>23.736999999999998</v>
      </c>
      <c r="AJ572" s="103">
        <v>24.899000000000001</v>
      </c>
      <c r="AK572" s="103">
        <v>8.6029999999999998</v>
      </c>
      <c r="AL572" s="103">
        <v>9.1340000000000003</v>
      </c>
      <c r="AM572" s="102">
        <v>18.181999999999999</v>
      </c>
    </row>
    <row r="573" spans="16:39" x14ac:dyDescent="0.25">
      <c r="P573" s="104">
        <v>0.56999999999999995</v>
      </c>
      <c r="Q573" s="103">
        <v>4.8</v>
      </c>
      <c r="R573" s="103">
        <v>14.34</v>
      </c>
      <c r="S573" s="103">
        <v>1.43</v>
      </c>
      <c r="T573" s="103">
        <v>43.46</v>
      </c>
      <c r="U573" s="103">
        <v>1.63</v>
      </c>
      <c r="V573" s="103">
        <v>9.6199999999999992</v>
      </c>
      <c r="W573" s="103">
        <v>12.18</v>
      </c>
      <c r="X573" s="103">
        <v>10.62</v>
      </c>
      <c r="Y573" s="103">
        <v>10.119999999999999</v>
      </c>
      <c r="Z573" s="103">
        <v>19.260000000000002</v>
      </c>
      <c r="AA573" s="103">
        <v>1.7250000000000001</v>
      </c>
      <c r="AB573" s="103">
        <v>18.73</v>
      </c>
      <c r="AC573" s="103">
        <v>11.65</v>
      </c>
      <c r="AD573" s="103">
        <v>5.9050000000000002</v>
      </c>
      <c r="AE573" s="103">
        <v>42.83</v>
      </c>
      <c r="AF573" s="103">
        <v>6.2549999999999999</v>
      </c>
      <c r="AG573" s="103">
        <v>24.34</v>
      </c>
      <c r="AH573" s="103">
        <v>5.4</v>
      </c>
      <c r="AI573" s="103">
        <v>23.71</v>
      </c>
      <c r="AJ573" s="103">
        <v>24.87</v>
      </c>
      <c r="AK573" s="103">
        <v>8.59</v>
      </c>
      <c r="AL573" s="103">
        <v>9.1199999999999992</v>
      </c>
      <c r="AM573" s="102">
        <v>18.16</v>
      </c>
    </row>
    <row r="574" spans="16:39" x14ac:dyDescent="0.25">
      <c r="P574" s="104">
        <v>0.57099999999999995</v>
      </c>
      <c r="Q574" s="103">
        <v>4.79</v>
      </c>
      <c r="R574" s="103">
        <v>14.321999999999999</v>
      </c>
      <c r="S574" s="103">
        <v>1.429</v>
      </c>
      <c r="T574" s="103">
        <v>43.417999999999999</v>
      </c>
      <c r="U574" s="103">
        <v>1.629</v>
      </c>
      <c r="V574" s="103">
        <v>9.6059999999999999</v>
      </c>
      <c r="W574" s="103">
        <v>12.164</v>
      </c>
      <c r="X574" s="103">
        <v>10.606</v>
      </c>
      <c r="Y574" s="103">
        <v>10.106</v>
      </c>
      <c r="Z574" s="103">
        <v>19.238</v>
      </c>
      <c r="AA574" s="103">
        <v>1.7224999999999999</v>
      </c>
      <c r="AB574" s="103">
        <v>18.709</v>
      </c>
      <c r="AC574" s="103">
        <v>11.635</v>
      </c>
      <c r="AD574" s="103">
        <v>5.8964999999999996</v>
      </c>
      <c r="AE574" s="103">
        <v>42.789000000000001</v>
      </c>
      <c r="AF574" s="103">
        <v>6.2465000000000002</v>
      </c>
      <c r="AG574" s="103">
        <v>24.312000000000001</v>
      </c>
      <c r="AH574" s="103">
        <v>5.39</v>
      </c>
      <c r="AI574" s="103">
        <v>23.683</v>
      </c>
      <c r="AJ574" s="103">
        <v>24.841000000000001</v>
      </c>
      <c r="AK574" s="103">
        <v>8.577</v>
      </c>
      <c r="AL574" s="103">
        <v>9.1059999999999999</v>
      </c>
      <c r="AM574" s="102">
        <v>18.138000000000002</v>
      </c>
    </row>
    <row r="575" spans="16:39" x14ac:dyDescent="0.25">
      <c r="P575" s="104">
        <v>0.57199999999999995</v>
      </c>
      <c r="Q575" s="103">
        <v>4.78</v>
      </c>
      <c r="R575" s="103">
        <v>14.304</v>
      </c>
      <c r="S575" s="103">
        <v>1.4279999999999999</v>
      </c>
      <c r="T575" s="103">
        <v>43.375999999999998</v>
      </c>
      <c r="U575" s="103">
        <v>1.6279999999999999</v>
      </c>
      <c r="V575" s="103">
        <v>9.5920000000000005</v>
      </c>
      <c r="W575" s="103">
        <v>12.148</v>
      </c>
      <c r="X575" s="103">
        <v>10.592000000000001</v>
      </c>
      <c r="Y575" s="103">
        <v>10.092000000000001</v>
      </c>
      <c r="Z575" s="103">
        <v>19.216000000000001</v>
      </c>
      <c r="AA575" s="103">
        <v>1.72</v>
      </c>
      <c r="AB575" s="103">
        <v>18.687999999999999</v>
      </c>
      <c r="AC575" s="103">
        <v>11.62</v>
      </c>
      <c r="AD575" s="103">
        <v>5.8879999999999999</v>
      </c>
      <c r="AE575" s="103">
        <v>42.747999999999998</v>
      </c>
      <c r="AF575" s="103">
        <v>6.2380000000000004</v>
      </c>
      <c r="AG575" s="103">
        <v>24.283999999999999</v>
      </c>
      <c r="AH575" s="103">
        <v>5.38</v>
      </c>
      <c r="AI575" s="103">
        <v>23.655999999999999</v>
      </c>
      <c r="AJ575" s="103">
        <v>24.812000000000001</v>
      </c>
      <c r="AK575" s="103">
        <v>8.5640000000000001</v>
      </c>
      <c r="AL575" s="103">
        <v>9.0920000000000005</v>
      </c>
      <c r="AM575" s="102">
        <v>18.116</v>
      </c>
    </row>
    <row r="576" spans="16:39" x14ac:dyDescent="0.25">
      <c r="P576" s="104">
        <v>0.57299999999999995</v>
      </c>
      <c r="Q576" s="103">
        <v>4.7699999999999996</v>
      </c>
      <c r="R576" s="103">
        <v>14.286</v>
      </c>
      <c r="S576" s="103">
        <v>1.427</v>
      </c>
      <c r="T576" s="103">
        <v>43.334000000000003</v>
      </c>
      <c r="U576" s="103">
        <v>1.627</v>
      </c>
      <c r="V576" s="103">
        <v>9.5779999999999994</v>
      </c>
      <c r="W576" s="103">
        <v>12.132</v>
      </c>
      <c r="X576" s="103">
        <v>10.577999999999999</v>
      </c>
      <c r="Y576" s="103">
        <v>10.077999999999999</v>
      </c>
      <c r="Z576" s="103">
        <v>19.193999999999999</v>
      </c>
      <c r="AA576" s="103">
        <v>1.7175</v>
      </c>
      <c r="AB576" s="103">
        <v>18.667000000000002</v>
      </c>
      <c r="AC576" s="103">
        <v>11.605</v>
      </c>
      <c r="AD576" s="103">
        <v>5.8795000000000002</v>
      </c>
      <c r="AE576" s="103">
        <v>42.707000000000001</v>
      </c>
      <c r="AF576" s="103">
        <v>6.2294999999999998</v>
      </c>
      <c r="AG576" s="103">
        <v>24.256</v>
      </c>
      <c r="AH576" s="103">
        <v>5.37</v>
      </c>
      <c r="AI576" s="103">
        <v>23.629000000000001</v>
      </c>
      <c r="AJ576" s="103">
        <v>24.783000000000001</v>
      </c>
      <c r="AK576" s="103">
        <v>8.5510000000000002</v>
      </c>
      <c r="AL576" s="103">
        <v>9.0779999999999994</v>
      </c>
      <c r="AM576" s="102">
        <v>18.094000000000001</v>
      </c>
    </row>
    <row r="577" spans="16:39" x14ac:dyDescent="0.25">
      <c r="P577" s="104">
        <v>0.57399999999999995</v>
      </c>
      <c r="Q577" s="103">
        <v>4.76</v>
      </c>
      <c r="R577" s="103">
        <v>14.268000000000001</v>
      </c>
      <c r="S577" s="103">
        <v>1.4259999999999999</v>
      </c>
      <c r="T577" s="103">
        <v>43.292000000000002</v>
      </c>
      <c r="U577" s="103">
        <v>1.6259999999999999</v>
      </c>
      <c r="V577" s="103">
        <v>9.5640000000000001</v>
      </c>
      <c r="W577" s="103">
        <v>12.116</v>
      </c>
      <c r="X577" s="103">
        <v>10.564</v>
      </c>
      <c r="Y577" s="103">
        <v>10.064</v>
      </c>
      <c r="Z577" s="103">
        <v>19.172000000000001</v>
      </c>
      <c r="AA577" s="103">
        <v>1.7150000000000001</v>
      </c>
      <c r="AB577" s="103">
        <v>18.646000000000001</v>
      </c>
      <c r="AC577" s="103">
        <v>11.59</v>
      </c>
      <c r="AD577" s="103">
        <v>5.8710000000000004</v>
      </c>
      <c r="AE577" s="103">
        <v>42.665999999999997</v>
      </c>
      <c r="AF577" s="103">
        <v>6.2210000000000001</v>
      </c>
      <c r="AG577" s="103">
        <v>24.228000000000002</v>
      </c>
      <c r="AH577" s="103">
        <v>5.36</v>
      </c>
      <c r="AI577" s="103">
        <v>23.602</v>
      </c>
      <c r="AJ577" s="103">
        <v>24.754000000000001</v>
      </c>
      <c r="AK577" s="103">
        <v>8.5380000000000003</v>
      </c>
      <c r="AL577" s="103">
        <v>9.0640000000000001</v>
      </c>
      <c r="AM577" s="102">
        <v>18.071999999999999</v>
      </c>
    </row>
    <row r="578" spans="16:39" x14ac:dyDescent="0.25">
      <c r="P578" s="104">
        <v>0.57499999999999996</v>
      </c>
      <c r="Q578" s="103">
        <v>4.75</v>
      </c>
      <c r="R578" s="103">
        <v>14.25</v>
      </c>
      <c r="S578" s="103">
        <v>1.425</v>
      </c>
      <c r="T578" s="103">
        <v>43.25</v>
      </c>
      <c r="U578" s="103">
        <v>1.625</v>
      </c>
      <c r="V578" s="103">
        <v>9.5500000000000007</v>
      </c>
      <c r="W578" s="103">
        <v>12.1</v>
      </c>
      <c r="X578" s="103">
        <v>10.55</v>
      </c>
      <c r="Y578" s="103">
        <v>10.050000000000001</v>
      </c>
      <c r="Z578" s="103">
        <v>19.149999999999999</v>
      </c>
      <c r="AA578" s="103">
        <v>1.7124999999999999</v>
      </c>
      <c r="AB578" s="103">
        <v>18.625</v>
      </c>
      <c r="AC578" s="103">
        <v>11.574999999999999</v>
      </c>
      <c r="AD578" s="103">
        <v>5.8624999999999998</v>
      </c>
      <c r="AE578" s="103">
        <v>42.625</v>
      </c>
      <c r="AF578" s="103">
        <v>6.2125000000000004</v>
      </c>
      <c r="AG578" s="103">
        <v>24.2</v>
      </c>
      <c r="AH578" s="103">
        <v>5.35</v>
      </c>
      <c r="AI578" s="103">
        <v>23.574999999999999</v>
      </c>
      <c r="AJ578" s="103">
        <v>24.725000000000001</v>
      </c>
      <c r="AK578" s="103">
        <v>8.5250000000000004</v>
      </c>
      <c r="AL578" s="103">
        <v>9.0500000000000007</v>
      </c>
      <c r="AM578" s="102">
        <v>18.05</v>
      </c>
    </row>
    <row r="579" spans="16:39" x14ac:dyDescent="0.25">
      <c r="P579" s="104">
        <v>0.57599999999999996</v>
      </c>
      <c r="Q579" s="103">
        <v>4.74</v>
      </c>
      <c r="R579" s="103">
        <v>14.231999999999999</v>
      </c>
      <c r="S579" s="103">
        <v>1.4239999999999999</v>
      </c>
      <c r="T579" s="103">
        <v>43.207999999999998</v>
      </c>
      <c r="U579" s="103">
        <v>1.6240000000000001</v>
      </c>
      <c r="V579" s="103">
        <v>9.5359999999999996</v>
      </c>
      <c r="W579" s="103">
        <v>12.084</v>
      </c>
      <c r="X579" s="103">
        <v>10.536</v>
      </c>
      <c r="Y579" s="103">
        <v>10.036</v>
      </c>
      <c r="Z579" s="103">
        <v>19.128</v>
      </c>
      <c r="AA579" s="103">
        <v>1.71</v>
      </c>
      <c r="AB579" s="103">
        <v>18.603999999999999</v>
      </c>
      <c r="AC579" s="103">
        <v>11.56</v>
      </c>
      <c r="AD579" s="103">
        <v>5.8540000000000001</v>
      </c>
      <c r="AE579" s="103">
        <v>42.584000000000003</v>
      </c>
      <c r="AF579" s="103">
        <v>6.2039999999999997</v>
      </c>
      <c r="AG579" s="103">
        <v>24.172000000000001</v>
      </c>
      <c r="AH579" s="103">
        <v>5.34</v>
      </c>
      <c r="AI579" s="103">
        <v>23.547999999999998</v>
      </c>
      <c r="AJ579" s="103">
        <v>24.696000000000002</v>
      </c>
      <c r="AK579" s="103">
        <v>8.5120000000000005</v>
      </c>
      <c r="AL579" s="103">
        <v>9.0359999999999996</v>
      </c>
      <c r="AM579" s="102">
        <v>18.027999999999999</v>
      </c>
    </row>
    <row r="580" spans="16:39" x14ac:dyDescent="0.25">
      <c r="P580" s="104">
        <v>0.57699999999999996</v>
      </c>
      <c r="Q580" s="103">
        <v>4.7300000000000004</v>
      </c>
      <c r="R580" s="103">
        <v>14.214</v>
      </c>
      <c r="S580" s="103">
        <v>1.423</v>
      </c>
      <c r="T580" s="103">
        <v>43.165999999999997</v>
      </c>
      <c r="U580" s="103">
        <v>1.623</v>
      </c>
      <c r="V580" s="103">
        <v>9.5220000000000002</v>
      </c>
      <c r="W580" s="103">
        <v>12.068</v>
      </c>
      <c r="X580" s="103">
        <v>10.522</v>
      </c>
      <c r="Y580" s="103">
        <v>10.022</v>
      </c>
      <c r="Z580" s="103">
        <v>19.106000000000002</v>
      </c>
      <c r="AA580" s="103">
        <v>1.7075</v>
      </c>
      <c r="AB580" s="103">
        <v>18.582999999999998</v>
      </c>
      <c r="AC580" s="103">
        <v>11.545</v>
      </c>
      <c r="AD580" s="103">
        <v>5.8455000000000004</v>
      </c>
      <c r="AE580" s="103">
        <v>42.542999999999999</v>
      </c>
      <c r="AF580" s="103">
        <v>6.1955</v>
      </c>
      <c r="AG580" s="103">
        <v>24.143999999999998</v>
      </c>
      <c r="AH580" s="103">
        <v>5.33</v>
      </c>
      <c r="AI580" s="103">
        <v>23.521000000000001</v>
      </c>
      <c r="AJ580" s="103">
        <v>24.667000000000002</v>
      </c>
      <c r="AK580" s="103">
        <v>8.4990000000000006</v>
      </c>
      <c r="AL580" s="103">
        <v>9.0220000000000002</v>
      </c>
      <c r="AM580" s="102">
        <v>18.006</v>
      </c>
    </row>
    <row r="581" spans="16:39" x14ac:dyDescent="0.25">
      <c r="P581" s="104">
        <v>0.57799999999999996</v>
      </c>
      <c r="Q581" s="103">
        <v>4.72</v>
      </c>
      <c r="R581" s="103">
        <v>14.196</v>
      </c>
      <c r="S581" s="103">
        <v>1.4219999999999999</v>
      </c>
      <c r="T581" s="103">
        <v>43.124000000000002</v>
      </c>
      <c r="U581" s="103">
        <v>1.6220000000000001</v>
      </c>
      <c r="V581" s="103">
        <v>9.5079999999999991</v>
      </c>
      <c r="W581" s="103">
        <v>12.052</v>
      </c>
      <c r="X581" s="103">
        <v>10.507999999999999</v>
      </c>
      <c r="Y581" s="103">
        <v>10.007999999999999</v>
      </c>
      <c r="Z581" s="103">
        <v>19.084</v>
      </c>
      <c r="AA581" s="103">
        <v>1.7050000000000001</v>
      </c>
      <c r="AB581" s="103">
        <v>18.562000000000001</v>
      </c>
      <c r="AC581" s="103">
        <v>11.53</v>
      </c>
      <c r="AD581" s="103">
        <v>5.8369999999999997</v>
      </c>
      <c r="AE581" s="103">
        <v>42.502000000000002</v>
      </c>
      <c r="AF581" s="103">
        <v>6.1870000000000003</v>
      </c>
      <c r="AG581" s="103">
        <v>24.116</v>
      </c>
      <c r="AH581" s="103">
        <v>5.32</v>
      </c>
      <c r="AI581" s="103">
        <v>23.494</v>
      </c>
      <c r="AJ581" s="103">
        <v>24.638000000000002</v>
      </c>
      <c r="AK581" s="103">
        <v>8.4860000000000007</v>
      </c>
      <c r="AL581" s="103">
        <v>9.0079999999999991</v>
      </c>
      <c r="AM581" s="102">
        <v>17.984000000000002</v>
      </c>
    </row>
    <row r="582" spans="16:39" x14ac:dyDescent="0.25">
      <c r="P582" s="104">
        <v>0.57899999999999996</v>
      </c>
      <c r="Q582" s="103">
        <v>4.71</v>
      </c>
      <c r="R582" s="103">
        <v>14.178000000000001</v>
      </c>
      <c r="S582" s="103">
        <v>1.421</v>
      </c>
      <c r="T582" s="103">
        <v>43.082000000000001</v>
      </c>
      <c r="U582" s="103">
        <v>1.621</v>
      </c>
      <c r="V582" s="103">
        <v>9.4939999999999998</v>
      </c>
      <c r="W582" s="103">
        <v>12.036</v>
      </c>
      <c r="X582" s="103">
        <v>10.494</v>
      </c>
      <c r="Y582" s="103">
        <v>9.9939999999999998</v>
      </c>
      <c r="Z582" s="103">
        <v>19.062000000000001</v>
      </c>
      <c r="AA582" s="103">
        <v>1.7024999999999999</v>
      </c>
      <c r="AB582" s="103">
        <v>18.541</v>
      </c>
      <c r="AC582" s="103">
        <v>11.515000000000001</v>
      </c>
      <c r="AD582" s="103">
        <v>5.8285</v>
      </c>
      <c r="AE582" s="103">
        <v>42.460999999999999</v>
      </c>
      <c r="AF582" s="103">
        <v>6.1784999999999997</v>
      </c>
      <c r="AG582" s="103">
        <v>24.088000000000001</v>
      </c>
      <c r="AH582" s="103">
        <v>5.31</v>
      </c>
      <c r="AI582" s="103">
        <v>23.466999999999999</v>
      </c>
      <c r="AJ582" s="103">
        <v>24.609000000000002</v>
      </c>
      <c r="AK582" s="103">
        <v>8.4730000000000008</v>
      </c>
      <c r="AL582" s="103">
        <v>8.9939999999999998</v>
      </c>
      <c r="AM582" s="102">
        <v>17.962</v>
      </c>
    </row>
    <row r="583" spans="16:39" x14ac:dyDescent="0.25">
      <c r="P583" s="104">
        <v>0.57999999999999996</v>
      </c>
      <c r="Q583" s="103">
        <v>4.7</v>
      </c>
      <c r="R583" s="103">
        <v>14.16</v>
      </c>
      <c r="S583" s="103">
        <v>1.42</v>
      </c>
      <c r="T583" s="103">
        <v>43.04</v>
      </c>
      <c r="U583" s="103">
        <v>1.62</v>
      </c>
      <c r="V583" s="103">
        <v>9.48</v>
      </c>
      <c r="W583" s="103">
        <v>12.02</v>
      </c>
      <c r="X583" s="103">
        <v>10.48</v>
      </c>
      <c r="Y583" s="103">
        <v>9.98</v>
      </c>
      <c r="Z583" s="103">
        <v>19.04</v>
      </c>
      <c r="AA583" s="103">
        <v>1.7</v>
      </c>
      <c r="AB583" s="103">
        <v>18.52</v>
      </c>
      <c r="AC583" s="103">
        <v>11.5</v>
      </c>
      <c r="AD583" s="103">
        <v>5.82</v>
      </c>
      <c r="AE583" s="103">
        <v>42.42</v>
      </c>
      <c r="AF583" s="103">
        <v>6.17</v>
      </c>
      <c r="AG583" s="103">
        <v>24.06</v>
      </c>
      <c r="AH583" s="103">
        <v>5.3</v>
      </c>
      <c r="AI583" s="103">
        <v>23.44</v>
      </c>
      <c r="AJ583" s="103">
        <v>24.58</v>
      </c>
      <c r="AK583" s="103">
        <v>8.4600000000000009</v>
      </c>
      <c r="AL583" s="103">
        <v>8.98</v>
      </c>
      <c r="AM583" s="102">
        <v>17.940000000000001</v>
      </c>
    </row>
    <row r="584" spans="16:39" x14ac:dyDescent="0.25">
      <c r="P584" s="104">
        <v>0.58099999999999996</v>
      </c>
      <c r="Q584" s="103">
        <v>4.6900000000000004</v>
      </c>
      <c r="R584" s="103">
        <v>14.141999999999999</v>
      </c>
      <c r="S584" s="103">
        <v>1.419</v>
      </c>
      <c r="T584" s="103">
        <v>42.997999999999998</v>
      </c>
      <c r="U584" s="103">
        <v>1.619</v>
      </c>
      <c r="V584" s="103">
        <v>9.4659999999999993</v>
      </c>
      <c r="W584" s="103">
        <v>12.004</v>
      </c>
      <c r="X584" s="103">
        <v>10.465999999999999</v>
      </c>
      <c r="Y584" s="103">
        <v>9.9659999999999993</v>
      </c>
      <c r="Z584" s="103">
        <v>19.018000000000001</v>
      </c>
      <c r="AA584" s="103">
        <v>1.6975</v>
      </c>
      <c r="AB584" s="103">
        <v>18.498999999999999</v>
      </c>
      <c r="AC584" s="103">
        <v>11.484999999999999</v>
      </c>
      <c r="AD584" s="103">
        <v>5.8114999999999997</v>
      </c>
      <c r="AE584" s="103">
        <v>42.378999999999998</v>
      </c>
      <c r="AF584" s="103">
        <v>6.1615000000000002</v>
      </c>
      <c r="AG584" s="103">
        <v>24.032</v>
      </c>
      <c r="AH584" s="103">
        <v>5.29</v>
      </c>
      <c r="AI584" s="103">
        <v>23.413</v>
      </c>
      <c r="AJ584" s="103">
        <v>24.550999999999998</v>
      </c>
      <c r="AK584" s="103">
        <v>8.4469999999999992</v>
      </c>
      <c r="AL584" s="103">
        <v>8.9659999999999993</v>
      </c>
      <c r="AM584" s="102">
        <v>17.917999999999999</v>
      </c>
    </row>
    <row r="585" spans="16:39" x14ac:dyDescent="0.25">
      <c r="P585" s="104">
        <v>0.58199999999999996</v>
      </c>
      <c r="Q585" s="103">
        <v>4.68</v>
      </c>
      <c r="R585" s="103">
        <v>14.124000000000001</v>
      </c>
      <c r="S585" s="103">
        <v>1.4179999999999999</v>
      </c>
      <c r="T585" s="103">
        <v>42.956000000000003</v>
      </c>
      <c r="U585" s="103">
        <v>1.6180000000000001</v>
      </c>
      <c r="V585" s="103">
        <v>9.452</v>
      </c>
      <c r="W585" s="103">
        <v>11.988</v>
      </c>
      <c r="X585" s="103">
        <v>10.452</v>
      </c>
      <c r="Y585" s="103">
        <v>9.952</v>
      </c>
      <c r="Z585" s="103">
        <v>18.995999999999999</v>
      </c>
      <c r="AA585" s="103">
        <v>1.6950000000000001</v>
      </c>
      <c r="AB585" s="103">
        <v>18.478000000000002</v>
      </c>
      <c r="AC585" s="103">
        <v>11.47</v>
      </c>
      <c r="AD585" s="103">
        <v>5.8029999999999999</v>
      </c>
      <c r="AE585" s="103">
        <v>42.338000000000001</v>
      </c>
      <c r="AF585" s="103">
        <v>6.1529999999999996</v>
      </c>
      <c r="AG585" s="103">
        <v>24.004000000000001</v>
      </c>
      <c r="AH585" s="103">
        <v>5.28</v>
      </c>
      <c r="AI585" s="103">
        <v>23.385999999999999</v>
      </c>
      <c r="AJ585" s="103">
        <v>24.521999999999998</v>
      </c>
      <c r="AK585" s="103">
        <v>8.4339999999999993</v>
      </c>
      <c r="AL585" s="103">
        <v>8.952</v>
      </c>
      <c r="AM585" s="102">
        <v>17.896000000000001</v>
      </c>
    </row>
    <row r="586" spans="16:39" x14ac:dyDescent="0.25">
      <c r="P586" s="104">
        <v>0.58299999999999996</v>
      </c>
      <c r="Q586" s="103">
        <v>4.67</v>
      </c>
      <c r="R586" s="103">
        <v>14.106</v>
      </c>
      <c r="S586" s="103">
        <v>1.417</v>
      </c>
      <c r="T586" s="103">
        <v>42.914000000000001</v>
      </c>
      <c r="U586" s="103">
        <v>1.617</v>
      </c>
      <c r="V586" s="103">
        <v>9.4380000000000006</v>
      </c>
      <c r="W586" s="103">
        <v>11.972</v>
      </c>
      <c r="X586" s="103">
        <v>10.438000000000001</v>
      </c>
      <c r="Y586" s="103">
        <v>9.9380000000000006</v>
      </c>
      <c r="Z586" s="103">
        <v>18.974</v>
      </c>
      <c r="AA586" s="103">
        <v>1.6924999999999999</v>
      </c>
      <c r="AB586" s="103">
        <v>18.457000000000001</v>
      </c>
      <c r="AC586" s="103">
        <v>11.455</v>
      </c>
      <c r="AD586" s="103">
        <v>5.7945000000000002</v>
      </c>
      <c r="AE586" s="103">
        <v>42.296999999999997</v>
      </c>
      <c r="AF586" s="103">
        <v>6.1444999999999999</v>
      </c>
      <c r="AG586" s="103">
        <v>23.975999999999999</v>
      </c>
      <c r="AH586" s="103">
        <v>5.27</v>
      </c>
      <c r="AI586" s="103">
        <v>23.359000000000002</v>
      </c>
      <c r="AJ586" s="103">
        <v>24.492999999999999</v>
      </c>
      <c r="AK586" s="103">
        <v>8.4209999999999994</v>
      </c>
      <c r="AL586" s="103">
        <v>8.9380000000000006</v>
      </c>
      <c r="AM586" s="102">
        <v>17.873999999999999</v>
      </c>
    </row>
    <row r="587" spans="16:39" x14ac:dyDescent="0.25">
      <c r="P587" s="104">
        <v>0.58399999999999996</v>
      </c>
      <c r="Q587" s="103">
        <v>4.66</v>
      </c>
      <c r="R587" s="103">
        <v>14.087999999999999</v>
      </c>
      <c r="S587" s="103">
        <v>1.4159999999999999</v>
      </c>
      <c r="T587" s="103">
        <v>42.872</v>
      </c>
      <c r="U587" s="103">
        <v>1.6160000000000001</v>
      </c>
      <c r="V587" s="103">
        <v>9.4239999999999995</v>
      </c>
      <c r="W587" s="103">
        <v>11.956</v>
      </c>
      <c r="X587" s="103">
        <v>10.423999999999999</v>
      </c>
      <c r="Y587" s="103">
        <v>9.9239999999999995</v>
      </c>
      <c r="Z587" s="103">
        <v>18.952000000000002</v>
      </c>
      <c r="AA587" s="103">
        <v>1.69</v>
      </c>
      <c r="AB587" s="103">
        <v>18.436</v>
      </c>
      <c r="AC587" s="103">
        <v>11.44</v>
      </c>
      <c r="AD587" s="103">
        <v>5.7859999999999996</v>
      </c>
      <c r="AE587" s="103">
        <v>42.256</v>
      </c>
      <c r="AF587" s="103">
        <v>6.1360000000000001</v>
      </c>
      <c r="AG587" s="103">
        <v>23.948</v>
      </c>
      <c r="AH587" s="103">
        <v>5.26</v>
      </c>
      <c r="AI587" s="103">
        <v>23.332000000000001</v>
      </c>
      <c r="AJ587" s="103">
        <v>24.463999999999999</v>
      </c>
      <c r="AK587" s="103">
        <v>8.4079999999999995</v>
      </c>
      <c r="AL587" s="103">
        <v>8.9239999999999995</v>
      </c>
      <c r="AM587" s="102">
        <v>17.852</v>
      </c>
    </row>
    <row r="588" spans="16:39" x14ac:dyDescent="0.25">
      <c r="P588" s="104">
        <v>0.58499999999999996</v>
      </c>
      <c r="Q588" s="103">
        <v>4.6500000000000004</v>
      </c>
      <c r="R588" s="103">
        <v>14.07</v>
      </c>
      <c r="S588" s="103">
        <v>1.415</v>
      </c>
      <c r="T588" s="103">
        <v>42.83</v>
      </c>
      <c r="U588" s="103">
        <v>1.615</v>
      </c>
      <c r="V588" s="103">
        <v>9.41</v>
      </c>
      <c r="W588" s="103">
        <v>11.94</v>
      </c>
      <c r="X588" s="103">
        <v>10.41</v>
      </c>
      <c r="Y588" s="103">
        <v>9.91</v>
      </c>
      <c r="Z588" s="103">
        <v>18.93</v>
      </c>
      <c r="AA588" s="103">
        <v>1.6875</v>
      </c>
      <c r="AB588" s="103">
        <v>18.414999999999999</v>
      </c>
      <c r="AC588" s="103">
        <v>11.425000000000001</v>
      </c>
      <c r="AD588" s="103">
        <v>5.7774999999999999</v>
      </c>
      <c r="AE588" s="103">
        <v>42.215000000000003</v>
      </c>
      <c r="AF588" s="103">
        <v>6.1275000000000004</v>
      </c>
      <c r="AG588" s="103">
        <v>23.92</v>
      </c>
      <c r="AH588" s="103">
        <v>5.25</v>
      </c>
      <c r="AI588" s="103">
        <v>23.305</v>
      </c>
      <c r="AJ588" s="103">
        <v>24.434999999999999</v>
      </c>
      <c r="AK588" s="103">
        <v>8.3949999999999996</v>
      </c>
      <c r="AL588" s="103">
        <v>8.91</v>
      </c>
      <c r="AM588" s="102">
        <v>17.829999999999998</v>
      </c>
    </row>
    <row r="589" spans="16:39" x14ac:dyDescent="0.25">
      <c r="P589" s="104">
        <v>0.58599999999999997</v>
      </c>
      <c r="Q589" s="103">
        <v>4.6399999999999997</v>
      </c>
      <c r="R589" s="103">
        <v>14.052</v>
      </c>
      <c r="S589" s="103">
        <v>1.4139999999999999</v>
      </c>
      <c r="T589" s="103">
        <v>42.787999999999997</v>
      </c>
      <c r="U589" s="103">
        <v>1.6140000000000001</v>
      </c>
      <c r="V589" s="103">
        <v>9.3960000000000008</v>
      </c>
      <c r="W589" s="103">
        <v>11.923999999999999</v>
      </c>
      <c r="X589" s="103">
        <v>10.396000000000001</v>
      </c>
      <c r="Y589" s="103">
        <v>9.8960000000000008</v>
      </c>
      <c r="Z589" s="103">
        <v>18.908000000000001</v>
      </c>
      <c r="AA589" s="103">
        <v>1.6850000000000001</v>
      </c>
      <c r="AB589" s="103">
        <v>18.393999999999998</v>
      </c>
      <c r="AC589" s="103">
        <v>11.41</v>
      </c>
      <c r="AD589" s="103">
        <v>5.7690000000000001</v>
      </c>
      <c r="AE589" s="103">
        <v>42.173999999999999</v>
      </c>
      <c r="AF589" s="103">
        <v>6.1189999999999998</v>
      </c>
      <c r="AG589" s="103">
        <v>23.891999999999999</v>
      </c>
      <c r="AH589" s="103">
        <v>5.24</v>
      </c>
      <c r="AI589" s="103">
        <v>23.277999999999999</v>
      </c>
      <c r="AJ589" s="103">
        <v>24.405999999999999</v>
      </c>
      <c r="AK589" s="103">
        <v>8.3819999999999997</v>
      </c>
      <c r="AL589" s="103">
        <v>8.8960000000000008</v>
      </c>
      <c r="AM589" s="102">
        <v>17.808</v>
      </c>
    </row>
    <row r="590" spans="16:39" x14ac:dyDescent="0.25">
      <c r="P590" s="104">
        <v>0.58699999999999997</v>
      </c>
      <c r="Q590" s="103">
        <v>4.63</v>
      </c>
      <c r="R590" s="103">
        <v>14.034000000000001</v>
      </c>
      <c r="S590" s="103">
        <v>1.413</v>
      </c>
      <c r="T590" s="103">
        <v>42.746000000000002</v>
      </c>
      <c r="U590" s="103">
        <v>1.613</v>
      </c>
      <c r="V590" s="103">
        <v>9.3819999999999997</v>
      </c>
      <c r="W590" s="103">
        <v>11.907999999999999</v>
      </c>
      <c r="X590" s="103">
        <v>10.382</v>
      </c>
      <c r="Y590" s="103">
        <v>9.8819999999999997</v>
      </c>
      <c r="Z590" s="103">
        <v>18.885999999999999</v>
      </c>
      <c r="AA590" s="103">
        <v>1.6825000000000001</v>
      </c>
      <c r="AB590" s="103">
        <v>18.373000000000001</v>
      </c>
      <c r="AC590" s="103">
        <v>11.395</v>
      </c>
      <c r="AD590" s="103">
        <v>5.7605000000000004</v>
      </c>
      <c r="AE590" s="103">
        <v>42.133000000000003</v>
      </c>
      <c r="AF590" s="103">
        <v>6.1105</v>
      </c>
      <c r="AG590" s="103">
        <v>23.864000000000001</v>
      </c>
      <c r="AH590" s="103">
        <v>5.23</v>
      </c>
      <c r="AI590" s="103">
        <v>23.251000000000001</v>
      </c>
      <c r="AJ590" s="103">
        <v>24.376999999999999</v>
      </c>
      <c r="AK590" s="103">
        <v>8.3689999999999998</v>
      </c>
      <c r="AL590" s="103">
        <v>8.8819999999999997</v>
      </c>
      <c r="AM590" s="102">
        <v>17.786000000000001</v>
      </c>
    </row>
    <row r="591" spans="16:39" x14ac:dyDescent="0.25">
      <c r="P591" s="104">
        <v>0.58799999999999997</v>
      </c>
      <c r="Q591" s="103">
        <v>4.62</v>
      </c>
      <c r="R591" s="103">
        <v>14.016</v>
      </c>
      <c r="S591" s="103">
        <v>1.4119999999999999</v>
      </c>
      <c r="T591" s="103">
        <v>42.704000000000001</v>
      </c>
      <c r="U591" s="103">
        <v>1.6120000000000001</v>
      </c>
      <c r="V591" s="103">
        <v>9.3680000000000003</v>
      </c>
      <c r="W591" s="103">
        <v>11.891999999999999</v>
      </c>
      <c r="X591" s="103">
        <v>10.368</v>
      </c>
      <c r="Y591" s="103">
        <v>9.8680000000000003</v>
      </c>
      <c r="Z591" s="103">
        <v>18.864000000000001</v>
      </c>
      <c r="AA591" s="103">
        <v>1.68</v>
      </c>
      <c r="AB591" s="103">
        <v>18.352</v>
      </c>
      <c r="AC591" s="103">
        <v>11.38</v>
      </c>
      <c r="AD591" s="103">
        <v>5.7519999999999998</v>
      </c>
      <c r="AE591" s="103">
        <v>42.091999999999999</v>
      </c>
      <c r="AF591" s="103">
        <v>6.1020000000000003</v>
      </c>
      <c r="AG591" s="103">
        <v>23.835999999999999</v>
      </c>
      <c r="AH591" s="103">
        <v>5.22</v>
      </c>
      <c r="AI591" s="103">
        <v>23.224</v>
      </c>
      <c r="AJ591" s="103">
        <v>24.347999999999999</v>
      </c>
      <c r="AK591" s="103">
        <v>8.3559999999999999</v>
      </c>
      <c r="AL591" s="103">
        <v>8.8680000000000003</v>
      </c>
      <c r="AM591" s="102">
        <v>17.763999999999999</v>
      </c>
    </row>
    <row r="592" spans="16:39" x14ac:dyDescent="0.25">
      <c r="P592" s="104">
        <v>0.58899999999999997</v>
      </c>
      <c r="Q592" s="103">
        <v>4.6100000000000003</v>
      </c>
      <c r="R592" s="103">
        <v>13.997999999999999</v>
      </c>
      <c r="S592" s="103">
        <v>1.411</v>
      </c>
      <c r="T592" s="103">
        <v>42.661999999999999</v>
      </c>
      <c r="U592" s="103">
        <v>1.611</v>
      </c>
      <c r="V592" s="103">
        <v>9.3539999999999992</v>
      </c>
      <c r="W592" s="103">
        <v>11.875999999999999</v>
      </c>
      <c r="X592" s="103">
        <v>10.353999999999999</v>
      </c>
      <c r="Y592" s="103">
        <v>9.8539999999999992</v>
      </c>
      <c r="Z592" s="103">
        <v>18.841999999999999</v>
      </c>
      <c r="AA592" s="103">
        <v>1.6775</v>
      </c>
      <c r="AB592" s="103">
        <v>18.331</v>
      </c>
      <c r="AC592" s="103">
        <v>11.365</v>
      </c>
      <c r="AD592" s="103">
        <v>5.7435</v>
      </c>
      <c r="AE592" s="103">
        <v>42.051000000000002</v>
      </c>
      <c r="AF592" s="103">
        <v>6.0934999999999997</v>
      </c>
      <c r="AG592" s="103">
        <v>23.808</v>
      </c>
      <c r="AH592" s="103">
        <v>5.21</v>
      </c>
      <c r="AI592" s="103">
        <v>23.196999999999999</v>
      </c>
      <c r="AJ592" s="103">
        <v>24.318999999999999</v>
      </c>
      <c r="AK592" s="103">
        <v>8.343</v>
      </c>
      <c r="AL592" s="103">
        <v>8.8539999999999992</v>
      </c>
      <c r="AM592" s="102">
        <v>17.742000000000001</v>
      </c>
    </row>
    <row r="593" spans="16:39" x14ac:dyDescent="0.25">
      <c r="P593" s="104">
        <v>0.59</v>
      </c>
      <c r="Q593" s="103">
        <v>4.5999999999999996</v>
      </c>
      <c r="R593" s="103">
        <v>13.98</v>
      </c>
      <c r="S593" s="103">
        <v>1.41</v>
      </c>
      <c r="T593" s="103">
        <v>42.62</v>
      </c>
      <c r="U593" s="103">
        <v>1.61</v>
      </c>
      <c r="V593" s="103">
        <v>9.34</v>
      </c>
      <c r="W593" s="103">
        <v>11.86</v>
      </c>
      <c r="X593" s="103">
        <v>10.34</v>
      </c>
      <c r="Y593" s="103">
        <v>9.84</v>
      </c>
      <c r="Z593" s="103">
        <v>18.82</v>
      </c>
      <c r="AA593" s="103">
        <v>1.675</v>
      </c>
      <c r="AB593" s="103">
        <v>18.309999999999999</v>
      </c>
      <c r="AC593" s="103">
        <v>11.35</v>
      </c>
      <c r="AD593" s="103">
        <v>5.7350000000000003</v>
      </c>
      <c r="AE593" s="103">
        <v>42.01</v>
      </c>
      <c r="AF593" s="103">
        <v>6.085</v>
      </c>
      <c r="AG593" s="103">
        <v>23.78</v>
      </c>
      <c r="AH593" s="103">
        <v>5.2</v>
      </c>
      <c r="AI593" s="103">
        <v>23.17</v>
      </c>
      <c r="AJ593" s="103">
        <v>24.29</v>
      </c>
      <c r="AK593" s="103">
        <v>8.33</v>
      </c>
      <c r="AL593" s="103">
        <v>8.84</v>
      </c>
      <c r="AM593" s="102">
        <v>17.72</v>
      </c>
    </row>
    <row r="594" spans="16:39" x14ac:dyDescent="0.25">
      <c r="P594" s="104">
        <v>0.59099999999999997</v>
      </c>
      <c r="Q594" s="103">
        <v>4.59</v>
      </c>
      <c r="R594" s="103">
        <v>13.962</v>
      </c>
      <c r="S594" s="103">
        <v>1.409</v>
      </c>
      <c r="T594" s="103">
        <v>42.578000000000003</v>
      </c>
      <c r="U594" s="103">
        <v>1.609</v>
      </c>
      <c r="V594" s="103">
        <v>9.3260000000000005</v>
      </c>
      <c r="W594" s="103">
        <v>11.843999999999999</v>
      </c>
      <c r="X594" s="103">
        <v>10.326000000000001</v>
      </c>
      <c r="Y594" s="103">
        <v>9.8260000000000005</v>
      </c>
      <c r="Z594" s="103">
        <v>18.797999999999998</v>
      </c>
      <c r="AA594" s="103">
        <v>1.6725000000000001</v>
      </c>
      <c r="AB594" s="103">
        <v>18.289000000000001</v>
      </c>
      <c r="AC594" s="103">
        <v>11.335000000000001</v>
      </c>
      <c r="AD594" s="103">
        <v>5.7264999999999997</v>
      </c>
      <c r="AE594" s="103">
        <v>41.969000000000001</v>
      </c>
      <c r="AF594" s="103">
        <v>6.0765000000000002</v>
      </c>
      <c r="AG594" s="103">
        <v>23.751999999999999</v>
      </c>
      <c r="AH594" s="103">
        <v>5.19</v>
      </c>
      <c r="AI594" s="103">
        <v>23.143000000000001</v>
      </c>
      <c r="AJ594" s="103">
        <v>24.260999999999999</v>
      </c>
      <c r="AK594" s="103">
        <v>8.3170000000000002</v>
      </c>
      <c r="AL594" s="103">
        <v>8.8260000000000005</v>
      </c>
      <c r="AM594" s="102">
        <v>17.698</v>
      </c>
    </row>
    <row r="595" spans="16:39" x14ac:dyDescent="0.25">
      <c r="P595" s="104">
        <v>0.59199999999999997</v>
      </c>
      <c r="Q595" s="103">
        <v>4.58</v>
      </c>
      <c r="R595" s="103">
        <v>13.944000000000001</v>
      </c>
      <c r="S595" s="103">
        <v>1.4079999999999999</v>
      </c>
      <c r="T595" s="103">
        <v>42.536000000000001</v>
      </c>
      <c r="U595" s="103">
        <v>1.6080000000000001</v>
      </c>
      <c r="V595" s="103">
        <v>9.3119999999999994</v>
      </c>
      <c r="W595" s="103">
        <v>11.827999999999999</v>
      </c>
      <c r="X595" s="103">
        <v>10.311999999999999</v>
      </c>
      <c r="Y595" s="103">
        <v>9.8119999999999994</v>
      </c>
      <c r="Z595" s="103">
        <v>18.776</v>
      </c>
      <c r="AA595" s="103">
        <v>1.67</v>
      </c>
      <c r="AB595" s="103">
        <v>18.268000000000001</v>
      </c>
      <c r="AC595" s="103">
        <v>11.32</v>
      </c>
      <c r="AD595" s="103">
        <v>5.718</v>
      </c>
      <c r="AE595" s="103">
        <v>41.927999999999997</v>
      </c>
      <c r="AF595" s="103">
        <v>6.0679999999999996</v>
      </c>
      <c r="AG595" s="103">
        <v>23.724</v>
      </c>
      <c r="AH595" s="103">
        <v>5.18</v>
      </c>
      <c r="AI595" s="103">
        <v>23.116</v>
      </c>
      <c r="AJ595" s="103">
        <v>24.231999999999999</v>
      </c>
      <c r="AK595" s="103">
        <v>8.3040000000000003</v>
      </c>
      <c r="AL595" s="103">
        <v>8.8119999999999994</v>
      </c>
      <c r="AM595" s="102">
        <v>17.675999999999998</v>
      </c>
    </row>
    <row r="596" spans="16:39" x14ac:dyDescent="0.25">
      <c r="P596" s="104">
        <v>0.59299999999999997</v>
      </c>
      <c r="Q596" s="103">
        <v>4.57</v>
      </c>
      <c r="R596" s="103">
        <v>13.926</v>
      </c>
      <c r="S596" s="103">
        <v>1.407</v>
      </c>
      <c r="T596" s="103">
        <v>42.494</v>
      </c>
      <c r="U596" s="103">
        <v>1.607</v>
      </c>
      <c r="V596" s="103">
        <v>9.298</v>
      </c>
      <c r="W596" s="103">
        <v>11.811999999999999</v>
      </c>
      <c r="X596" s="103">
        <v>10.298</v>
      </c>
      <c r="Y596" s="103">
        <v>9.798</v>
      </c>
      <c r="Z596" s="103">
        <v>18.754000000000001</v>
      </c>
      <c r="AA596" s="103">
        <v>1.6675</v>
      </c>
      <c r="AB596" s="103">
        <v>18.247</v>
      </c>
      <c r="AC596" s="103">
        <v>11.305</v>
      </c>
      <c r="AD596" s="103">
        <v>5.7095000000000002</v>
      </c>
      <c r="AE596" s="103">
        <v>41.887</v>
      </c>
      <c r="AF596" s="103">
        <v>6.0594999999999999</v>
      </c>
      <c r="AG596" s="103">
        <v>23.696000000000002</v>
      </c>
      <c r="AH596" s="103">
        <v>5.17</v>
      </c>
      <c r="AI596" s="103">
        <v>23.088999999999999</v>
      </c>
      <c r="AJ596" s="103">
        <v>24.202999999999999</v>
      </c>
      <c r="AK596" s="103">
        <v>8.2910000000000004</v>
      </c>
      <c r="AL596" s="103">
        <v>8.798</v>
      </c>
      <c r="AM596" s="102">
        <v>17.654</v>
      </c>
    </row>
    <row r="597" spans="16:39" x14ac:dyDescent="0.25">
      <c r="P597" s="104">
        <v>0.59399999999999997</v>
      </c>
      <c r="Q597" s="103">
        <v>4.5599999999999996</v>
      </c>
      <c r="R597" s="103">
        <v>13.907999999999999</v>
      </c>
      <c r="S597" s="103">
        <v>1.4059999999999999</v>
      </c>
      <c r="T597" s="103">
        <v>42.451999999999998</v>
      </c>
      <c r="U597" s="103">
        <v>1.6060000000000001</v>
      </c>
      <c r="V597" s="103">
        <v>9.2840000000000007</v>
      </c>
      <c r="W597" s="103">
        <v>11.795999999999999</v>
      </c>
      <c r="X597" s="103">
        <v>10.284000000000001</v>
      </c>
      <c r="Y597" s="103">
        <v>9.7840000000000007</v>
      </c>
      <c r="Z597" s="103">
        <v>18.731999999999999</v>
      </c>
      <c r="AA597" s="103">
        <v>1.665</v>
      </c>
      <c r="AB597" s="103">
        <v>18.225999999999999</v>
      </c>
      <c r="AC597" s="103">
        <v>11.29</v>
      </c>
      <c r="AD597" s="103">
        <v>5.7009999999999996</v>
      </c>
      <c r="AE597" s="103">
        <v>41.845999999999997</v>
      </c>
      <c r="AF597" s="103">
        <v>6.0510000000000002</v>
      </c>
      <c r="AG597" s="103">
        <v>23.667999999999999</v>
      </c>
      <c r="AH597" s="103">
        <v>5.16</v>
      </c>
      <c r="AI597" s="103">
        <v>23.062000000000001</v>
      </c>
      <c r="AJ597" s="103">
        <v>24.173999999999999</v>
      </c>
      <c r="AK597" s="103">
        <v>8.2780000000000005</v>
      </c>
      <c r="AL597" s="103">
        <v>8.7840000000000007</v>
      </c>
      <c r="AM597" s="102">
        <v>17.632000000000001</v>
      </c>
    </row>
    <row r="598" spans="16:39" x14ac:dyDescent="0.25">
      <c r="P598" s="104">
        <v>0.59499999999999997</v>
      </c>
      <c r="Q598" s="103">
        <v>4.55</v>
      </c>
      <c r="R598" s="103">
        <v>13.89</v>
      </c>
      <c r="S598" s="103">
        <v>1.405</v>
      </c>
      <c r="T598" s="103">
        <v>42.41</v>
      </c>
      <c r="U598" s="103">
        <v>1.605</v>
      </c>
      <c r="V598" s="103">
        <v>9.27</v>
      </c>
      <c r="W598" s="103">
        <v>11.78</v>
      </c>
      <c r="X598" s="103">
        <v>10.27</v>
      </c>
      <c r="Y598" s="103">
        <v>9.77</v>
      </c>
      <c r="Z598" s="103">
        <v>18.71</v>
      </c>
      <c r="AA598" s="103">
        <v>1.6625000000000001</v>
      </c>
      <c r="AB598" s="103">
        <v>18.204999999999998</v>
      </c>
      <c r="AC598" s="103">
        <v>11.275</v>
      </c>
      <c r="AD598" s="103">
        <v>5.6924999999999999</v>
      </c>
      <c r="AE598" s="103">
        <v>41.805</v>
      </c>
      <c r="AF598" s="103">
        <v>6.0425000000000004</v>
      </c>
      <c r="AG598" s="103">
        <v>23.64</v>
      </c>
      <c r="AH598" s="103">
        <v>5.15</v>
      </c>
      <c r="AI598" s="103">
        <v>23.035</v>
      </c>
      <c r="AJ598" s="103">
        <v>24.145</v>
      </c>
      <c r="AK598" s="103">
        <v>8.2650000000000006</v>
      </c>
      <c r="AL598" s="103">
        <v>8.77</v>
      </c>
      <c r="AM598" s="102">
        <v>17.61</v>
      </c>
    </row>
    <row r="599" spans="16:39" x14ac:dyDescent="0.25">
      <c r="P599" s="104">
        <v>0.59599999999999997</v>
      </c>
      <c r="Q599" s="103">
        <v>4.54</v>
      </c>
      <c r="R599" s="103">
        <v>13.872</v>
      </c>
      <c r="S599" s="103">
        <v>1.4039999999999999</v>
      </c>
      <c r="T599" s="103">
        <v>42.368000000000002</v>
      </c>
      <c r="U599" s="103">
        <v>1.6040000000000001</v>
      </c>
      <c r="V599" s="103">
        <v>9.2560000000000002</v>
      </c>
      <c r="W599" s="103">
        <v>11.763999999999999</v>
      </c>
      <c r="X599" s="103">
        <v>10.256</v>
      </c>
      <c r="Y599" s="103">
        <v>9.7560000000000002</v>
      </c>
      <c r="Z599" s="103">
        <v>18.687999999999999</v>
      </c>
      <c r="AA599" s="103">
        <v>1.66</v>
      </c>
      <c r="AB599" s="103">
        <v>18.184000000000001</v>
      </c>
      <c r="AC599" s="103">
        <v>11.26</v>
      </c>
      <c r="AD599" s="103">
        <v>5.6840000000000002</v>
      </c>
      <c r="AE599" s="103">
        <v>41.764000000000003</v>
      </c>
      <c r="AF599" s="103">
        <v>6.0339999999999998</v>
      </c>
      <c r="AG599" s="103">
        <v>23.611999999999998</v>
      </c>
      <c r="AH599" s="103">
        <v>5.14</v>
      </c>
      <c r="AI599" s="103">
        <v>23.007999999999999</v>
      </c>
      <c r="AJ599" s="103">
        <v>24.116</v>
      </c>
      <c r="AK599" s="103">
        <v>8.2520000000000007</v>
      </c>
      <c r="AL599" s="103">
        <v>8.7560000000000002</v>
      </c>
      <c r="AM599" s="102">
        <v>17.588000000000001</v>
      </c>
    </row>
    <row r="600" spans="16:39" x14ac:dyDescent="0.25">
      <c r="P600" s="104">
        <v>0.59699999999999998</v>
      </c>
      <c r="Q600" s="103">
        <v>4.53</v>
      </c>
      <c r="R600" s="103">
        <v>13.853999999999999</v>
      </c>
      <c r="S600" s="103">
        <v>1.403</v>
      </c>
      <c r="T600" s="103">
        <v>42.326000000000001</v>
      </c>
      <c r="U600" s="103">
        <v>1.603</v>
      </c>
      <c r="V600" s="103">
        <v>9.2420000000000009</v>
      </c>
      <c r="W600" s="103">
        <v>11.747999999999999</v>
      </c>
      <c r="X600" s="103">
        <v>10.242000000000001</v>
      </c>
      <c r="Y600" s="103">
        <v>9.7420000000000009</v>
      </c>
      <c r="Z600" s="103">
        <v>18.666</v>
      </c>
      <c r="AA600" s="103">
        <v>1.6575</v>
      </c>
      <c r="AB600" s="103">
        <v>18.163</v>
      </c>
      <c r="AC600" s="103">
        <v>11.244999999999999</v>
      </c>
      <c r="AD600" s="103">
        <v>5.6755000000000004</v>
      </c>
      <c r="AE600" s="103">
        <v>41.722999999999999</v>
      </c>
      <c r="AF600" s="103">
        <v>6.0255000000000001</v>
      </c>
      <c r="AG600" s="103">
        <v>23.584</v>
      </c>
      <c r="AH600" s="103">
        <v>5.13</v>
      </c>
      <c r="AI600" s="103">
        <v>22.981000000000002</v>
      </c>
      <c r="AJ600" s="103">
        <v>24.087</v>
      </c>
      <c r="AK600" s="103">
        <v>8.2390000000000008</v>
      </c>
      <c r="AL600" s="103">
        <v>8.7420000000000009</v>
      </c>
      <c r="AM600" s="102">
        <v>17.565999999999999</v>
      </c>
    </row>
    <row r="601" spans="16:39" x14ac:dyDescent="0.25">
      <c r="P601" s="104">
        <v>0.59799999999999998</v>
      </c>
      <c r="Q601" s="103">
        <v>4.5199999999999996</v>
      </c>
      <c r="R601" s="103">
        <v>13.836</v>
      </c>
      <c r="S601" s="103">
        <v>1.4019999999999999</v>
      </c>
      <c r="T601" s="103">
        <v>42.283999999999999</v>
      </c>
      <c r="U601" s="103">
        <v>1.6020000000000001</v>
      </c>
      <c r="V601" s="103">
        <v>9.2279999999999998</v>
      </c>
      <c r="W601" s="103">
        <v>11.731999999999999</v>
      </c>
      <c r="X601" s="103">
        <v>10.228</v>
      </c>
      <c r="Y601" s="103">
        <v>9.7279999999999998</v>
      </c>
      <c r="Z601" s="103">
        <v>18.643999999999998</v>
      </c>
      <c r="AA601" s="103">
        <v>1.655</v>
      </c>
      <c r="AB601" s="103">
        <v>18.141999999999999</v>
      </c>
      <c r="AC601" s="103">
        <v>11.23</v>
      </c>
      <c r="AD601" s="103">
        <v>5.6669999999999998</v>
      </c>
      <c r="AE601" s="103">
        <v>41.682000000000002</v>
      </c>
      <c r="AF601" s="103">
        <v>6.0170000000000003</v>
      </c>
      <c r="AG601" s="103">
        <v>23.556000000000001</v>
      </c>
      <c r="AH601" s="103">
        <v>5.12</v>
      </c>
      <c r="AI601" s="103">
        <v>22.954000000000001</v>
      </c>
      <c r="AJ601" s="103">
        <v>24.058</v>
      </c>
      <c r="AK601" s="103">
        <v>8.2260000000000009</v>
      </c>
      <c r="AL601" s="103">
        <v>8.7279999999999998</v>
      </c>
      <c r="AM601" s="102">
        <v>17.544</v>
      </c>
    </row>
    <row r="602" spans="16:39" x14ac:dyDescent="0.25">
      <c r="P602" s="104">
        <v>0.59899999999999998</v>
      </c>
      <c r="Q602" s="103">
        <v>4.51</v>
      </c>
      <c r="R602" s="103">
        <v>13.818</v>
      </c>
      <c r="S602" s="103">
        <v>1.401</v>
      </c>
      <c r="T602" s="103">
        <v>42.241999999999997</v>
      </c>
      <c r="U602" s="103">
        <v>1.601</v>
      </c>
      <c r="V602" s="103">
        <v>9.2140000000000004</v>
      </c>
      <c r="W602" s="103">
        <v>11.715999999999999</v>
      </c>
      <c r="X602" s="103">
        <v>10.214</v>
      </c>
      <c r="Y602" s="103">
        <v>9.7140000000000004</v>
      </c>
      <c r="Z602" s="103">
        <v>18.622</v>
      </c>
      <c r="AA602" s="103">
        <v>1.6525000000000001</v>
      </c>
      <c r="AB602" s="103">
        <v>18.120999999999999</v>
      </c>
      <c r="AC602" s="103">
        <v>11.215</v>
      </c>
      <c r="AD602" s="103">
        <v>5.6585000000000001</v>
      </c>
      <c r="AE602" s="103">
        <v>41.640999999999998</v>
      </c>
      <c r="AF602" s="103">
        <v>6.0084999999999997</v>
      </c>
      <c r="AG602" s="103">
        <v>23.527999999999999</v>
      </c>
      <c r="AH602" s="103">
        <v>5.1100000000000003</v>
      </c>
      <c r="AI602" s="103">
        <v>22.927</v>
      </c>
      <c r="AJ602" s="103">
        <v>24.029</v>
      </c>
      <c r="AK602" s="103">
        <v>8.2129999999999992</v>
      </c>
      <c r="AL602" s="103">
        <v>8.7140000000000004</v>
      </c>
      <c r="AM602" s="102">
        <v>17.521999999999998</v>
      </c>
    </row>
    <row r="603" spans="16:39" x14ac:dyDescent="0.25">
      <c r="P603" s="104">
        <v>0.6</v>
      </c>
      <c r="Q603" s="103">
        <v>4.5</v>
      </c>
      <c r="R603" s="103">
        <v>13.8</v>
      </c>
      <c r="S603" s="103">
        <v>1.4</v>
      </c>
      <c r="T603" s="103">
        <v>42.2</v>
      </c>
      <c r="U603" s="103">
        <v>1.6</v>
      </c>
      <c r="V603" s="103">
        <v>9.1999999999999993</v>
      </c>
      <c r="W603" s="103">
        <v>11.7</v>
      </c>
      <c r="X603" s="103">
        <v>10.199999999999999</v>
      </c>
      <c r="Y603" s="103">
        <v>9.6999999999999993</v>
      </c>
      <c r="Z603" s="103">
        <v>18.600000000000001</v>
      </c>
      <c r="AA603" s="103">
        <v>1.65</v>
      </c>
      <c r="AB603" s="103">
        <v>18.100000000000001</v>
      </c>
      <c r="AC603" s="103">
        <v>11.2</v>
      </c>
      <c r="AD603" s="103">
        <v>5.65</v>
      </c>
      <c r="AE603" s="103">
        <v>41.6</v>
      </c>
      <c r="AF603" s="103">
        <v>6</v>
      </c>
      <c r="AG603" s="103">
        <v>23.5</v>
      </c>
      <c r="AH603" s="103">
        <v>5.0999999999999996</v>
      </c>
      <c r="AI603" s="103">
        <v>22.9</v>
      </c>
      <c r="AJ603" s="103">
        <v>24</v>
      </c>
      <c r="AK603" s="103">
        <v>8.1999999999999993</v>
      </c>
      <c r="AL603" s="103">
        <v>8.6999999999999993</v>
      </c>
      <c r="AM603" s="102">
        <v>17.5</v>
      </c>
    </row>
    <row r="604" spans="16:39" x14ac:dyDescent="0.25">
      <c r="P604" s="104">
        <v>0.60099999999999998</v>
      </c>
      <c r="Q604" s="103">
        <v>4.492</v>
      </c>
      <c r="R604" s="103">
        <v>13.782999999999999</v>
      </c>
      <c r="S604" s="103">
        <v>1.3979999999999999</v>
      </c>
      <c r="T604" s="103">
        <v>42.162999999999997</v>
      </c>
      <c r="U604" s="103">
        <v>1.5980000000000001</v>
      </c>
      <c r="V604" s="103">
        <v>9.1880000000000006</v>
      </c>
      <c r="W604" s="103">
        <v>11.685</v>
      </c>
      <c r="X604" s="103">
        <v>10.186999999999999</v>
      </c>
      <c r="Y604" s="103">
        <v>9.6869999999999994</v>
      </c>
      <c r="Z604" s="103">
        <v>18.579000000000001</v>
      </c>
      <c r="AA604" s="103">
        <v>1.6489</v>
      </c>
      <c r="AB604" s="103">
        <v>18.079000000000001</v>
      </c>
      <c r="AC604" s="103">
        <v>11.186</v>
      </c>
      <c r="AD604" s="103">
        <v>5.6414999999999997</v>
      </c>
      <c r="AE604" s="103">
        <v>41.563000000000002</v>
      </c>
      <c r="AF604" s="103">
        <v>5.9924999999999997</v>
      </c>
      <c r="AG604" s="103">
        <v>23.475999999999999</v>
      </c>
      <c r="AH604" s="103">
        <v>5.0910000000000002</v>
      </c>
      <c r="AI604" s="103">
        <v>22.876999999999999</v>
      </c>
      <c r="AJ604" s="103">
        <v>23.977</v>
      </c>
      <c r="AK604" s="103">
        <v>8.19</v>
      </c>
      <c r="AL604" s="103">
        <v>8.6890000000000001</v>
      </c>
      <c r="AM604" s="102">
        <v>17.481000000000002</v>
      </c>
    </row>
    <row r="605" spans="16:39" x14ac:dyDescent="0.25">
      <c r="P605" s="104">
        <v>0.60199999999999998</v>
      </c>
      <c r="Q605" s="103">
        <v>4.484</v>
      </c>
      <c r="R605" s="103">
        <v>13.766</v>
      </c>
      <c r="S605" s="103">
        <v>1.3959999999999999</v>
      </c>
      <c r="T605" s="103">
        <v>42.125999999999998</v>
      </c>
      <c r="U605" s="103">
        <v>1.5960000000000001</v>
      </c>
      <c r="V605" s="103">
        <v>9.1760000000000002</v>
      </c>
      <c r="W605" s="103">
        <v>11.67</v>
      </c>
      <c r="X605" s="103">
        <v>10.173999999999999</v>
      </c>
      <c r="Y605" s="103">
        <v>9.6739999999999995</v>
      </c>
      <c r="Z605" s="103">
        <v>18.558</v>
      </c>
      <c r="AA605" s="103">
        <v>1.6477999999999999</v>
      </c>
      <c r="AB605" s="103">
        <v>18.058</v>
      </c>
      <c r="AC605" s="103">
        <v>11.172000000000001</v>
      </c>
      <c r="AD605" s="103">
        <v>5.633</v>
      </c>
      <c r="AE605" s="103">
        <v>41.526000000000003</v>
      </c>
      <c r="AF605" s="103">
        <v>5.9850000000000003</v>
      </c>
      <c r="AG605" s="103">
        <v>23.452000000000002</v>
      </c>
      <c r="AH605" s="103">
        <v>5.0819999999999999</v>
      </c>
      <c r="AI605" s="103">
        <v>22.853999999999999</v>
      </c>
      <c r="AJ605" s="103">
        <v>23.954000000000001</v>
      </c>
      <c r="AK605" s="103">
        <v>8.18</v>
      </c>
      <c r="AL605" s="103">
        <v>8.6780000000000008</v>
      </c>
      <c r="AM605" s="102">
        <v>17.462</v>
      </c>
    </row>
    <row r="606" spans="16:39" x14ac:dyDescent="0.25">
      <c r="P606" s="104">
        <v>0.60299999999999998</v>
      </c>
      <c r="Q606" s="103">
        <v>4.476</v>
      </c>
      <c r="R606" s="103">
        <v>13.749000000000001</v>
      </c>
      <c r="S606" s="103">
        <v>1.3939999999999999</v>
      </c>
      <c r="T606" s="103">
        <v>42.088999999999999</v>
      </c>
      <c r="U606" s="103">
        <v>1.5940000000000001</v>
      </c>
      <c r="V606" s="103">
        <v>9.1639999999999997</v>
      </c>
      <c r="W606" s="103">
        <v>11.654999999999999</v>
      </c>
      <c r="X606" s="103">
        <v>10.161</v>
      </c>
      <c r="Y606" s="103">
        <v>9.6609999999999996</v>
      </c>
      <c r="Z606" s="103">
        <v>18.536999999999999</v>
      </c>
      <c r="AA606" s="103">
        <v>1.6467000000000001</v>
      </c>
      <c r="AB606" s="103">
        <v>18.036999999999999</v>
      </c>
      <c r="AC606" s="103">
        <v>11.157999999999999</v>
      </c>
      <c r="AD606" s="103">
        <v>5.6245000000000003</v>
      </c>
      <c r="AE606" s="103">
        <v>41.488999999999997</v>
      </c>
      <c r="AF606" s="103">
        <v>5.9775</v>
      </c>
      <c r="AG606" s="103">
        <v>23.428000000000001</v>
      </c>
      <c r="AH606" s="103">
        <v>5.0730000000000004</v>
      </c>
      <c r="AI606" s="103">
        <v>22.831</v>
      </c>
      <c r="AJ606" s="103">
        <v>23.931000000000001</v>
      </c>
      <c r="AK606" s="103">
        <v>8.17</v>
      </c>
      <c r="AL606" s="103">
        <v>8.6669999999999998</v>
      </c>
      <c r="AM606" s="102">
        <v>17.443000000000001</v>
      </c>
    </row>
    <row r="607" spans="16:39" x14ac:dyDescent="0.25">
      <c r="P607" s="104">
        <v>0.60399999999999998</v>
      </c>
      <c r="Q607" s="103">
        <v>4.468</v>
      </c>
      <c r="R607" s="103">
        <v>13.731999999999999</v>
      </c>
      <c r="S607" s="103">
        <v>1.3919999999999999</v>
      </c>
      <c r="T607" s="103">
        <v>42.052</v>
      </c>
      <c r="U607" s="103">
        <v>1.5920000000000001</v>
      </c>
      <c r="V607" s="103">
        <v>9.1519999999999992</v>
      </c>
      <c r="W607" s="103">
        <v>11.64</v>
      </c>
      <c r="X607" s="103">
        <v>10.148</v>
      </c>
      <c r="Y607" s="103">
        <v>9.6479999999999997</v>
      </c>
      <c r="Z607" s="103">
        <v>18.515999999999998</v>
      </c>
      <c r="AA607" s="103">
        <v>1.6456</v>
      </c>
      <c r="AB607" s="103">
        <v>18.015999999999998</v>
      </c>
      <c r="AC607" s="103">
        <v>11.144</v>
      </c>
      <c r="AD607" s="103">
        <v>5.6159999999999997</v>
      </c>
      <c r="AE607" s="103">
        <v>41.451999999999998</v>
      </c>
      <c r="AF607" s="103">
        <v>5.97</v>
      </c>
      <c r="AG607" s="103">
        <v>23.404</v>
      </c>
      <c r="AH607" s="103">
        <v>5.0640000000000001</v>
      </c>
      <c r="AI607" s="103">
        <v>22.808</v>
      </c>
      <c r="AJ607" s="103">
        <v>23.908000000000001</v>
      </c>
      <c r="AK607" s="103">
        <v>8.16</v>
      </c>
      <c r="AL607" s="103">
        <v>8.6560000000000006</v>
      </c>
      <c r="AM607" s="102">
        <v>17.423999999999999</v>
      </c>
    </row>
    <row r="608" spans="16:39" x14ac:dyDescent="0.25">
      <c r="P608" s="104">
        <v>0.60499999999999998</v>
      </c>
      <c r="Q608" s="103">
        <v>4.46</v>
      </c>
      <c r="R608" s="103">
        <v>13.715</v>
      </c>
      <c r="S608" s="103">
        <v>1.39</v>
      </c>
      <c r="T608" s="103">
        <v>42.015000000000001</v>
      </c>
      <c r="U608" s="103">
        <v>1.59</v>
      </c>
      <c r="V608" s="103">
        <v>9.14</v>
      </c>
      <c r="W608" s="103">
        <v>11.625</v>
      </c>
      <c r="X608" s="103">
        <v>10.135</v>
      </c>
      <c r="Y608" s="103">
        <v>9.6349999999999998</v>
      </c>
      <c r="Z608" s="103">
        <v>18.495000000000001</v>
      </c>
      <c r="AA608" s="103">
        <v>1.6445000000000001</v>
      </c>
      <c r="AB608" s="103">
        <v>17.995000000000001</v>
      </c>
      <c r="AC608" s="103">
        <v>11.13</v>
      </c>
      <c r="AD608" s="103">
        <v>5.6074999999999999</v>
      </c>
      <c r="AE608" s="103">
        <v>41.414999999999999</v>
      </c>
      <c r="AF608" s="103">
        <v>5.9625000000000004</v>
      </c>
      <c r="AG608" s="103">
        <v>23.38</v>
      </c>
      <c r="AH608" s="103">
        <v>5.0549999999999997</v>
      </c>
      <c r="AI608" s="103">
        <v>22.785</v>
      </c>
      <c r="AJ608" s="103">
        <v>23.885000000000002</v>
      </c>
      <c r="AK608" s="103">
        <v>8.15</v>
      </c>
      <c r="AL608" s="103">
        <v>8.6449999999999996</v>
      </c>
      <c r="AM608" s="102">
        <v>17.405000000000001</v>
      </c>
    </row>
    <row r="609" spans="16:39" x14ac:dyDescent="0.25">
      <c r="P609" s="104">
        <v>0.60599999999999998</v>
      </c>
      <c r="Q609" s="103">
        <v>4.452</v>
      </c>
      <c r="R609" s="103">
        <v>13.698</v>
      </c>
      <c r="S609" s="103">
        <v>1.3879999999999999</v>
      </c>
      <c r="T609" s="103">
        <v>41.978000000000002</v>
      </c>
      <c r="U609" s="103">
        <v>1.5880000000000001</v>
      </c>
      <c r="V609" s="103">
        <v>9.1280000000000001</v>
      </c>
      <c r="W609" s="103">
        <v>11.61</v>
      </c>
      <c r="X609" s="103">
        <v>10.122</v>
      </c>
      <c r="Y609" s="103">
        <v>9.6219999999999999</v>
      </c>
      <c r="Z609" s="103">
        <v>18.474</v>
      </c>
      <c r="AA609" s="103">
        <v>1.6434</v>
      </c>
      <c r="AB609" s="103">
        <v>17.974</v>
      </c>
      <c r="AC609" s="103">
        <v>11.116</v>
      </c>
      <c r="AD609" s="103">
        <v>5.5990000000000002</v>
      </c>
      <c r="AE609" s="103">
        <v>41.378</v>
      </c>
      <c r="AF609" s="103">
        <v>5.9550000000000001</v>
      </c>
      <c r="AG609" s="103">
        <v>23.356000000000002</v>
      </c>
      <c r="AH609" s="103">
        <v>5.0460000000000003</v>
      </c>
      <c r="AI609" s="103">
        <v>22.762</v>
      </c>
      <c r="AJ609" s="103">
        <v>23.861999999999998</v>
      </c>
      <c r="AK609" s="103">
        <v>8.14</v>
      </c>
      <c r="AL609" s="103">
        <v>8.6340000000000003</v>
      </c>
      <c r="AM609" s="102">
        <v>17.385999999999999</v>
      </c>
    </row>
    <row r="610" spans="16:39" x14ac:dyDescent="0.25">
      <c r="P610" s="104">
        <v>0.60699999999999998</v>
      </c>
      <c r="Q610" s="103">
        <v>4.444</v>
      </c>
      <c r="R610" s="103">
        <v>13.680999999999999</v>
      </c>
      <c r="S610" s="103">
        <v>1.3859999999999999</v>
      </c>
      <c r="T610" s="103">
        <v>41.941000000000003</v>
      </c>
      <c r="U610" s="103">
        <v>1.5860000000000001</v>
      </c>
      <c r="V610" s="103">
        <v>9.1159999999999997</v>
      </c>
      <c r="W610" s="103">
        <v>11.595000000000001</v>
      </c>
      <c r="X610" s="103">
        <v>10.109</v>
      </c>
      <c r="Y610" s="103">
        <v>9.609</v>
      </c>
      <c r="Z610" s="103">
        <v>18.452999999999999</v>
      </c>
      <c r="AA610" s="103">
        <v>1.6423000000000001</v>
      </c>
      <c r="AB610" s="103">
        <v>17.952999999999999</v>
      </c>
      <c r="AC610" s="103">
        <v>11.102</v>
      </c>
      <c r="AD610" s="103">
        <v>5.5904999999999996</v>
      </c>
      <c r="AE610" s="103">
        <v>41.341000000000001</v>
      </c>
      <c r="AF610" s="103">
        <v>5.9474999999999998</v>
      </c>
      <c r="AG610" s="103">
        <v>23.332000000000001</v>
      </c>
      <c r="AH610" s="103">
        <v>5.0369999999999999</v>
      </c>
      <c r="AI610" s="103">
        <v>22.739000000000001</v>
      </c>
      <c r="AJ610" s="103">
        <v>23.838999999999999</v>
      </c>
      <c r="AK610" s="103">
        <v>8.1300000000000008</v>
      </c>
      <c r="AL610" s="103">
        <v>8.6229999999999993</v>
      </c>
      <c r="AM610" s="102">
        <v>17.367000000000001</v>
      </c>
    </row>
    <row r="611" spans="16:39" x14ac:dyDescent="0.25">
      <c r="P611" s="104">
        <v>0.60799999999999998</v>
      </c>
      <c r="Q611" s="103">
        <v>4.4359999999999999</v>
      </c>
      <c r="R611" s="103">
        <v>13.664</v>
      </c>
      <c r="S611" s="103">
        <v>1.3839999999999999</v>
      </c>
      <c r="T611" s="103">
        <v>41.904000000000003</v>
      </c>
      <c r="U611" s="103">
        <v>1.5840000000000001</v>
      </c>
      <c r="V611" s="103">
        <v>9.1039999999999992</v>
      </c>
      <c r="W611" s="103">
        <v>11.58</v>
      </c>
      <c r="X611" s="103">
        <v>10.096</v>
      </c>
      <c r="Y611" s="103">
        <v>9.5960000000000001</v>
      </c>
      <c r="Z611" s="103">
        <v>18.431999999999999</v>
      </c>
      <c r="AA611" s="103">
        <v>1.6412</v>
      </c>
      <c r="AB611" s="103">
        <v>17.931999999999999</v>
      </c>
      <c r="AC611" s="103">
        <v>11.087999999999999</v>
      </c>
      <c r="AD611" s="103">
        <v>5.5819999999999999</v>
      </c>
      <c r="AE611" s="103">
        <v>41.304000000000002</v>
      </c>
      <c r="AF611" s="103">
        <v>5.94</v>
      </c>
      <c r="AG611" s="103">
        <v>23.308</v>
      </c>
      <c r="AH611" s="103">
        <v>5.0279999999999996</v>
      </c>
      <c r="AI611" s="103">
        <v>22.716000000000001</v>
      </c>
      <c r="AJ611" s="103">
        <v>23.815999999999999</v>
      </c>
      <c r="AK611" s="103">
        <v>8.1199999999999992</v>
      </c>
      <c r="AL611" s="103">
        <v>8.6120000000000001</v>
      </c>
      <c r="AM611" s="102">
        <v>17.347999999999999</v>
      </c>
    </row>
    <row r="612" spans="16:39" x14ac:dyDescent="0.25">
      <c r="P612" s="104">
        <v>0.60899999999999999</v>
      </c>
      <c r="Q612" s="103">
        <v>4.4279999999999999</v>
      </c>
      <c r="R612" s="103">
        <v>13.647</v>
      </c>
      <c r="S612" s="103">
        <v>1.3819999999999999</v>
      </c>
      <c r="T612" s="103">
        <v>41.866999999999997</v>
      </c>
      <c r="U612" s="103">
        <v>1.5820000000000001</v>
      </c>
      <c r="V612" s="103">
        <v>9.0920000000000005</v>
      </c>
      <c r="W612" s="103">
        <v>11.565</v>
      </c>
      <c r="X612" s="103">
        <v>10.083</v>
      </c>
      <c r="Y612" s="103">
        <v>9.5830000000000002</v>
      </c>
      <c r="Z612" s="103">
        <v>18.411000000000001</v>
      </c>
      <c r="AA612" s="103">
        <v>1.6400999999999999</v>
      </c>
      <c r="AB612" s="103">
        <v>17.911000000000001</v>
      </c>
      <c r="AC612" s="103">
        <v>11.074</v>
      </c>
      <c r="AD612" s="103">
        <v>5.5735000000000001</v>
      </c>
      <c r="AE612" s="103">
        <v>41.267000000000003</v>
      </c>
      <c r="AF612" s="103">
        <v>5.9325000000000001</v>
      </c>
      <c r="AG612" s="103">
        <v>23.283999999999999</v>
      </c>
      <c r="AH612" s="103">
        <v>5.0190000000000001</v>
      </c>
      <c r="AI612" s="103">
        <v>22.693000000000001</v>
      </c>
      <c r="AJ612" s="103">
        <v>23.792999999999999</v>
      </c>
      <c r="AK612" s="103">
        <v>8.11</v>
      </c>
      <c r="AL612" s="103">
        <v>8.6010000000000009</v>
      </c>
      <c r="AM612" s="102">
        <v>17.329000000000001</v>
      </c>
    </row>
    <row r="613" spans="16:39" x14ac:dyDescent="0.25">
      <c r="P613" s="104">
        <v>0.61</v>
      </c>
      <c r="Q613" s="103">
        <v>4.42</v>
      </c>
      <c r="R613" s="103">
        <v>13.63</v>
      </c>
      <c r="S613" s="103">
        <v>1.38</v>
      </c>
      <c r="T613" s="103">
        <v>41.83</v>
      </c>
      <c r="U613" s="103">
        <v>1.58</v>
      </c>
      <c r="V613" s="103">
        <v>9.08</v>
      </c>
      <c r="W613" s="103">
        <v>11.55</v>
      </c>
      <c r="X613" s="103">
        <v>10.07</v>
      </c>
      <c r="Y613" s="103">
        <v>9.57</v>
      </c>
      <c r="Z613" s="103">
        <v>18.39</v>
      </c>
      <c r="AA613" s="103">
        <v>1.639</v>
      </c>
      <c r="AB613" s="103">
        <v>17.89</v>
      </c>
      <c r="AC613" s="103">
        <v>11.06</v>
      </c>
      <c r="AD613" s="103">
        <v>5.5650000000000004</v>
      </c>
      <c r="AE613" s="103">
        <v>41.23</v>
      </c>
      <c r="AF613" s="103">
        <v>5.9249999999999998</v>
      </c>
      <c r="AG613" s="103">
        <v>23.26</v>
      </c>
      <c r="AH613" s="103">
        <v>5.01</v>
      </c>
      <c r="AI613" s="103">
        <v>22.67</v>
      </c>
      <c r="AJ613" s="103">
        <v>23.77</v>
      </c>
      <c r="AK613" s="103">
        <v>8.1</v>
      </c>
      <c r="AL613" s="103">
        <v>8.59</v>
      </c>
      <c r="AM613" s="102">
        <v>17.309999999999999</v>
      </c>
    </row>
    <row r="614" spans="16:39" x14ac:dyDescent="0.25">
      <c r="P614" s="104">
        <v>0.61099999999999999</v>
      </c>
      <c r="Q614" s="103">
        <v>4.4119999999999999</v>
      </c>
      <c r="R614" s="103">
        <v>13.613</v>
      </c>
      <c r="S614" s="103">
        <v>1.3779999999999999</v>
      </c>
      <c r="T614" s="103">
        <v>41.792999999999999</v>
      </c>
      <c r="U614" s="103">
        <v>1.5780000000000001</v>
      </c>
      <c r="V614" s="103">
        <v>9.0679999999999996</v>
      </c>
      <c r="W614" s="103">
        <v>11.535</v>
      </c>
      <c r="X614" s="103">
        <v>10.057</v>
      </c>
      <c r="Y614" s="103">
        <v>9.5570000000000004</v>
      </c>
      <c r="Z614" s="103">
        <v>18.369</v>
      </c>
      <c r="AA614" s="103">
        <v>1.6378999999999999</v>
      </c>
      <c r="AB614" s="103">
        <v>17.869</v>
      </c>
      <c r="AC614" s="103">
        <v>11.045999999999999</v>
      </c>
      <c r="AD614" s="103">
        <v>5.5564999999999998</v>
      </c>
      <c r="AE614" s="103">
        <v>41.192999999999998</v>
      </c>
      <c r="AF614" s="103">
        <v>5.9175000000000004</v>
      </c>
      <c r="AG614" s="103">
        <v>23.236000000000001</v>
      </c>
      <c r="AH614" s="103">
        <v>5.0010000000000003</v>
      </c>
      <c r="AI614" s="103">
        <v>22.646999999999998</v>
      </c>
      <c r="AJ614" s="103">
        <v>23.747</v>
      </c>
      <c r="AK614" s="103">
        <v>8.09</v>
      </c>
      <c r="AL614" s="103">
        <v>8.5790000000000006</v>
      </c>
      <c r="AM614" s="102">
        <v>17.291</v>
      </c>
    </row>
    <row r="615" spans="16:39" x14ac:dyDescent="0.25">
      <c r="P615" s="104">
        <v>0.61199999999999999</v>
      </c>
      <c r="Q615" s="103">
        <v>4.4039999999999999</v>
      </c>
      <c r="R615" s="103">
        <v>13.596</v>
      </c>
      <c r="S615" s="103">
        <v>1.3759999999999999</v>
      </c>
      <c r="T615" s="103">
        <v>41.756</v>
      </c>
      <c r="U615" s="103">
        <v>1.5760000000000001</v>
      </c>
      <c r="V615" s="103">
        <v>9.0559999999999992</v>
      </c>
      <c r="W615" s="103">
        <v>11.52</v>
      </c>
      <c r="X615" s="103">
        <v>10.044</v>
      </c>
      <c r="Y615" s="103">
        <v>9.5440000000000005</v>
      </c>
      <c r="Z615" s="103">
        <v>18.347999999999999</v>
      </c>
      <c r="AA615" s="103">
        <v>1.6368</v>
      </c>
      <c r="AB615" s="103">
        <v>17.847999999999999</v>
      </c>
      <c r="AC615" s="103">
        <v>11.032</v>
      </c>
      <c r="AD615" s="103">
        <v>5.548</v>
      </c>
      <c r="AE615" s="103">
        <v>41.155999999999999</v>
      </c>
      <c r="AF615" s="103">
        <v>5.91</v>
      </c>
      <c r="AG615" s="103">
        <v>23.212</v>
      </c>
      <c r="AH615" s="103">
        <v>4.992</v>
      </c>
      <c r="AI615" s="103">
        <v>22.623999999999999</v>
      </c>
      <c r="AJ615" s="103">
        <v>23.724</v>
      </c>
      <c r="AK615" s="103">
        <v>8.08</v>
      </c>
      <c r="AL615" s="103">
        <v>8.5679999999999996</v>
      </c>
      <c r="AM615" s="102">
        <v>17.271999999999998</v>
      </c>
    </row>
    <row r="616" spans="16:39" x14ac:dyDescent="0.25">
      <c r="P616" s="104">
        <v>0.61299999999999999</v>
      </c>
      <c r="Q616" s="103">
        <v>4.3959999999999999</v>
      </c>
      <c r="R616" s="103">
        <v>13.579000000000001</v>
      </c>
      <c r="S616" s="103">
        <v>1.3740000000000001</v>
      </c>
      <c r="T616" s="103">
        <v>41.719000000000001</v>
      </c>
      <c r="U616" s="103">
        <v>1.5740000000000001</v>
      </c>
      <c r="V616" s="103">
        <v>9.0440000000000005</v>
      </c>
      <c r="W616" s="103">
        <v>11.505000000000001</v>
      </c>
      <c r="X616" s="103">
        <v>10.031000000000001</v>
      </c>
      <c r="Y616" s="103">
        <v>9.5310000000000006</v>
      </c>
      <c r="Z616" s="103">
        <v>18.327000000000002</v>
      </c>
      <c r="AA616" s="103">
        <v>1.6356999999999999</v>
      </c>
      <c r="AB616" s="103">
        <v>17.827000000000002</v>
      </c>
      <c r="AC616" s="103">
        <v>11.018000000000001</v>
      </c>
      <c r="AD616" s="103">
        <v>5.5395000000000003</v>
      </c>
      <c r="AE616" s="103">
        <v>41.119</v>
      </c>
      <c r="AF616" s="103">
        <v>5.9024999999999999</v>
      </c>
      <c r="AG616" s="103">
        <v>23.187999999999999</v>
      </c>
      <c r="AH616" s="103">
        <v>4.9829999999999997</v>
      </c>
      <c r="AI616" s="103">
        <v>22.600999999999999</v>
      </c>
      <c r="AJ616" s="103">
        <v>23.701000000000001</v>
      </c>
      <c r="AK616" s="103">
        <v>8.07</v>
      </c>
      <c r="AL616" s="103">
        <v>8.5570000000000004</v>
      </c>
      <c r="AM616" s="102">
        <v>17.253</v>
      </c>
    </row>
    <row r="617" spans="16:39" x14ac:dyDescent="0.25">
      <c r="P617" s="104">
        <v>0.61399999999999999</v>
      </c>
      <c r="Q617" s="103">
        <v>4.3879999999999999</v>
      </c>
      <c r="R617" s="103">
        <v>13.561999999999999</v>
      </c>
      <c r="S617" s="103">
        <v>1.3720000000000001</v>
      </c>
      <c r="T617" s="103">
        <v>41.682000000000002</v>
      </c>
      <c r="U617" s="103">
        <v>1.5720000000000001</v>
      </c>
      <c r="V617" s="103">
        <v>9.032</v>
      </c>
      <c r="W617" s="103">
        <v>11.49</v>
      </c>
      <c r="X617" s="103">
        <v>10.018000000000001</v>
      </c>
      <c r="Y617" s="103">
        <v>9.5180000000000007</v>
      </c>
      <c r="Z617" s="103">
        <v>18.306000000000001</v>
      </c>
      <c r="AA617" s="103">
        <v>1.6346000000000001</v>
      </c>
      <c r="AB617" s="103">
        <v>17.806000000000001</v>
      </c>
      <c r="AC617" s="103">
        <v>11.004</v>
      </c>
      <c r="AD617" s="103">
        <v>5.5309999999999997</v>
      </c>
      <c r="AE617" s="103">
        <v>41.082000000000001</v>
      </c>
      <c r="AF617" s="103">
        <v>5.8949999999999996</v>
      </c>
      <c r="AG617" s="103">
        <v>23.164000000000001</v>
      </c>
      <c r="AH617" s="103">
        <v>4.9740000000000002</v>
      </c>
      <c r="AI617" s="103">
        <v>22.577999999999999</v>
      </c>
      <c r="AJ617" s="103">
        <v>23.678000000000001</v>
      </c>
      <c r="AK617" s="103">
        <v>8.06</v>
      </c>
      <c r="AL617" s="103">
        <v>8.5459999999999994</v>
      </c>
      <c r="AM617" s="102">
        <v>17.234000000000002</v>
      </c>
    </row>
    <row r="618" spans="16:39" x14ac:dyDescent="0.25">
      <c r="P618" s="104">
        <v>0.61499999999999999</v>
      </c>
      <c r="Q618" s="103">
        <v>4.38</v>
      </c>
      <c r="R618" s="103">
        <v>13.545</v>
      </c>
      <c r="S618" s="103">
        <v>1.37</v>
      </c>
      <c r="T618" s="103">
        <v>41.645000000000003</v>
      </c>
      <c r="U618" s="103">
        <v>1.57</v>
      </c>
      <c r="V618" s="103">
        <v>9.02</v>
      </c>
      <c r="W618" s="103">
        <v>11.475</v>
      </c>
      <c r="X618" s="103">
        <v>10.005000000000001</v>
      </c>
      <c r="Y618" s="103">
        <v>9.5050000000000008</v>
      </c>
      <c r="Z618" s="103">
        <v>18.285</v>
      </c>
      <c r="AA618" s="103">
        <v>1.6335</v>
      </c>
      <c r="AB618" s="103">
        <v>17.785</v>
      </c>
      <c r="AC618" s="103">
        <v>10.99</v>
      </c>
      <c r="AD618" s="103">
        <v>5.5225</v>
      </c>
      <c r="AE618" s="103">
        <v>41.045000000000002</v>
      </c>
      <c r="AF618" s="103">
        <v>5.8875000000000002</v>
      </c>
      <c r="AG618" s="103">
        <v>23.14</v>
      </c>
      <c r="AH618" s="103">
        <v>4.9649999999999999</v>
      </c>
      <c r="AI618" s="103">
        <v>22.555</v>
      </c>
      <c r="AJ618" s="103">
        <v>23.655000000000001</v>
      </c>
      <c r="AK618" s="103">
        <v>8.0500000000000007</v>
      </c>
      <c r="AL618" s="103">
        <v>8.5350000000000001</v>
      </c>
      <c r="AM618" s="102">
        <v>17.215</v>
      </c>
    </row>
    <row r="619" spans="16:39" x14ac:dyDescent="0.25">
      <c r="P619" s="104">
        <v>0.61599999999999999</v>
      </c>
      <c r="Q619" s="103">
        <v>4.3719999999999999</v>
      </c>
      <c r="R619" s="103">
        <v>13.528</v>
      </c>
      <c r="S619" s="103">
        <v>1.3680000000000001</v>
      </c>
      <c r="T619" s="103">
        <v>41.607999999999997</v>
      </c>
      <c r="U619" s="103">
        <v>1.5680000000000001</v>
      </c>
      <c r="V619" s="103">
        <v>9.0079999999999991</v>
      </c>
      <c r="W619" s="103">
        <v>11.46</v>
      </c>
      <c r="X619" s="103">
        <v>9.9920000000000009</v>
      </c>
      <c r="Y619" s="103">
        <v>9.4920000000000009</v>
      </c>
      <c r="Z619" s="103">
        <v>18.263999999999999</v>
      </c>
      <c r="AA619" s="103">
        <v>1.6324000000000001</v>
      </c>
      <c r="AB619" s="103">
        <v>17.763999999999999</v>
      </c>
      <c r="AC619" s="103">
        <v>10.976000000000001</v>
      </c>
      <c r="AD619" s="103">
        <v>5.5140000000000002</v>
      </c>
      <c r="AE619" s="103">
        <v>41.008000000000003</v>
      </c>
      <c r="AF619" s="103">
        <v>5.88</v>
      </c>
      <c r="AG619" s="103">
        <v>23.116</v>
      </c>
      <c r="AH619" s="103">
        <v>4.9560000000000004</v>
      </c>
      <c r="AI619" s="103">
        <v>22.532</v>
      </c>
      <c r="AJ619" s="103">
        <v>23.632000000000001</v>
      </c>
      <c r="AK619" s="103">
        <v>8.0399999999999991</v>
      </c>
      <c r="AL619" s="103">
        <v>8.5239999999999991</v>
      </c>
      <c r="AM619" s="102">
        <v>17.196000000000002</v>
      </c>
    </row>
    <row r="620" spans="16:39" x14ac:dyDescent="0.25">
      <c r="P620" s="104">
        <v>0.61699999999999999</v>
      </c>
      <c r="Q620" s="103">
        <v>4.3639999999999999</v>
      </c>
      <c r="R620" s="103">
        <v>13.510999999999999</v>
      </c>
      <c r="S620" s="103">
        <v>1.3660000000000001</v>
      </c>
      <c r="T620" s="103">
        <v>41.570999999999998</v>
      </c>
      <c r="U620" s="103">
        <v>1.5660000000000001</v>
      </c>
      <c r="V620" s="103">
        <v>8.9960000000000004</v>
      </c>
      <c r="W620" s="103">
        <v>11.445</v>
      </c>
      <c r="X620" s="103">
        <v>9.9789999999999992</v>
      </c>
      <c r="Y620" s="103">
        <v>9.4789999999999992</v>
      </c>
      <c r="Z620" s="103">
        <v>18.242999999999999</v>
      </c>
      <c r="AA620" s="103">
        <v>1.6313</v>
      </c>
      <c r="AB620" s="103">
        <v>17.742999999999999</v>
      </c>
      <c r="AC620" s="103">
        <v>10.962</v>
      </c>
      <c r="AD620" s="103">
        <v>5.5054999999999996</v>
      </c>
      <c r="AE620" s="103">
        <v>40.970999999999997</v>
      </c>
      <c r="AF620" s="103">
        <v>5.8724999999999996</v>
      </c>
      <c r="AG620" s="103">
        <v>23.091999999999999</v>
      </c>
      <c r="AH620" s="103">
        <v>4.9470000000000001</v>
      </c>
      <c r="AI620" s="103">
        <v>22.509</v>
      </c>
      <c r="AJ620" s="103">
        <v>23.609000000000002</v>
      </c>
      <c r="AK620" s="103">
        <v>8.0299999999999994</v>
      </c>
      <c r="AL620" s="103">
        <v>8.5129999999999999</v>
      </c>
      <c r="AM620" s="102">
        <v>17.177</v>
      </c>
    </row>
    <row r="621" spans="16:39" x14ac:dyDescent="0.25">
      <c r="P621" s="104">
        <v>0.61799999999999999</v>
      </c>
      <c r="Q621" s="103">
        <v>4.3559999999999999</v>
      </c>
      <c r="R621" s="103">
        <v>13.494</v>
      </c>
      <c r="S621" s="103">
        <v>1.3640000000000001</v>
      </c>
      <c r="T621" s="103">
        <v>41.533999999999999</v>
      </c>
      <c r="U621" s="103">
        <v>1.5640000000000001</v>
      </c>
      <c r="V621" s="103">
        <v>8.984</v>
      </c>
      <c r="W621" s="103">
        <v>11.43</v>
      </c>
      <c r="X621" s="103">
        <v>9.9659999999999993</v>
      </c>
      <c r="Y621" s="103">
        <v>9.4659999999999993</v>
      </c>
      <c r="Z621" s="103">
        <v>18.222000000000001</v>
      </c>
      <c r="AA621" s="103">
        <v>1.6302000000000001</v>
      </c>
      <c r="AB621" s="103">
        <v>17.722000000000001</v>
      </c>
      <c r="AC621" s="103">
        <v>10.948</v>
      </c>
      <c r="AD621" s="103">
        <v>5.4969999999999999</v>
      </c>
      <c r="AE621" s="103">
        <v>40.933999999999997</v>
      </c>
      <c r="AF621" s="103">
        <v>5.8650000000000002</v>
      </c>
      <c r="AG621" s="103">
        <v>23.068000000000001</v>
      </c>
      <c r="AH621" s="103">
        <v>4.9379999999999997</v>
      </c>
      <c r="AI621" s="103">
        <v>22.486000000000001</v>
      </c>
      <c r="AJ621" s="103">
        <v>23.585999999999999</v>
      </c>
      <c r="AK621" s="103">
        <v>8.02</v>
      </c>
      <c r="AL621" s="103">
        <v>8.5020000000000007</v>
      </c>
      <c r="AM621" s="102">
        <v>17.158000000000001</v>
      </c>
    </row>
    <row r="622" spans="16:39" x14ac:dyDescent="0.25">
      <c r="P622" s="104">
        <v>0.61899999999999999</v>
      </c>
      <c r="Q622" s="103">
        <v>4.3479999999999999</v>
      </c>
      <c r="R622" s="103">
        <v>13.477</v>
      </c>
      <c r="S622" s="103">
        <v>1.3620000000000001</v>
      </c>
      <c r="T622" s="103">
        <v>41.497</v>
      </c>
      <c r="U622" s="103">
        <v>1.5620000000000001</v>
      </c>
      <c r="V622" s="103">
        <v>8.9719999999999995</v>
      </c>
      <c r="W622" s="103">
        <v>11.414999999999999</v>
      </c>
      <c r="X622" s="103">
        <v>9.9529999999999994</v>
      </c>
      <c r="Y622" s="103">
        <v>9.4529999999999994</v>
      </c>
      <c r="Z622" s="103">
        <v>18.201000000000001</v>
      </c>
      <c r="AA622" s="103">
        <v>1.6291</v>
      </c>
      <c r="AB622" s="103">
        <v>17.701000000000001</v>
      </c>
      <c r="AC622" s="103">
        <v>10.933999999999999</v>
      </c>
      <c r="AD622" s="103">
        <v>5.4885000000000002</v>
      </c>
      <c r="AE622" s="103">
        <v>40.896999999999998</v>
      </c>
      <c r="AF622" s="103">
        <v>5.8574999999999999</v>
      </c>
      <c r="AG622" s="103">
        <v>23.044</v>
      </c>
      <c r="AH622" s="103">
        <v>4.9290000000000003</v>
      </c>
      <c r="AI622" s="103">
        <v>22.463000000000001</v>
      </c>
      <c r="AJ622" s="103">
        <v>23.562999999999999</v>
      </c>
      <c r="AK622" s="103">
        <v>8.01</v>
      </c>
      <c r="AL622" s="103">
        <v>8.4909999999999997</v>
      </c>
      <c r="AM622" s="102">
        <v>17.138999999999999</v>
      </c>
    </row>
    <row r="623" spans="16:39" x14ac:dyDescent="0.25">
      <c r="P623" s="104">
        <v>0.62</v>
      </c>
      <c r="Q623" s="103">
        <v>4.34</v>
      </c>
      <c r="R623" s="103">
        <v>13.46</v>
      </c>
      <c r="S623" s="103">
        <v>1.36</v>
      </c>
      <c r="T623" s="103">
        <v>41.46</v>
      </c>
      <c r="U623" s="103">
        <v>1.56</v>
      </c>
      <c r="V623" s="103">
        <v>8.9600000000000009</v>
      </c>
      <c r="W623" s="103">
        <v>11.4</v>
      </c>
      <c r="X623" s="103">
        <v>9.94</v>
      </c>
      <c r="Y623" s="103">
        <v>9.44</v>
      </c>
      <c r="Z623" s="103">
        <v>18.18</v>
      </c>
      <c r="AA623" s="103">
        <v>1.6279999999999999</v>
      </c>
      <c r="AB623" s="103">
        <v>17.68</v>
      </c>
      <c r="AC623" s="103">
        <v>10.92</v>
      </c>
      <c r="AD623" s="103">
        <v>5.48</v>
      </c>
      <c r="AE623" s="103">
        <v>40.86</v>
      </c>
      <c r="AF623" s="103">
        <v>5.85</v>
      </c>
      <c r="AG623" s="103">
        <v>23.02</v>
      </c>
      <c r="AH623" s="103">
        <v>4.92</v>
      </c>
      <c r="AI623" s="103">
        <v>22.44</v>
      </c>
      <c r="AJ623" s="103">
        <v>23.54</v>
      </c>
      <c r="AK623" s="103">
        <v>8</v>
      </c>
      <c r="AL623" s="103">
        <v>8.48</v>
      </c>
      <c r="AM623" s="102">
        <v>17.12</v>
      </c>
    </row>
    <row r="624" spans="16:39" x14ac:dyDescent="0.25">
      <c r="P624" s="104">
        <v>0.621</v>
      </c>
      <c r="Q624" s="103">
        <v>4.3319999999999999</v>
      </c>
      <c r="R624" s="103">
        <v>13.443</v>
      </c>
      <c r="S624" s="103">
        <v>1.3580000000000001</v>
      </c>
      <c r="T624" s="103">
        <v>41.423000000000002</v>
      </c>
      <c r="U624" s="103">
        <v>1.5580000000000001</v>
      </c>
      <c r="V624" s="103">
        <v>8.9480000000000004</v>
      </c>
      <c r="W624" s="103">
        <v>11.385</v>
      </c>
      <c r="X624" s="103">
        <v>9.9269999999999996</v>
      </c>
      <c r="Y624" s="103">
        <v>9.4269999999999996</v>
      </c>
      <c r="Z624" s="103">
        <v>18.158999999999999</v>
      </c>
      <c r="AA624" s="103">
        <v>1.6269</v>
      </c>
      <c r="AB624" s="103">
        <v>17.658999999999999</v>
      </c>
      <c r="AC624" s="103">
        <v>10.906000000000001</v>
      </c>
      <c r="AD624" s="103">
        <v>5.4714999999999998</v>
      </c>
      <c r="AE624" s="103">
        <v>40.823</v>
      </c>
      <c r="AF624" s="103">
        <v>5.8425000000000002</v>
      </c>
      <c r="AG624" s="103">
        <v>22.995999999999999</v>
      </c>
      <c r="AH624" s="103">
        <v>4.9109999999999996</v>
      </c>
      <c r="AI624" s="103">
        <v>22.417000000000002</v>
      </c>
      <c r="AJ624" s="103">
        <v>23.516999999999999</v>
      </c>
      <c r="AK624" s="103">
        <v>7.99</v>
      </c>
      <c r="AL624" s="103">
        <v>8.4689999999999994</v>
      </c>
      <c r="AM624" s="102">
        <v>17.100999999999999</v>
      </c>
    </row>
    <row r="625" spans="16:39" x14ac:dyDescent="0.25">
      <c r="P625" s="104">
        <v>0.622</v>
      </c>
      <c r="Q625" s="103">
        <v>4.3239999999999998</v>
      </c>
      <c r="R625" s="103">
        <v>13.426</v>
      </c>
      <c r="S625" s="103">
        <v>1.3560000000000001</v>
      </c>
      <c r="T625" s="103">
        <v>41.386000000000003</v>
      </c>
      <c r="U625" s="103">
        <v>1.556</v>
      </c>
      <c r="V625" s="103">
        <v>8.9359999999999999</v>
      </c>
      <c r="W625" s="103">
        <v>11.37</v>
      </c>
      <c r="X625" s="103">
        <v>9.9139999999999997</v>
      </c>
      <c r="Y625" s="103">
        <v>9.4139999999999997</v>
      </c>
      <c r="Z625" s="103">
        <v>18.138000000000002</v>
      </c>
      <c r="AA625" s="103">
        <v>1.6257999999999999</v>
      </c>
      <c r="AB625" s="103">
        <v>17.638000000000002</v>
      </c>
      <c r="AC625" s="103">
        <v>10.891999999999999</v>
      </c>
      <c r="AD625" s="103">
        <v>5.4630000000000001</v>
      </c>
      <c r="AE625" s="103">
        <v>40.786000000000001</v>
      </c>
      <c r="AF625" s="103">
        <v>5.835</v>
      </c>
      <c r="AG625" s="103">
        <v>22.972000000000001</v>
      </c>
      <c r="AH625" s="103">
        <v>4.9020000000000001</v>
      </c>
      <c r="AI625" s="103">
        <v>22.393999999999998</v>
      </c>
      <c r="AJ625" s="103">
        <v>23.494</v>
      </c>
      <c r="AK625" s="103">
        <v>7.98</v>
      </c>
      <c r="AL625" s="103">
        <v>8.4580000000000002</v>
      </c>
      <c r="AM625" s="102">
        <v>17.082000000000001</v>
      </c>
    </row>
    <row r="626" spans="16:39" x14ac:dyDescent="0.25">
      <c r="P626" s="104">
        <v>0.623</v>
      </c>
      <c r="Q626" s="103">
        <v>4.3159999999999998</v>
      </c>
      <c r="R626" s="103">
        <v>13.409000000000001</v>
      </c>
      <c r="S626" s="103">
        <v>1.3540000000000001</v>
      </c>
      <c r="T626" s="103">
        <v>41.348999999999997</v>
      </c>
      <c r="U626" s="103">
        <v>1.554</v>
      </c>
      <c r="V626" s="103">
        <v>8.9239999999999995</v>
      </c>
      <c r="W626" s="103">
        <v>11.355</v>
      </c>
      <c r="X626" s="103">
        <v>9.9009999999999998</v>
      </c>
      <c r="Y626" s="103">
        <v>9.4009999999999998</v>
      </c>
      <c r="Z626" s="103">
        <v>18.117000000000001</v>
      </c>
      <c r="AA626" s="103">
        <v>1.6247</v>
      </c>
      <c r="AB626" s="103">
        <v>17.617000000000001</v>
      </c>
      <c r="AC626" s="103">
        <v>10.878</v>
      </c>
      <c r="AD626" s="103">
        <v>5.4545000000000003</v>
      </c>
      <c r="AE626" s="103">
        <v>40.749000000000002</v>
      </c>
      <c r="AF626" s="103">
        <v>5.8274999999999997</v>
      </c>
      <c r="AG626" s="103">
        <v>22.948</v>
      </c>
      <c r="AH626" s="103">
        <v>4.8929999999999998</v>
      </c>
      <c r="AI626" s="103">
        <v>22.370999999999999</v>
      </c>
      <c r="AJ626" s="103">
        <v>23.471</v>
      </c>
      <c r="AK626" s="103">
        <v>7.97</v>
      </c>
      <c r="AL626" s="103">
        <v>8.4469999999999992</v>
      </c>
      <c r="AM626" s="102">
        <v>17.062999999999999</v>
      </c>
    </row>
    <row r="627" spans="16:39" x14ac:dyDescent="0.25">
      <c r="P627" s="104">
        <v>0.624</v>
      </c>
      <c r="Q627" s="103">
        <v>4.3079999999999998</v>
      </c>
      <c r="R627" s="103">
        <v>13.391999999999999</v>
      </c>
      <c r="S627" s="103">
        <v>1.3520000000000001</v>
      </c>
      <c r="T627" s="103">
        <v>41.311999999999998</v>
      </c>
      <c r="U627" s="103">
        <v>1.552</v>
      </c>
      <c r="V627" s="103">
        <v>8.9120000000000008</v>
      </c>
      <c r="W627" s="103">
        <v>11.34</v>
      </c>
      <c r="X627" s="103">
        <v>9.8879999999999999</v>
      </c>
      <c r="Y627" s="103">
        <v>9.3879999999999999</v>
      </c>
      <c r="Z627" s="103">
        <v>18.096</v>
      </c>
      <c r="AA627" s="103">
        <v>1.6235999999999999</v>
      </c>
      <c r="AB627" s="103">
        <v>17.596</v>
      </c>
      <c r="AC627" s="103">
        <v>10.864000000000001</v>
      </c>
      <c r="AD627" s="103">
        <v>5.4459999999999997</v>
      </c>
      <c r="AE627" s="103">
        <v>40.712000000000003</v>
      </c>
      <c r="AF627" s="103">
        <v>5.82</v>
      </c>
      <c r="AG627" s="103">
        <v>22.923999999999999</v>
      </c>
      <c r="AH627" s="103">
        <v>4.8840000000000003</v>
      </c>
      <c r="AI627" s="103">
        <v>22.347999999999999</v>
      </c>
      <c r="AJ627" s="103">
        <v>23.448</v>
      </c>
      <c r="AK627" s="103">
        <v>7.96</v>
      </c>
      <c r="AL627" s="103">
        <v>8.4359999999999999</v>
      </c>
      <c r="AM627" s="102">
        <v>17.044</v>
      </c>
    </row>
    <row r="628" spans="16:39" x14ac:dyDescent="0.25">
      <c r="P628" s="104">
        <v>0.625</v>
      </c>
      <c r="Q628" s="103">
        <v>4.3</v>
      </c>
      <c r="R628" s="103">
        <v>13.375</v>
      </c>
      <c r="S628" s="103">
        <v>1.35</v>
      </c>
      <c r="T628" s="103">
        <v>41.274999999999999</v>
      </c>
      <c r="U628" s="103">
        <v>1.55</v>
      </c>
      <c r="V628" s="103">
        <v>8.9</v>
      </c>
      <c r="W628" s="103">
        <v>11.324999999999999</v>
      </c>
      <c r="X628" s="103">
        <v>9.875</v>
      </c>
      <c r="Y628" s="103">
        <v>9.375</v>
      </c>
      <c r="Z628" s="103">
        <v>18.074999999999999</v>
      </c>
      <c r="AA628" s="103">
        <v>1.6225000000000001</v>
      </c>
      <c r="AB628" s="103">
        <v>17.574999999999999</v>
      </c>
      <c r="AC628" s="103">
        <v>10.85</v>
      </c>
      <c r="AD628" s="103">
        <v>5.4375</v>
      </c>
      <c r="AE628" s="103">
        <v>40.674999999999997</v>
      </c>
      <c r="AF628" s="103">
        <v>5.8125</v>
      </c>
      <c r="AG628" s="103">
        <v>22.9</v>
      </c>
      <c r="AH628" s="103">
        <v>4.875</v>
      </c>
      <c r="AI628" s="103">
        <v>22.324999999999999</v>
      </c>
      <c r="AJ628" s="103">
        <v>23.425000000000001</v>
      </c>
      <c r="AK628" s="103">
        <v>7.95</v>
      </c>
      <c r="AL628" s="103">
        <v>8.4250000000000007</v>
      </c>
      <c r="AM628" s="102">
        <v>17.024999999999999</v>
      </c>
    </row>
    <row r="629" spans="16:39" x14ac:dyDescent="0.25">
      <c r="P629" s="104">
        <v>0.626</v>
      </c>
      <c r="Q629" s="103">
        <v>4.2919999999999998</v>
      </c>
      <c r="R629" s="103">
        <v>13.358000000000001</v>
      </c>
      <c r="S629" s="103">
        <v>1.3480000000000001</v>
      </c>
      <c r="T629" s="103">
        <v>41.238</v>
      </c>
      <c r="U629" s="103">
        <v>1.548</v>
      </c>
      <c r="V629" s="103">
        <v>8.8879999999999999</v>
      </c>
      <c r="W629" s="103">
        <v>11.31</v>
      </c>
      <c r="X629" s="103">
        <v>9.8620000000000001</v>
      </c>
      <c r="Y629" s="103">
        <v>9.3620000000000001</v>
      </c>
      <c r="Z629" s="103">
        <v>18.053999999999998</v>
      </c>
      <c r="AA629" s="103">
        <v>1.6214</v>
      </c>
      <c r="AB629" s="103">
        <v>17.553999999999998</v>
      </c>
      <c r="AC629" s="103">
        <v>10.836</v>
      </c>
      <c r="AD629" s="103">
        <v>5.4290000000000003</v>
      </c>
      <c r="AE629" s="103">
        <v>40.637999999999998</v>
      </c>
      <c r="AF629" s="103">
        <v>5.8049999999999997</v>
      </c>
      <c r="AG629" s="103">
        <v>22.876000000000001</v>
      </c>
      <c r="AH629" s="103">
        <v>4.8659999999999997</v>
      </c>
      <c r="AI629" s="103">
        <v>22.302</v>
      </c>
      <c r="AJ629" s="103">
        <v>23.402000000000001</v>
      </c>
      <c r="AK629" s="103">
        <v>7.94</v>
      </c>
      <c r="AL629" s="103">
        <v>8.4139999999999997</v>
      </c>
      <c r="AM629" s="102">
        <v>17.006</v>
      </c>
    </row>
    <row r="630" spans="16:39" x14ac:dyDescent="0.25">
      <c r="P630" s="104">
        <v>0.627</v>
      </c>
      <c r="Q630" s="103">
        <v>4.2839999999999998</v>
      </c>
      <c r="R630" s="103">
        <v>13.340999999999999</v>
      </c>
      <c r="S630" s="103">
        <v>1.3460000000000001</v>
      </c>
      <c r="T630" s="103">
        <v>41.201000000000001</v>
      </c>
      <c r="U630" s="103">
        <v>1.546</v>
      </c>
      <c r="V630" s="103">
        <v>8.8759999999999994</v>
      </c>
      <c r="W630" s="103">
        <v>11.295</v>
      </c>
      <c r="X630" s="103">
        <v>9.8490000000000002</v>
      </c>
      <c r="Y630" s="103">
        <v>9.3490000000000002</v>
      </c>
      <c r="Z630" s="103">
        <v>18.033000000000001</v>
      </c>
      <c r="AA630" s="103">
        <v>1.6203000000000001</v>
      </c>
      <c r="AB630" s="103">
        <v>17.533000000000001</v>
      </c>
      <c r="AC630" s="103">
        <v>10.821999999999999</v>
      </c>
      <c r="AD630" s="103">
        <v>5.4204999999999997</v>
      </c>
      <c r="AE630" s="103">
        <v>40.600999999999999</v>
      </c>
      <c r="AF630" s="103">
        <v>5.7975000000000003</v>
      </c>
      <c r="AG630" s="103">
        <v>22.852</v>
      </c>
      <c r="AH630" s="103">
        <v>4.8570000000000002</v>
      </c>
      <c r="AI630" s="103">
        <v>22.279</v>
      </c>
      <c r="AJ630" s="103">
        <v>23.379000000000001</v>
      </c>
      <c r="AK630" s="103">
        <v>7.93</v>
      </c>
      <c r="AL630" s="103">
        <v>8.4030000000000005</v>
      </c>
      <c r="AM630" s="102">
        <v>16.986999999999998</v>
      </c>
    </row>
    <row r="631" spans="16:39" x14ac:dyDescent="0.25">
      <c r="P631" s="104">
        <v>0.628</v>
      </c>
      <c r="Q631" s="103">
        <v>4.2759999999999998</v>
      </c>
      <c r="R631" s="103">
        <v>13.324</v>
      </c>
      <c r="S631" s="103">
        <v>1.3440000000000001</v>
      </c>
      <c r="T631" s="103">
        <v>41.164000000000001</v>
      </c>
      <c r="U631" s="103">
        <v>1.544</v>
      </c>
      <c r="V631" s="103">
        <v>8.8640000000000008</v>
      </c>
      <c r="W631" s="103">
        <v>11.28</v>
      </c>
      <c r="X631" s="103">
        <v>9.8360000000000003</v>
      </c>
      <c r="Y631" s="103">
        <v>9.3360000000000003</v>
      </c>
      <c r="Z631" s="103">
        <v>18.012</v>
      </c>
      <c r="AA631" s="103">
        <v>1.6192</v>
      </c>
      <c r="AB631" s="103">
        <v>17.512</v>
      </c>
      <c r="AC631" s="103">
        <v>10.808</v>
      </c>
      <c r="AD631" s="103">
        <v>5.4119999999999999</v>
      </c>
      <c r="AE631" s="103">
        <v>40.564</v>
      </c>
      <c r="AF631" s="103">
        <v>5.79</v>
      </c>
      <c r="AG631" s="103">
        <v>22.827999999999999</v>
      </c>
      <c r="AH631" s="103">
        <v>4.8479999999999999</v>
      </c>
      <c r="AI631" s="103">
        <v>22.256</v>
      </c>
      <c r="AJ631" s="103">
        <v>23.356000000000002</v>
      </c>
      <c r="AK631" s="103">
        <v>7.92</v>
      </c>
      <c r="AL631" s="103">
        <v>8.3919999999999995</v>
      </c>
      <c r="AM631" s="102">
        <v>16.968</v>
      </c>
    </row>
    <row r="632" spans="16:39" x14ac:dyDescent="0.25">
      <c r="P632" s="104">
        <v>0.629</v>
      </c>
      <c r="Q632" s="103">
        <v>4.2679999999999998</v>
      </c>
      <c r="R632" s="103">
        <v>13.307</v>
      </c>
      <c r="S632" s="103">
        <v>1.3420000000000001</v>
      </c>
      <c r="T632" s="103">
        <v>41.127000000000002</v>
      </c>
      <c r="U632" s="103">
        <v>1.542</v>
      </c>
      <c r="V632" s="103">
        <v>8.8520000000000003</v>
      </c>
      <c r="W632" s="103">
        <v>11.265000000000001</v>
      </c>
      <c r="X632" s="103">
        <v>9.8230000000000004</v>
      </c>
      <c r="Y632" s="103">
        <v>9.3230000000000004</v>
      </c>
      <c r="Z632" s="103">
        <v>17.991</v>
      </c>
      <c r="AA632" s="103">
        <v>1.6181000000000001</v>
      </c>
      <c r="AB632" s="103">
        <v>17.491</v>
      </c>
      <c r="AC632" s="103">
        <v>10.794</v>
      </c>
      <c r="AD632" s="103">
        <v>5.4035000000000002</v>
      </c>
      <c r="AE632" s="103">
        <v>40.527000000000001</v>
      </c>
      <c r="AF632" s="103">
        <v>5.7824999999999998</v>
      </c>
      <c r="AG632" s="103">
        <v>22.803999999999998</v>
      </c>
      <c r="AH632" s="103">
        <v>4.8390000000000004</v>
      </c>
      <c r="AI632" s="103">
        <v>22.233000000000001</v>
      </c>
      <c r="AJ632" s="103">
        <v>23.332999999999998</v>
      </c>
      <c r="AK632" s="103">
        <v>7.91</v>
      </c>
      <c r="AL632" s="103">
        <v>8.3810000000000002</v>
      </c>
      <c r="AM632" s="102">
        <v>16.949000000000002</v>
      </c>
    </row>
    <row r="633" spans="16:39" x14ac:dyDescent="0.25">
      <c r="P633" s="104">
        <v>0.63</v>
      </c>
      <c r="Q633" s="103">
        <v>4.26</v>
      </c>
      <c r="R633" s="103">
        <v>13.29</v>
      </c>
      <c r="S633" s="103">
        <v>1.34</v>
      </c>
      <c r="T633" s="103">
        <v>41.09</v>
      </c>
      <c r="U633" s="103">
        <v>1.54</v>
      </c>
      <c r="V633" s="103">
        <v>8.84</v>
      </c>
      <c r="W633" s="103">
        <v>11.25</v>
      </c>
      <c r="X633" s="103">
        <v>9.81</v>
      </c>
      <c r="Y633" s="103">
        <v>9.31</v>
      </c>
      <c r="Z633" s="103">
        <v>17.97</v>
      </c>
      <c r="AA633" s="103">
        <v>1.617</v>
      </c>
      <c r="AB633" s="103">
        <v>17.47</v>
      </c>
      <c r="AC633" s="103">
        <v>10.78</v>
      </c>
      <c r="AD633" s="103">
        <v>5.3949999999999996</v>
      </c>
      <c r="AE633" s="103">
        <v>40.49</v>
      </c>
      <c r="AF633" s="103">
        <v>5.7750000000000004</v>
      </c>
      <c r="AG633" s="103">
        <v>22.78</v>
      </c>
      <c r="AH633" s="103">
        <v>4.83</v>
      </c>
      <c r="AI633" s="103">
        <v>22.21</v>
      </c>
      <c r="AJ633" s="103">
        <v>23.31</v>
      </c>
      <c r="AK633" s="103">
        <v>7.9</v>
      </c>
      <c r="AL633" s="103">
        <v>8.3699999999999992</v>
      </c>
      <c r="AM633" s="102">
        <v>16.93</v>
      </c>
    </row>
    <row r="634" spans="16:39" x14ac:dyDescent="0.25">
      <c r="P634" s="104">
        <v>0.63100000000000001</v>
      </c>
      <c r="Q634" s="103">
        <v>4.2519999999999998</v>
      </c>
      <c r="R634" s="103">
        <v>13.273</v>
      </c>
      <c r="S634" s="103">
        <v>1.3380000000000001</v>
      </c>
      <c r="T634" s="103">
        <v>41.052999999999997</v>
      </c>
      <c r="U634" s="103">
        <v>1.538</v>
      </c>
      <c r="V634" s="103">
        <v>8.8279999999999994</v>
      </c>
      <c r="W634" s="103">
        <v>11.234999999999999</v>
      </c>
      <c r="X634" s="103">
        <v>9.7970000000000006</v>
      </c>
      <c r="Y634" s="103">
        <v>9.2970000000000006</v>
      </c>
      <c r="Z634" s="103">
        <v>17.949000000000002</v>
      </c>
      <c r="AA634" s="103">
        <v>1.6158999999999999</v>
      </c>
      <c r="AB634" s="103">
        <v>17.449000000000002</v>
      </c>
      <c r="AC634" s="103">
        <v>10.766</v>
      </c>
      <c r="AD634" s="103">
        <v>5.3864999999999998</v>
      </c>
      <c r="AE634" s="103">
        <v>40.453000000000003</v>
      </c>
      <c r="AF634" s="103">
        <v>5.7675000000000001</v>
      </c>
      <c r="AG634" s="103">
        <v>22.756</v>
      </c>
      <c r="AH634" s="103">
        <v>4.8209999999999997</v>
      </c>
      <c r="AI634" s="103">
        <v>22.187000000000001</v>
      </c>
      <c r="AJ634" s="103">
        <v>23.286999999999999</v>
      </c>
      <c r="AK634" s="103">
        <v>7.89</v>
      </c>
      <c r="AL634" s="103">
        <v>8.359</v>
      </c>
      <c r="AM634" s="102">
        <v>16.911000000000001</v>
      </c>
    </row>
    <row r="635" spans="16:39" x14ac:dyDescent="0.25">
      <c r="P635" s="104">
        <v>0.63200000000000001</v>
      </c>
      <c r="Q635" s="103">
        <v>4.2439999999999998</v>
      </c>
      <c r="R635" s="103">
        <v>13.256</v>
      </c>
      <c r="S635" s="103">
        <v>1.3360000000000001</v>
      </c>
      <c r="T635" s="103">
        <v>41.015999999999998</v>
      </c>
      <c r="U635" s="103">
        <v>1.536</v>
      </c>
      <c r="V635" s="103">
        <v>8.8160000000000007</v>
      </c>
      <c r="W635" s="103">
        <v>11.22</v>
      </c>
      <c r="X635" s="103">
        <v>9.7840000000000007</v>
      </c>
      <c r="Y635" s="103">
        <v>9.2840000000000007</v>
      </c>
      <c r="Z635" s="103">
        <v>17.928000000000001</v>
      </c>
      <c r="AA635" s="103">
        <v>1.6148</v>
      </c>
      <c r="AB635" s="103">
        <v>17.428000000000001</v>
      </c>
      <c r="AC635" s="103">
        <v>10.752000000000001</v>
      </c>
      <c r="AD635" s="103">
        <v>5.3780000000000001</v>
      </c>
      <c r="AE635" s="103">
        <v>40.415999999999997</v>
      </c>
      <c r="AF635" s="103">
        <v>5.76</v>
      </c>
      <c r="AG635" s="103">
        <v>22.731999999999999</v>
      </c>
      <c r="AH635" s="103">
        <v>4.8120000000000003</v>
      </c>
      <c r="AI635" s="103">
        <v>22.164000000000001</v>
      </c>
      <c r="AJ635" s="103">
        <v>23.263999999999999</v>
      </c>
      <c r="AK635" s="103">
        <v>7.88</v>
      </c>
      <c r="AL635" s="103">
        <v>8.3480000000000008</v>
      </c>
      <c r="AM635" s="102">
        <v>16.891999999999999</v>
      </c>
    </row>
    <row r="636" spans="16:39" x14ac:dyDescent="0.25">
      <c r="P636" s="104">
        <v>0.63300000000000001</v>
      </c>
      <c r="Q636" s="103">
        <v>4.2359999999999998</v>
      </c>
      <c r="R636" s="103">
        <v>13.239000000000001</v>
      </c>
      <c r="S636" s="103">
        <v>1.3340000000000001</v>
      </c>
      <c r="T636" s="103">
        <v>40.978999999999999</v>
      </c>
      <c r="U636" s="103">
        <v>1.534</v>
      </c>
      <c r="V636" s="103">
        <v>8.8040000000000003</v>
      </c>
      <c r="W636" s="103">
        <v>11.205</v>
      </c>
      <c r="X636" s="103">
        <v>9.7710000000000008</v>
      </c>
      <c r="Y636" s="103">
        <v>9.2710000000000008</v>
      </c>
      <c r="Z636" s="103">
        <v>17.907</v>
      </c>
      <c r="AA636" s="103">
        <v>1.6136999999999999</v>
      </c>
      <c r="AB636" s="103">
        <v>17.407</v>
      </c>
      <c r="AC636" s="103">
        <v>10.738</v>
      </c>
      <c r="AD636" s="103">
        <v>5.3695000000000004</v>
      </c>
      <c r="AE636" s="103">
        <v>40.378999999999998</v>
      </c>
      <c r="AF636" s="103">
        <v>5.7525000000000004</v>
      </c>
      <c r="AG636" s="103">
        <v>22.707999999999998</v>
      </c>
      <c r="AH636" s="103">
        <v>4.8029999999999999</v>
      </c>
      <c r="AI636" s="103">
        <v>22.140999999999998</v>
      </c>
      <c r="AJ636" s="103">
        <v>23.241</v>
      </c>
      <c r="AK636" s="103">
        <v>7.87</v>
      </c>
      <c r="AL636" s="103">
        <v>8.3369999999999997</v>
      </c>
      <c r="AM636" s="102">
        <v>16.873000000000001</v>
      </c>
    </row>
    <row r="637" spans="16:39" x14ac:dyDescent="0.25">
      <c r="P637" s="104">
        <v>0.63400000000000001</v>
      </c>
      <c r="Q637" s="103">
        <v>4.2279999999999998</v>
      </c>
      <c r="R637" s="103">
        <v>13.222</v>
      </c>
      <c r="S637" s="103">
        <v>1.3320000000000001</v>
      </c>
      <c r="T637" s="103">
        <v>40.942</v>
      </c>
      <c r="U637" s="103">
        <v>1.532</v>
      </c>
      <c r="V637" s="103">
        <v>8.7919999999999998</v>
      </c>
      <c r="W637" s="103">
        <v>11.19</v>
      </c>
      <c r="X637" s="103">
        <v>9.7579999999999991</v>
      </c>
      <c r="Y637" s="103">
        <v>9.2579999999999991</v>
      </c>
      <c r="Z637" s="103">
        <v>17.885999999999999</v>
      </c>
      <c r="AA637" s="103">
        <v>1.6126</v>
      </c>
      <c r="AB637" s="103">
        <v>17.385999999999999</v>
      </c>
      <c r="AC637" s="103">
        <v>10.724</v>
      </c>
      <c r="AD637" s="103">
        <v>5.3609999999999998</v>
      </c>
      <c r="AE637" s="103">
        <v>40.341999999999999</v>
      </c>
      <c r="AF637" s="103">
        <v>5.7450000000000001</v>
      </c>
      <c r="AG637" s="103">
        <v>22.684000000000001</v>
      </c>
      <c r="AH637" s="103">
        <v>4.7939999999999996</v>
      </c>
      <c r="AI637" s="103">
        <v>22.117999999999999</v>
      </c>
      <c r="AJ637" s="103">
        <v>23.218</v>
      </c>
      <c r="AK637" s="103">
        <v>7.86</v>
      </c>
      <c r="AL637" s="103">
        <v>8.3260000000000005</v>
      </c>
      <c r="AM637" s="102">
        <v>16.853999999999999</v>
      </c>
    </row>
    <row r="638" spans="16:39" x14ac:dyDescent="0.25">
      <c r="P638" s="104">
        <v>0.63500000000000001</v>
      </c>
      <c r="Q638" s="103">
        <v>4.22</v>
      </c>
      <c r="R638" s="103">
        <v>13.205</v>
      </c>
      <c r="S638" s="103">
        <v>1.33</v>
      </c>
      <c r="T638" s="103">
        <v>40.905000000000001</v>
      </c>
      <c r="U638" s="103">
        <v>1.53</v>
      </c>
      <c r="V638" s="103">
        <v>8.7799999999999994</v>
      </c>
      <c r="W638" s="103">
        <v>11.175000000000001</v>
      </c>
      <c r="X638" s="103">
        <v>9.7449999999999992</v>
      </c>
      <c r="Y638" s="103">
        <v>9.2449999999999992</v>
      </c>
      <c r="Z638" s="103">
        <v>17.864999999999998</v>
      </c>
      <c r="AA638" s="103">
        <v>1.6114999999999999</v>
      </c>
      <c r="AB638" s="103">
        <v>17.364999999999998</v>
      </c>
      <c r="AC638" s="103">
        <v>10.71</v>
      </c>
      <c r="AD638" s="103">
        <v>5.3525</v>
      </c>
      <c r="AE638" s="103">
        <v>40.305</v>
      </c>
      <c r="AF638" s="103">
        <v>5.7374999999999998</v>
      </c>
      <c r="AG638" s="103">
        <v>22.66</v>
      </c>
      <c r="AH638" s="103">
        <v>4.7850000000000001</v>
      </c>
      <c r="AI638" s="103">
        <v>22.094999999999999</v>
      </c>
      <c r="AJ638" s="103">
        <v>23.195</v>
      </c>
      <c r="AK638" s="103">
        <v>7.85</v>
      </c>
      <c r="AL638" s="103">
        <v>8.3149999999999995</v>
      </c>
      <c r="AM638" s="102">
        <v>16.835000000000001</v>
      </c>
    </row>
    <row r="639" spans="16:39" x14ac:dyDescent="0.25">
      <c r="P639" s="104">
        <v>0.63600000000000001</v>
      </c>
      <c r="Q639" s="103">
        <v>4.2119999999999997</v>
      </c>
      <c r="R639" s="103">
        <v>13.188000000000001</v>
      </c>
      <c r="S639" s="103">
        <v>1.3280000000000001</v>
      </c>
      <c r="T639" s="103">
        <v>40.868000000000002</v>
      </c>
      <c r="U639" s="103">
        <v>1.528</v>
      </c>
      <c r="V639" s="103">
        <v>8.7680000000000007</v>
      </c>
      <c r="W639" s="103">
        <v>11.16</v>
      </c>
      <c r="X639" s="103">
        <v>9.7319999999999993</v>
      </c>
      <c r="Y639" s="103">
        <v>9.2319999999999993</v>
      </c>
      <c r="Z639" s="103">
        <v>17.844000000000001</v>
      </c>
      <c r="AA639" s="103">
        <v>1.6104000000000001</v>
      </c>
      <c r="AB639" s="103">
        <v>17.344000000000001</v>
      </c>
      <c r="AC639" s="103">
        <v>10.696</v>
      </c>
      <c r="AD639" s="103">
        <v>5.3440000000000003</v>
      </c>
      <c r="AE639" s="103">
        <v>40.268000000000001</v>
      </c>
      <c r="AF639" s="103">
        <v>5.73</v>
      </c>
      <c r="AG639" s="103">
        <v>22.635999999999999</v>
      </c>
      <c r="AH639" s="103">
        <v>4.7759999999999998</v>
      </c>
      <c r="AI639" s="103">
        <v>22.071999999999999</v>
      </c>
      <c r="AJ639" s="103">
        <v>23.172000000000001</v>
      </c>
      <c r="AK639" s="103">
        <v>7.84</v>
      </c>
      <c r="AL639" s="103">
        <v>8.3040000000000003</v>
      </c>
      <c r="AM639" s="102">
        <v>16.815999999999999</v>
      </c>
    </row>
    <row r="640" spans="16:39" x14ac:dyDescent="0.25">
      <c r="P640" s="104">
        <v>0.63700000000000001</v>
      </c>
      <c r="Q640" s="103">
        <v>4.2039999999999997</v>
      </c>
      <c r="R640" s="103">
        <v>13.170999999999999</v>
      </c>
      <c r="S640" s="103">
        <v>1.3260000000000001</v>
      </c>
      <c r="T640" s="103">
        <v>40.831000000000003</v>
      </c>
      <c r="U640" s="103">
        <v>1.526</v>
      </c>
      <c r="V640" s="103">
        <v>8.7560000000000002</v>
      </c>
      <c r="W640" s="103">
        <v>11.145</v>
      </c>
      <c r="X640" s="103">
        <v>9.7189999999999994</v>
      </c>
      <c r="Y640" s="103">
        <v>9.2189999999999994</v>
      </c>
      <c r="Z640" s="103">
        <v>17.823</v>
      </c>
      <c r="AA640" s="103">
        <v>1.6093</v>
      </c>
      <c r="AB640" s="103">
        <v>17.323</v>
      </c>
      <c r="AC640" s="103">
        <v>10.682</v>
      </c>
      <c r="AD640" s="103">
        <v>5.3354999999999997</v>
      </c>
      <c r="AE640" s="103">
        <v>40.231000000000002</v>
      </c>
      <c r="AF640" s="103">
        <v>5.7225000000000001</v>
      </c>
      <c r="AG640" s="103">
        <v>22.611999999999998</v>
      </c>
      <c r="AH640" s="103">
        <v>4.7670000000000003</v>
      </c>
      <c r="AI640" s="103">
        <v>22.048999999999999</v>
      </c>
      <c r="AJ640" s="103">
        <v>23.149000000000001</v>
      </c>
      <c r="AK640" s="103">
        <v>7.83</v>
      </c>
      <c r="AL640" s="103">
        <v>8.2929999999999993</v>
      </c>
      <c r="AM640" s="102">
        <v>16.797000000000001</v>
      </c>
    </row>
    <row r="641" spans="16:39" x14ac:dyDescent="0.25">
      <c r="P641" s="104">
        <v>0.63800000000000001</v>
      </c>
      <c r="Q641" s="103">
        <v>4.1959999999999997</v>
      </c>
      <c r="R641" s="103">
        <v>13.154</v>
      </c>
      <c r="S641" s="103">
        <v>1.3240000000000001</v>
      </c>
      <c r="T641" s="103">
        <v>40.793999999999997</v>
      </c>
      <c r="U641" s="103">
        <v>1.524</v>
      </c>
      <c r="V641" s="103">
        <v>8.7439999999999998</v>
      </c>
      <c r="W641" s="103">
        <v>11.13</v>
      </c>
      <c r="X641" s="103">
        <v>9.7059999999999995</v>
      </c>
      <c r="Y641" s="103">
        <v>9.2059999999999995</v>
      </c>
      <c r="Z641" s="103">
        <v>17.802</v>
      </c>
      <c r="AA641" s="103">
        <v>1.6082000000000001</v>
      </c>
      <c r="AB641" s="103">
        <v>17.302</v>
      </c>
      <c r="AC641" s="103">
        <v>10.667999999999999</v>
      </c>
      <c r="AD641" s="103">
        <v>5.327</v>
      </c>
      <c r="AE641" s="103">
        <v>40.194000000000003</v>
      </c>
      <c r="AF641" s="103">
        <v>5.7149999999999999</v>
      </c>
      <c r="AG641" s="103">
        <v>22.588000000000001</v>
      </c>
      <c r="AH641" s="103">
        <v>4.758</v>
      </c>
      <c r="AI641" s="103">
        <v>22.026</v>
      </c>
      <c r="AJ641" s="103">
        <v>23.126000000000001</v>
      </c>
      <c r="AK641" s="103">
        <v>7.82</v>
      </c>
      <c r="AL641" s="103">
        <v>8.282</v>
      </c>
      <c r="AM641" s="102">
        <v>16.777999999999999</v>
      </c>
    </row>
    <row r="642" spans="16:39" x14ac:dyDescent="0.25">
      <c r="P642" s="104">
        <v>0.63900000000000001</v>
      </c>
      <c r="Q642" s="103">
        <v>4.1879999999999997</v>
      </c>
      <c r="R642" s="103">
        <v>13.137</v>
      </c>
      <c r="S642" s="103">
        <v>1.3220000000000001</v>
      </c>
      <c r="T642" s="103">
        <v>40.756999999999998</v>
      </c>
      <c r="U642" s="103">
        <v>1.522</v>
      </c>
      <c r="V642" s="103">
        <v>8.7319999999999993</v>
      </c>
      <c r="W642" s="103">
        <v>11.115</v>
      </c>
      <c r="X642" s="103">
        <v>9.6929999999999996</v>
      </c>
      <c r="Y642" s="103">
        <v>9.1929999999999996</v>
      </c>
      <c r="Z642" s="103">
        <v>17.780999999999999</v>
      </c>
      <c r="AA642" s="103">
        <v>1.6071</v>
      </c>
      <c r="AB642" s="103">
        <v>17.280999999999999</v>
      </c>
      <c r="AC642" s="103">
        <v>10.654</v>
      </c>
      <c r="AD642" s="103">
        <v>5.3185000000000002</v>
      </c>
      <c r="AE642" s="103">
        <v>40.156999999999996</v>
      </c>
      <c r="AF642" s="103">
        <v>5.7074999999999996</v>
      </c>
      <c r="AG642" s="103">
        <v>22.564</v>
      </c>
      <c r="AH642" s="103">
        <v>4.7489999999999997</v>
      </c>
      <c r="AI642" s="103">
        <v>22.003</v>
      </c>
      <c r="AJ642" s="103">
        <v>23.103000000000002</v>
      </c>
      <c r="AK642" s="103">
        <v>7.81</v>
      </c>
      <c r="AL642" s="103">
        <v>8.2710000000000008</v>
      </c>
      <c r="AM642" s="102">
        <v>16.759</v>
      </c>
    </row>
    <row r="643" spans="16:39" x14ac:dyDescent="0.25">
      <c r="P643" s="104">
        <v>0.64</v>
      </c>
      <c r="Q643" s="103">
        <v>4.18</v>
      </c>
      <c r="R643" s="103">
        <v>13.12</v>
      </c>
      <c r="S643" s="103">
        <v>1.32</v>
      </c>
      <c r="T643" s="103">
        <v>40.72</v>
      </c>
      <c r="U643" s="103">
        <v>1.52</v>
      </c>
      <c r="V643" s="103">
        <v>8.7200000000000006</v>
      </c>
      <c r="W643" s="103">
        <v>11.1</v>
      </c>
      <c r="X643" s="103">
        <v>9.68</v>
      </c>
      <c r="Y643" s="103">
        <v>9.18</v>
      </c>
      <c r="Z643" s="103">
        <v>17.760000000000002</v>
      </c>
      <c r="AA643" s="103">
        <v>1.6060000000000001</v>
      </c>
      <c r="AB643" s="103">
        <v>17.260000000000002</v>
      </c>
      <c r="AC643" s="103">
        <v>10.64</v>
      </c>
      <c r="AD643" s="103">
        <v>5.31</v>
      </c>
      <c r="AE643" s="103">
        <v>40.119999999999997</v>
      </c>
      <c r="AF643" s="103">
        <v>5.7</v>
      </c>
      <c r="AG643" s="103">
        <v>22.54</v>
      </c>
      <c r="AH643" s="103">
        <v>4.74</v>
      </c>
      <c r="AI643" s="103">
        <v>21.98</v>
      </c>
      <c r="AJ643" s="103">
        <v>23.08</v>
      </c>
      <c r="AK643" s="103">
        <v>7.8</v>
      </c>
      <c r="AL643" s="103">
        <v>8.26</v>
      </c>
      <c r="AM643" s="102">
        <v>16.739999999999998</v>
      </c>
    </row>
    <row r="644" spans="16:39" x14ac:dyDescent="0.25">
      <c r="P644" s="104">
        <v>0.64100000000000001</v>
      </c>
      <c r="Q644" s="103">
        <v>4.1719999999999997</v>
      </c>
      <c r="R644" s="103">
        <v>13.103</v>
      </c>
      <c r="S644" s="103">
        <v>1.3180000000000001</v>
      </c>
      <c r="T644" s="103">
        <v>40.683</v>
      </c>
      <c r="U644" s="103">
        <v>1.518</v>
      </c>
      <c r="V644" s="103">
        <v>8.7080000000000002</v>
      </c>
      <c r="W644" s="103">
        <v>11.085000000000001</v>
      </c>
      <c r="X644" s="103">
        <v>9.6669999999999998</v>
      </c>
      <c r="Y644" s="103">
        <v>9.1669999999999998</v>
      </c>
      <c r="Z644" s="103">
        <v>17.739000000000001</v>
      </c>
      <c r="AA644" s="103">
        <v>1.6049</v>
      </c>
      <c r="AB644" s="103">
        <v>17.239000000000001</v>
      </c>
      <c r="AC644" s="103">
        <v>10.625999999999999</v>
      </c>
      <c r="AD644" s="103">
        <v>5.3014999999999999</v>
      </c>
      <c r="AE644" s="103">
        <v>40.082999999999998</v>
      </c>
      <c r="AF644" s="103">
        <v>5.6924999999999999</v>
      </c>
      <c r="AG644" s="103">
        <v>22.515999999999998</v>
      </c>
      <c r="AH644" s="103">
        <v>4.7309999999999999</v>
      </c>
      <c r="AI644" s="103">
        <v>21.957000000000001</v>
      </c>
      <c r="AJ644" s="103">
        <v>23.056999999999999</v>
      </c>
      <c r="AK644" s="103">
        <v>7.79</v>
      </c>
      <c r="AL644" s="103">
        <v>8.2490000000000006</v>
      </c>
      <c r="AM644" s="102">
        <v>16.721</v>
      </c>
    </row>
    <row r="645" spans="16:39" x14ac:dyDescent="0.25">
      <c r="P645" s="104">
        <v>0.64200000000000002</v>
      </c>
      <c r="Q645" s="103">
        <v>4.1639999999999997</v>
      </c>
      <c r="R645" s="103">
        <v>13.086</v>
      </c>
      <c r="S645" s="103">
        <v>1.3160000000000001</v>
      </c>
      <c r="T645" s="103">
        <v>40.646000000000001</v>
      </c>
      <c r="U645" s="103">
        <v>1.516</v>
      </c>
      <c r="V645" s="103">
        <v>8.6959999999999997</v>
      </c>
      <c r="W645" s="103">
        <v>11.07</v>
      </c>
      <c r="X645" s="103">
        <v>9.6539999999999999</v>
      </c>
      <c r="Y645" s="103">
        <v>9.1539999999999999</v>
      </c>
      <c r="Z645" s="103">
        <v>17.718</v>
      </c>
      <c r="AA645" s="103">
        <v>1.6037999999999999</v>
      </c>
      <c r="AB645" s="103">
        <v>17.218</v>
      </c>
      <c r="AC645" s="103">
        <v>10.612</v>
      </c>
      <c r="AD645" s="103">
        <v>5.2930000000000001</v>
      </c>
      <c r="AE645" s="103">
        <v>40.045999999999999</v>
      </c>
      <c r="AF645" s="103">
        <v>5.6849999999999996</v>
      </c>
      <c r="AG645" s="103">
        <v>22.492000000000001</v>
      </c>
      <c r="AH645" s="103">
        <v>4.7220000000000004</v>
      </c>
      <c r="AI645" s="103">
        <v>21.934000000000001</v>
      </c>
      <c r="AJ645" s="103">
        <v>23.033999999999999</v>
      </c>
      <c r="AK645" s="103">
        <v>7.78</v>
      </c>
      <c r="AL645" s="103">
        <v>8.2379999999999995</v>
      </c>
      <c r="AM645" s="102">
        <v>16.702000000000002</v>
      </c>
    </row>
    <row r="646" spans="16:39" x14ac:dyDescent="0.25">
      <c r="P646" s="104">
        <v>0.64300000000000002</v>
      </c>
      <c r="Q646" s="103">
        <v>4.1559999999999997</v>
      </c>
      <c r="R646" s="103">
        <v>13.069000000000001</v>
      </c>
      <c r="S646" s="103">
        <v>1.3140000000000001</v>
      </c>
      <c r="T646" s="103">
        <v>40.609000000000002</v>
      </c>
      <c r="U646" s="103">
        <v>1.514</v>
      </c>
      <c r="V646" s="103">
        <v>8.6839999999999993</v>
      </c>
      <c r="W646" s="103">
        <v>11.055</v>
      </c>
      <c r="X646" s="103">
        <v>9.641</v>
      </c>
      <c r="Y646" s="103">
        <v>9.141</v>
      </c>
      <c r="Z646" s="103">
        <v>17.696999999999999</v>
      </c>
      <c r="AA646" s="103">
        <v>1.6027</v>
      </c>
      <c r="AB646" s="103">
        <v>17.196999999999999</v>
      </c>
      <c r="AC646" s="103">
        <v>10.598000000000001</v>
      </c>
      <c r="AD646" s="103">
        <v>5.2845000000000004</v>
      </c>
      <c r="AE646" s="103">
        <v>40.009</v>
      </c>
      <c r="AF646" s="103">
        <v>5.6775000000000002</v>
      </c>
      <c r="AG646" s="103">
        <v>22.468</v>
      </c>
      <c r="AH646" s="103">
        <v>4.7130000000000001</v>
      </c>
      <c r="AI646" s="103">
        <v>21.911000000000001</v>
      </c>
      <c r="AJ646" s="103">
        <v>23.010999999999999</v>
      </c>
      <c r="AK646" s="103">
        <v>7.77</v>
      </c>
      <c r="AL646" s="103">
        <v>8.2270000000000003</v>
      </c>
      <c r="AM646" s="102">
        <v>16.683</v>
      </c>
    </row>
    <row r="647" spans="16:39" x14ac:dyDescent="0.25">
      <c r="P647" s="104">
        <v>0.64400000000000002</v>
      </c>
      <c r="Q647" s="103">
        <v>4.1479999999999997</v>
      </c>
      <c r="R647" s="103">
        <v>13.052</v>
      </c>
      <c r="S647" s="103">
        <v>1.3120000000000001</v>
      </c>
      <c r="T647" s="103">
        <v>40.572000000000003</v>
      </c>
      <c r="U647" s="103">
        <v>1.512</v>
      </c>
      <c r="V647" s="103">
        <v>8.6720000000000006</v>
      </c>
      <c r="W647" s="103">
        <v>11.04</v>
      </c>
      <c r="X647" s="103">
        <v>9.6280000000000001</v>
      </c>
      <c r="Y647" s="103">
        <v>9.1280000000000001</v>
      </c>
      <c r="Z647" s="103">
        <v>17.675999999999998</v>
      </c>
      <c r="AA647" s="103">
        <v>1.6015999999999999</v>
      </c>
      <c r="AB647" s="103">
        <v>17.175999999999998</v>
      </c>
      <c r="AC647" s="103">
        <v>10.584</v>
      </c>
      <c r="AD647" s="103">
        <v>5.2759999999999998</v>
      </c>
      <c r="AE647" s="103">
        <v>39.972000000000001</v>
      </c>
      <c r="AF647" s="103">
        <v>5.67</v>
      </c>
      <c r="AG647" s="103">
        <v>22.443999999999999</v>
      </c>
      <c r="AH647" s="103">
        <v>4.7039999999999997</v>
      </c>
      <c r="AI647" s="103">
        <v>21.888000000000002</v>
      </c>
      <c r="AJ647" s="103">
        <v>22.988</v>
      </c>
      <c r="AK647" s="103">
        <v>7.76</v>
      </c>
      <c r="AL647" s="103">
        <v>8.2159999999999993</v>
      </c>
      <c r="AM647" s="102">
        <v>16.664000000000001</v>
      </c>
    </row>
    <row r="648" spans="16:39" x14ac:dyDescent="0.25">
      <c r="P648" s="104">
        <v>0.64500000000000002</v>
      </c>
      <c r="Q648" s="103">
        <v>4.1399999999999997</v>
      </c>
      <c r="R648" s="103">
        <v>13.035</v>
      </c>
      <c r="S648" s="103">
        <v>1.31</v>
      </c>
      <c r="T648" s="103">
        <v>40.534999999999997</v>
      </c>
      <c r="U648" s="103">
        <v>1.51</v>
      </c>
      <c r="V648" s="103">
        <v>8.66</v>
      </c>
      <c r="W648" s="103">
        <v>11.025</v>
      </c>
      <c r="X648" s="103">
        <v>9.6150000000000002</v>
      </c>
      <c r="Y648" s="103">
        <v>9.1150000000000002</v>
      </c>
      <c r="Z648" s="103">
        <v>17.655000000000001</v>
      </c>
      <c r="AA648" s="103">
        <v>1.6005</v>
      </c>
      <c r="AB648" s="103">
        <v>17.155000000000001</v>
      </c>
      <c r="AC648" s="103">
        <v>10.57</v>
      </c>
      <c r="AD648" s="103">
        <v>5.2675000000000001</v>
      </c>
      <c r="AE648" s="103">
        <v>39.935000000000002</v>
      </c>
      <c r="AF648" s="103">
        <v>5.6624999999999996</v>
      </c>
      <c r="AG648" s="103">
        <v>22.42</v>
      </c>
      <c r="AH648" s="103">
        <v>4.6950000000000003</v>
      </c>
      <c r="AI648" s="103">
        <v>21.864999999999998</v>
      </c>
      <c r="AJ648" s="103">
        <v>22.965</v>
      </c>
      <c r="AK648" s="103">
        <v>7.75</v>
      </c>
      <c r="AL648" s="103">
        <v>8.2050000000000001</v>
      </c>
      <c r="AM648" s="102">
        <v>16.645</v>
      </c>
    </row>
    <row r="649" spans="16:39" x14ac:dyDescent="0.25">
      <c r="P649" s="104">
        <v>0.64600000000000002</v>
      </c>
      <c r="Q649" s="103">
        <v>4.1319999999999997</v>
      </c>
      <c r="R649" s="103">
        <v>13.018000000000001</v>
      </c>
      <c r="S649" s="103">
        <v>1.3080000000000001</v>
      </c>
      <c r="T649" s="103">
        <v>40.497999999999998</v>
      </c>
      <c r="U649" s="103">
        <v>1.508</v>
      </c>
      <c r="V649" s="103">
        <v>8.6479999999999997</v>
      </c>
      <c r="W649" s="103">
        <v>11.01</v>
      </c>
      <c r="X649" s="103">
        <v>9.6020000000000003</v>
      </c>
      <c r="Y649" s="103">
        <v>9.1020000000000003</v>
      </c>
      <c r="Z649" s="103">
        <v>17.634</v>
      </c>
      <c r="AA649" s="103">
        <v>1.5993999999999999</v>
      </c>
      <c r="AB649" s="103">
        <v>17.134</v>
      </c>
      <c r="AC649" s="103">
        <v>10.555999999999999</v>
      </c>
      <c r="AD649" s="103">
        <v>5.2590000000000003</v>
      </c>
      <c r="AE649" s="103">
        <v>39.898000000000003</v>
      </c>
      <c r="AF649" s="103">
        <v>5.6550000000000002</v>
      </c>
      <c r="AG649" s="103">
        <v>22.396000000000001</v>
      </c>
      <c r="AH649" s="103">
        <v>4.6859999999999999</v>
      </c>
      <c r="AI649" s="103">
        <v>21.841999999999999</v>
      </c>
      <c r="AJ649" s="103">
        <v>22.942</v>
      </c>
      <c r="AK649" s="103">
        <v>7.74</v>
      </c>
      <c r="AL649" s="103">
        <v>8.1940000000000008</v>
      </c>
      <c r="AM649" s="102">
        <v>16.626000000000001</v>
      </c>
    </row>
    <row r="650" spans="16:39" x14ac:dyDescent="0.25">
      <c r="P650" s="104">
        <v>0.64700000000000002</v>
      </c>
      <c r="Q650" s="103">
        <v>4.1239999999999997</v>
      </c>
      <c r="R650" s="103">
        <v>13.000999999999999</v>
      </c>
      <c r="S650" s="103">
        <v>1.306</v>
      </c>
      <c r="T650" s="103">
        <v>40.460999999999999</v>
      </c>
      <c r="U650" s="103">
        <v>1.506</v>
      </c>
      <c r="V650" s="103">
        <v>8.6359999999999992</v>
      </c>
      <c r="W650" s="103">
        <v>10.994999999999999</v>
      </c>
      <c r="X650" s="103">
        <v>9.5890000000000004</v>
      </c>
      <c r="Y650" s="103">
        <v>9.0890000000000004</v>
      </c>
      <c r="Z650" s="103">
        <v>17.613</v>
      </c>
      <c r="AA650" s="103">
        <v>1.5983000000000001</v>
      </c>
      <c r="AB650" s="103">
        <v>17.113</v>
      </c>
      <c r="AC650" s="103">
        <v>10.542</v>
      </c>
      <c r="AD650" s="103">
        <v>5.2504999999999997</v>
      </c>
      <c r="AE650" s="103">
        <v>39.860999999999997</v>
      </c>
      <c r="AF650" s="103">
        <v>5.6475</v>
      </c>
      <c r="AG650" s="103">
        <v>22.372</v>
      </c>
      <c r="AH650" s="103">
        <v>4.6769999999999996</v>
      </c>
      <c r="AI650" s="103">
        <v>21.818999999999999</v>
      </c>
      <c r="AJ650" s="103">
        <v>22.919</v>
      </c>
      <c r="AK650" s="103">
        <v>7.73</v>
      </c>
      <c r="AL650" s="103">
        <v>8.1829999999999998</v>
      </c>
      <c r="AM650" s="102">
        <v>16.606999999999999</v>
      </c>
    </row>
    <row r="651" spans="16:39" x14ac:dyDescent="0.25">
      <c r="P651" s="104">
        <v>0.64800000000000002</v>
      </c>
      <c r="Q651" s="103">
        <v>4.1159999999999997</v>
      </c>
      <c r="R651" s="103">
        <v>12.984</v>
      </c>
      <c r="S651" s="103">
        <v>1.304</v>
      </c>
      <c r="T651" s="103">
        <v>40.423999999999999</v>
      </c>
      <c r="U651" s="103">
        <v>1.504</v>
      </c>
      <c r="V651" s="103">
        <v>8.6240000000000006</v>
      </c>
      <c r="W651" s="103">
        <v>10.98</v>
      </c>
      <c r="X651" s="103">
        <v>9.5760000000000005</v>
      </c>
      <c r="Y651" s="103">
        <v>9.0760000000000005</v>
      </c>
      <c r="Z651" s="103">
        <v>17.591999999999999</v>
      </c>
      <c r="AA651" s="103">
        <v>1.5972</v>
      </c>
      <c r="AB651" s="103">
        <v>17.091999999999999</v>
      </c>
      <c r="AC651" s="103">
        <v>10.528</v>
      </c>
      <c r="AD651" s="103">
        <v>5.242</v>
      </c>
      <c r="AE651" s="103">
        <v>39.823999999999998</v>
      </c>
      <c r="AF651" s="103">
        <v>5.64</v>
      </c>
      <c r="AG651" s="103">
        <v>22.347999999999999</v>
      </c>
      <c r="AH651" s="103">
        <v>4.6680000000000001</v>
      </c>
      <c r="AI651" s="103">
        <v>21.795999999999999</v>
      </c>
      <c r="AJ651" s="103">
        <v>22.896000000000001</v>
      </c>
      <c r="AK651" s="103">
        <v>7.72</v>
      </c>
      <c r="AL651" s="103">
        <v>8.1720000000000006</v>
      </c>
      <c r="AM651" s="102">
        <v>16.588000000000001</v>
      </c>
    </row>
    <row r="652" spans="16:39" x14ac:dyDescent="0.25">
      <c r="P652" s="104">
        <v>0.64900000000000002</v>
      </c>
      <c r="Q652" s="103">
        <v>4.1079999999999997</v>
      </c>
      <c r="R652" s="103">
        <v>12.967000000000001</v>
      </c>
      <c r="S652" s="103">
        <v>1.302</v>
      </c>
      <c r="T652" s="103">
        <v>40.387</v>
      </c>
      <c r="U652" s="103">
        <v>1.502</v>
      </c>
      <c r="V652" s="103">
        <v>8.6120000000000001</v>
      </c>
      <c r="W652" s="103">
        <v>10.965</v>
      </c>
      <c r="X652" s="103">
        <v>9.5630000000000006</v>
      </c>
      <c r="Y652" s="103">
        <v>9.0630000000000006</v>
      </c>
      <c r="Z652" s="103">
        <v>17.571000000000002</v>
      </c>
      <c r="AA652" s="103">
        <v>1.5961000000000001</v>
      </c>
      <c r="AB652" s="103">
        <v>17.071000000000002</v>
      </c>
      <c r="AC652" s="103">
        <v>10.513999999999999</v>
      </c>
      <c r="AD652" s="103">
        <v>5.2335000000000003</v>
      </c>
      <c r="AE652" s="103">
        <v>39.786999999999999</v>
      </c>
      <c r="AF652" s="103">
        <v>5.6325000000000003</v>
      </c>
      <c r="AG652" s="103">
        <v>22.324000000000002</v>
      </c>
      <c r="AH652" s="103">
        <v>4.6589999999999998</v>
      </c>
      <c r="AI652" s="103">
        <v>21.773</v>
      </c>
      <c r="AJ652" s="103">
        <v>22.873000000000001</v>
      </c>
      <c r="AK652" s="103">
        <v>7.71</v>
      </c>
      <c r="AL652" s="103">
        <v>8.1609999999999996</v>
      </c>
      <c r="AM652" s="102">
        <v>16.568999999999999</v>
      </c>
    </row>
    <row r="653" spans="16:39" x14ac:dyDescent="0.25">
      <c r="P653" s="104">
        <v>0.65</v>
      </c>
      <c r="Q653" s="103">
        <v>4.0999999999999996</v>
      </c>
      <c r="R653" s="103">
        <v>12.95</v>
      </c>
      <c r="S653" s="103">
        <v>1.3</v>
      </c>
      <c r="T653" s="103">
        <v>40.35</v>
      </c>
      <c r="U653" s="103">
        <v>1.5</v>
      </c>
      <c r="V653" s="103">
        <v>8.6</v>
      </c>
      <c r="W653" s="103">
        <v>10.95</v>
      </c>
      <c r="X653" s="103">
        <v>9.5500000000000007</v>
      </c>
      <c r="Y653" s="103">
        <v>9.0500000000000007</v>
      </c>
      <c r="Z653" s="103">
        <v>17.55</v>
      </c>
      <c r="AA653" s="103">
        <v>1.595</v>
      </c>
      <c r="AB653" s="103">
        <v>17.05</v>
      </c>
      <c r="AC653" s="103">
        <v>10.5</v>
      </c>
      <c r="AD653" s="103">
        <v>5.2249999999999996</v>
      </c>
      <c r="AE653" s="103">
        <v>39.75</v>
      </c>
      <c r="AF653" s="103">
        <v>5.625</v>
      </c>
      <c r="AG653" s="103">
        <v>22.3</v>
      </c>
      <c r="AH653" s="103">
        <v>4.6500000000000004</v>
      </c>
      <c r="AI653" s="103">
        <v>21.75</v>
      </c>
      <c r="AJ653" s="103">
        <v>22.85</v>
      </c>
      <c r="AK653" s="103">
        <v>7.7</v>
      </c>
      <c r="AL653" s="103">
        <v>8.15</v>
      </c>
      <c r="AM653" s="102">
        <v>16.55</v>
      </c>
    </row>
    <row r="654" spans="16:39" x14ac:dyDescent="0.25">
      <c r="P654" s="104">
        <v>0.65100000000000002</v>
      </c>
      <c r="Q654" s="103">
        <v>4.0919999999999996</v>
      </c>
      <c r="R654" s="103">
        <v>12.933</v>
      </c>
      <c r="S654" s="103">
        <v>1.298</v>
      </c>
      <c r="T654" s="103">
        <v>40.313000000000002</v>
      </c>
      <c r="U654" s="103">
        <v>1.498</v>
      </c>
      <c r="V654" s="103">
        <v>8.5879999999999992</v>
      </c>
      <c r="W654" s="103">
        <v>10.935</v>
      </c>
      <c r="X654" s="103">
        <v>9.5370000000000008</v>
      </c>
      <c r="Y654" s="103">
        <v>9.0370000000000008</v>
      </c>
      <c r="Z654" s="103">
        <v>17.529</v>
      </c>
      <c r="AA654" s="103">
        <v>1.5939000000000001</v>
      </c>
      <c r="AB654" s="103">
        <v>17.029</v>
      </c>
      <c r="AC654" s="103">
        <v>10.486000000000001</v>
      </c>
      <c r="AD654" s="103">
        <v>5.2164999999999999</v>
      </c>
      <c r="AE654" s="103">
        <v>39.713000000000001</v>
      </c>
      <c r="AF654" s="103">
        <v>5.6174999999999997</v>
      </c>
      <c r="AG654" s="103">
        <v>22.276</v>
      </c>
      <c r="AH654" s="103">
        <v>4.641</v>
      </c>
      <c r="AI654" s="103">
        <v>21.727</v>
      </c>
      <c r="AJ654" s="103">
        <v>22.827000000000002</v>
      </c>
      <c r="AK654" s="103">
        <v>7.69</v>
      </c>
      <c r="AL654" s="103">
        <v>8.1389999999999993</v>
      </c>
      <c r="AM654" s="102">
        <v>16.530999999999999</v>
      </c>
    </row>
    <row r="655" spans="16:39" x14ac:dyDescent="0.25">
      <c r="P655" s="104">
        <v>0.65200000000000002</v>
      </c>
      <c r="Q655" s="103">
        <v>4.0839999999999996</v>
      </c>
      <c r="R655" s="103">
        <v>12.916</v>
      </c>
      <c r="S655" s="103">
        <v>1.296</v>
      </c>
      <c r="T655" s="103">
        <v>40.276000000000003</v>
      </c>
      <c r="U655" s="103">
        <v>1.496</v>
      </c>
      <c r="V655" s="103">
        <v>8.5760000000000005</v>
      </c>
      <c r="W655" s="103">
        <v>10.92</v>
      </c>
      <c r="X655" s="103">
        <v>9.5239999999999991</v>
      </c>
      <c r="Y655" s="103">
        <v>9.0239999999999991</v>
      </c>
      <c r="Z655" s="103">
        <v>17.507999999999999</v>
      </c>
      <c r="AA655" s="103">
        <v>1.5928</v>
      </c>
      <c r="AB655" s="103">
        <v>17.007999999999999</v>
      </c>
      <c r="AC655" s="103">
        <v>10.472</v>
      </c>
      <c r="AD655" s="103">
        <v>5.2080000000000002</v>
      </c>
      <c r="AE655" s="103">
        <v>39.676000000000002</v>
      </c>
      <c r="AF655" s="103">
        <v>5.61</v>
      </c>
      <c r="AG655" s="103">
        <v>22.251999999999999</v>
      </c>
      <c r="AH655" s="103">
        <v>4.6319999999999997</v>
      </c>
      <c r="AI655" s="103">
        <v>21.704000000000001</v>
      </c>
      <c r="AJ655" s="103">
        <v>22.803999999999998</v>
      </c>
      <c r="AK655" s="103">
        <v>7.68</v>
      </c>
      <c r="AL655" s="103">
        <v>8.1280000000000001</v>
      </c>
      <c r="AM655" s="102">
        <v>16.512</v>
      </c>
    </row>
    <row r="656" spans="16:39" x14ac:dyDescent="0.25">
      <c r="P656" s="104">
        <v>0.65300000000000002</v>
      </c>
      <c r="Q656" s="103">
        <v>4.0759999999999996</v>
      </c>
      <c r="R656" s="103">
        <v>12.898999999999999</v>
      </c>
      <c r="S656" s="103">
        <v>1.294</v>
      </c>
      <c r="T656" s="103">
        <v>40.238999999999997</v>
      </c>
      <c r="U656" s="103">
        <v>1.494</v>
      </c>
      <c r="V656" s="103">
        <v>8.5640000000000001</v>
      </c>
      <c r="W656" s="103">
        <v>10.904999999999999</v>
      </c>
      <c r="X656" s="103">
        <v>9.5109999999999992</v>
      </c>
      <c r="Y656" s="103">
        <v>9.0109999999999992</v>
      </c>
      <c r="Z656" s="103">
        <v>17.486999999999998</v>
      </c>
      <c r="AA656" s="103">
        <v>1.5916999999999999</v>
      </c>
      <c r="AB656" s="103">
        <v>16.986999999999998</v>
      </c>
      <c r="AC656" s="103">
        <v>10.458</v>
      </c>
      <c r="AD656" s="103">
        <v>5.1994999999999996</v>
      </c>
      <c r="AE656" s="103">
        <v>39.639000000000003</v>
      </c>
      <c r="AF656" s="103">
        <v>5.6025</v>
      </c>
      <c r="AG656" s="103">
        <v>22.228000000000002</v>
      </c>
      <c r="AH656" s="103">
        <v>4.6230000000000002</v>
      </c>
      <c r="AI656" s="103">
        <v>21.681000000000001</v>
      </c>
      <c r="AJ656" s="103">
        <v>22.780999999999999</v>
      </c>
      <c r="AK656" s="103">
        <v>7.67</v>
      </c>
      <c r="AL656" s="103">
        <v>8.1170000000000009</v>
      </c>
      <c r="AM656" s="102">
        <v>16.492999999999999</v>
      </c>
    </row>
    <row r="657" spans="16:39" x14ac:dyDescent="0.25">
      <c r="P657" s="104">
        <v>0.65400000000000003</v>
      </c>
      <c r="Q657" s="103">
        <v>4.0679999999999996</v>
      </c>
      <c r="R657" s="103">
        <v>12.882</v>
      </c>
      <c r="S657" s="103">
        <v>1.292</v>
      </c>
      <c r="T657" s="103">
        <v>40.201999999999998</v>
      </c>
      <c r="U657" s="103">
        <v>1.492</v>
      </c>
      <c r="V657" s="103">
        <v>8.5519999999999996</v>
      </c>
      <c r="W657" s="103">
        <v>10.89</v>
      </c>
      <c r="X657" s="103">
        <v>9.4979999999999993</v>
      </c>
      <c r="Y657" s="103">
        <v>8.9979999999999993</v>
      </c>
      <c r="Z657" s="103">
        <v>17.466000000000001</v>
      </c>
      <c r="AA657" s="103">
        <v>1.5906</v>
      </c>
      <c r="AB657" s="103">
        <v>16.966000000000001</v>
      </c>
      <c r="AC657" s="103">
        <v>10.444000000000001</v>
      </c>
      <c r="AD657" s="103">
        <v>5.1909999999999998</v>
      </c>
      <c r="AE657" s="103">
        <v>39.601999999999997</v>
      </c>
      <c r="AF657" s="103">
        <v>5.5949999999999998</v>
      </c>
      <c r="AG657" s="103">
        <v>22.204000000000001</v>
      </c>
      <c r="AH657" s="103">
        <v>4.6139999999999999</v>
      </c>
      <c r="AI657" s="103">
        <v>21.658000000000001</v>
      </c>
      <c r="AJ657" s="103">
        <v>22.757999999999999</v>
      </c>
      <c r="AK657" s="103">
        <v>7.66</v>
      </c>
      <c r="AL657" s="103">
        <v>8.1059999999999999</v>
      </c>
      <c r="AM657" s="102">
        <v>16.474</v>
      </c>
    </row>
    <row r="658" spans="16:39" x14ac:dyDescent="0.25">
      <c r="P658" s="104">
        <v>0.65500000000000003</v>
      </c>
      <c r="Q658" s="103">
        <v>4.0599999999999996</v>
      </c>
      <c r="R658" s="103">
        <v>12.865</v>
      </c>
      <c r="S658" s="103">
        <v>1.29</v>
      </c>
      <c r="T658" s="103">
        <v>40.164999999999999</v>
      </c>
      <c r="U658" s="103">
        <v>1.49</v>
      </c>
      <c r="V658" s="103">
        <v>8.5399999999999991</v>
      </c>
      <c r="W658" s="103">
        <v>10.875</v>
      </c>
      <c r="X658" s="103">
        <v>9.4849999999999994</v>
      </c>
      <c r="Y658" s="103">
        <v>8.9849999999999994</v>
      </c>
      <c r="Z658" s="103">
        <v>17.445</v>
      </c>
      <c r="AA658" s="103">
        <v>1.5894999999999999</v>
      </c>
      <c r="AB658" s="103">
        <v>16.945</v>
      </c>
      <c r="AC658" s="103">
        <v>10.43</v>
      </c>
      <c r="AD658" s="103">
        <v>5.1825000000000001</v>
      </c>
      <c r="AE658" s="103">
        <v>39.564999999999998</v>
      </c>
      <c r="AF658" s="103">
        <v>5.5875000000000004</v>
      </c>
      <c r="AG658" s="103">
        <v>22.18</v>
      </c>
      <c r="AH658" s="103">
        <v>4.6050000000000004</v>
      </c>
      <c r="AI658" s="103">
        <v>21.635000000000002</v>
      </c>
      <c r="AJ658" s="103">
        <v>22.734999999999999</v>
      </c>
      <c r="AK658" s="103">
        <v>7.65</v>
      </c>
      <c r="AL658" s="103">
        <v>8.0950000000000006</v>
      </c>
      <c r="AM658" s="102">
        <v>16.454999999999998</v>
      </c>
    </row>
    <row r="659" spans="16:39" x14ac:dyDescent="0.25">
      <c r="P659" s="104">
        <v>0.65600000000000003</v>
      </c>
      <c r="Q659" s="103">
        <v>4.0519999999999996</v>
      </c>
      <c r="R659" s="103">
        <v>12.848000000000001</v>
      </c>
      <c r="S659" s="103">
        <v>1.288</v>
      </c>
      <c r="T659" s="103">
        <v>40.128</v>
      </c>
      <c r="U659" s="103">
        <v>1.488</v>
      </c>
      <c r="V659" s="103">
        <v>8.5280000000000005</v>
      </c>
      <c r="W659" s="103">
        <v>10.86</v>
      </c>
      <c r="X659" s="103">
        <v>9.4719999999999995</v>
      </c>
      <c r="Y659" s="103">
        <v>8.9719999999999995</v>
      </c>
      <c r="Z659" s="103">
        <v>17.423999999999999</v>
      </c>
      <c r="AA659" s="103">
        <v>1.5884</v>
      </c>
      <c r="AB659" s="103">
        <v>16.923999999999999</v>
      </c>
      <c r="AC659" s="103">
        <v>10.416</v>
      </c>
      <c r="AD659" s="103">
        <v>5.1740000000000004</v>
      </c>
      <c r="AE659" s="103">
        <v>39.527999999999999</v>
      </c>
      <c r="AF659" s="103">
        <v>5.58</v>
      </c>
      <c r="AG659" s="103">
        <v>22.155999999999999</v>
      </c>
      <c r="AH659" s="103">
        <v>4.5960000000000001</v>
      </c>
      <c r="AI659" s="103">
        <v>21.611999999999998</v>
      </c>
      <c r="AJ659" s="103">
        <v>22.712</v>
      </c>
      <c r="AK659" s="103">
        <v>7.64</v>
      </c>
      <c r="AL659" s="103">
        <v>8.0839999999999996</v>
      </c>
      <c r="AM659" s="102">
        <v>16.436</v>
      </c>
    </row>
    <row r="660" spans="16:39" x14ac:dyDescent="0.25">
      <c r="P660" s="104">
        <v>0.65700000000000003</v>
      </c>
      <c r="Q660" s="103">
        <v>4.0439999999999996</v>
      </c>
      <c r="R660" s="103">
        <v>12.831</v>
      </c>
      <c r="S660" s="103">
        <v>1.286</v>
      </c>
      <c r="T660" s="103">
        <v>40.091000000000001</v>
      </c>
      <c r="U660" s="103">
        <v>1.486</v>
      </c>
      <c r="V660" s="103">
        <v>8.516</v>
      </c>
      <c r="W660" s="103">
        <v>10.845000000000001</v>
      </c>
      <c r="X660" s="103">
        <v>9.4589999999999996</v>
      </c>
      <c r="Y660" s="103">
        <v>8.9589999999999996</v>
      </c>
      <c r="Z660" s="103">
        <v>17.402999999999999</v>
      </c>
      <c r="AA660" s="103">
        <v>1.5872999999999999</v>
      </c>
      <c r="AB660" s="103">
        <v>16.902999999999999</v>
      </c>
      <c r="AC660" s="103">
        <v>10.401999999999999</v>
      </c>
      <c r="AD660" s="103">
        <v>5.1654999999999998</v>
      </c>
      <c r="AE660" s="103">
        <v>39.491</v>
      </c>
      <c r="AF660" s="103">
        <v>5.5724999999999998</v>
      </c>
      <c r="AG660" s="103">
        <v>22.132000000000001</v>
      </c>
      <c r="AH660" s="103">
        <v>4.5869999999999997</v>
      </c>
      <c r="AI660" s="103">
        <v>21.588999999999999</v>
      </c>
      <c r="AJ660" s="103">
        <v>22.689</v>
      </c>
      <c r="AK660" s="103">
        <v>7.63</v>
      </c>
      <c r="AL660" s="103">
        <v>8.0730000000000004</v>
      </c>
      <c r="AM660" s="102">
        <v>16.417000000000002</v>
      </c>
    </row>
    <row r="661" spans="16:39" x14ac:dyDescent="0.25">
      <c r="P661" s="104">
        <v>0.65800000000000003</v>
      </c>
      <c r="Q661" s="103">
        <v>4.0359999999999996</v>
      </c>
      <c r="R661" s="103">
        <v>12.814</v>
      </c>
      <c r="S661" s="103">
        <v>1.284</v>
      </c>
      <c r="T661" s="103">
        <v>40.054000000000002</v>
      </c>
      <c r="U661" s="103">
        <v>1.484</v>
      </c>
      <c r="V661" s="103">
        <v>8.5039999999999996</v>
      </c>
      <c r="W661" s="103">
        <v>10.83</v>
      </c>
      <c r="X661" s="103">
        <v>9.4459999999999997</v>
      </c>
      <c r="Y661" s="103">
        <v>8.9459999999999997</v>
      </c>
      <c r="Z661" s="103">
        <v>17.382000000000001</v>
      </c>
      <c r="AA661" s="103">
        <v>1.5862000000000001</v>
      </c>
      <c r="AB661" s="103">
        <v>16.882000000000001</v>
      </c>
      <c r="AC661" s="103">
        <v>10.388</v>
      </c>
      <c r="AD661" s="103">
        <v>5.157</v>
      </c>
      <c r="AE661" s="103">
        <v>39.454000000000001</v>
      </c>
      <c r="AF661" s="103">
        <v>5.5650000000000004</v>
      </c>
      <c r="AG661" s="103">
        <v>22.108000000000001</v>
      </c>
      <c r="AH661" s="103">
        <v>4.5780000000000003</v>
      </c>
      <c r="AI661" s="103">
        <v>21.565999999999999</v>
      </c>
      <c r="AJ661" s="103">
        <v>22.666</v>
      </c>
      <c r="AK661" s="103">
        <v>7.62</v>
      </c>
      <c r="AL661" s="103">
        <v>8.0619999999999994</v>
      </c>
      <c r="AM661" s="102">
        <v>16.398</v>
      </c>
    </row>
    <row r="662" spans="16:39" x14ac:dyDescent="0.25">
      <c r="P662" s="104">
        <v>0.65900000000000003</v>
      </c>
      <c r="Q662" s="103">
        <v>4.0279999999999996</v>
      </c>
      <c r="R662" s="103">
        <v>12.797000000000001</v>
      </c>
      <c r="S662" s="103">
        <v>1.282</v>
      </c>
      <c r="T662" s="103">
        <v>40.017000000000003</v>
      </c>
      <c r="U662" s="103">
        <v>1.482</v>
      </c>
      <c r="V662" s="103">
        <v>8.4920000000000009</v>
      </c>
      <c r="W662" s="103">
        <v>10.815</v>
      </c>
      <c r="X662" s="103">
        <v>9.4329999999999998</v>
      </c>
      <c r="Y662" s="103">
        <v>8.9329999999999998</v>
      </c>
      <c r="Z662" s="103">
        <v>17.361000000000001</v>
      </c>
      <c r="AA662" s="103">
        <v>1.5851</v>
      </c>
      <c r="AB662" s="103">
        <v>16.861000000000001</v>
      </c>
      <c r="AC662" s="103">
        <v>10.374000000000001</v>
      </c>
      <c r="AD662" s="103">
        <v>5.1485000000000003</v>
      </c>
      <c r="AE662" s="103">
        <v>39.417000000000002</v>
      </c>
      <c r="AF662" s="103">
        <v>5.5575000000000001</v>
      </c>
      <c r="AG662" s="103">
        <v>22.084</v>
      </c>
      <c r="AH662" s="103">
        <v>4.569</v>
      </c>
      <c r="AI662" s="103">
        <v>21.542999999999999</v>
      </c>
      <c r="AJ662" s="103">
        <v>22.643000000000001</v>
      </c>
      <c r="AK662" s="103">
        <v>7.61</v>
      </c>
      <c r="AL662" s="103">
        <v>8.0510000000000002</v>
      </c>
      <c r="AM662" s="102">
        <v>16.379000000000001</v>
      </c>
    </row>
    <row r="663" spans="16:39" x14ac:dyDescent="0.25">
      <c r="P663" s="104">
        <v>0.66</v>
      </c>
      <c r="Q663" s="103">
        <v>4.0199999999999996</v>
      </c>
      <c r="R663" s="103">
        <v>12.78</v>
      </c>
      <c r="S663" s="103">
        <v>1.28</v>
      </c>
      <c r="T663" s="103">
        <v>39.979999999999997</v>
      </c>
      <c r="U663" s="103">
        <v>1.48</v>
      </c>
      <c r="V663" s="103">
        <v>8.48</v>
      </c>
      <c r="W663" s="103">
        <v>10.8</v>
      </c>
      <c r="X663" s="103">
        <v>9.42</v>
      </c>
      <c r="Y663" s="103">
        <v>8.92</v>
      </c>
      <c r="Z663" s="103">
        <v>17.34</v>
      </c>
      <c r="AA663" s="103">
        <v>1.5840000000000001</v>
      </c>
      <c r="AB663" s="103">
        <v>16.84</v>
      </c>
      <c r="AC663" s="103">
        <v>10.36</v>
      </c>
      <c r="AD663" s="103">
        <v>5.14</v>
      </c>
      <c r="AE663" s="103">
        <v>39.380000000000003</v>
      </c>
      <c r="AF663" s="103">
        <v>5.55</v>
      </c>
      <c r="AG663" s="103">
        <v>22.06</v>
      </c>
      <c r="AH663" s="103">
        <v>4.5599999999999996</v>
      </c>
      <c r="AI663" s="103">
        <v>21.52</v>
      </c>
      <c r="AJ663" s="103">
        <v>22.62</v>
      </c>
      <c r="AK663" s="103">
        <v>7.6</v>
      </c>
      <c r="AL663" s="103">
        <v>8.0399999999999991</v>
      </c>
      <c r="AM663" s="102">
        <v>16.36</v>
      </c>
    </row>
    <row r="664" spans="16:39" x14ac:dyDescent="0.25">
      <c r="P664" s="104">
        <v>0.66100000000000003</v>
      </c>
      <c r="Q664" s="103">
        <v>4.0119999999999996</v>
      </c>
      <c r="R664" s="103">
        <v>12.763</v>
      </c>
      <c r="S664" s="103">
        <v>1.278</v>
      </c>
      <c r="T664" s="103">
        <v>39.942999999999998</v>
      </c>
      <c r="U664" s="103">
        <v>1.478</v>
      </c>
      <c r="V664" s="103">
        <v>8.468</v>
      </c>
      <c r="W664" s="103">
        <v>10.785</v>
      </c>
      <c r="X664" s="103">
        <v>9.407</v>
      </c>
      <c r="Y664" s="103">
        <v>8.907</v>
      </c>
      <c r="Z664" s="103">
        <v>17.318999999999999</v>
      </c>
      <c r="AA664" s="103">
        <v>1.5829</v>
      </c>
      <c r="AB664" s="103">
        <v>16.818999999999999</v>
      </c>
      <c r="AC664" s="103">
        <v>10.346</v>
      </c>
      <c r="AD664" s="103">
        <v>5.1315</v>
      </c>
      <c r="AE664" s="103">
        <v>39.343000000000004</v>
      </c>
      <c r="AF664" s="103">
        <v>5.5425000000000004</v>
      </c>
      <c r="AG664" s="103">
        <v>22.036000000000001</v>
      </c>
      <c r="AH664" s="103">
        <v>4.5510000000000002</v>
      </c>
      <c r="AI664" s="103">
        <v>21.497</v>
      </c>
      <c r="AJ664" s="103">
        <v>22.597000000000001</v>
      </c>
      <c r="AK664" s="103">
        <v>7.59</v>
      </c>
      <c r="AL664" s="103">
        <v>8.0289999999999999</v>
      </c>
      <c r="AM664" s="102">
        <v>16.341000000000001</v>
      </c>
    </row>
    <row r="665" spans="16:39" x14ac:dyDescent="0.25">
      <c r="P665" s="104">
        <v>0.66200000000000003</v>
      </c>
      <c r="Q665" s="103">
        <v>4.0039999999999996</v>
      </c>
      <c r="R665" s="103">
        <v>12.746</v>
      </c>
      <c r="S665" s="103">
        <v>1.276</v>
      </c>
      <c r="T665" s="103">
        <v>39.905999999999999</v>
      </c>
      <c r="U665" s="103">
        <v>1.476</v>
      </c>
      <c r="V665" s="103">
        <v>8.4559999999999995</v>
      </c>
      <c r="W665" s="103">
        <v>10.77</v>
      </c>
      <c r="X665" s="103">
        <v>9.3940000000000001</v>
      </c>
      <c r="Y665" s="103">
        <v>8.8940000000000001</v>
      </c>
      <c r="Z665" s="103">
        <v>17.297999999999998</v>
      </c>
      <c r="AA665" s="103">
        <v>1.5818000000000001</v>
      </c>
      <c r="AB665" s="103">
        <v>16.797999999999998</v>
      </c>
      <c r="AC665" s="103">
        <v>10.332000000000001</v>
      </c>
      <c r="AD665" s="103">
        <v>5.1230000000000002</v>
      </c>
      <c r="AE665" s="103">
        <v>39.305999999999997</v>
      </c>
      <c r="AF665" s="103">
        <v>5.5350000000000001</v>
      </c>
      <c r="AG665" s="103">
        <v>22.012</v>
      </c>
      <c r="AH665" s="103">
        <v>4.5419999999999998</v>
      </c>
      <c r="AI665" s="103">
        <v>21.474</v>
      </c>
      <c r="AJ665" s="103">
        <v>22.574000000000002</v>
      </c>
      <c r="AK665" s="103">
        <v>7.58</v>
      </c>
      <c r="AL665" s="103">
        <v>8.0180000000000007</v>
      </c>
      <c r="AM665" s="102">
        <v>16.321999999999999</v>
      </c>
    </row>
    <row r="666" spans="16:39" x14ac:dyDescent="0.25">
      <c r="P666" s="104">
        <v>0.66300000000000003</v>
      </c>
      <c r="Q666" s="103">
        <v>3.996</v>
      </c>
      <c r="R666" s="103">
        <v>12.728999999999999</v>
      </c>
      <c r="S666" s="103">
        <v>1.274</v>
      </c>
      <c r="T666" s="103">
        <v>39.869</v>
      </c>
      <c r="U666" s="103">
        <v>1.474</v>
      </c>
      <c r="V666" s="103">
        <v>8.4440000000000008</v>
      </c>
      <c r="W666" s="103">
        <v>10.755000000000001</v>
      </c>
      <c r="X666" s="103">
        <v>9.3810000000000002</v>
      </c>
      <c r="Y666" s="103">
        <v>8.8810000000000002</v>
      </c>
      <c r="Z666" s="103">
        <v>17.277000000000001</v>
      </c>
      <c r="AA666" s="103">
        <v>1.5807</v>
      </c>
      <c r="AB666" s="103">
        <v>16.777000000000001</v>
      </c>
      <c r="AC666" s="103">
        <v>10.318</v>
      </c>
      <c r="AD666" s="103">
        <v>5.1144999999999996</v>
      </c>
      <c r="AE666" s="103">
        <v>39.268999999999998</v>
      </c>
      <c r="AF666" s="103">
        <v>5.5274999999999999</v>
      </c>
      <c r="AG666" s="103">
        <v>21.988</v>
      </c>
      <c r="AH666" s="103">
        <v>4.5330000000000004</v>
      </c>
      <c r="AI666" s="103">
        <v>21.451000000000001</v>
      </c>
      <c r="AJ666" s="103">
        <v>22.550999999999998</v>
      </c>
      <c r="AK666" s="103">
        <v>7.57</v>
      </c>
      <c r="AL666" s="103">
        <v>8.0069999999999997</v>
      </c>
      <c r="AM666" s="102">
        <v>16.303000000000001</v>
      </c>
    </row>
    <row r="667" spans="16:39" x14ac:dyDescent="0.25">
      <c r="P667" s="104">
        <v>0.66400000000000003</v>
      </c>
      <c r="Q667" s="103">
        <v>3.988</v>
      </c>
      <c r="R667" s="103">
        <v>12.712</v>
      </c>
      <c r="S667" s="103">
        <v>1.272</v>
      </c>
      <c r="T667" s="103">
        <v>39.832000000000001</v>
      </c>
      <c r="U667" s="103">
        <v>1.472</v>
      </c>
      <c r="V667" s="103">
        <v>8.4320000000000004</v>
      </c>
      <c r="W667" s="103">
        <v>10.74</v>
      </c>
      <c r="X667" s="103">
        <v>9.3680000000000003</v>
      </c>
      <c r="Y667" s="103">
        <v>8.8680000000000003</v>
      </c>
      <c r="Z667" s="103">
        <v>17.256</v>
      </c>
      <c r="AA667" s="103">
        <v>1.5795999999999999</v>
      </c>
      <c r="AB667" s="103">
        <v>16.756</v>
      </c>
      <c r="AC667" s="103">
        <v>10.304</v>
      </c>
      <c r="AD667" s="103">
        <v>5.1059999999999999</v>
      </c>
      <c r="AE667" s="103">
        <v>39.231999999999999</v>
      </c>
      <c r="AF667" s="103">
        <v>5.52</v>
      </c>
      <c r="AG667" s="103">
        <v>21.963999999999999</v>
      </c>
      <c r="AH667" s="103">
        <v>4.524</v>
      </c>
      <c r="AI667" s="103">
        <v>21.428000000000001</v>
      </c>
      <c r="AJ667" s="103">
        <v>22.527999999999999</v>
      </c>
      <c r="AK667" s="103">
        <v>7.56</v>
      </c>
      <c r="AL667" s="103">
        <v>7.9960000000000004</v>
      </c>
      <c r="AM667" s="102">
        <v>16.283999999999999</v>
      </c>
    </row>
    <row r="668" spans="16:39" x14ac:dyDescent="0.25">
      <c r="P668" s="104">
        <v>0.66500000000000004</v>
      </c>
      <c r="Q668" s="103">
        <v>3.98</v>
      </c>
      <c r="R668" s="103">
        <v>12.695</v>
      </c>
      <c r="S668" s="103">
        <v>1.27</v>
      </c>
      <c r="T668" s="103">
        <v>39.795000000000002</v>
      </c>
      <c r="U668" s="103">
        <v>1.47</v>
      </c>
      <c r="V668" s="103">
        <v>8.42</v>
      </c>
      <c r="W668" s="103">
        <v>10.725</v>
      </c>
      <c r="X668" s="103">
        <v>9.3550000000000004</v>
      </c>
      <c r="Y668" s="103">
        <v>8.8550000000000004</v>
      </c>
      <c r="Z668" s="103">
        <v>17.234999999999999</v>
      </c>
      <c r="AA668" s="103">
        <v>1.5785</v>
      </c>
      <c r="AB668" s="103">
        <v>16.734999999999999</v>
      </c>
      <c r="AC668" s="103">
        <v>10.29</v>
      </c>
      <c r="AD668" s="103">
        <v>5.0975000000000001</v>
      </c>
      <c r="AE668" s="103">
        <v>39.195</v>
      </c>
      <c r="AF668" s="103">
        <v>5.5125000000000002</v>
      </c>
      <c r="AG668" s="103">
        <v>21.94</v>
      </c>
      <c r="AH668" s="103">
        <v>4.5149999999999997</v>
      </c>
      <c r="AI668" s="103">
        <v>21.405000000000001</v>
      </c>
      <c r="AJ668" s="103">
        <v>22.504999999999999</v>
      </c>
      <c r="AK668" s="103">
        <v>7.55</v>
      </c>
      <c r="AL668" s="103">
        <v>7.9850000000000003</v>
      </c>
      <c r="AM668" s="102">
        <v>16.265000000000001</v>
      </c>
    </row>
    <row r="669" spans="16:39" x14ac:dyDescent="0.25">
      <c r="P669" s="104">
        <v>0.66600000000000004</v>
      </c>
      <c r="Q669" s="103">
        <v>3.972</v>
      </c>
      <c r="R669" s="103">
        <v>12.678000000000001</v>
      </c>
      <c r="S669" s="103">
        <v>1.268</v>
      </c>
      <c r="T669" s="103">
        <v>39.758000000000003</v>
      </c>
      <c r="U669" s="103">
        <v>1.468</v>
      </c>
      <c r="V669" s="103">
        <v>8.4079999999999995</v>
      </c>
      <c r="W669" s="103">
        <v>10.71</v>
      </c>
      <c r="X669" s="103">
        <v>9.3420000000000005</v>
      </c>
      <c r="Y669" s="103">
        <v>8.8420000000000005</v>
      </c>
      <c r="Z669" s="103">
        <v>17.213999999999999</v>
      </c>
      <c r="AA669" s="103">
        <v>1.5773999999999999</v>
      </c>
      <c r="AB669" s="103">
        <v>16.713999999999999</v>
      </c>
      <c r="AC669" s="103">
        <v>10.276</v>
      </c>
      <c r="AD669" s="103">
        <v>5.0890000000000004</v>
      </c>
      <c r="AE669" s="103">
        <v>39.158000000000001</v>
      </c>
      <c r="AF669" s="103">
        <v>5.5049999999999999</v>
      </c>
      <c r="AG669" s="103">
        <v>21.916</v>
      </c>
      <c r="AH669" s="103">
        <v>4.5060000000000002</v>
      </c>
      <c r="AI669" s="103">
        <v>21.382000000000001</v>
      </c>
      <c r="AJ669" s="103">
        <v>22.481999999999999</v>
      </c>
      <c r="AK669" s="103">
        <v>7.54</v>
      </c>
      <c r="AL669" s="103">
        <v>7.9740000000000002</v>
      </c>
      <c r="AM669" s="102">
        <v>16.245999999999999</v>
      </c>
    </row>
    <row r="670" spans="16:39" x14ac:dyDescent="0.25">
      <c r="P670" s="104">
        <v>0.66700000000000004</v>
      </c>
      <c r="Q670" s="103">
        <v>3.964</v>
      </c>
      <c r="R670" s="103">
        <v>12.661</v>
      </c>
      <c r="S670" s="103">
        <v>1.266</v>
      </c>
      <c r="T670" s="103">
        <v>39.720999999999997</v>
      </c>
      <c r="U670" s="103">
        <v>1.466</v>
      </c>
      <c r="V670" s="103">
        <v>8.3960000000000008</v>
      </c>
      <c r="W670" s="103">
        <v>10.695</v>
      </c>
      <c r="X670" s="103">
        <v>9.3290000000000006</v>
      </c>
      <c r="Y670" s="103">
        <v>8.8290000000000006</v>
      </c>
      <c r="Z670" s="103">
        <v>17.193000000000001</v>
      </c>
      <c r="AA670" s="103">
        <v>1.5763</v>
      </c>
      <c r="AB670" s="103">
        <v>16.693000000000001</v>
      </c>
      <c r="AC670" s="103">
        <v>10.262</v>
      </c>
      <c r="AD670" s="103">
        <v>5.0804999999999998</v>
      </c>
      <c r="AE670" s="103">
        <v>39.121000000000002</v>
      </c>
      <c r="AF670" s="103">
        <v>5.4974999999999996</v>
      </c>
      <c r="AG670" s="103">
        <v>21.891999999999999</v>
      </c>
      <c r="AH670" s="103">
        <v>4.4969999999999999</v>
      </c>
      <c r="AI670" s="103">
        <v>21.359000000000002</v>
      </c>
      <c r="AJ670" s="103">
        <v>22.459</v>
      </c>
      <c r="AK670" s="103">
        <v>7.53</v>
      </c>
      <c r="AL670" s="103">
        <v>7.9630000000000001</v>
      </c>
      <c r="AM670" s="102">
        <v>16.227</v>
      </c>
    </row>
    <row r="671" spans="16:39" x14ac:dyDescent="0.25">
      <c r="P671" s="104">
        <v>0.66800000000000004</v>
      </c>
      <c r="Q671" s="103">
        <v>3.956</v>
      </c>
      <c r="R671" s="103">
        <v>12.644</v>
      </c>
      <c r="S671" s="103">
        <v>1.264</v>
      </c>
      <c r="T671" s="103">
        <v>39.683999999999997</v>
      </c>
      <c r="U671" s="103">
        <v>1.464</v>
      </c>
      <c r="V671" s="103">
        <v>8.3840000000000003</v>
      </c>
      <c r="W671" s="103">
        <v>10.68</v>
      </c>
      <c r="X671" s="103">
        <v>9.3160000000000007</v>
      </c>
      <c r="Y671" s="103">
        <v>8.8160000000000007</v>
      </c>
      <c r="Z671" s="103">
        <v>17.172000000000001</v>
      </c>
      <c r="AA671" s="103">
        <v>1.5751999999999999</v>
      </c>
      <c r="AB671" s="103">
        <v>16.672000000000001</v>
      </c>
      <c r="AC671" s="103">
        <v>10.247999999999999</v>
      </c>
      <c r="AD671" s="103">
        <v>5.0720000000000001</v>
      </c>
      <c r="AE671" s="103">
        <v>39.084000000000003</v>
      </c>
      <c r="AF671" s="103">
        <v>5.49</v>
      </c>
      <c r="AG671" s="103">
        <v>21.867999999999999</v>
      </c>
      <c r="AH671" s="103">
        <v>4.4880000000000004</v>
      </c>
      <c r="AI671" s="103">
        <v>21.335999999999999</v>
      </c>
      <c r="AJ671" s="103">
        <v>22.436</v>
      </c>
      <c r="AK671" s="103">
        <v>7.52</v>
      </c>
      <c r="AL671" s="103">
        <v>7.952</v>
      </c>
      <c r="AM671" s="102">
        <v>16.207999999999998</v>
      </c>
    </row>
    <row r="672" spans="16:39" x14ac:dyDescent="0.25">
      <c r="P672" s="104">
        <v>0.66900000000000004</v>
      </c>
      <c r="Q672" s="103">
        <v>3.948</v>
      </c>
      <c r="R672" s="103">
        <v>12.627000000000001</v>
      </c>
      <c r="S672" s="103">
        <v>1.262</v>
      </c>
      <c r="T672" s="103">
        <v>39.646999999999998</v>
      </c>
      <c r="U672" s="103">
        <v>1.462</v>
      </c>
      <c r="V672" s="103">
        <v>8.3719999999999999</v>
      </c>
      <c r="W672" s="103">
        <v>10.664999999999999</v>
      </c>
      <c r="X672" s="103">
        <v>9.3030000000000008</v>
      </c>
      <c r="Y672" s="103">
        <v>8.8030000000000008</v>
      </c>
      <c r="Z672" s="103">
        <v>17.151</v>
      </c>
      <c r="AA672" s="103">
        <v>1.5741000000000001</v>
      </c>
      <c r="AB672" s="103">
        <v>16.651</v>
      </c>
      <c r="AC672" s="103">
        <v>10.234</v>
      </c>
      <c r="AD672" s="103">
        <v>5.0635000000000003</v>
      </c>
      <c r="AE672" s="103">
        <v>39.046999999999997</v>
      </c>
      <c r="AF672" s="103">
        <v>5.4824999999999999</v>
      </c>
      <c r="AG672" s="103">
        <v>21.844000000000001</v>
      </c>
      <c r="AH672" s="103">
        <v>4.4790000000000001</v>
      </c>
      <c r="AI672" s="103">
        <v>21.312999999999999</v>
      </c>
      <c r="AJ672" s="103">
        <v>22.413</v>
      </c>
      <c r="AK672" s="103">
        <v>7.51</v>
      </c>
      <c r="AL672" s="103">
        <v>7.9409999999999998</v>
      </c>
      <c r="AM672" s="102">
        <v>16.189</v>
      </c>
    </row>
    <row r="673" spans="16:39" x14ac:dyDescent="0.25">
      <c r="P673" s="104">
        <v>0.67</v>
      </c>
      <c r="Q673" s="103">
        <v>3.94</v>
      </c>
      <c r="R673" s="103">
        <v>12.61</v>
      </c>
      <c r="S673" s="103">
        <v>1.26</v>
      </c>
      <c r="T673" s="103">
        <v>39.61</v>
      </c>
      <c r="U673" s="103">
        <v>1.46</v>
      </c>
      <c r="V673" s="103">
        <v>8.36</v>
      </c>
      <c r="W673" s="103">
        <v>10.65</v>
      </c>
      <c r="X673" s="103">
        <v>9.2899999999999991</v>
      </c>
      <c r="Y673" s="103">
        <v>8.7899999999999991</v>
      </c>
      <c r="Z673" s="103">
        <v>17.13</v>
      </c>
      <c r="AA673" s="103">
        <v>1.573</v>
      </c>
      <c r="AB673" s="103">
        <v>16.63</v>
      </c>
      <c r="AC673" s="103">
        <v>10.220000000000001</v>
      </c>
      <c r="AD673" s="103">
        <v>5.0549999999999997</v>
      </c>
      <c r="AE673" s="103">
        <v>39.01</v>
      </c>
      <c r="AF673" s="103">
        <v>5.4749999999999996</v>
      </c>
      <c r="AG673" s="103">
        <v>21.82</v>
      </c>
      <c r="AH673" s="103">
        <v>4.47</v>
      </c>
      <c r="AI673" s="103">
        <v>21.29</v>
      </c>
      <c r="AJ673" s="103">
        <v>22.39</v>
      </c>
      <c r="AK673" s="103">
        <v>7.5</v>
      </c>
      <c r="AL673" s="103">
        <v>7.93</v>
      </c>
      <c r="AM673" s="102">
        <v>16.170000000000002</v>
      </c>
    </row>
    <row r="674" spans="16:39" x14ac:dyDescent="0.25">
      <c r="P674" s="104">
        <v>0.67100000000000004</v>
      </c>
      <c r="Q674" s="103">
        <v>3.9319999999999999</v>
      </c>
      <c r="R674" s="103">
        <v>12.593</v>
      </c>
      <c r="S674" s="103">
        <v>1.258</v>
      </c>
      <c r="T674" s="103">
        <v>39.573</v>
      </c>
      <c r="U674" s="103">
        <v>1.458</v>
      </c>
      <c r="V674" s="103">
        <v>8.3480000000000008</v>
      </c>
      <c r="W674" s="103">
        <v>10.635</v>
      </c>
      <c r="X674" s="103">
        <v>9.2769999999999992</v>
      </c>
      <c r="Y674" s="103">
        <v>8.7769999999999992</v>
      </c>
      <c r="Z674" s="103">
        <v>17.109000000000002</v>
      </c>
      <c r="AA674" s="103">
        <v>1.5719000000000001</v>
      </c>
      <c r="AB674" s="103">
        <v>16.609000000000002</v>
      </c>
      <c r="AC674" s="103">
        <v>10.206</v>
      </c>
      <c r="AD674" s="103">
        <v>5.0465</v>
      </c>
      <c r="AE674" s="103">
        <v>38.972999999999999</v>
      </c>
      <c r="AF674" s="103">
        <v>5.4675000000000002</v>
      </c>
      <c r="AG674" s="103">
        <v>21.795999999999999</v>
      </c>
      <c r="AH674" s="103">
        <v>4.4610000000000003</v>
      </c>
      <c r="AI674" s="103">
        <v>21.266999999999999</v>
      </c>
      <c r="AJ674" s="103">
        <v>22.367000000000001</v>
      </c>
      <c r="AK674" s="103">
        <v>7.49</v>
      </c>
      <c r="AL674" s="103">
        <v>7.9189999999999996</v>
      </c>
      <c r="AM674" s="102">
        <v>16.151</v>
      </c>
    </row>
    <row r="675" spans="16:39" x14ac:dyDescent="0.25">
      <c r="P675" s="104">
        <v>0.67200000000000004</v>
      </c>
      <c r="Q675" s="103">
        <v>3.9239999999999999</v>
      </c>
      <c r="R675" s="103">
        <v>12.576000000000001</v>
      </c>
      <c r="S675" s="103">
        <v>1.256</v>
      </c>
      <c r="T675" s="103">
        <v>39.536000000000001</v>
      </c>
      <c r="U675" s="103">
        <v>1.456</v>
      </c>
      <c r="V675" s="103">
        <v>8.3360000000000003</v>
      </c>
      <c r="W675" s="103">
        <v>10.62</v>
      </c>
      <c r="X675" s="103">
        <v>9.2639999999999993</v>
      </c>
      <c r="Y675" s="103">
        <v>8.7639999999999993</v>
      </c>
      <c r="Z675" s="103">
        <v>17.088000000000001</v>
      </c>
      <c r="AA675" s="103">
        <v>1.5708</v>
      </c>
      <c r="AB675" s="103">
        <v>16.588000000000001</v>
      </c>
      <c r="AC675" s="103">
        <v>10.192</v>
      </c>
      <c r="AD675" s="103">
        <v>5.0380000000000003</v>
      </c>
      <c r="AE675" s="103">
        <v>38.936</v>
      </c>
      <c r="AF675" s="103">
        <v>5.46</v>
      </c>
      <c r="AG675" s="103">
        <v>21.771999999999998</v>
      </c>
      <c r="AH675" s="103">
        <v>4.452</v>
      </c>
      <c r="AI675" s="103">
        <v>21.244</v>
      </c>
      <c r="AJ675" s="103">
        <v>22.344000000000001</v>
      </c>
      <c r="AK675" s="103">
        <v>7.48</v>
      </c>
      <c r="AL675" s="103">
        <v>7.9080000000000004</v>
      </c>
      <c r="AM675" s="102">
        <v>16.132000000000001</v>
      </c>
    </row>
    <row r="676" spans="16:39" x14ac:dyDescent="0.25">
      <c r="P676" s="104">
        <v>0.67300000000000004</v>
      </c>
      <c r="Q676" s="103">
        <v>3.9159999999999999</v>
      </c>
      <c r="R676" s="103">
        <v>12.558999999999999</v>
      </c>
      <c r="S676" s="103">
        <v>1.254</v>
      </c>
      <c r="T676" s="103">
        <v>39.499000000000002</v>
      </c>
      <c r="U676" s="103">
        <v>1.454</v>
      </c>
      <c r="V676" s="103">
        <v>8.3239999999999998</v>
      </c>
      <c r="W676" s="103">
        <v>10.605</v>
      </c>
      <c r="X676" s="103">
        <v>9.2509999999999994</v>
      </c>
      <c r="Y676" s="103">
        <v>8.7509999999999994</v>
      </c>
      <c r="Z676" s="103">
        <v>17.067</v>
      </c>
      <c r="AA676" s="103">
        <v>1.5697000000000001</v>
      </c>
      <c r="AB676" s="103">
        <v>16.567</v>
      </c>
      <c r="AC676" s="103">
        <v>10.178000000000001</v>
      </c>
      <c r="AD676" s="103">
        <v>5.0294999999999996</v>
      </c>
      <c r="AE676" s="103">
        <v>38.899000000000001</v>
      </c>
      <c r="AF676" s="103">
        <v>5.4524999999999997</v>
      </c>
      <c r="AG676" s="103">
        <v>21.748000000000001</v>
      </c>
      <c r="AH676" s="103">
        <v>4.4429999999999996</v>
      </c>
      <c r="AI676" s="103">
        <v>21.221</v>
      </c>
      <c r="AJ676" s="103">
        <v>22.321000000000002</v>
      </c>
      <c r="AK676" s="103">
        <v>7.47</v>
      </c>
      <c r="AL676" s="103">
        <v>7.8970000000000002</v>
      </c>
      <c r="AM676" s="102">
        <v>16.113</v>
      </c>
    </row>
    <row r="677" spans="16:39" x14ac:dyDescent="0.25">
      <c r="P677" s="104">
        <v>0.67400000000000004</v>
      </c>
      <c r="Q677" s="103">
        <v>3.9079999999999999</v>
      </c>
      <c r="R677" s="103">
        <v>12.542</v>
      </c>
      <c r="S677" s="103">
        <v>1.252</v>
      </c>
      <c r="T677" s="103">
        <v>39.462000000000003</v>
      </c>
      <c r="U677" s="103">
        <v>1.452</v>
      </c>
      <c r="V677" s="103">
        <v>8.3119999999999994</v>
      </c>
      <c r="W677" s="103">
        <v>10.59</v>
      </c>
      <c r="X677" s="103">
        <v>9.2379999999999995</v>
      </c>
      <c r="Y677" s="103">
        <v>8.7379999999999995</v>
      </c>
      <c r="Z677" s="103">
        <v>17.045999999999999</v>
      </c>
      <c r="AA677" s="103">
        <v>1.5686</v>
      </c>
      <c r="AB677" s="103">
        <v>16.545999999999999</v>
      </c>
      <c r="AC677" s="103">
        <v>10.164</v>
      </c>
      <c r="AD677" s="103">
        <v>5.0209999999999999</v>
      </c>
      <c r="AE677" s="103">
        <v>38.862000000000002</v>
      </c>
      <c r="AF677" s="103">
        <v>5.4450000000000003</v>
      </c>
      <c r="AG677" s="103">
        <v>21.724</v>
      </c>
      <c r="AH677" s="103">
        <v>4.4340000000000002</v>
      </c>
      <c r="AI677" s="103">
        <v>21.198</v>
      </c>
      <c r="AJ677" s="103">
        <v>22.297999999999998</v>
      </c>
      <c r="AK677" s="103">
        <v>7.46</v>
      </c>
      <c r="AL677" s="103">
        <v>7.8860000000000001</v>
      </c>
      <c r="AM677" s="102">
        <v>16.094000000000001</v>
      </c>
    </row>
    <row r="678" spans="16:39" x14ac:dyDescent="0.25">
      <c r="P678" s="104">
        <v>0.67500000000000004</v>
      </c>
      <c r="Q678" s="103">
        <v>3.9</v>
      </c>
      <c r="R678" s="103">
        <v>12.525</v>
      </c>
      <c r="S678" s="103">
        <v>1.25</v>
      </c>
      <c r="T678" s="103">
        <v>39.424999999999997</v>
      </c>
      <c r="U678" s="103">
        <v>1.45</v>
      </c>
      <c r="V678" s="103">
        <v>8.3000000000000007</v>
      </c>
      <c r="W678" s="103">
        <v>10.574999999999999</v>
      </c>
      <c r="X678" s="103">
        <v>9.2249999999999996</v>
      </c>
      <c r="Y678" s="103">
        <v>8.7249999999999996</v>
      </c>
      <c r="Z678" s="103">
        <v>17.024999999999999</v>
      </c>
      <c r="AA678" s="103">
        <v>1.5674999999999999</v>
      </c>
      <c r="AB678" s="103">
        <v>16.524999999999999</v>
      </c>
      <c r="AC678" s="103">
        <v>10.15</v>
      </c>
      <c r="AD678" s="103">
        <v>5.0125000000000002</v>
      </c>
      <c r="AE678" s="103">
        <v>38.825000000000003</v>
      </c>
      <c r="AF678" s="103">
        <v>5.4375</v>
      </c>
      <c r="AG678" s="103">
        <v>21.7</v>
      </c>
      <c r="AH678" s="103">
        <v>4.4249999999999998</v>
      </c>
      <c r="AI678" s="103">
        <v>21.175000000000001</v>
      </c>
      <c r="AJ678" s="103">
        <v>22.274999999999999</v>
      </c>
      <c r="AK678" s="103">
        <v>7.45</v>
      </c>
      <c r="AL678" s="103">
        <v>7.875</v>
      </c>
      <c r="AM678" s="102">
        <v>16.074999999999999</v>
      </c>
    </row>
    <row r="679" spans="16:39" x14ac:dyDescent="0.25">
      <c r="P679" s="104">
        <v>0.67600000000000005</v>
      </c>
      <c r="Q679" s="103">
        <v>3.8919999999999999</v>
      </c>
      <c r="R679" s="103">
        <v>12.507999999999999</v>
      </c>
      <c r="S679" s="103">
        <v>1.248</v>
      </c>
      <c r="T679" s="103">
        <v>39.387999999999998</v>
      </c>
      <c r="U679" s="103">
        <v>1.448</v>
      </c>
      <c r="V679" s="103">
        <v>8.2880000000000003</v>
      </c>
      <c r="W679" s="103">
        <v>10.56</v>
      </c>
      <c r="X679" s="103">
        <v>9.2119999999999997</v>
      </c>
      <c r="Y679" s="103">
        <v>8.7119999999999997</v>
      </c>
      <c r="Z679" s="103">
        <v>17.004000000000001</v>
      </c>
      <c r="AA679" s="103">
        <v>1.5664</v>
      </c>
      <c r="AB679" s="103">
        <v>16.504000000000001</v>
      </c>
      <c r="AC679" s="103">
        <v>10.135999999999999</v>
      </c>
      <c r="AD679" s="103">
        <v>5.0039999999999996</v>
      </c>
      <c r="AE679" s="103">
        <v>38.787999999999997</v>
      </c>
      <c r="AF679" s="103">
        <v>5.43</v>
      </c>
      <c r="AG679" s="103">
        <v>21.675999999999998</v>
      </c>
      <c r="AH679" s="103">
        <v>4.4160000000000004</v>
      </c>
      <c r="AI679" s="103">
        <v>21.152000000000001</v>
      </c>
      <c r="AJ679" s="103">
        <v>22.251999999999999</v>
      </c>
      <c r="AK679" s="103">
        <v>7.44</v>
      </c>
      <c r="AL679" s="103">
        <v>7.8639999999999999</v>
      </c>
      <c r="AM679" s="102">
        <v>16.056000000000001</v>
      </c>
    </row>
    <row r="680" spans="16:39" x14ac:dyDescent="0.25">
      <c r="P680" s="104">
        <v>0.67700000000000005</v>
      </c>
      <c r="Q680" s="103">
        <v>3.8839999999999999</v>
      </c>
      <c r="R680" s="103">
        <v>12.491</v>
      </c>
      <c r="S680" s="103">
        <v>1.246</v>
      </c>
      <c r="T680" s="103">
        <v>39.350999999999999</v>
      </c>
      <c r="U680" s="103">
        <v>1.446</v>
      </c>
      <c r="V680" s="103">
        <v>8.2759999999999998</v>
      </c>
      <c r="W680" s="103">
        <v>10.545</v>
      </c>
      <c r="X680" s="103">
        <v>9.1989999999999998</v>
      </c>
      <c r="Y680" s="103">
        <v>8.6989999999999998</v>
      </c>
      <c r="Z680" s="103">
        <v>16.983000000000001</v>
      </c>
      <c r="AA680" s="103">
        <v>1.5652999999999999</v>
      </c>
      <c r="AB680" s="103">
        <v>16.483000000000001</v>
      </c>
      <c r="AC680" s="103">
        <v>10.122</v>
      </c>
      <c r="AD680" s="103">
        <v>4.9954999999999998</v>
      </c>
      <c r="AE680" s="103">
        <v>38.750999999999998</v>
      </c>
      <c r="AF680" s="103">
        <v>5.4225000000000003</v>
      </c>
      <c r="AG680" s="103">
        <v>21.652000000000001</v>
      </c>
      <c r="AH680" s="103">
        <v>4.407</v>
      </c>
      <c r="AI680" s="103">
        <v>21.129000000000001</v>
      </c>
      <c r="AJ680" s="103">
        <v>22.228999999999999</v>
      </c>
      <c r="AK680" s="103">
        <v>7.43</v>
      </c>
      <c r="AL680" s="103">
        <v>7.8529999999999998</v>
      </c>
      <c r="AM680" s="102">
        <v>16.036999999999999</v>
      </c>
    </row>
    <row r="681" spans="16:39" x14ac:dyDescent="0.25">
      <c r="P681" s="104">
        <v>0.67800000000000005</v>
      </c>
      <c r="Q681" s="103">
        <v>3.8759999999999999</v>
      </c>
      <c r="R681" s="103">
        <v>12.474</v>
      </c>
      <c r="S681" s="103">
        <v>1.244</v>
      </c>
      <c r="T681" s="103">
        <v>39.314</v>
      </c>
      <c r="U681" s="103">
        <v>1.444</v>
      </c>
      <c r="V681" s="103">
        <v>8.2639999999999993</v>
      </c>
      <c r="W681" s="103">
        <v>10.53</v>
      </c>
      <c r="X681" s="103">
        <v>9.1859999999999999</v>
      </c>
      <c r="Y681" s="103">
        <v>8.6859999999999999</v>
      </c>
      <c r="Z681" s="103">
        <v>16.962</v>
      </c>
      <c r="AA681" s="103">
        <v>1.5642</v>
      </c>
      <c r="AB681" s="103">
        <v>16.462</v>
      </c>
      <c r="AC681" s="103">
        <v>10.108000000000001</v>
      </c>
      <c r="AD681" s="103">
        <v>4.9870000000000001</v>
      </c>
      <c r="AE681" s="103">
        <v>38.713999999999999</v>
      </c>
      <c r="AF681" s="103">
        <v>5.415</v>
      </c>
      <c r="AG681" s="103">
        <v>21.628</v>
      </c>
      <c r="AH681" s="103">
        <v>4.3979999999999997</v>
      </c>
      <c r="AI681" s="103">
        <v>21.106000000000002</v>
      </c>
      <c r="AJ681" s="103">
        <v>22.206</v>
      </c>
      <c r="AK681" s="103">
        <v>7.42</v>
      </c>
      <c r="AL681" s="103">
        <v>7.8419999999999996</v>
      </c>
      <c r="AM681" s="102">
        <v>16.018000000000001</v>
      </c>
    </row>
    <row r="682" spans="16:39" x14ac:dyDescent="0.25">
      <c r="P682" s="104">
        <v>0.67900000000000005</v>
      </c>
      <c r="Q682" s="103">
        <v>3.8679999999999999</v>
      </c>
      <c r="R682" s="103">
        <v>12.457000000000001</v>
      </c>
      <c r="S682" s="103">
        <v>1.242</v>
      </c>
      <c r="T682" s="103">
        <v>39.277000000000001</v>
      </c>
      <c r="U682" s="103">
        <v>1.4419999999999999</v>
      </c>
      <c r="V682" s="103">
        <v>8.2520000000000007</v>
      </c>
      <c r="W682" s="103">
        <v>10.515000000000001</v>
      </c>
      <c r="X682" s="103">
        <v>9.173</v>
      </c>
      <c r="Y682" s="103">
        <v>8.673</v>
      </c>
      <c r="Z682" s="103">
        <v>16.940999999999999</v>
      </c>
      <c r="AA682" s="103">
        <v>1.5630999999999999</v>
      </c>
      <c r="AB682" s="103">
        <v>16.440999999999999</v>
      </c>
      <c r="AC682" s="103">
        <v>10.093999999999999</v>
      </c>
      <c r="AD682" s="103">
        <v>4.9785000000000004</v>
      </c>
      <c r="AE682" s="103">
        <v>38.677</v>
      </c>
      <c r="AF682" s="103">
        <v>5.4074999999999998</v>
      </c>
      <c r="AG682" s="103">
        <v>21.603999999999999</v>
      </c>
      <c r="AH682" s="103">
        <v>4.3890000000000002</v>
      </c>
      <c r="AI682" s="103">
        <v>21.082999999999998</v>
      </c>
      <c r="AJ682" s="103">
        <v>22.183</v>
      </c>
      <c r="AK682" s="103">
        <v>7.41</v>
      </c>
      <c r="AL682" s="103">
        <v>7.8310000000000004</v>
      </c>
      <c r="AM682" s="102">
        <v>15.999000000000001</v>
      </c>
    </row>
    <row r="683" spans="16:39" x14ac:dyDescent="0.25">
      <c r="P683" s="104">
        <v>0.68</v>
      </c>
      <c r="Q683" s="103">
        <v>3.86</v>
      </c>
      <c r="R683" s="103">
        <v>12.44</v>
      </c>
      <c r="S683" s="103">
        <v>1.24</v>
      </c>
      <c r="T683" s="103">
        <v>39.24</v>
      </c>
      <c r="U683" s="103">
        <v>1.44</v>
      </c>
      <c r="V683" s="103">
        <v>8.24</v>
      </c>
      <c r="W683" s="103">
        <v>10.5</v>
      </c>
      <c r="X683" s="103">
        <v>9.16</v>
      </c>
      <c r="Y683" s="103">
        <v>8.66</v>
      </c>
      <c r="Z683" s="103">
        <v>16.920000000000002</v>
      </c>
      <c r="AA683" s="103">
        <v>1.5620000000000001</v>
      </c>
      <c r="AB683" s="103">
        <v>16.420000000000002</v>
      </c>
      <c r="AC683" s="103">
        <v>10.08</v>
      </c>
      <c r="AD683" s="103">
        <v>4.97</v>
      </c>
      <c r="AE683" s="103">
        <v>38.64</v>
      </c>
      <c r="AF683" s="103">
        <v>5.4</v>
      </c>
      <c r="AG683" s="103">
        <v>21.58</v>
      </c>
      <c r="AH683" s="103">
        <v>4.38</v>
      </c>
      <c r="AI683" s="103">
        <v>21.06</v>
      </c>
      <c r="AJ683" s="103">
        <v>22.16</v>
      </c>
      <c r="AK683" s="103">
        <v>7.4</v>
      </c>
      <c r="AL683" s="103">
        <v>7.82</v>
      </c>
      <c r="AM683" s="102">
        <v>15.98</v>
      </c>
    </row>
    <row r="684" spans="16:39" x14ac:dyDescent="0.25">
      <c r="P684" s="104">
        <v>0.68100000000000005</v>
      </c>
      <c r="Q684" s="103">
        <v>3.8519999999999999</v>
      </c>
      <c r="R684" s="103">
        <v>12.423</v>
      </c>
      <c r="S684" s="103">
        <v>1.238</v>
      </c>
      <c r="T684" s="103">
        <v>39.203000000000003</v>
      </c>
      <c r="U684" s="103">
        <v>1.4379999999999999</v>
      </c>
      <c r="V684" s="103">
        <v>8.2279999999999998</v>
      </c>
      <c r="W684" s="103">
        <v>10.484999999999999</v>
      </c>
      <c r="X684" s="103">
        <v>9.1470000000000002</v>
      </c>
      <c r="Y684" s="103">
        <v>8.6470000000000002</v>
      </c>
      <c r="Z684" s="103">
        <v>16.899000000000001</v>
      </c>
      <c r="AA684" s="103">
        <v>1.5609</v>
      </c>
      <c r="AB684" s="103">
        <v>16.399000000000001</v>
      </c>
      <c r="AC684" s="103">
        <v>10.066000000000001</v>
      </c>
      <c r="AD684" s="103">
        <v>4.9615</v>
      </c>
      <c r="AE684" s="103">
        <v>38.603000000000002</v>
      </c>
      <c r="AF684" s="103">
        <v>5.3925000000000001</v>
      </c>
      <c r="AG684" s="103">
        <v>21.556000000000001</v>
      </c>
      <c r="AH684" s="103">
        <v>4.3710000000000004</v>
      </c>
      <c r="AI684" s="103">
        <v>21.036999999999999</v>
      </c>
      <c r="AJ684" s="103">
        <v>22.137</v>
      </c>
      <c r="AK684" s="103">
        <v>7.39</v>
      </c>
      <c r="AL684" s="103">
        <v>7.8090000000000002</v>
      </c>
      <c r="AM684" s="102">
        <v>15.961</v>
      </c>
    </row>
    <row r="685" spans="16:39" x14ac:dyDescent="0.25">
      <c r="P685" s="104">
        <v>0.68200000000000005</v>
      </c>
      <c r="Q685" s="103">
        <v>3.8439999999999999</v>
      </c>
      <c r="R685" s="103">
        <v>12.406000000000001</v>
      </c>
      <c r="S685" s="103">
        <v>1.236</v>
      </c>
      <c r="T685" s="103">
        <v>39.165999999999997</v>
      </c>
      <c r="U685" s="103">
        <v>1.4359999999999999</v>
      </c>
      <c r="V685" s="103">
        <v>8.2159999999999993</v>
      </c>
      <c r="W685" s="103">
        <v>10.47</v>
      </c>
      <c r="X685" s="103">
        <v>9.1340000000000003</v>
      </c>
      <c r="Y685" s="103">
        <v>8.6340000000000003</v>
      </c>
      <c r="Z685" s="103">
        <v>16.878</v>
      </c>
      <c r="AA685" s="103">
        <v>1.5598000000000001</v>
      </c>
      <c r="AB685" s="103">
        <v>16.378</v>
      </c>
      <c r="AC685" s="103">
        <v>10.052</v>
      </c>
      <c r="AD685" s="103">
        <v>4.9530000000000003</v>
      </c>
      <c r="AE685" s="103">
        <v>38.566000000000003</v>
      </c>
      <c r="AF685" s="103">
        <v>5.3849999999999998</v>
      </c>
      <c r="AG685" s="103">
        <v>21.532</v>
      </c>
      <c r="AH685" s="103">
        <v>4.3620000000000001</v>
      </c>
      <c r="AI685" s="103">
        <v>21.013999999999999</v>
      </c>
      <c r="AJ685" s="103">
        <v>22.114000000000001</v>
      </c>
      <c r="AK685" s="103">
        <v>7.38</v>
      </c>
      <c r="AL685" s="103">
        <v>7.798</v>
      </c>
      <c r="AM685" s="102">
        <v>15.942</v>
      </c>
    </row>
    <row r="686" spans="16:39" x14ac:dyDescent="0.25">
      <c r="P686" s="104">
        <v>0.68300000000000005</v>
      </c>
      <c r="Q686" s="103">
        <v>3.8359999999999999</v>
      </c>
      <c r="R686" s="103">
        <v>12.388999999999999</v>
      </c>
      <c r="S686" s="103">
        <v>1.234</v>
      </c>
      <c r="T686" s="103">
        <v>39.128999999999998</v>
      </c>
      <c r="U686" s="103">
        <v>1.4339999999999999</v>
      </c>
      <c r="V686" s="103">
        <v>8.2040000000000006</v>
      </c>
      <c r="W686" s="103">
        <v>10.455</v>
      </c>
      <c r="X686" s="103">
        <v>9.1210000000000004</v>
      </c>
      <c r="Y686" s="103">
        <v>8.6210000000000004</v>
      </c>
      <c r="Z686" s="103">
        <v>16.856999999999999</v>
      </c>
      <c r="AA686" s="103">
        <v>1.5587</v>
      </c>
      <c r="AB686" s="103">
        <v>16.356999999999999</v>
      </c>
      <c r="AC686" s="103">
        <v>10.038</v>
      </c>
      <c r="AD686" s="103">
        <v>4.9444999999999997</v>
      </c>
      <c r="AE686" s="103">
        <v>38.529000000000003</v>
      </c>
      <c r="AF686" s="103">
        <v>5.3775000000000004</v>
      </c>
      <c r="AG686" s="103">
        <v>21.507999999999999</v>
      </c>
      <c r="AH686" s="103">
        <v>4.3529999999999998</v>
      </c>
      <c r="AI686" s="103">
        <v>20.991</v>
      </c>
      <c r="AJ686" s="103">
        <v>22.091000000000001</v>
      </c>
      <c r="AK686" s="103">
        <v>7.37</v>
      </c>
      <c r="AL686" s="103">
        <v>7.7869999999999999</v>
      </c>
      <c r="AM686" s="102">
        <v>15.923</v>
      </c>
    </row>
    <row r="687" spans="16:39" x14ac:dyDescent="0.25">
      <c r="P687" s="104">
        <v>0.68400000000000005</v>
      </c>
      <c r="Q687" s="103">
        <v>3.8279999999999998</v>
      </c>
      <c r="R687" s="103">
        <v>12.372</v>
      </c>
      <c r="S687" s="103">
        <v>1.232</v>
      </c>
      <c r="T687" s="103">
        <v>39.091999999999999</v>
      </c>
      <c r="U687" s="103">
        <v>1.4319999999999999</v>
      </c>
      <c r="V687" s="103">
        <v>8.1920000000000002</v>
      </c>
      <c r="W687" s="103">
        <v>10.44</v>
      </c>
      <c r="X687" s="103">
        <v>9.1080000000000005</v>
      </c>
      <c r="Y687" s="103">
        <v>8.6080000000000005</v>
      </c>
      <c r="Z687" s="103">
        <v>16.835999999999999</v>
      </c>
      <c r="AA687" s="103">
        <v>1.5576000000000001</v>
      </c>
      <c r="AB687" s="103">
        <v>16.335999999999999</v>
      </c>
      <c r="AC687" s="103">
        <v>10.023999999999999</v>
      </c>
      <c r="AD687" s="103">
        <v>4.9359999999999999</v>
      </c>
      <c r="AE687" s="103">
        <v>38.491999999999997</v>
      </c>
      <c r="AF687" s="103">
        <v>5.37</v>
      </c>
      <c r="AG687" s="103">
        <v>21.484000000000002</v>
      </c>
      <c r="AH687" s="103">
        <v>4.3440000000000003</v>
      </c>
      <c r="AI687" s="103">
        <v>20.968</v>
      </c>
      <c r="AJ687" s="103">
        <v>22.068000000000001</v>
      </c>
      <c r="AK687" s="103">
        <v>7.36</v>
      </c>
      <c r="AL687" s="103">
        <v>7.7759999999999998</v>
      </c>
      <c r="AM687" s="102">
        <v>15.904</v>
      </c>
    </row>
    <row r="688" spans="16:39" x14ac:dyDescent="0.25">
      <c r="P688" s="104">
        <v>0.68500000000000005</v>
      </c>
      <c r="Q688" s="103">
        <v>3.82</v>
      </c>
      <c r="R688" s="103">
        <v>12.355</v>
      </c>
      <c r="S688" s="103">
        <v>1.23</v>
      </c>
      <c r="T688" s="103">
        <v>39.055</v>
      </c>
      <c r="U688" s="103">
        <v>1.43</v>
      </c>
      <c r="V688" s="103">
        <v>8.18</v>
      </c>
      <c r="W688" s="103">
        <v>10.425000000000001</v>
      </c>
      <c r="X688" s="103">
        <v>9.0950000000000006</v>
      </c>
      <c r="Y688" s="103">
        <v>8.5950000000000006</v>
      </c>
      <c r="Z688" s="103">
        <v>16.815000000000001</v>
      </c>
      <c r="AA688" s="103">
        <v>1.5565</v>
      </c>
      <c r="AB688" s="103">
        <v>16.315000000000001</v>
      </c>
      <c r="AC688" s="103">
        <v>10.01</v>
      </c>
      <c r="AD688" s="103">
        <v>4.9275000000000002</v>
      </c>
      <c r="AE688" s="103">
        <v>38.454999999999998</v>
      </c>
      <c r="AF688" s="103">
        <v>5.3624999999999998</v>
      </c>
      <c r="AG688" s="103">
        <v>21.46</v>
      </c>
      <c r="AH688" s="103">
        <v>4.335</v>
      </c>
      <c r="AI688" s="103">
        <v>20.945</v>
      </c>
      <c r="AJ688" s="103">
        <v>22.045000000000002</v>
      </c>
      <c r="AK688" s="103">
        <v>7.35</v>
      </c>
      <c r="AL688" s="103">
        <v>7.7649999999999997</v>
      </c>
      <c r="AM688" s="102">
        <v>15.885</v>
      </c>
    </row>
    <row r="689" spans="16:39" x14ac:dyDescent="0.25">
      <c r="P689" s="104">
        <v>0.68600000000000005</v>
      </c>
      <c r="Q689" s="103">
        <v>3.8119999999999998</v>
      </c>
      <c r="R689" s="103">
        <v>12.337999999999999</v>
      </c>
      <c r="S689" s="103">
        <v>1.228</v>
      </c>
      <c r="T689" s="103">
        <v>39.018000000000001</v>
      </c>
      <c r="U689" s="103">
        <v>1.4279999999999999</v>
      </c>
      <c r="V689" s="103">
        <v>8.1679999999999993</v>
      </c>
      <c r="W689" s="103">
        <v>10.41</v>
      </c>
      <c r="X689" s="103">
        <v>9.0820000000000007</v>
      </c>
      <c r="Y689" s="103">
        <v>8.5820000000000007</v>
      </c>
      <c r="Z689" s="103">
        <v>16.794</v>
      </c>
      <c r="AA689" s="103">
        <v>1.5553999999999999</v>
      </c>
      <c r="AB689" s="103">
        <v>16.294</v>
      </c>
      <c r="AC689" s="103">
        <v>9.9960000000000004</v>
      </c>
      <c r="AD689" s="103">
        <v>4.9189999999999996</v>
      </c>
      <c r="AE689" s="103">
        <v>38.417999999999999</v>
      </c>
      <c r="AF689" s="103">
        <v>5.3550000000000004</v>
      </c>
      <c r="AG689" s="103">
        <v>21.436</v>
      </c>
      <c r="AH689" s="103">
        <v>4.3259999999999996</v>
      </c>
      <c r="AI689" s="103">
        <v>20.922000000000001</v>
      </c>
      <c r="AJ689" s="103">
        <v>22.021999999999998</v>
      </c>
      <c r="AK689" s="103">
        <v>7.34</v>
      </c>
      <c r="AL689" s="103">
        <v>7.7539999999999996</v>
      </c>
      <c r="AM689" s="102">
        <v>15.866</v>
      </c>
    </row>
    <row r="690" spans="16:39" x14ac:dyDescent="0.25">
      <c r="P690" s="104">
        <v>0.68700000000000006</v>
      </c>
      <c r="Q690" s="103">
        <v>3.8039999999999998</v>
      </c>
      <c r="R690" s="103">
        <v>12.321</v>
      </c>
      <c r="S690" s="103">
        <v>1.226</v>
      </c>
      <c r="T690" s="103">
        <v>38.981000000000002</v>
      </c>
      <c r="U690" s="103">
        <v>1.4259999999999999</v>
      </c>
      <c r="V690" s="103">
        <v>8.1560000000000006</v>
      </c>
      <c r="W690" s="103">
        <v>10.395</v>
      </c>
      <c r="X690" s="103">
        <v>9.0690000000000008</v>
      </c>
      <c r="Y690" s="103">
        <v>8.5690000000000008</v>
      </c>
      <c r="Z690" s="103">
        <v>16.773</v>
      </c>
      <c r="AA690" s="103">
        <v>1.5543</v>
      </c>
      <c r="AB690" s="103">
        <v>16.273</v>
      </c>
      <c r="AC690" s="103">
        <v>9.9819999999999993</v>
      </c>
      <c r="AD690" s="103">
        <v>4.9104999999999999</v>
      </c>
      <c r="AE690" s="103">
        <v>38.381</v>
      </c>
      <c r="AF690" s="103">
        <v>5.3475000000000001</v>
      </c>
      <c r="AG690" s="103">
        <v>21.411999999999999</v>
      </c>
      <c r="AH690" s="103">
        <v>4.3170000000000002</v>
      </c>
      <c r="AI690" s="103">
        <v>20.899000000000001</v>
      </c>
      <c r="AJ690" s="103">
        <v>21.998999999999999</v>
      </c>
      <c r="AK690" s="103">
        <v>7.33</v>
      </c>
      <c r="AL690" s="103">
        <v>7.7430000000000003</v>
      </c>
      <c r="AM690" s="102">
        <v>15.847</v>
      </c>
    </row>
    <row r="691" spans="16:39" x14ac:dyDescent="0.25">
      <c r="P691" s="104">
        <v>0.68799999999999994</v>
      </c>
      <c r="Q691" s="103">
        <v>3.7959999999999998</v>
      </c>
      <c r="R691" s="103">
        <v>12.304</v>
      </c>
      <c r="S691" s="103">
        <v>1.224</v>
      </c>
      <c r="T691" s="103">
        <v>38.944000000000003</v>
      </c>
      <c r="U691" s="103">
        <v>1.4239999999999999</v>
      </c>
      <c r="V691" s="103">
        <v>8.1440000000000001</v>
      </c>
      <c r="W691" s="103">
        <v>10.38</v>
      </c>
      <c r="X691" s="103">
        <v>9.0559999999999992</v>
      </c>
      <c r="Y691" s="103">
        <v>8.5559999999999992</v>
      </c>
      <c r="Z691" s="103">
        <v>16.751999999999999</v>
      </c>
      <c r="AA691" s="103">
        <v>1.5531999999999999</v>
      </c>
      <c r="AB691" s="103">
        <v>16.251999999999999</v>
      </c>
      <c r="AC691" s="103">
        <v>9.968</v>
      </c>
      <c r="AD691" s="103">
        <v>4.9020000000000001</v>
      </c>
      <c r="AE691" s="103">
        <v>38.344000000000001</v>
      </c>
      <c r="AF691" s="103">
        <v>5.34</v>
      </c>
      <c r="AG691" s="103">
        <v>21.388000000000002</v>
      </c>
      <c r="AH691" s="103">
        <v>4.3079999999999998</v>
      </c>
      <c r="AI691" s="103">
        <v>20.876000000000001</v>
      </c>
      <c r="AJ691" s="103">
        <v>21.975999999999999</v>
      </c>
      <c r="AK691" s="103">
        <v>7.32</v>
      </c>
      <c r="AL691" s="103">
        <v>7.7320000000000002</v>
      </c>
      <c r="AM691" s="102">
        <v>15.827999999999999</v>
      </c>
    </row>
    <row r="692" spans="16:39" x14ac:dyDescent="0.25">
      <c r="P692" s="104">
        <v>0.68899999999999995</v>
      </c>
      <c r="Q692" s="103">
        <v>3.7879999999999998</v>
      </c>
      <c r="R692" s="103">
        <v>12.287000000000001</v>
      </c>
      <c r="S692" s="103">
        <v>1.222</v>
      </c>
      <c r="T692" s="103">
        <v>38.906999999999996</v>
      </c>
      <c r="U692" s="103">
        <v>1.4219999999999999</v>
      </c>
      <c r="V692" s="103">
        <v>8.1319999999999997</v>
      </c>
      <c r="W692" s="103">
        <v>10.365</v>
      </c>
      <c r="X692" s="103">
        <v>9.0429999999999993</v>
      </c>
      <c r="Y692" s="103">
        <v>8.5429999999999993</v>
      </c>
      <c r="Z692" s="103">
        <v>16.731000000000002</v>
      </c>
      <c r="AA692" s="103">
        <v>1.5521</v>
      </c>
      <c r="AB692" s="103">
        <v>16.231000000000002</v>
      </c>
      <c r="AC692" s="103">
        <v>9.9540000000000006</v>
      </c>
      <c r="AD692" s="103">
        <v>4.8935000000000004</v>
      </c>
      <c r="AE692" s="103">
        <v>38.307000000000002</v>
      </c>
      <c r="AF692" s="103">
        <v>5.3324999999999996</v>
      </c>
      <c r="AG692" s="103">
        <v>21.364000000000001</v>
      </c>
      <c r="AH692" s="103">
        <v>4.2990000000000004</v>
      </c>
      <c r="AI692" s="103">
        <v>20.853000000000002</v>
      </c>
      <c r="AJ692" s="103">
        <v>21.952999999999999</v>
      </c>
      <c r="AK692" s="103">
        <v>7.31</v>
      </c>
      <c r="AL692" s="103">
        <v>7.7210000000000001</v>
      </c>
      <c r="AM692" s="102">
        <v>15.808999999999999</v>
      </c>
    </row>
    <row r="693" spans="16:39" x14ac:dyDescent="0.25">
      <c r="P693" s="104">
        <v>0.69</v>
      </c>
      <c r="Q693" s="103">
        <v>3.78</v>
      </c>
      <c r="R693" s="103">
        <v>12.27</v>
      </c>
      <c r="S693" s="103">
        <v>1.22</v>
      </c>
      <c r="T693" s="103">
        <v>38.869999999999997</v>
      </c>
      <c r="U693" s="103">
        <v>1.42</v>
      </c>
      <c r="V693" s="103">
        <v>8.1199999999999992</v>
      </c>
      <c r="W693" s="103">
        <v>10.35</v>
      </c>
      <c r="X693" s="103">
        <v>9.0299999999999994</v>
      </c>
      <c r="Y693" s="103">
        <v>8.5299999999999994</v>
      </c>
      <c r="Z693" s="103">
        <v>16.71</v>
      </c>
      <c r="AA693" s="103">
        <v>1.5509999999999999</v>
      </c>
      <c r="AB693" s="103">
        <v>16.21</v>
      </c>
      <c r="AC693" s="103">
        <v>9.94</v>
      </c>
      <c r="AD693" s="103">
        <v>4.8849999999999998</v>
      </c>
      <c r="AE693" s="103">
        <v>38.270000000000003</v>
      </c>
      <c r="AF693" s="103">
        <v>5.3250000000000002</v>
      </c>
      <c r="AG693" s="103">
        <v>21.34</v>
      </c>
      <c r="AH693" s="103">
        <v>4.29</v>
      </c>
      <c r="AI693" s="103">
        <v>20.83</v>
      </c>
      <c r="AJ693" s="103">
        <v>21.93</v>
      </c>
      <c r="AK693" s="103">
        <v>7.3</v>
      </c>
      <c r="AL693" s="103">
        <v>7.71</v>
      </c>
      <c r="AM693" s="102">
        <v>15.79</v>
      </c>
    </row>
    <row r="694" spans="16:39" x14ac:dyDescent="0.25">
      <c r="P694" s="104">
        <v>0.69099999999999995</v>
      </c>
      <c r="Q694" s="103">
        <v>3.7719999999999998</v>
      </c>
      <c r="R694" s="103">
        <v>12.253</v>
      </c>
      <c r="S694" s="103">
        <v>1.218</v>
      </c>
      <c r="T694" s="103">
        <v>38.832999999999998</v>
      </c>
      <c r="U694" s="103">
        <v>1.4179999999999999</v>
      </c>
      <c r="V694" s="103">
        <v>8.1080000000000005</v>
      </c>
      <c r="W694" s="103">
        <v>10.335000000000001</v>
      </c>
      <c r="X694" s="103">
        <v>9.0169999999999995</v>
      </c>
      <c r="Y694" s="103">
        <v>8.5169999999999995</v>
      </c>
      <c r="Z694" s="103">
        <v>16.689</v>
      </c>
      <c r="AA694" s="103">
        <v>1.5499000000000001</v>
      </c>
      <c r="AB694" s="103">
        <v>16.189</v>
      </c>
      <c r="AC694" s="103">
        <v>9.9260000000000002</v>
      </c>
      <c r="AD694" s="103">
        <v>4.8765000000000001</v>
      </c>
      <c r="AE694" s="103">
        <v>38.232999999999997</v>
      </c>
      <c r="AF694" s="103">
        <v>5.3174999999999999</v>
      </c>
      <c r="AG694" s="103">
        <v>21.315999999999999</v>
      </c>
      <c r="AH694" s="103">
        <v>4.2809999999999997</v>
      </c>
      <c r="AI694" s="103">
        <v>20.806999999999999</v>
      </c>
      <c r="AJ694" s="103">
        <v>21.907</v>
      </c>
      <c r="AK694" s="103">
        <v>7.29</v>
      </c>
      <c r="AL694" s="103">
        <v>7.6989999999999998</v>
      </c>
      <c r="AM694" s="102">
        <v>15.771000000000001</v>
      </c>
    </row>
    <row r="695" spans="16:39" x14ac:dyDescent="0.25">
      <c r="P695" s="104">
        <v>0.69199999999999995</v>
      </c>
      <c r="Q695" s="103">
        <v>3.7639999999999998</v>
      </c>
      <c r="R695" s="103">
        <v>12.236000000000001</v>
      </c>
      <c r="S695" s="103">
        <v>1.216</v>
      </c>
      <c r="T695" s="103">
        <v>38.795999999999999</v>
      </c>
      <c r="U695" s="103">
        <v>1.4159999999999999</v>
      </c>
      <c r="V695" s="103">
        <v>8.0960000000000001</v>
      </c>
      <c r="W695" s="103">
        <v>10.32</v>
      </c>
      <c r="X695" s="103">
        <v>9.0039999999999996</v>
      </c>
      <c r="Y695" s="103">
        <v>8.5039999999999996</v>
      </c>
      <c r="Z695" s="103">
        <v>16.667999999999999</v>
      </c>
      <c r="AA695" s="103">
        <v>1.5488</v>
      </c>
      <c r="AB695" s="103">
        <v>16.167999999999999</v>
      </c>
      <c r="AC695" s="103">
        <v>9.9120000000000008</v>
      </c>
      <c r="AD695" s="103">
        <v>4.8680000000000003</v>
      </c>
      <c r="AE695" s="103">
        <v>38.195999999999998</v>
      </c>
      <c r="AF695" s="103">
        <v>5.31</v>
      </c>
      <c r="AG695" s="103">
        <v>21.292000000000002</v>
      </c>
      <c r="AH695" s="103">
        <v>4.2720000000000002</v>
      </c>
      <c r="AI695" s="103">
        <v>20.783999999999999</v>
      </c>
      <c r="AJ695" s="103">
        <v>21.884</v>
      </c>
      <c r="AK695" s="103">
        <v>7.28</v>
      </c>
      <c r="AL695" s="103">
        <v>7.6879999999999997</v>
      </c>
      <c r="AM695" s="102">
        <v>15.752000000000001</v>
      </c>
    </row>
    <row r="696" spans="16:39" x14ac:dyDescent="0.25">
      <c r="P696" s="104">
        <v>0.69299999999999995</v>
      </c>
      <c r="Q696" s="103">
        <v>3.7559999999999998</v>
      </c>
      <c r="R696" s="103">
        <v>12.218999999999999</v>
      </c>
      <c r="S696" s="103">
        <v>1.214</v>
      </c>
      <c r="T696" s="103">
        <v>38.759</v>
      </c>
      <c r="U696" s="103">
        <v>1.4139999999999999</v>
      </c>
      <c r="V696" s="103">
        <v>8.0839999999999996</v>
      </c>
      <c r="W696" s="103">
        <v>10.305</v>
      </c>
      <c r="X696" s="103">
        <v>8.9909999999999997</v>
      </c>
      <c r="Y696" s="103">
        <v>8.4909999999999997</v>
      </c>
      <c r="Z696" s="103">
        <v>16.646999999999998</v>
      </c>
      <c r="AA696" s="103">
        <v>1.5477000000000001</v>
      </c>
      <c r="AB696" s="103">
        <v>16.146999999999998</v>
      </c>
      <c r="AC696" s="103">
        <v>9.8979999999999997</v>
      </c>
      <c r="AD696" s="103">
        <v>4.8594999999999997</v>
      </c>
      <c r="AE696" s="103">
        <v>38.158999999999999</v>
      </c>
      <c r="AF696" s="103">
        <v>5.3025000000000002</v>
      </c>
      <c r="AG696" s="103">
        <v>21.268000000000001</v>
      </c>
      <c r="AH696" s="103">
        <v>4.2629999999999999</v>
      </c>
      <c r="AI696" s="103">
        <v>20.760999999999999</v>
      </c>
      <c r="AJ696" s="103">
        <v>21.861000000000001</v>
      </c>
      <c r="AK696" s="103">
        <v>7.27</v>
      </c>
      <c r="AL696" s="103">
        <v>7.6769999999999996</v>
      </c>
      <c r="AM696" s="102">
        <v>15.733000000000001</v>
      </c>
    </row>
    <row r="697" spans="16:39" x14ac:dyDescent="0.25">
      <c r="P697" s="104">
        <v>0.69399999999999995</v>
      </c>
      <c r="Q697" s="103">
        <v>3.7480000000000002</v>
      </c>
      <c r="R697" s="103">
        <v>12.202</v>
      </c>
      <c r="S697" s="103">
        <v>1.212</v>
      </c>
      <c r="T697" s="103">
        <v>38.722000000000001</v>
      </c>
      <c r="U697" s="103">
        <v>1.4119999999999999</v>
      </c>
      <c r="V697" s="103">
        <v>8.0719999999999992</v>
      </c>
      <c r="W697" s="103">
        <v>10.29</v>
      </c>
      <c r="X697" s="103">
        <v>8.9779999999999998</v>
      </c>
      <c r="Y697" s="103">
        <v>8.4779999999999998</v>
      </c>
      <c r="Z697" s="103">
        <v>16.626000000000001</v>
      </c>
      <c r="AA697" s="103">
        <v>1.5466</v>
      </c>
      <c r="AB697" s="103">
        <v>16.126000000000001</v>
      </c>
      <c r="AC697" s="103">
        <v>9.8840000000000003</v>
      </c>
      <c r="AD697" s="103">
        <v>4.851</v>
      </c>
      <c r="AE697" s="103">
        <v>38.122</v>
      </c>
      <c r="AF697" s="103">
        <v>5.2949999999999999</v>
      </c>
      <c r="AG697" s="103">
        <v>21.244</v>
      </c>
      <c r="AH697" s="103">
        <v>4.2539999999999996</v>
      </c>
      <c r="AI697" s="103">
        <v>20.738</v>
      </c>
      <c r="AJ697" s="103">
        <v>21.838000000000001</v>
      </c>
      <c r="AK697" s="103">
        <v>7.26</v>
      </c>
      <c r="AL697" s="103">
        <v>7.6660000000000004</v>
      </c>
      <c r="AM697" s="102">
        <v>15.714</v>
      </c>
    </row>
    <row r="698" spans="16:39" x14ac:dyDescent="0.25">
      <c r="P698" s="104">
        <v>0.69499999999999995</v>
      </c>
      <c r="Q698" s="103">
        <v>3.74</v>
      </c>
      <c r="R698" s="103">
        <v>12.185</v>
      </c>
      <c r="S698" s="103">
        <v>1.21</v>
      </c>
      <c r="T698" s="103">
        <v>38.685000000000002</v>
      </c>
      <c r="U698" s="103">
        <v>1.41</v>
      </c>
      <c r="V698" s="103">
        <v>8.06</v>
      </c>
      <c r="W698" s="103">
        <v>10.275</v>
      </c>
      <c r="X698" s="103">
        <v>8.9649999999999999</v>
      </c>
      <c r="Y698" s="103">
        <v>8.4649999999999999</v>
      </c>
      <c r="Z698" s="103">
        <v>16.605</v>
      </c>
      <c r="AA698" s="103">
        <v>1.5455000000000001</v>
      </c>
      <c r="AB698" s="103">
        <v>16.105</v>
      </c>
      <c r="AC698" s="103">
        <v>9.8699999999999992</v>
      </c>
      <c r="AD698" s="103">
        <v>4.8425000000000002</v>
      </c>
      <c r="AE698" s="103">
        <v>38.085000000000001</v>
      </c>
      <c r="AF698" s="103">
        <v>5.2874999999999996</v>
      </c>
      <c r="AG698" s="103">
        <v>21.22</v>
      </c>
      <c r="AH698" s="103">
        <v>4.2450000000000001</v>
      </c>
      <c r="AI698" s="103">
        <v>20.715</v>
      </c>
      <c r="AJ698" s="103">
        <v>21.815000000000001</v>
      </c>
      <c r="AK698" s="103">
        <v>7.25</v>
      </c>
      <c r="AL698" s="103">
        <v>7.6550000000000002</v>
      </c>
      <c r="AM698" s="102">
        <v>15.695</v>
      </c>
    </row>
    <row r="699" spans="16:39" x14ac:dyDescent="0.25">
      <c r="P699" s="104">
        <v>0.69599999999999995</v>
      </c>
      <c r="Q699" s="103">
        <v>3.7320000000000002</v>
      </c>
      <c r="R699" s="103">
        <v>12.167999999999999</v>
      </c>
      <c r="S699" s="103">
        <v>1.208</v>
      </c>
      <c r="T699" s="103">
        <v>38.648000000000003</v>
      </c>
      <c r="U699" s="103">
        <v>1.4079999999999999</v>
      </c>
      <c r="V699" s="103">
        <v>8.048</v>
      </c>
      <c r="W699" s="103">
        <v>10.26</v>
      </c>
      <c r="X699" s="103">
        <v>8.952</v>
      </c>
      <c r="Y699" s="103">
        <v>8.452</v>
      </c>
      <c r="Z699" s="103">
        <v>16.584</v>
      </c>
      <c r="AA699" s="103">
        <v>1.5444</v>
      </c>
      <c r="AB699" s="103">
        <v>16.084</v>
      </c>
      <c r="AC699" s="103">
        <v>9.8559999999999999</v>
      </c>
      <c r="AD699" s="103">
        <v>4.8339999999999996</v>
      </c>
      <c r="AE699" s="103">
        <v>38.048000000000002</v>
      </c>
      <c r="AF699" s="103">
        <v>5.28</v>
      </c>
      <c r="AG699" s="103">
        <v>21.196000000000002</v>
      </c>
      <c r="AH699" s="103">
        <v>4.2359999999999998</v>
      </c>
      <c r="AI699" s="103">
        <v>20.692</v>
      </c>
      <c r="AJ699" s="103">
        <v>21.792000000000002</v>
      </c>
      <c r="AK699" s="103">
        <v>7.24</v>
      </c>
      <c r="AL699" s="103">
        <v>7.6440000000000001</v>
      </c>
      <c r="AM699" s="102">
        <v>15.676</v>
      </c>
    </row>
    <row r="700" spans="16:39" x14ac:dyDescent="0.25">
      <c r="P700" s="104">
        <v>0.69699999999999995</v>
      </c>
      <c r="Q700" s="103">
        <v>3.7240000000000002</v>
      </c>
      <c r="R700" s="103">
        <v>12.151</v>
      </c>
      <c r="S700" s="103">
        <v>1.206</v>
      </c>
      <c r="T700" s="103">
        <v>38.610999999999997</v>
      </c>
      <c r="U700" s="103">
        <v>1.4059999999999999</v>
      </c>
      <c r="V700" s="103">
        <v>8.0359999999999996</v>
      </c>
      <c r="W700" s="103">
        <v>10.244999999999999</v>
      </c>
      <c r="X700" s="103">
        <v>8.9390000000000001</v>
      </c>
      <c r="Y700" s="103">
        <v>8.4390000000000001</v>
      </c>
      <c r="Z700" s="103">
        <v>16.562999999999999</v>
      </c>
      <c r="AA700" s="103">
        <v>1.5432999999999999</v>
      </c>
      <c r="AB700" s="103">
        <v>16.062999999999999</v>
      </c>
      <c r="AC700" s="103">
        <v>9.8420000000000005</v>
      </c>
      <c r="AD700" s="103">
        <v>4.8254999999999999</v>
      </c>
      <c r="AE700" s="103">
        <v>38.011000000000003</v>
      </c>
      <c r="AF700" s="103">
        <v>5.2725</v>
      </c>
      <c r="AG700" s="103">
        <v>21.172000000000001</v>
      </c>
      <c r="AH700" s="103">
        <v>4.2270000000000003</v>
      </c>
      <c r="AI700" s="103">
        <v>20.669</v>
      </c>
      <c r="AJ700" s="103">
        <v>21.768999999999998</v>
      </c>
      <c r="AK700" s="103">
        <v>7.23</v>
      </c>
      <c r="AL700" s="103">
        <v>7.633</v>
      </c>
      <c r="AM700" s="102">
        <v>15.657</v>
      </c>
    </row>
    <row r="701" spans="16:39" x14ac:dyDescent="0.25">
      <c r="P701" s="104">
        <v>0.69799999999999995</v>
      </c>
      <c r="Q701" s="103">
        <v>3.7160000000000002</v>
      </c>
      <c r="R701" s="103">
        <v>12.134</v>
      </c>
      <c r="S701" s="103">
        <v>1.204</v>
      </c>
      <c r="T701" s="103">
        <v>38.573999999999998</v>
      </c>
      <c r="U701" s="103">
        <v>1.4039999999999999</v>
      </c>
      <c r="V701" s="103">
        <v>8.0239999999999991</v>
      </c>
      <c r="W701" s="103">
        <v>10.23</v>
      </c>
      <c r="X701" s="103">
        <v>8.9260000000000002</v>
      </c>
      <c r="Y701" s="103">
        <v>8.4260000000000002</v>
      </c>
      <c r="Z701" s="103">
        <v>16.542000000000002</v>
      </c>
      <c r="AA701" s="103">
        <v>1.5422</v>
      </c>
      <c r="AB701" s="103">
        <v>16.042000000000002</v>
      </c>
      <c r="AC701" s="103">
        <v>9.8279999999999994</v>
      </c>
      <c r="AD701" s="103">
        <v>4.8170000000000002</v>
      </c>
      <c r="AE701" s="103">
        <v>37.973999999999997</v>
      </c>
      <c r="AF701" s="103">
        <v>5.2649999999999997</v>
      </c>
      <c r="AG701" s="103">
        <v>21.148</v>
      </c>
      <c r="AH701" s="103">
        <v>4.218</v>
      </c>
      <c r="AI701" s="103">
        <v>20.646000000000001</v>
      </c>
      <c r="AJ701" s="103">
        <v>21.745999999999999</v>
      </c>
      <c r="AK701" s="103">
        <v>7.22</v>
      </c>
      <c r="AL701" s="103">
        <v>7.6219999999999999</v>
      </c>
      <c r="AM701" s="102">
        <v>15.638</v>
      </c>
    </row>
    <row r="702" spans="16:39" x14ac:dyDescent="0.25">
      <c r="P702" s="104">
        <v>0.69899999999999995</v>
      </c>
      <c r="Q702" s="103">
        <v>3.7080000000000002</v>
      </c>
      <c r="R702" s="103">
        <v>12.117000000000001</v>
      </c>
      <c r="S702" s="103">
        <v>1.202</v>
      </c>
      <c r="T702" s="103">
        <v>38.536999999999999</v>
      </c>
      <c r="U702" s="103">
        <v>1.4019999999999999</v>
      </c>
      <c r="V702" s="103">
        <v>8.0120000000000005</v>
      </c>
      <c r="W702" s="103">
        <v>10.215</v>
      </c>
      <c r="X702" s="103">
        <v>8.9130000000000003</v>
      </c>
      <c r="Y702" s="103">
        <v>8.4130000000000003</v>
      </c>
      <c r="Z702" s="103">
        <v>16.521000000000001</v>
      </c>
      <c r="AA702" s="103">
        <v>1.5410999999999999</v>
      </c>
      <c r="AB702" s="103">
        <v>16.021000000000001</v>
      </c>
      <c r="AC702" s="103">
        <v>9.8140000000000001</v>
      </c>
      <c r="AD702" s="103">
        <v>4.8085000000000004</v>
      </c>
      <c r="AE702" s="103">
        <v>37.936999999999998</v>
      </c>
      <c r="AF702" s="103">
        <v>5.2575000000000003</v>
      </c>
      <c r="AG702" s="103">
        <v>21.123999999999999</v>
      </c>
      <c r="AH702" s="103">
        <v>4.2089999999999996</v>
      </c>
      <c r="AI702" s="103">
        <v>20.623000000000001</v>
      </c>
      <c r="AJ702" s="103">
        <v>21.722999999999999</v>
      </c>
      <c r="AK702" s="103">
        <v>7.21</v>
      </c>
      <c r="AL702" s="103">
        <v>7.6109999999999998</v>
      </c>
      <c r="AM702" s="102">
        <v>15.619</v>
      </c>
    </row>
    <row r="703" spans="16:39" x14ac:dyDescent="0.25">
      <c r="P703" s="104">
        <v>0.7</v>
      </c>
      <c r="Q703" s="103">
        <v>3.7</v>
      </c>
      <c r="R703" s="103">
        <v>12.1</v>
      </c>
      <c r="S703" s="103">
        <v>1.2</v>
      </c>
      <c r="T703" s="103">
        <v>38.5</v>
      </c>
      <c r="U703" s="103">
        <v>1.4</v>
      </c>
      <c r="V703" s="103">
        <v>8</v>
      </c>
      <c r="W703" s="103">
        <v>10.199999999999999</v>
      </c>
      <c r="X703" s="103">
        <v>8.9</v>
      </c>
      <c r="Y703" s="103">
        <v>8.4</v>
      </c>
      <c r="Z703" s="103">
        <v>16.5</v>
      </c>
      <c r="AA703" s="103">
        <v>1.54</v>
      </c>
      <c r="AB703" s="103">
        <v>16</v>
      </c>
      <c r="AC703" s="103">
        <v>9.8000000000000007</v>
      </c>
      <c r="AD703" s="103">
        <v>4.8</v>
      </c>
      <c r="AE703" s="103">
        <v>37.9</v>
      </c>
      <c r="AF703" s="103">
        <v>5.25</v>
      </c>
      <c r="AG703" s="103">
        <v>21.1</v>
      </c>
      <c r="AH703" s="103">
        <v>4.2</v>
      </c>
      <c r="AI703" s="103">
        <v>20.6</v>
      </c>
      <c r="AJ703" s="103">
        <v>21.7</v>
      </c>
      <c r="AK703" s="103">
        <v>7.2</v>
      </c>
      <c r="AL703" s="103">
        <v>7.6</v>
      </c>
      <c r="AM703" s="102">
        <v>15.6</v>
      </c>
    </row>
    <row r="704" spans="16:39" x14ac:dyDescent="0.25">
      <c r="P704" s="104">
        <v>0.70099999999999996</v>
      </c>
      <c r="Q704" s="103">
        <v>3.694</v>
      </c>
      <c r="R704" s="103">
        <v>12.087</v>
      </c>
      <c r="S704" s="103">
        <v>1.2</v>
      </c>
      <c r="T704" s="103">
        <v>38.466000000000001</v>
      </c>
      <c r="U704" s="103">
        <v>1.399</v>
      </c>
      <c r="V704" s="103">
        <v>7.9909999999999997</v>
      </c>
      <c r="W704" s="103">
        <v>10.189</v>
      </c>
      <c r="X704" s="103">
        <v>8.89</v>
      </c>
      <c r="Y704" s="103">
        <v>8.391</v>
      </c>
      <c r="Z704" s="103">
        <v>16.483000000000001</v>
      </c>
      <c r="AA704" s="103">
        <v>1.5395000000000001</v>
      </c>
      <c r="AB704" s="103">
        <v>15.983000000000001</v>
      </c>
      <c r="AC704" s="103">
        <v>9.7889999999999997</v>
      </c>
      <c r="AD704" s="103">
        <v>4.7925000000000004</v>
      </c>
      <c r="AE704" s="103">
        <v>37.866999999999997</v>
      </c>
      <c r="AF704" s="103">
        <v>5.2424999999999997</v>
      </c>
      <c r="AG704" s="103">
        <v>21.079000000000001</v>
      </c>
      <c r="AH704" s="103">
        <v>4.1920000000000002</v>
      </c>
      <c r="AI704" s="103">
        <v>20.579000000000001</v>
      </c>
      <c r="AJ704" s="103">
        <v>21.678000000000001</v>
      </c>
      <c r="AK704" s="103">
        <v>7.1909999999999998</v>
      </c>
      <c r="AL704" s="103">
        <v>7.5910000000000002</v>
      </c>
      <c r="AM704" s="102">
        <v>15.582000000000001</v>
      </c>
    </row>
    <row r="705" spans="16:39" x14ac:dyDescent="0.25">
      <c r="P705" s="104">
        <v>0.70199999999999996</v>
      </c>
      <c r="Q705" s="103">
        <v>3.6880000000000002</v>
      </c>
      <c r="R705" s="103">
        <v>12.074</v>
      </c>
      <c r="S705" s="103">
        <v>1.2</v>
      </c>
      <c r="T705" s="103">
        <v>38.432000000000002</v>
      </c>
      <c r="U705" s="103">
        <v>1.3979999999999999</v>
      </c>
      <c r="V705" s="103">
        <v>7.9820000000000002</v>
      </c>
      <c r="W705" s="103">
        <v>10.178000000000001</v>
      </c>
      <c r="X705" s="103">
        <v>8.8800000000000008</v>
      </c>
      <c r="Y705" s="103">
        <v>8.3819999999999997</v>
      </c>
      <c r="Z705" s="103">
        <v>16.466000000000001</v>
      </c>
      <c r="AA705" s="103">
        <v>1.5389999999999999</v>
      </c>
      <c r="AB705" s="103">
        <v>15.965999999999999</v>
      </c>
      <c r="AC705" s="103">
        <v>9.7780000000000005</v>
      </c>
      <c r="AD705" s="103">
        <v>4.7850000000000001</v>
      </c>
      <c r="AE705" s="103">
        <v>37.834000000000003</v>
      </c>
      <c r="AF705" s="103">
        <v>5.2350000000000003</v>
      </c>
      <c r="AG705" s="103">
        <v>21.058</v>
      </c>
      <c r="AH705" s="103">
        <v>4.1840000000000002</v>
      </c>
      <c r="AI705" s="103">
        <v>20.558</v>
      </c>
      <c r="AJ705" s="103">
        <v>21.655999999999999</v>
      </c>
      <c r="AK705" s="103">
        <v>7.1820000000000004</v>
      </c>
      <c r="AL705" s="103">
        <v>7.5819999999999999</v>
      </c>
      <c r="AM705" s="102">
        <v>15.564</v>
      </c>
    </row>
    <row r="706" spans="16:39" x14ac:dyDescent="0.25">
      <c r="P706" s="104">
        <v>0.70299999999999996</v>
      </c>
      <c r="Q706" s="103">
        <v>3.6819999999999999</v>
      </c>
      <c r="R706" s="103">
        <v>12.061</v>
      </c>
      <c r="S706" s="103">
        <v>1.2</v>
      </c>
      <c r="T706" s="103">
        <v>38.398000000000003</v>
      </c>
      <c r="U706" s="103">
        <v>1.397</v>
      </c>
      <c r="V706" s="103">
        <v>7.9729999999999999</v>
      </c>
      <c r="W706" s="103">
        <v>10.167</v>
      </c>
      <c r="X706" s="103">
        <v>8.8699999999999992</v>
      </c>
      <c r="Y706" s="103">
        <v>8.3729999999999993</v>
      </c>
      <c r="Z706" s="103">
        <v>16.449000000000002</v>
      </c>
      <c r="AA706" s="103">
        <v>1.5385</v>
      </c>
      <c r="AB706" s="103">
        <v>15.949</v>
      </c>
      <c r="AC706" s="103">
        <v>9.7669999999999995</v>
      </c>
      <c r="AD706" s="103">
        <v>4.7774999999999999</v>
      </c>
      <c r="AE706" s="103">
        <v>37.801000000000002</v>
      </c>
      <c r="AF706" s="103">
        <v>5.2275</v>
      </c>
      <c r="AG706" s="103">
        <v>21.036999999999999</v>
      </c>
      <c r="AH706" s="103">
        <v>4.1760000000000002</v>
      </c>
      <c r="AI706" s="103">
        <v>20.536999999999999</v>
      </c>
      <c r="AJ706" s="103">
        <v>21.634</v>
      </c>
      <c r="AK706" s="103">
        <v>7.173</v>
      </c>
      <c r="AL706" s="103">
        <v>7.5730000000000004</v>
      </c>
      <c r="AM706" s="102">
        <v>15.545999999999999</v>
      </c>
    </row>
    <row r="707" spans="16:39" x14ac:dyDescent="0.25">
      <c r="P707" s="104">
        <v>0.70399999999999996</v>
      </c>
      <c r="Q707" s="103">
        <v>3.6760000000000002</v>
      </c>
      <c r="R707" s="103">
        <v>12.048</v>
      </c>
      <c r="S707" s="103">
        <v>1.2</v>
      </c>
      <c r="T707" s="103">
        <v>38.363999999999997</v>
      </c>
      <c r="U707" s="103">
        <v>1.3959999999999999</v>
      </c>
      <c r="V707" s="103">
        <v>7.9640000000000004</v>
      </c>
      <c r="W707" s="103">
        <v>10.156000000000001</v>
      </c>
      <c r="X707" s="103">
        <v>8.86</v>
      </c>
      <c r="Y707" s="103">
        <v>8.3640000000000008</v>
      </c>
      <c r="Z707" s="103">
        <v>16.431999999999999</v>
      </c>
      <c r="AA707" s="103">
        <v>1.538</v>
      </c>
      <c r="AB707" s="103">
        <v>15.932</v>
      </c>
      <c r="AC707" s="103">
        <v>9.7560000000000002</v>
      </c>
      <c r="AD707" s="103">
        <v>4.7699999999999996</v>
      </c>
      <c r="AE707" s="103">
        <v>37.768000000000001</v>
      </c>
      <c r="AF707" s="103">
        <v>5.22</v>
      </c>
      <c r="AG707" s="103">
        <v>21.015999999999998</v>
      </c>
      <c r="AH707" s="103">
        <v>4.1680000000000001</v>
      </c>
      <c r="AI707" s="103">
        <v>20.515999999999998</v>
      </c>
      <c r="AJ707" s="103">
        <v>21.611999999999998</v>
      </c>
      <c r="AK707" s="103">
        <v>7.1639999999999997</v>
      </c>
      <c r="AL707" s="103">
        <v>7.5640000000000001</v>
      </c>
      <c r="AM707" s="102">
        <v>15.528</v>
      </c>
    </row>
    <row r="708" spans="16:39" x14ac:dyDescent="0.25">
      <c r="P708" s="104">
        <v>0.70499999999999996</v>
      </c>
      <c r="Q708" s="103">
        <v>3.67</v>
      </c>
      <c r="R708" s="103">
        <v>12.035</v>
      </c>
      <c r="S708" s="103">
        <v>1.2</v>
      </c>
      <c r="T708" s="103">
        <v>38.33</v>
      </c>
      <c r="U708" s="103">
        <v>1.395</v>
      </c>
      <c r="V708" s="103">
        <v>7.9550000000000001</v>
      </c>
      <c r="W708" s="103">
        <v>10.145</v>
      </c>
      <c r="X708" s="103">
        <v>8.85</v>
      </c>
      <c r="Y708" s="103">
        <v>8.3550000000000004</v>
      </c>
      <c r="Z708" s="103">
        <v>16.414999999999999</v>
      </c>
      <c r="AA708" s="103">
        <v>1.5375000000000001</v>
      </c>
      <c r="AB708" s="103">
        <v>15.914999999999999</v>
      </c>
      <c r="AC708" s="103">
        <v>9.7449999999999992</v>
      </c>
      <c r="AD708" s="103">
        <v>4.7625000000000002</v>
      </c>
      <c r="AE708" s="103">
        <v>37.734999999999999</v>
      </c>
      <c r="AF708" s="103">
        <v>5.2125000000000004</v>
      </c>
      <c r="AG708" s="103">
        <v>20.995000000000001</v>
      </c>
      <c r="AH708" s="103">
        <v>4.16</v>
      </c>
      <c r="AI708" s="103">
        <v>20.495000000000001</v>
      </c>
      <c r="AJ708" s="103">
        <v>21.59</v>
      </c>
      <c r="AK708" s="103">
        <v>7.1550000000000002</v>
      </c>
      <c r="AL708" s="103">
        <v>7.5549999999999997</v>
      </c>
      <c r="AM708" s="102">
        <v>15.51</v>
      </c>
    </row>
    <row r="709" spans="16:39" x14ac:dyDescent="0.25">
      <c r="P709" s="104">
        <v>0.70599999999999996</v>
      </c>
      <c r="Q709" s="103">
        <v>3.6640000000000001</v>
      </c>
      <c r="R709" s="103">
        <v>12.022</v>
      </c>
      <c r="S709" s="103">
        <v>1.2</v>
      </c>
      <c r="T709" s="103">
        <v>38.295999999999999</v>
      </c>
      <c r="U709" s="103">
        <v>1.3939999999999999</v>
      </c>
      <c r="V709" s="103">
        <v>7.9459999999999997</v>
      </c>
      <c r="W709" s="103">
        <v>10.134</v>
      </c>
      <c r="X709" s="103">
        <v>8.84</v>
      </c>
      <c r="Y709" s="103">
        <v>8.3460000000000001</v>
      </c>
      <c r="Z709" s="103">
        <v>16.398</v>
      </c>
      <c r="AA709" s="103">
        <v>1.5369999999999999</v>
      </c>
      <c r="AB709" s="103">
        <v>15.898</v>
      </c>
      <c r="AC709" s="103">
        <v>9.734</v>
      </c>
      <c r="AD709" s="103">
        <v>4.7549999999999999</v>
      </c>
      <c r="AE709" s="103">
        <v>37.701999999999998</v>
      </c>
      <c r="AF709" s="103">
        <v>5.2050000000000001</v>
      </c>
      <c r="AG709" s="103">
        <v>20.974</v>
      </c>
      <c r="AH709" s="103">
        <v>4.1520000000000001</v>
      </c>
      <c r="AI709" s="103">
        <v>20.474</v>
      </c>
      <c r="AJ709" s="103">
        <v>21.568000000000001</v>
      </c>
      <c r="AK709" s="103">
        <v>7.1459999999999999</v>
      </c>
      <c r="AL709" s="103">
        <v>7.5460000000000003</v>
      </c>
      <c r="AM709" s="102">
        <v>15.492000000000001</v>
      </c>
    </row>
    <row r="710" spans="16:39" x14ac:dyDescent="0.25">
      <c r="P710" s="104">
        <v>0.70699999999999996</v>
      </c>
      <c r="Q710" s="103">
        <v>3.6579999999999999</v>
      </c>
      <c r="R710" s="103">
        <v>12.009</v>
      </c>
      <c r="S710" s="103">
        <v>1.2</v>
      </c>
      <c r="T710" s="103">
        <v>38.262</v>
      </c>
      <c r="U710" s="103">
        <v>1.393</v>
      </c>
      <c r="V710" s="103">
        <v>7.9370000000000003</v>
      </c>
      <c r="W710" s="103">
        <v>10.122999999999999</v>
      </c>
      <c r="X710" s="103">
        <v>8.83</v>
      </c>
      <c r="Y710" s="103">
        <v>8.3369999999999997</v>
      </c>
      <c r="Z710" s="103">
        <v>16.381</v>
      </c>
      <c r="AA710" s="103">
        <v>1.5365</v>
      </c>
      <c r="AB710" s="103">
        <v>15.881</v>
      </c>
      <c r="AC710" s="103">
        <v>9.7230000000000008</v>
      </c>
      <c r="AD710" s="103">
        <v>4.7474999999999996</v>
      </c>
      <c r="AE710" s="103">
        <v>37.668999999999997</v>
      </c>
      <c r="AF710" s="103">
        <v>5.1974999999999998</v>
      </c>
      <c r="AG710" s="103">
        <v>20.952999999999999</v>
      </c>
      <c r="AH710" s="103">
        <v>4.1440000000000001</v>
      </c>
      <c r="AI710" s="103">
        <v>20.452999999999999</v>
      </c>
      <c r="AJ710" s="103">
        <v>21.545999999999999</v>
      </c>
      <c r="AK710" s="103">
        <v>7.1369999999999996</v>
      </c>
      <c r="AL710" s="103">
        <v>7.5369999999999999</v>
      </c>
      <c r="AM710" s="102">
        <v>15.474</v>
      </c>
    </row>
    <row r="711" spans="16:39" x14ac:dyDescent="0.25">
      <c r="P711" s="104">
        <v>0.70799999999999996</v>
      </c>
      <c r="Q711" s="103">
        <v>3.6520000000000001</v>
      </c>
      <c r="R711" s="103">
        <v>11.996</v>
      </c>
      <c r="S711" s="103">
        <v>1.2</v>
      </c>
      <c r="T711" s="103">
        <v>38.228000000000002</v>
      </c>
      <c r="U711" s="103">
        <v>1.3919999999999999</v>
      </c>
      <c r="V711" s="103">
        <v>7.9279999999999999</v>
      </c>
      <c r="W711" s="103">
        <v>10.112</v>
      </c>
      <c r="X711" s="103">
        <v>8.82</v>
      </c>
      <c r="Y711" s="103">
        <v>8.3279999999999994</v>
      </c>
      <c r="Z711" s="103">
        <v>16.364000000000001</v>
      </c>
      <c r="AA711" s="103">
        <v>1.536</v>
      </c>
      <c r="AB711" s="103">
        <v>15.864000000000001</v>
      </c>
      <c r="AC711" s="103">
        <v>9.7119999999999997</v>
      </c>
      <c r="AD711" s="103">
        <v>4.74</v>
      </c>
      <c r="AE711" s="103">
        <v>37.636000000000003</v>
      </c>
      <c r="AF711" s="103">
        <v>5.19</v>
      </c>
      <c r="AG711" s="103">
        <v>20.931999999999999</v>
      </c>
      <c r="AH711" s="103">
        <v>4.1360000000000001</v>
      </c>
      <c r="AI711" s="103">
        <v>20.431999999999999</v>
      </c>
      <c r="AJ711" s="103">
        <v>21.524000000000001</v>
      </c>
      <c r="AK711" s="103">
        <v>7.1280000000000001</v>
      </c>
      <c r="AL711" s="103">
        <v>7.5279999999999996</v>
      </c>
      <c r="AM711" s="102">
        <v>15.456</v>
      </c>
    </row>
    <row r="712" spans="16:39" x14ac:dyDescent="0.25">
      <c r="P712" s="104">
        <v>0.70899999999999996</v>
      </c>
      <c r="Q712" s="103">
        <v>3.6459999999999999</v>
      </c>
      <c r="R712" s="103">
        <v>11.983000000000001</v>
      </c>
      <c r="S712" s="103">
        <v>1.2</v>
      </c>
      <c r="T712" s="103">
        <v>38.194000000000003</v>
      </c>
      <c r="U712" s="103">
        <v>1.391</v>
      </c>
      <c r="V712" s="103">
        <v>7.9189999999999996</v>
      </c>
      <c r="W712" s="103">
        <v>10.101000000000001</v>
      </c>
      <c r="X712" s="103">
        <v>8.81</v>
      </c>
      <c r="Y712" s="103">
        <v>8.3190000000000008</v>
      </c>
      <c r="Z712" s="103">
        <v>16.347000000000001</v>
      </c>
      <c r="AA712" s="103">
        <v>1.5355000000000001</v>
      </c>
      <c r="AB712" s="103">
        <v>15.847</v>
      </c>
      <c r="AC712" s="103">
        <v>9.7010000000000005</v>
      </c>
      <c r="AD712" s="103">
        <v>4.7324999999999999</v>
      </c>
      <c r="AE712" s="103">
        <v>37.603000000000002</v>
      </c>
      <c r="AF712" s="103">
        <v>5.1825000000000001</v>
      </c>
      <c r="AG712" s="103">
        <v>20.911000000000001</v>
      </c>
      <c r="AH712" s="103">
        <v>4.1280000000000001</v>
      </c>
      <c r="AI712" s="103">
        <v>20.411000000000001</v>
      </c>
      <c r="AJ712" s="103">
        <v>21.501999999999999</v>
      </c>
      <c r="AK712" s="103">
        <v>7.1189999999999998</v>
      </c>
      <c r="AL712" s="103">
        <v>7.5190000000000001</v>
      </c>
      <c r="AM712" s="102">
        <v>15.438000000000001</v>
      </c>
    </row>
    <row r="713" spans="16:39" x14ac:dyDescent="0.25">
      <c r="P713" s="104">
        <v>0.71</v>
      </c>
      <c r="Q713" s="103">
        <v>3.64</v>
      </c>
      <c r="R713" s="103">
        <v>11.97</v>
      </c>
      <c r="S713" s="103">
        <v>1.2</v>
      </c>
      <c r="T713" s="103">
        <v>38.159999999999997</v>
      </c>
      <c r="U713" s="103">
        <v>1.39</v>
      </c>
      <c r="V713" s="103">
        <v>7.91</v>
      </c>
      <c r="W713" s="103">
        <v>10.09</v>
      </c>
      <c r="X713" s="103">
        <v>8.8000000000000007</v>
      </c>
      <c r="Y713" s="103">
        <v>8.31</v>
      </c>
      <c r="Z713" s="103">
        <v>16.329999999999998</v>
      </c>
      <c r="AA713" s="103">
        <v>1.5349999999999999</v>
      </c>
      <c r="AB713" s="103">
        <v>15.83</v>
      </c>
      <c r="AC713" s="103">
        <v>9.69</v>
      </c>
      <c r="AD713" s="103">
        <v>4.7249999999999996</v>
      </c>
      <c r="AE713" s="103">
        <v>37.57</v>
      </c>
      <c r="AF713" s="103">
        <v>5.1749999999999998</v>
      </c>
      <c r="AG713" s="103">
        <v>20.89</v>
      </c>
      <c r="AH713" s="103">
        <v>4.12</v>
      </c>
      <c r="AI713" s="103">
        <v>20.39</v>
      </c>
      <c r="AJ713" s="103">
        <v>21.48</v>
      </c>
      <c r="AK713" s="103">
        <v>7.11</v>
      </c>
      <c r="AL713" s="103">
        <v>7.51</v>
      </c>
      <c r="AM713" s="102">
        <v>15.42</v>
      </c>
    </row>
    <row r="714" spans="16:39" x14ac:dyDescent="0.25">
      <c r="P714" s="104">
        <v>0.71099999999999997</v>
      </c>
      <c r="Q714" s="103">
        <v>3.6339999999999999</v>
      </c>
      <c r="R714" s="103">
        <v>11.957000000000001</v>
      </c>
      <c r="S714" s="103">
        <v>1.2</v>
      </c>
      <c r="T714" s="103">
        <v>38.125999999999998</v>
      </c>
      <c r="U714" s="103">
        <v>1.389</v>
      </c>
      <c r="V714" s="103">
        <v>7.9009999999999998</v>
      </c>
      <c r="W714" s="103">
        <v>10.079000000000001</v>
      </c>
      <c r="X714" s="103">
        <v>8.7899999999999991</v>
      </c>
      <c r="Y714" s="103">
        <v>8.3010000000000002</v>
      </c>
      <c r="Z714" s="103">
        <v>16.312999999999999</v>
      </c>
      <c r="AA714" s="103">
        <v>1.5345</v>
      </c>
      <c r="AB714" s="103">
        <v>15.813000000000001</v>
      </c>
      <c r="AC714" s="103">
        <v>9.6790000000000003</v>
      </c>
      <c r="AD714" s="103">
        <v>4.7175000000000002</v>
      </c>
      <c r="AE714" s="103">
        <v>37.536999999999999</v>
      </c>
      <c r="AF714" s="103">
        <v>5.1675000000000004</v>
      </c>
      <c r="AG714" s="103">
        <v>20.869</v>
      </c>
      <c r="AH714" s="103">
        <v>4.1120000000000001</v>
      </c>
      <c r="AI714" s="103">
        <v>20.369</v>
      </c>
      <c r="AJ714" s="103">
        <v>21.457999999999998</v>
      </c>
      <c r="AK714" s="103">
        <v>7.101</v>
      </c>
      <c r="AL714" s="103">
        <v>7.5010000000000003</v>
      </c>
      <c r="AM714" s="102">
        <v>15.401999999999999</v>
      </c>
    </row>
    <row r="715" spans="16:39" x14ac:dyDescent="0.25">
      <c r="P715" s="104">
        <v>0.71199999999999997</v>
      </c>
      <c r="Q715" s="103">
        <v>3.6280000000000001</v>
      </c>
      <c r="R715" s="103">
        <v>11.944000000000001</v>
      </c>
      <c r="S715" s="103">
        <v>1.2</v>
      </c>
      <c r="T715" s="103">
        <v>38.091999999999999</v>
      </c>
      <c r="U715" s="103">
        <v>1.3879999999999999</v>
      </c>
      <c r="V715" s="103">
        <v>7.8920000000000003</v>
      </c>
      <c r="W715" s="103">
        <v>10.068</v>
      </c>
      <c r="X715" s="103">
        <v>8.7799999999999994</v>
      </c>
      <c r="Y715" s="103">
        <v>8.2919999999999998</v>
      </c>
      <c r="Z715" s="103">
        <v>16.295999999999999</v>
      </c>
      <c r="AA715" s="103">
        <v>1.534</v>
      </c>
      <c r="AB715" s="103">
        <v>15.795999999999999</v>
      </c>
      <c r="AC715" s="103">
        <v>9.6679999999999993</v>
      </c>
      <c r="AD715" s="103">
        <v>4.71</v>
      </c>
      <c r="AE715" s="103">
        <v>37.503999999999998</v>
      </c>
      <c r="AF715" s="103">
        <v>5.16</v>
      </c>
      <c r="AG715" s="103">
        <v>20.847999999999999</v>
      </c>
      <c r="AH715" s="103">
        <v>4.1040000000000001</v>
      </c>
      <c r="AI715" s="103">
        <v>20.347999999999999</v>
      </c>
      <c r="AJ715" s="103">
        <v>21.436</v>
      </c>
      <c r="AK715" s="103">
        <v>7.0919999999999996</v>
      </c>
      <c r="AL715" s="103">
        <v>7.492</v>
      </c>
      <c r="AM715" s="102">
        <v>15.384</v>
      </c>
    </row>
    <row r="716" spans="16:39" x14ac:dyDescent="0.25">
      <c r="P716" s="104">
        <v>0.71299999999999997</v>
      </c>
      <c r="Q716" s="103">
        <v>3.6219999999999999</v>
      </c>
      <c r="R716" s="103">
        <v>11.930999999999999</v>
      </c>
      <c r="S716" s="103">
        <v>1.2</v>
      </c>
      <c r="T716" s="103">
        <v>38.058</v>
      </c>
      <c r="U716" s="103">
        <v>1.387</v>
      </c>
      <c r="V716" s="103">
        <v>7.883</v>
      </c>
      <c r="W716" s="103">
        <v>10.057</v>
      </c>
      <c r="X716" s="103">
        <v>8.77</v>
      </c>
      <c r="Y716" s="103">
        <v>8.2829999999999995</v>
      </c>
      <c r="Z716" s="103">
        <v>16.279</v>
      </c>
      <c r="AA716" s="103">
        <v>1.5335000000000001</v>
      </c>
      <c r="AB716" s="103">
        <v>15.779</v>
      </c>
      <c r="AC716" s="103">
        <v>9.657</v>
      </c>
      <c r="AD716" s="103">
        <v>4.7024999999999997</v>
      </c>
      <c r="AE716" s="103">
        <v>37.470999999999997</v>
      </c>
      <c r="AF716" s="103">
        <v>5.1524999999999999</v>
      </c>
      <c r="AG716" s="103">
        <v>20.827000000000002</v>
      </c>
      <c r="AH716" s="103">
        <v>4.0960000000000001</v>
      </c>
      <c r="AI716" s="103">
        <v>20.327000000000002</v>
      </c>
      <c r="AJ716" s="103">
        <v>21.414000000000001</v>
      </c>
      <c r="AK716" s="103">
        <v>7.0830000000000002</v>
      </c>
      <c r="AL716" s="103">
        <v>7.4829999999999997</v>
      </c>
      <c r="AM716" s="102">
        <v>15.366</v>
      </c>
    </row>
    <row r="717" spans="16:39" x14ac:dyDescent="0.25">
      <c r="P717" s="104">
        <v>0.71399999999999997</v>
      </c>
      <c r="Q717" s="103">
        <v>3.6160000000000001</v>
      </c>
      <c r="R717" s="103">
        <v>11.917999999999999</v>
      </c>
      <c r="S717" s="103">
        <v>1.2</v>
      </c>
      <c r="T717" s="103">
        <v>38.024000000000001</v>
      </c>
      <c r="U717" s="103">
        <v>1.3859999999999999</v>
      </c>
      <c r="V717" s="103">
        <v>7.8739999999999997</v>
      </c>
      <c r="W717" s="103">
        <v>10.045999999999999</v>
      </c>
      <c r="X717" s="103">
        <v>8.76</v>
      </c>
      <c r="Y717" s="103">
        <v>8.2739999999999991</v>
      </c>
      <c r="Z717" s="103">
        <v>16.262</v>
      </c>
      <c r="AA717" s="103">
        <v>1.5329999999999999</v>
      </c>
      <c r="AB717" s="103">
        <v>15.762</v>
      </c>
      <c r="AC717" s="103">
        <v>9.6460000000000008</v>
      </c>
      <c r="AD717" s="103">
        <v>4.6950000000000003</v>
      </c>
      <c r="AE717" s="103">
        <v>37.438000000000002</v>
      </c>
      <c r="AF717" s="103">
        <v>5.1449999999999996</v>
      </c>
      <c r="AG717" s="103">
        <v>20.806000000000001</v>
      </c>
      <c r="AH717" s="103">
        <v>4.0880000000000001</v>
      </c>
      <c r="AI717" s="103">
        <v>20.306000000000001</v>
      </c>
      <c r="AJ717" s="103">
        <v>21.391999999999999</v>
      </c>
      <c r="AK717" s="103">
        <v>7.0739999999999998</v>
      </c>
      <c r="AL717" s="103">
        <v>7.4740000000000002</v>
      </c>
      <c r="AM717" s="102">
        <v>15.348000000000001</v>
      </c>
    </row>
    <row r="718" spans="16:39" x14ac:dyDescent="0.25">
      <c r="P718" s="104">
        <v>0.71499999999999997</v>
      </c>
      <c r="Q718" s="103">
        <v>3.61</v>
      </c>
      <c r="R718" s="103">
        <v>11.904999999999999</v>
      </c>
      <c r="S718" s="103">
        <v>1.2</v>
      </c>
      <c r="T718" s="103">
        <v>37.99</v>
      </c>
      <c r="U718" s="103">
        <v>1.385</v>
      </c>
      <c r="V718" s="103">
        <v>7.8650000000000002</v>
      </c>
      <c r="W718" s="103">
        <v>10.035</v>
      </c>
      <c r="X718" s="103">
        <v>8.75</v>
      </c>
      <c r="Y718" s="103">
        <v>8.2650000000000006</v>
      </c>
      <c r="Z718" s="103">
        <v>16.245000000000001</v>
      </c>
      <c r="AA718" s="103">
        <v>1.5325</v>
      </c>
      <c r="AB718" s="103">
        <v>15.744999999999999</v>
      </c>
      <c r="AC718" s="103">
        <v>9.6349999999999998</v>
      </c>
      <c r="AD718" s="103">
        <v>4.6875</v>
      </c>
      <c r="AE718" s="103">
        <v>37.405000000000001</v>
      </c>
      <c r="AF718" s="103">
        <v>5.1375000000000002</v>
      </c>
      <c r="AG718" s="103">
        <v>20.785</v>
      </c>
      <c r="AH718" s="103">
        <v>4.08</v>
      </c>
      <c r="AI718" s="103">
        <v>20.285</v>
      </c>
      <c r="AJ718" s="103">
        <v>21.37</v>
      </c>
      <c r="AK718" s="103">
        <v>7.0650000000000004</v>
      </c>
      <c r="AL718" s="103">
        <v>7.4649999999999999</v>
      </c>
      <c r="AM718" s="102">
        <v>15.33</v>
      </c>
    </row>
    <row r="719" spans="16:39" x14ac:dyDescent="0.25">
      <c r="P719" s="104">
        <v>0.71599999999999997</v>
      </c>
      <c r="Q719" s="103">
        <v>3.6040000000000001</v>
      </c>
      <c r="R719" s="103">
        <v>11.891999999999999</v>
      </c>
      <c r="S719" s="103">
        <v>1.2</v>
      </c>
      <c r="T719" s="103">
        <v>37.956000000000003</v>
      </c>
      <c r="U719" s="103">
        <v>1.3839999999999999</v>
      </c>
      <c r="V719" s="103">
        <v>7.8559999999999999</v>
      </c>
      <c r="W719" s="103">
        <v>10.023999999999999</v>
      </c>
      <c r="X719" s="103">
        <v>8.74</v>
      </c>
      <c r="Y719" s="103">
        <v>8.2560000000000002</v>
      </c>
      <c r="Z719" s="103">
        <v>16.228000000000002</v>
      </c>
      <c r="AA719" s="103">
        <v>1.532</v>
      </c>
      <c r="AB719" s="103">
        <v>15.728</v>
      </c>
      <c r="AC719" s="103">
        <v>9.6240000000000006</v>
      </c>
      <c r="AD719" s="103">
        <v>4.68</v>
      </c>
      <c r="AE719" s="103">
        <v>37.372</v>
      </c>
      <c r="AF719" s="103">
        <v>5.13</v>
      </c>
      <c r="AG719" s="103">
        <v>20.763999999999999</v>
      </c>
      <c r="AH719" s="103">
        <v>4.0720000000000001</v>
      </c>
      <c r="AI719" s="103">
        <v>20.263999999999999</v>
      </c>
      <c r="AJ719" s="103">
        <v>21.347999999999999</v>
      </c>
      <c r="AK719" s="103">
        <v>7.056</v>
      </c>
      <c r="AL719" s="103">
        <v>7.4560000000000004</v>
      </c>
      <c r="AM719" s="102">
        <v>15.311999999999999</v>
      </c>
    </row>
    <row r="720" spans="16:39" x14ac:dyDescent="0.25">
      <c r="P720" s="104">
        <v>0.71699999999999997</v>
      </c>
      <c r="Q720" s="103">
        <v>3.5979999999999999</v>
      </c>
      <c r="R720" s="103">
        <v>11.879</v>
      </c>
      <c r="S720" s="103">
        <v>1.2</v>
      </c>
      <c r="T720" s="103">
        <v>37.921999999999997</v>
      </c>
      <c r="U720" s="103">
        <v>1.383</v>
      </c>
      <c r="V720" s="103">
        <v>7.8470000000000004</v>
      </c>
      <c r="W720" s="103">
        <v>10.013</v>
      </c>
      <c r="X720" s="103">
        <v>8.73</v>
      </c>
      <c r="Y720" s="103">
        <v>8.2469999999999999</v>
      </c>
      <c r="Z720" s="103">
        <v>16.210999999999999</v>
      </c>
      <c r="AA720" s="103">
        <v>1.5315000000000001</v>
      </c>
      <c r="AB720" s="103">
        <v>15.711</v>
      </c>
      <c r="AC720" s="103">
        <v>9.6129999999999995</v>
      </c>
      <c r="AD720" s="103">
        <v>4.6725000000000003</v>
      </c>
      <c r="AE720" s="103">
        <v>37.338999999999999</v>
      </c>
      <c r="AF720" s="103">
        <v>5.1224999999999996</v>
      </c>
      <c r="AG720" s="103">
        <v>20.742999999999999</v>
      </c>
      <c r="AH720" s="103">
        <v>4.0640000000000001</v>
      </c>
      <c r="AI720" s="103">
        <v>20.242999999999999</v>
      </c>
      <c r="AJ720" s="103">
        <v>21.326000000000001</v>
      </c>
      <c r="AK720" s="103">
        <v>7.0469999999999997</v>
      </c>
      <c r="AL720" s="103">
        <v>7.4470000000000001</v>
      </c>
      <c r="AM720" s="102">
        <v>15.294</v>
      </c>
    </row>
    <row r="721" spans="16:39" x14ac:dyDescent="0.25">
      <c r="P721" s="104">
        <v>0.71799999999999997</v>
      </c>
      <c r="Q721" s="103">
        <v>3.5920000000000001</v>
      </c>
      <c r="R721" s="103">
        <v>11.866</v>
      </c>
      <c r="S721" s="103">
        <v>1.2</v>
      </c>
      <c r="T721" s="103">
        <v>37.887999999999998</v>
      </c>
      <c r="U721" s="103">
        <v>1.3819999999999999</v>
      </c>
      <c r="V721" s="103">
        <v>7.8380000000000001</v>
      </c>
      <c r="W721" s="103">
        <v>10.002000000000001</v>
      </c>
      <c r="X721" s="103">
        <v>8.7200000000000006</v>
      </c>
      <c r="Y721" s="103">
        <v>8.2379999999999995</v>
      </c>
      <c r="Z721" s="103">
        <v>16.193999999999999</v>
      </c>
      <c r="AA721" s="103">
        <v>1.5309999999999999</v>
      </c>
      <c r="AB721" s="103">
        <v>15.694000000000001</v>
      </c>
      <c r="AC721" s="103">
        <v>9.6020000000000003</v>
      </c>
      <c r="AD721" s="103">
        <v>4.665</v>
      </c>
      <c r="AE721" s="103">
        <v>37.305999999999997</v>
      </c>
      <c r="AF721" s="103">
        <v>5.1150000000000002</v>
      </c>
      <c r="AG721" s="103">
        <v>20.722000000000001</v>
      </c>
      <c r="AH721" s="103">
        <v>4.056</v>
      </c>
      <c r="AI721" s="103">
        <v>20.222000000000001</v>
      </c>
      <c r="AJ721" s="103">
        <v>21.303999999999998</v>
      </c>
      <c r="AK721" s="103">
        <v>7.0380000000000003</v>
      </c>
      <c r="AL721" s="103">
        <v>7.4379999999999997</v>
      </c>
      <c r="AM721" s="102">
        <v>15.276</v>
      </c>
    </row>
    <row r="722" spans="16:39" x14ac:dyDescent="0.25">
      <c r="P722" s="104">
        <v>0.71899999999999997</v>
      </c>
      <c r="Q722" s="103">
        <v>3.5859999999999999</v>
      </c>
      <c r="R722" s="103">
        <v>11.853</v>
      </c>
      <c r="S722" s="103">
        <v>1.2</v>
      </c>
      <c r="T722" s="103">
        <v>37.853999999999999</v>
      </c>
      <c r="U722" s="103">
        <v>1.381</v>
      </c>
      <c r="V722" s="103">
        <v>7.8289999999999997</v>
      </c>
      <c r="W722" s="103">
        <v>9.9909999999999997</v>
      </c>
      <c r="X722" s="103">
        <v>8.7100000000000009</v>
      </c>
      <c r="Y722" s="103">
        <v>8.2289999999999992</v>
      </c>
      <c r="Z722" s="103">
        <v>16.177</v>
      </c>
      <c r="AA722" s="103">
        <v>1.5305</v>
      </c>
      <c r="AB722" s="103">
        <v>15.677</v>
      </c>
      <c r="AC722" s="103">
        <v>9.5909999999999993</v>
      </c>
      <c r="AD722" s="103">
        <v>4.6574999999999998</v>
      </c>
      <c r="AE722" s="103">
        <v>37.273000000000003</v>
      </c>
      <c r="AF722" s="103">
        <v>5.1074999999999999</v>
      </c>
      <c r="AG722" s="103">
        <v>20.701000000000001</v>
      </c>
      <c r="AH722" s="103">
        <v>4.048</v>
      </c>
      <c r="AI722" s="103">
        <v>20.201000000000001</v>
      </c>
      <c r="AJ722" s="103">
        <v>21.282</v>
      </c>
      <c r="AK722" s="103">
        <v>7.0289999999999999</v>
      </c>
      <c r="AL722" s="103">
        <v>7.4290000000000003</v>
      </c>
      <c r="AM722" s="102">
        <v>15.257999999999999</v>
      </c>
    </row>
    <row r="723" spans="16:39" x14ac:dyDescent="0.25">
      <c r="P723" s="104">
        <v>0.72</v>
      </c>
      <c r="Q723" s="103">
        <v>3.58</v>
      </c>
      <c r="R723" s="103">
        <v>11.84</v>
      </c>
      <c r="S723" s="103">
        <v>1.2</v>
      </c>
      <c r="T723" s="103">
        <v>37.82</v>
      </c>
      <c r="U723" s="103">
        <v>1.38</v>
      </c>
      <c r="V723" s="103">
        <v>7.82</v>
      </c>
      <c r="W723" s="103">
        <v>9.98</v>
      </c>
      <c r="X723" s="103">
        <v>8.6999999999999993</v>
      </c>
      <c r="Y723" s="103">
        <v>8.2200000000000006</v>
      </c>
      <c r="Z723" s="103">
        <v>16.16</v>
      </c>
      <c r="AA723" s="103">
        <v>1.53</v>
      </c>
      <c r="AB723" s="103">
        <v>15.66</v>
      </c>
      <c r="AC723" s="103">
        <v>9.58</v>
      </c>
      <c r="AD723" s="103">
        <v>4.6500000000000004</v>
      </c>
      <c r="AE723" s="103">
        <v>37.24</v>
      </c>
      <c r="AF723" s="103">
        <v>5.0999999999999996</v>
      </c>
      <c r="AG723" s="103">
        <v>20.68</v>
      </c>
      <c r="AH723" s="103">
        <v>4.04</v>
      </c>
      <c r="AI723" s="103">
        <v>20.18</v>
      </c>
      <c r="AJ723" s="103">
        <v>21.26</v>
      </c>
      <c r="AK723" s="103">
        <v>7.02</v>
      </c>
      <c r="AL723" s="103">
        <v>7.42</v>
      </c>
      <c r="AM723" s="102">
        <v>15.24</v>
      </c>
    </row>
    <row r="724" spans="16:39" x14ac:dyDescent="0.25">
      <c r="P724" s="104">
        <v>0.72099999999999997</v>
      </c>
      <c r="Q724" s="103">
        <v>3.5739999999999998</v>
      </c>
      <c r="R724" s="103">
        <v>11.827</v>
      </c>
      <c r="S724" s="103">
        <v>1.2</v>
      </c>
      <c r="T724" s="103">
        <v>37.786000000000001</v>
      </c>
      <c r="U724" s="103">
        <v>1.379</v>
      </c>
      <c r="V724" s="103">
        <v>7.8109999999999999</v>
      </c>
      <c r="W724" s="103">
        <v>9.9689999999999994</v>
      </c>
      <c r="X724" s="103">
        <v>8.69</v>
      </c>
      <c r="Y724" s="103">
        <v>8.2110000000000003</v>
      </c>
      <c r="Z724" s="103">
        <v>16.143000000000001</v>
      </c>
      <c r="AA724" s="103">
        <v>1.5295000000000001</v>
      </c>
      <c r="AB724" s="103">
        <v>15.643000000000001</v>
      </c>
      <c r="AC724" s="103">
        <v>9.5690000000000008</v>
      </c>
      <c r="AD724" s="103">
        <v>4.6425000000000001</v>
      </c>
      <c r="AE724" s="103">
        <v>37.207000000000001</v>
      </c>
      <c r="AF724" s="103">
        <v>5.0925000000000002</v>
      </c>
      <c r="AG724" s="103">
        <v>20.658999999999999</v>
      </c>
      <c r="AH724" s="103">
        <v>4.032</v>
      </c>
      <c r="AI724" s="103">
        <v>20.158999999999999</v>
      </c>
      <c r="AJ724" s="103">
        <v>21.238</v>
      </c>
      <c r="AK724" s="103">
        <v>7.0110000000000001</v>
      </c>
      <c r="AL724" s="103">
        <v>7.4109999999999996</v>
      </c>
      <c r="AM724" s="102">
        <v>15.222</v>
      </c>
    </row>
    <row r="725" spans="16:39" x14ac:dyDescent="0.25">
      <c r="P725" s="104">
        <v>0.72199999999999998</v>
      </c>
      <c r="Q725" s="103">
        <v>3.5680000000000001</v>
      </c>
      <c r="R725" s="103">
        <v>11.814</v>
      </c>
      <c r="S725" s="103">
        <v>1.2</v>
      </c>
      <c r="T725" s="103">
        <v>37.752000000000002</v>
      </c>
      <c r="U725" s="103">
        <v>1.3779999999999999</v>
      </c>
      <c r="V725" s="103">
        <v>7.8019999999999996</v>
      </c>
      <c r="W725" s="103">
        <v>9.9580000000000002</v>
      </c>
      <c r="X725" s="103">
        <v>8.68</v>
      </c>
      <c r="Y725" s="103">
        <v>8.202</v>
      </c>
      <c r="Z725" s="103">
        <v>16.126000000000001</v>
      </c>
      <c r="AA725" s="103">
        <v>1.5289999999999999</v>
      </c>
      <c r="AB725" s="103">
        <v>15.625999999999999</v>
      </c>
      <c r="AC725" s="103">
        <v>9.5579999999999998</v>
      </c>
      <c r="AD725" s="103">
        <v>4.6349999999999998</v>
      </c>
      <c r="AE725" s="103">
        <v>37.173999999999999</v>
      </c>
      <c r="AF725" s="103">
        <v>5.085</v>
      </c>
      <c r="AG725" s="103">
        <v>20.638000000000002</v>
      </c>
      <c r="AH725" s="103">
        <v>4.024</v>
      </c>
      <c r="AI725" s="103">
        <v>20.138000000000002</v>
      </c>
      <c r="AJ725" s="103">
        <v>21.216000000000001</v>
      </c>
      <c r="AK725" s="103">
        <v>7.0019999999999998</v>
      </c>
      <c r="AL725" s="103">
        <v>7.4020000000000001</v>
      </c>
      <c r="AM725" s="102">
        <v>15.204000000000001</v>
      </c>
    </row>
    <row r="726" spans="16:39" x14ac:dyDescent="0.25">
      <c r="P726" s="104">
        <v>0.72299999999999998</v>
      </c>
      <c r="Q726" s="103">
        <v>3.5619999999999998</v>
      </c>
      <c r="R726" s="103">
        <v>11.801</v>
      </c>
      <c r="S726" s="103">
        <v>1.2</v>
      </c>
      <c r="T726" s="103">
        <v>37.718000000000004</v>
      </c>
      <c r="U726" s="103">
        <v>1.377</v>
      </c>
      <c r="V726" s="103">
        <v>7.7930000000000001</v>
      </c>
      <c r="W726" s="103">
        <v>9.9469999999999992</v>
      </c>
      <c r="X726" s="103">
        <v>8.67</v>
      </c>
      <c r="Y726" s="103">
        <v>8.1929999999999996</v>
      </c>
      <c r="Z726" s="103">
        <v>16.109000000000002</v>
      </c>
      <c r="AA726" s="103">
        <v>1.5285</v>
      </c>
      <c r="AB726" s="103">
        <v>15.609</v>
      </c>
      <c r="AC726" s="103">
        <v>9.5470000000000006</v>
      </c>
      <c r="AD726" s="103">
        <v>4.6275000000000004</v>
      </c>
      <c r="AE726" s="103">
        <v>37.140999999999998</v>
      </c>
      <c r="AF726" s="103">
        <v>5.0774999999999997</v>
      </c>
      <c r="AG726" s="103">
        <v>20.617000000000001</v>
      </c>
      <c r="AH726" s="103">
        <v>4.016</v>
      </c>
      <c r="AI726" s="103">
        <v>20.117000000000001</v>
      </c>
      <c r="AJ726" s="103">
        <v>21.193999999999999</v>
      </c>
      <c r="AK726" s="103">
        <v>6.9930000000000003</v>
      </c>
      <c r="AL726" s="103">
        <v>7.3929999999999998</v>
      </c>
      <c r="AM726" s="102">
        <v>15.186</v>
      </c>
    </row>
    <row r="727" spans="16:39" x14ac:dyDescent="0.25">
      <c r="P727" s="104">
        <v>0.72399999999999998</v>
      </c>
      <c r="Q727" s="103">
        <v>3.556</v>
      </c>
      <c r="R727" s="103">
        <v>11.788</v>
      </c>
      <c r="S727" s="103">
        <v>1.2</v>
      </c>
      <c r="T727" s="103">
        <v>37.683999999999997</v>
      </c>
      <c r="U727" s="103">
        <v>1.3759999999999999</v>
      </c>
      <c r="V727" s="103">
        <v>7.7839999999999998</v>
      </c>
      <c r="W727" s="103">
        <v>9.9359999999999999</v>
      </c>
      <c r="X727" s="103">
        <v>8.66</v>
      </c>
      <c r="Y727" s="103">
        <v>8.1839999999999993</v>
      </c>
      <c r="Z727" s="103">
        <v>16.091999999999999</v>
      </c>
      <c r="AA727" s="103">
        <v>1.528</v>
      </c>
      <c r="AB727" s="103">
        <v>15.592000000000001</v>
      </c>
      <c r="AC727" s="103">
        <v>9.5359999999999996</v>
      </c>
      <c r="AD727" s="103">
        <v>4.62</v>
      </c>
      <c r="AE727" s="103">
        <v>37.107999999999997</v>
      </c>
      <c r="AF727" s="103">
        <v>5.07</v>
      </c>
      <c r="AG727" s="103">
        <v>20.596</v>
      </c>
      <c r="AH727" s="103">
        <v>4.008</v>
      </c>
      <c r="AI727" s="103">
        <v>20.096</v>
      </c>
      <c r="AJ727" s="103">
        <v>21.172000000000001</v>
      </c>
      <c r="AK727" s="103">
        <v>6.984</v>
      </c>
      <c r="AL727" s="103">
        <v>7.3840000000000003</v>
      </c>
      <c r="AM727" s="102">
        <v>15.167999999999999</v>
      </c>
    </row>
    <row r="728" spans="16:39" x14ac:dyDescent="0.25">
      <c r="P728" s="104">
        <v>0.72499999999999998</v>
      </c>
      <c r="Q728" s="103">
        <v>3.55</v>
      </c>
      <c r="R728" s="103">
        <v>11.775</v>
      </c>
      <c r="S728" s="103">
        <v>1.2</v>
      </c>
      <c r="T728" s="103">
        <v>37.65</v>
      </c>
      <c r="U728" s="103">
        <v>1.375</v>
      </c>
      <c r="V728" s="103">
        <v>7.7750000000000004</v>
      </c>
      <c r="W728" s="103">
        <v>9.9250000000000007</v>
      </c>
      <c r="X728" s="103">
        <v>8.65</v>
      </c>
      <c r="Y728" s="103">
        <v>8.1750000000000007</v>
      </c>
      <c r="Z728" s="103">
        <v>16.074999999999999</v>
      </c>
      <c r="AA728" s="103">
        <v>1.5275000000000001</v>
      </c>
      <c r="AB728" s="103">
        <v>15.574999999999999</v>
      </c>
      <c r="AC728" s="103">
        <v>9.5250000000000004</v>
      </c>
      <c r="AD728" s="103">
        <v>4.6124999999999998</v>
      </c>
      <c r="AE728" s="103">
        <v>37.075000000000003</v>
      </c>
      <c r="AF728" s="103">
        <v>5.0625</v>
      </c>
      <c r="AG728" s="103">
        <v>20.574999999999999</v>
      </c>
      <c r="AH728" s="103">
        <v>4</v>
      </c>
      <c r="AI728" s="103">
        <v>20.074999999999999</v>
      </c>
      <c r="AJ728" s="103">
        <v>21.15</v>
      </c>
      <c r="AK728" s="103">
        <v>6.9749999999999996</v>
      </c>
      <c r="AL728" s="103">
        <v>7.375</v>
      </c>
      <c r="AM728" s="102">
        <v>15.15</v>
      </c>
    </row>
    <row r="729" spans="16:39" x14ac:dyDescent="0.25">
      <c r="P729" s="104">
        <v>0.72599999999999998</v>
      </c>
      <c r="Q729" s="103">
        <v>3.544</v>
      </c>
      <c r="R729" s="103">
        <v>11.762</v>
      </c>
      <c r="S729" s="103">
        <v>1.2</v>
      </c>
      <c r="T729" s="103">
        <v>37.616</v>
      </c>
      <c r="U729" s="103">
        <v>1.3740000000000001</v>
      </c>
      <c r="V729" s="103">
        <v>7.766</v>
      </c>
      <c r="W729" s="103">
        <v>9.9139999999999997</v>
      </c>
      <c r="X729" s="103">
        <v>8.64</v>
      </c>
      <c r="Y729" s="103">
        <v>8.1660000000000004</v>
      </c>
      <c r="Z729" s="103">
        <v>16.058</v>
      </c>
      <c r="AA729" s="103">
        <v>1.5269999999999999</v>
      </c>
      <c r="AB729" s="103">
        <v>15.558</v>
      </c>
      <c r="AC729" s="103">
        <v>9.5139999999999993</v>
      </c>
      <c r="AD729" s="103">
        <v>4.6050000000000004</v>
      </c>
      <c r="AE729" s="103">
        <v>37.042000000000002</v>
      </c>
      <c r="AF729" s="103">
        <v>5.0549999999999997</v>
      </c>
      <c r="AG729" s="103">
        <v>20.553999999999998</v>
      </c>
      <c r="AH729" s="103">
        <v>3.992</v>
      </c>
      <c r="AI729" s="103">
        <v>20.053999999999998</v>
      </c>
      <c r="AJ729" s="103">
        <v>21.128</v>
      </c>
      <c r="AK729" s="103">
        <v>6.9660000000000002</v>
      </c>
      <c r="AL729" s="103">
        <v>7.3659999999999997</v>
      </c>
      <c r="AM729" s="102">
        <v>15.132</v>
      </c>
    </row>
    <row r="730" spans="16:39" x14ac:dyDescent="0.25">
      <c r="P730" s="104">
        <v>0.72699999999999998</v>
      </c>
      <c r="Q730" s="103">
        <v>3.5379999999999998</v>
      </c>
      <c r="R730" s="103">
        <v>11.749000000000001</v>
      </c>
      <c r="S730" s="103">
        <v>1.2</v>
      </c>
      <c r="T730" s="103">
        <v>37.582000000000001</v>
      </c>
      <c r="U730" s="103">
        <v>1.373</v>
      </c>
      <c r="V730" s="103">
        <v>7.7569999999999997</v>
      </c>
      <c r="W730" s="103">
        <v>9.9030000000000005</v>
      </c>
      <c r="X730" s="103">
        <v>8.6300000000000008</v>
      </c>
      <c r="Y730" s="103">
        <v>8.157</v>
      </c>
      <c r="Z730" s="103">
        <v>16.041</v>
      </c>
      <c r="AA730" s="103">
        <v>1.5265</v>
      </c>
      <c r="AB730" s="103">
        <v>15.541</v>
      </c>
      <c r="AC730" s="103">
        <v>9.5030000000000001</v>
      </c>
      <c r="AD730" s="103">
        <v>4.5975000000000001</v>
      </c>
      <c r="AE730" s="103">
        <v>37.009</v>
      </c>
      <c r="AF730" s="103">
        <v>5.0475000000000003</v>
      </c>
      <c r="AG730" s="103">
        <v>20.533000000000001</v>
      </c>
      <c r="AH730" s="103">
        <v>3.984</v>
      </c>
      <c r="AI730" s="103">
        <v>20.033000000000001</v>
      </c>
      <c r="AJ730" s="103">
        <v>21.106000000000002</v>
      </c>
      <c r="AK730" s="103">
        <v>6.9569999999999999</v>
      </c>
      <c r="AL730" s="103">
        <v>7.3570000000000002</v>
      </c>
      <c r="AM730" s="102">
        <v>15.114000000000001</v>
      </c>
    </row>
    <row r="731" spans="16:39" x14ac:dyDescent="0.25">
      <c r="P731" s="104">
        <v>0.72799999999999998</v>
      </c>
      <c r="Q731" s="103">
        <v>3.532</v>
      </c>
      <c r="R731" s="103">
        <v>11.736000000000001</v>
      </c>
      <c r="S731" s="103">
        <v>1.2</v>
      </c>
      <c r="T731" s="103">
        <v>37.548000000000002</v>
      </c>
      <c r="U731" s="103">
        <v>1.3720000000000001</v>
      </c>
      <c r="V731" s="103">
        <v>7.7480000000000002</v>
      </c>
      <c r="W731" s="103">
        <v>9.8919999999999995</v>
      </c>
      <c r="X731" s="103">
        <v>8.6199999999999992</v>
      </c>
      <c r="Y731" s="103">
        <v>8.1479999999999997</v>
      </c>
      <c r="Z731" s="103">
        <v>16.024000000000001</v>
      </c>
      <c r="AA731" s="103">
        <v>1.526</v>
      </c>
      <c r="AB731" s="103">
        <v>15.523999999999999</v>
      </c>
      <c r="AC731" s="103">
        <v>9.4920000000000009</v>
      </c>
      <c r="AD731" s="103">
        <v>4.59</v>
      </c>
      <c r="AE731" s="103">
        <v>36.975999999999999</v>
      </c>
      <c r="AF731" s="103">
        <v>5.04</v>
      </c>
      <c r="AG731" s="103">
        <v>20.512</v>
      </c>
      <c r="AH731" s="103">
        <v>3.976</v>
      </c>
      <c r="AI731" s="103">
        <v>20.012</v>
      </c>
      <c r="AJ731" s="103">
        <v>21.084</v>
      </c>
      <c r="AK731" s="103">
        <v>6.9480000000000004</v>
      </c>
      <c r="AL731" s="103">
        <v>7.3479999999999999</v>
      </c>
      <c r="AM731" s="102">
        <v>15.096</v>
      </c>
    </row>
    <row r="732" spans="16:39" x14ac:dyDescent="0.25">
      <c r="P732" s="104">
        <v>0.72899999999999998</v>
      </c>
      <c r="Q732" s="103">
        <v>3.5259999999999998</v>
      </c>
      <c r="R732" s="103">
        <v>11.723000000000001</v>
      </c>
      <c r="S732" s="103">
        <v>1.2</v>
      </c>
      <c r="T732" s="103">
        <v>37.514000000000003</v>
      </c>
      <c r="U732" s="103">
        <v>1.371</v>
      </c>
      <c r="V732" s="103">
        <v>7.7389999999999999</v>
      </c>
      <c r="W732" s="103">
        <v>9.8810000000000002</v>
      </c>
      <c r="X732" s="103">
        <v>8.61</v>
      </c>
      <c r="Y732" s="103">
        <v>8.1389999999999993</v>
      </c>
      <c r="Z732" s="103">
        <v>16.007000000000001</v>
      </c>
      <c r="AA732" s="103">
        <v>1.5255000000000001</v>
      </c>
      <c r="AB732" s="103">
        <v>15.507</v>
      </c>
      <c r="AC732" s="103">
        <v>9.4809999999999999</v>
      </c>
      <c r="AD732" s="103">
        <v>4.5824999999999996</v>
      </c>
      <c r="AE732" s="103">
        <v>36.942999999999998</v>
      </c>
      <c r="AF732" s="103">
        <v>5.0324999999999998</v>
      </c>
      <c r="AG732" s="103">
        <v>20.491</v>
      </c>
      <c r="AH732" s="103">
        <v>3.968</v>
      </c>
      <c r="AI732" s="103">
        <v>19.991</v>
      </c>
      <c r="AJ732" s="103">
        <v>21.062000000000001</v>
      </c>
      <c r="AK732" s="103">
        <v>6.9390000000000001</v>
      </c>
      <c r="AL732" s="103">
        <v>7.3390000000000004</v>
      </c>
      <c r="AM732" s="102">
        <v>15.077999999999999</v>
      </c>
    </row>
    <row r="733" spans="16:39" x14ac:dyDescent="0.25">
      <c r="P733" s="104">
        <v>0.73</v>
      </c>
      <c r="Q733" s="103">
        <v>3.52</v>
      </c>
      <c r="R733" s="103">
        <v>11.71</v>
      </c>
      <c r="S733" s="103">
        <v>1.2</v>
      </c>
      <c r="T733" s="103">
        <v>37.479999999999997</v>
      </c>
      <c r="U733" s="103">
        <v>1.37</v>
      </c>
      <c r="V733" s="103">
        <v>7.73</v>
      </c>
      <c r="W733" s="103">
        <v>9.8699999999999992</v>
      </c>
      <c r="X733" s="103">
        <v>8.6</v>
      </c>
      <c r="Y733" s="103">
        <v>8.1300000000000008</v>
      </c>
      <c r="Z733" s="103">
        <v>15.99</v>
      </c>
      <c r="AA733" s="103">
        <v>1.5249999999999999</v>
      </c>
      <c r="AB733" s="103">
        <v>15.49</v>
      </c>
      <c r="AC733" s="103">
        <v>9.4700000000000006</v>
      </c>
      <c r="AD733" s="103">
        <v>4.5750000000000002</v>
      </c>
      <c r="AE733" s="103">
        <v>36.909999999999997</v>
      </c>
      <c r="AF733" s="103">
        <v>5.0250000000000004</v>
      </c>
      <c r="AG733" s="103">
        <v>20.47</v>
      </c>
      <c r="AH733" s="103">
        <v>3.96</v>
      </c>
      <c r="AI733" s="103">
        <v>19.97</v>
      </c>
      <c r="AJ733" s="103">
        <v>21.04</v>
      </c>
      <c r="AK733" s="103">
        <v>6.93</v>
      </c>
      <c r="AL733" s="103">
        <v>7.33</v>
      </c>
      <c r="AM733" s="102">
        <v>15.06</v>
      </c>
    </row>
    <row r="734" spans="16:39" x14ac:dyDescent="0.25">
      <c r="P734" s="104">
        <v>0.73099999999999998</v>
      </c>
      <c r="Q734" s="103">
        <v>3.5139999999999998</v>
      </c>
      <c r="R734" s="103">
        <v>11.696999999999999</v>
      </c>
      <c r="S734" s="103">
        <v>1.2</v>
      </c>
      <c r="T734" s="103">
        <v>37.445999999999998</v>
      </c>
      <c r="U734" s="103">
        <v>1.369</v>
      </c>
      <c r="V734" s="103">
        <v>7.7210000000000001</v>
      </c>
      <c r="W734" s="103">
        <v>9.859</v>
      </c>
      <c r="X734" s="103">
        <v>8.59</v>
      </c>
      <c r="Y734" s="103">
        <v>8.1210000000000004</v>
      </c>
      <c r="Z734" s="103">
        <v>15.973000000000001</v>
      </c>
      <c r="AA734" s="103">
        <v>1.5245</v>
      </c>
      <c r="AB734" s="103">
        <v>15.473000000000001</v>
      </c>
      <c r="AC734" s="103">
        <v>9.4589999999999996</v>
      </c>
      <c r="AD734" s="103">
        <v>4.5674999999999999</v>
      </c>
      <c r="AE734" s="103">
        <v>36.877000000000002</v>
      </c>
      <c r="AF734" s="103">
        <v>5.0175000000000001</v>
      </c>
      <c r="AG734" s="103">
        <v>20.449000000000002</v>
      </c>
      <c r="AH734" s="103">
        <v>3.952</v>
      </c>
      <c r="AI734" s="103">
        <v>19.949000000000002</v>
      </c>
      <c r="AJ734" s="103">
        <v>21.018000000000001</v>
      </c>
      <c r="AK734" s="103">
        <v>6.9210000000000003</v>
      </c>
      <c r="AL734" s="103">
        <v>7.3209999999999997</v>
      </c>
      <c r="AM734" s="102">
        <v>15.042</v>
      </c>
    </row>
    <row r="735" spans="16:39" x14ac:dyDescent="0.25">
      <c r="P735" s="104">
        <v>0.73199999999999998</v>
      </c>
      <c r="Q735" s="103">
        <v>3.508</v>
      </c>
      <c r="R735" s="103">
        <v>11.683999999999999</v>
      </c>
      <c r="S735" s="103">
        <v>1.2</v>
      </c>
      <c r="T735" s="103">
        <v>37.411999999999999</v>
      </c>
      <c r="U735" s="103">
        <v>1.3680000000000001</v>
      </c>
      <c r="V735" s="103">
        <v>7.7119999999999997</v>
      </c>
      <c r="W735" s="103">
        <v>9.8480000000000008</v>
      </c>
      <c r="X735" s="103">
        <v>8.58</v>
      </c>
      <c r="Y735" s="103">
        <v>8.1120000000000001</v>
      </c>
      <c r="Z735" s="103">
        <v>15.956</v>
      </c>
      <c r="AA735" s="103">
        <v>1.524</v>
      </c>
      <c r="AB735" s="103">
        <v>15.456</v>
      </c>
      <c r="AC735" s="103">
        <v>9.4480000000000004</v>
      </c>
      <c r="AD735" s="103">
        <v>4.5599999999999996</v>
      </c>
      <c r="AE735" s="103">
        <v>36.844000000000001</v>
      </c>
      <c r="AF735" s="103">
        <v>5.01</v>
      </c>
      <c r="AG735" s="103">
        <v>20.428000000000001</v>
      </c>
      <c r="AH735" s="103">
        <v>3.944</v>
      </c>
      <c r="AI735" s="103">
        <v>19.928000000000001</v>
      </c>
      <c r="AJ735" s="103">
        <v>20.995999999999999</v>
      </c>
      <c r="AK735" s="103">
        <v>6.9119999999999999</v>
      </c>
      <c r="AL735" s="103">
        <v>7.3120000000000003</v>
      </c>
      <c r="AM735" s="102">
        <v>15.023999999999999</v>
      </c>
    </row>
    <row r="736" spans="16:39" x14ac:dyDescent="0.25">
      <c r="P736" s="104">
        <v>0.73299999999999998</v>
      </c>
      <c r="Q736" s="103">
        <v>3.5019999999999998</v>
      </c>
      <c r="R736" s="103">
        <v>11.670999999999999</v>
      </c>
      <c r="S736" s="103">
        <v>1.2</v>
      </c>
      <c r="T736" s="103">
        <v>37.378</v>
      </c>
      <c r="U736" s="103">
        <v>1.367</v>
      </c>
      <c r="V736" s="103">
        <v>7.7030000000000003</v>
      </c>
      <c r="W736" s="103">
        <v>9.8369999999999997</v>
      </c>
      <c r="X736" s="103">
        <v>8.57</v>
      </c>
      <c r="Y736" s="103">
        <v>8.1029999999999998</v>
      </c>
      <c r="Z736" s="103">
        <v>15.939</v>
      </c>
      <c r="AA736" s="103">
        <v>1.5235000000000001</v>
      </c>
      <c r="AB736" s="103">
        <v>15.439</v>
      </c>
      <c r="AC736" s="103">
        <v>9.4369999999999994</v>
      </c>
      <c r="AD736" s="103">
        <v>4.5525000000000002</v>
      </c>
      <c r="AE736" s="103">
        <v>36.811</v>
      </c>
      <c r="AF736" s="103">
        <v>5.0025000000000004</v>
      </c>
      <c r="AG736" s="103">
        <v>20.407</v>
      </c>
      <c r="AH736" s="103">
        <v>3.9359999999999999</v>
      </c>
      <c r="AI736" s="103">
        <v>19.907</v>
      </c>
      <c r="AJ736" s="103">
        <v>20.974</v>
      </c>
      <c r="AK736" s="103">
        <v>6.9029999999999996</v>
      </c>
      <c r="AL736" s="103">
        <v>7.3029999999999999</v>
      </c>
      <c r="AM736" s="102">
        <v>15.006</v>
      </c>
    </row>
    <row r="737" spans="16:39" x14ac:dyDescent="0.25">
      <c r="P737" s="104">
        <v>0.73399999999999999</v>
      </c>
      <c r="Q737" s="103">
        <v>3.496</v>
      </c>
      <c r="R737" s="103">
        <v>11.657999999999999</v>
      </c>
      <c r="S737" s="103">
        <v>1.2</v>
      </c>
      <c r="T737" s="103">
        <v>37.344000000000001</v>
      </c>
      <c r="U737" s="103">
        <v>1.3660000000000001</v>
      </c>
      <c r="V737" s="103">
        <v>7.694</v>
      </c>
      <c r="W737" s="103">
        <v>9.8260000000000005</v>
      </c>
      <c r="X737" s="103">
        <v>8.56</v>
      </c>
      <c r="Y737" s="103">
        <v>8.0939999999999994</v>
      </c>
      <c r="Z737" s="103">
        <v>15.922000000000001</v>
      </c>
      <c r="AA737" s="103">
        <v>1.5229999999999999</v>
      </c>
      <c r="AB737" s="103">
        <v>15.422000000000001</v>
      </c>
      <c r="AC737" s="103">
        <v>9.4260000000000002</v>
      </c>
      <c r="AD737" s="103">
        <v>4.5449999999999999</v>
      </c>
      <c r="AE737" s="103">
        <v>36.777999999999999</v>
      </c>
      <c r="AF737" s="103">
        <v>4.9950000000000001</v>
      </c>
      <c r="AG737" s="103">
        <v>20.385999999999999</v>
      </c>
      <c r="AH737" s="103">
        <v>3.9279999999999999</v>
      </c>
      <c r="AI737" s="103">
        <v>19.885999999999999</v>
      </c>
      <c r="AJ737" s="103">
        <v>20.952000000000002</v>
      </c>
      <c r="AK737" s="103">
        <v>6.8940000000000001</v>
      </c>
      <c r="AL737" s="103">
        <v>7.2939999999999996</v>
      </c>
      <c r="AM737" s="102">
        <v>14.988</v>
      </c>
    </row>
    <row r="738" spans="16:39" x14ac:dyDescent="0.25">
      <c r="P738" s="104">
        <v>0.73499999999999999</v>
      </c>
      <c r="Q738" s="103">
        <v>3.49</v>
      </c>
      <c r="R738" s="103">
        <v>11.645</v>
      </c>
      <c r="S738" s="103">
        <v>1.2</v>
      </c>
      <c r="T738" s="103">
        <v>37.31</v>
      </c>
      <c r="U738" s="103">
        <v>1.365</v>
      </c>
      <c r="V738" s="103">
        <v>7.6849999999999996</v>
      </c>
      <c r="W738" s="103">
        <v>9.8149999999999995</v>
      </c>
      <c r="X738" s="103">
        <v>8.5500000000000007</v>
      </c>
      <c r="Y738" s="103">
        <v>8.0850000000000009</v>
      </c>
      <c r="Z738" s="103">
        <v>15.904999999999999</v>
      </c>
      <c r="AA738" s="103">
        <v>1.5225</v>
      </c>
      <c r="AB738" s="103">
        <v>15.404999999999999</v>
      </c>
      <c r="AC738" s="103">
        <v>9.4149999999999991</v>
      </c>
      <c r="AD738" s="103">
        <v>4.5374999999999996</v>
      </c>
      <c r="AE738" s="103">
        <v>36.744999999999997</v>
      </c>
      <c r="AF738" s="103">
        <v>4.9874999999999998</v>
      </c>
      <c r="AG738" s="103">
        <v>20.364999999999998</v>
      </c>
      <c r="AH738" s="103">
        <v>3.92</v>
      </c>
      <c r="AI738" s="103">
        <v>19.864999999999998</v>
      </c>
      <c r="AJ738" s="103">
        <v>20.93</v>
      </c>
      <c r="AK738" s="103">
        <v>6.8849999999999998</v>
      </c>
      <c r="AL738" s="103">
        <v>7.2850000000000001</v>
      </c>
      <c r="AM738" s="102">
        <v>14.97</v>
      </c>
    </row>
    <row r="739" spans="16:39" x14ac:dyDescent="0.25">
      <c r="P739" s="104">
        <v>0.73599999999999999</v>
      </c>
      <c r="Q739" s="103">
        <v>3.484</v>
      </c>
      <c r="R739" s="103">
        <v>11.632</v>
      </c>
      <c r="S739" s="103">
        <v>1.2</v>
      </c>
      <c r="T739" s="103">
        <v>37.276000000000003</v>
      </c>
      <c r="U739" s="103">
        <v>1.3640000000000001</v>
      </c>
      <c r="V739" s="103">
        <v>7.6760000000000002</v>
      </c>
      <c r="W739" s="103">
        <v>9.8040000000000003</v>
      </c>
      <c r="X739" s="103">
        <v>8.5399999999999991</v>
      </c>
      <c r="Y739" s="103">
        <v>8.0760000000000005</v>
      </c>
      <c r="Z739" s="103">
        <v>15.888</v>
      </c>
      <c r="AA739" s="103">
        <v>1.522</v>
      </c>
      <c r="AB739" s="103">
        <v>15.388</v>
      </c>
      <c r="AC739" s="103">
        <v>9.4039999999999999</v>
      </c>
      <c r="AD739" s="103">
        <v>4.53</v>
      </c>
      <c r="AE739" s="103">
        <v>36.712000000000003</v>
      </c>
      <c r="AF739" s="103">
        <v>4.9800000000000004</v>
      </c>
      <c r="AG739" s="103">
        <v>20.344000000000001</v>
      </c>
      <c r="AH739" s="103">
        <v>3.9119999999999999</v>
      </c>
      <c r="AI739" s="103">
        <v>19.844000000000001</v>
      </c>
      <c r="AJ739" s="103">
        <v>20.908000000000001</v>
      </c>
      <c r="AK739" s="103">
        <v>6.8760000000000003</v>
      </c>
      <c r="AL739" s="103">
        <v>7.2759999999999998</v>
      </c>
      <c r="AM739" s="102">
        <v>14.952</v>
      </c>
    </row>
    <row r="740" spans="16:39" x14ac:dyDescent="0.25">
      <c r="P740" s="104">
        <v>0.73699999999999999</v>
      </c>
      <c r="Q740" s="103">
        <v>3.4780000000000002</v>
      </c>
      <c r="R740" s="103">
        <v>11.619</v>
      </c>
      <c r="S740" s="103">
        <v>1.2</v>
      </c>
      <c r="T740" s="103">
        <v>37.241999999999997</v>
      </c>
      <c r="U740" s="103">
        <v>1.363</v>
      </c>
      <c r="V740" s="103">
        <v>7.6669999999999998</v>
      </c>
      <c r="W740" s="103">
        <v>9.7929999999999993</v>
      </c>
      <c r="X740" s="103">
        <v>8.5299999999999994</v>
      </c>
      <c r="Y740" s="103">
        <v>8.0670000000000002</v>
      </c>
      <c r="Z740" s="103">
        <v>15.871</v>
      </c>
      <c r="AA740" s="103">
        <v>1.5215000000000001</v>
      </c>
      <c r="AB740" s="103">
        <v>15.371</v>
      </c>
      <c r="AC740" s="103">
        <v>9.3930000000000007</v>
      </c>
      <c r="AD740" s="103">
        <v>4.5225</v>
      </c>
      <c r="AE740" s="103">
        <v>36.679000000000002</v>
      </c>
      <c r="AF740" s="103">
        <v>4.9725000000000001</v>
      </c>
      <c r="AG740" s="103">
        <v>20.323</v>
      </c>
      <c r="AH740" s="103">
        <v>3.9039999999999999</v>
      </c>
      <c r="AI740" s="103">
        <v>19.823</v>
      </c>
      <c r="AJ740" s="103">
        <v>20.885999999999999</v>
      </c>
      <c r="AK740" s="103">
        <v>6.867</v>
      </c>
      <c r="AL740" s="103">
        <v>7.2670000000000003</v>
      </c>
      <c r="AM740" s="102">
        <v>14.933999999999999</v>
      </c>
    </row>
    <row r="741" spans="16:39" x14ac:dyDescent="0.25">
      <c r="P741" s="104">
        <v>0.73799999999999999</v>
      </c>
      <c r="Q741" s="103">
        <v>3.472</v>
      </c>
      <c r="R741" s="103">
        <v>11.606</v>
      </c>
      <c r="S741" s="103">
        <v>1.2</v>
      </c>
      <c r="T741" s="103">
        <v>37.207999999999998</v>
      </c>
      <c r="U741" s="103">
        <v>1.3620000000000001</v>
      </c>
      <c r="V741" s="103">
        <v>7.6580000000000004</v>
      </c>
      <c r="W741" s="103">
        <v>9.782</v>
      </c>
      <c r="X741" s="103">
        <v>8.52</v>
      </c>
      <c r="Y741" s="103">
        <v>8.0579999999999998</v>
      </c>
      <c r="Z741" s="103">
        <v>15.853999999999999</v>
      </c>
      <c r="AA741" s="103">
        <v>1.5209999999999999</v>
      </c>
      <c r="AB741" s="103">
        <v>15.353999999999999</v>
      </c>
      <c r="AC741" s="103">
        <v>9.3819999999999997</v>
      </c>
      <c r="AD741" s="103">
        <v>4.5149999999999997</v>
      </c>
      <c r="AE741" s="103">
        <v>36.646000000000001</v>
      </c>
      <c r="AF741" s="103">
        <v>4.9649999999999999</v>
      </c>
      <c r="AG741" s="103">
        <v>20.302</v>
      </c>
      <c r="AH741" s="103">
        <v>3.8959999999999999</v>
      </c>
      <c r="AI741" s="103">
        <v>19.802</v>
      </c>
      <c r="AJ741" s="103">
        <v>20.864000000000001</v>
      </c>
      <c r="AK741" s="103">
        <v>6.8579999999999997</v>
      </c>
      <c r="AL741" s="103">
        <v>7.258</v>
      </c>
      <c r="AM741" s="102">
        <v>14.916</v>
      </c>
    </row>
    <row r="742" spans="16:39" x14ac:dyDescent="0.25">
      <c r="P742" s="104">
        <v>0.73899999999999999</v>
      </c>
      <c r="Q742" s="103">
        <v>3.4660000000000002</v>
      </c>
      <c r="R742" s="103">
        <v>11.593</v>
      </c>
      <c r="S742" s="103">
        <v>1.2</v>
      </c>
      <c r="T742" s="103">
        <v>37.173999999999999</v>
      </c>
      <c r="U742" s="103">
        <v>1.361</v>
      </c>
      <c r="V742" s="103">
        <v>7.649</v>
      </c>
      <c r="W742" s="103">
        <v>9.7710000000000008</v>
      </c>
      <c r="X742" s="103">
        <v>8.51</v>
      </c>
      <c r="Y742" s="103">
        <v>8.0489999999999995</v>
      </c>
      <c r="Z742" s="103">
        <v>15.837</v>
      </c>
      <c r="AA742" s="103">
        <v>1.5205</v>
      </c>
      <c r="AB742" s="103">
        <v>15.337</v>
      </c>
      <c r="AC742" s="103">
        <v>9.3710000000000004</v>
      </c>
      <c r="AD742" s="103">
        <v>4.5075000000000003</v>
      </c>
      <c r="AE742" s="103">
        <v>36.613</v>
      </c>
      <c r="AF742" s="103">
        <v>4.9574999999999996</v>
      </c>
      <c r="AG742" s="103">
        <v>20.280999999999999</v>
      </c>
      <c r="AH742" s="103">
        <v>3.8879999999999999</v>
      </c>
      <c r="AI742" s="103">
        <v>19.780999999999999</v>
      </c>
      <c r="AJ742" s="103">
        <v>20.841999999999999</v>
      </c>
      <c r="AK742" s="103">
        <v>6.8490000000000002</v>
      </c>
      <c r="AL742" s="103">
        <v>7.2489999999999997</v>
      </c>
      <c r="AM742" s="102">
        <v>14.898</v>
      </c>
    </row>
    <row r="743" spans="16:39" x14ac:dyDescent="0.25">
      <c r="P743" s="104">
        <v>0.74</v>
      </c>
      <c r="Q743" s="103">
        <v>3.46</v>
      </c>
      <c r="R743" s="103">
        <v>11.58</v>
      </c>
      <c r="S743" s="103">
        <v>1.2</v>
      </c>
      <c r="T743" s="103">
        <v>37.14</v>
      </c>
      <c r="U743" s="103">
        <v>1.36</v>
      </c>
      <c r="V743" s="103">
        <v>7.64</v>
      </c>
      <c r="W743" s="103">
        <v>9.76</v>
      </c>
      <c r="X743" s="103">
        <v>8.5</v>
      </c>
      <c r="Y743" s="103">
        <v>8.0399999999999991</v>
      </c>
      <c r="Z743" s="103">
        <v>15.82</v>
      </c>
      <c r="AA743" s="103">
        <v>1.52</v>
      </c>
      <c r="AB743" s="103">
        <v>15.32</v>
      </c>
      <c r="AC743" s="103">
        <v>9.36</v>
      </c>
      <c r="AD743" s="103">
        <v>4.5</v>
      </c>
      <c r="AE743" s="103">
        <v>36.58</v>
      </c>
      <c r="AF743" s="103">
        <v>4.95</v>
      </c>
      <c r="AG743" s="103">
        <v>20.260000000000002</v>
      </c>
      <c r="AH743" s="103">
        <v>3.88</v>
      </c>
      <c r="AI743" s="103">
        <v>19.760000000000002</v>
      </c>
      <c r="AJ743" s="103">
        <v>20.82</v>
      </c>
      <c r="AK743" s="103">
        <v>6.84</v>
      </c>
      <c r="AL743" s="103">
        <v>7.24</v>
      </c>
      <c r="AM743" s="102">
        <v>14.88</v>
      </c>
    </row>
    <row r="744" spans="16:39" x14ac:dyDescent="0.25">
      <c r="P744" s="104">
        <v>0.74099999999999999</v>
      </c>
      <c r="Q744" s="103">
        <v>3.4540000000000002</v>
      </c>
      <c r="R744" s="103">
        <v>11.567</v>
      </c>
      <c r="S744" s="103">
        <v>1.2</v>
      </c>
      <c r="T744" s="103">
        <v>37.106000000000002</v>
      </c>
      <c r="U744" s="103">
        <v>1.359</v>
      </c>
      <c r="V744" s="103">
        <v>7.6310000000000002</v>
      </c>
      <c r="W744" s="103">
        <v>9.7490000000000006</v>
      </c>
      <c r="X744" s="103">
        <v>8.49</v>
      </c>
      <c r="Y744" s="103">
        <v>8.0310000000000006</v>
      </c>
      <c r="Z744" s="103">
        <v>15.803000000000001</v>
      </c>
      <c r="AA744" s="103">
        <v>1.5195000000000001</v>
      </c>
      <c r="AB744" s="103">
        <v>15.303000000000001</v>
      </c>
      <c r="AC744" s="103">
        <v>9.3490000000000002</v>
      </c>
      <c r="AD744" s="103">
        <v>4.4924999999999997</v>
      </c>
      <c r="AE744" s="103">
        <v>36.546999999999997</v>
      </c>
      <c r="AF744" s="103">
        <v>4.9424999999999999</v>
      </c>
      <c r="AG744" s="103">
        <v>20.239000000000001</v>
      </c>
      <c r="AH744" s="103">
        <v>3.8719999999999999</v>
      </c>
      <c r="AI744" s="103">
        <v>19.739000000000001</v>
      </c>
      <c r="AJ744" s="103">
        <v>20.797999999999998</v>
      </c>
      <c r="AK744" s="103">
        <v>6.8310000000000004</v>
      </c>
      <c r="AL744" s="103">
        <v>7.2309999999999999</v>
      </c>
      <c r="AM744" s="102">
        <v>14.862</v>
      </c>
    </row>
    <row r="745" spans="16:39" x14ac:dyDescent="0.25">
      <c r="P745" s="104">
        <v>0.74199999999999999</v>
      </c>
      <c r="Q745" s="103">
        <v>3.448</v>
      </c>
      <c r="R745" s="103">
        <v>11.554</v>
      </c>
      <c r="S745" s="103">
        <v>1.2</v>
      </c>
      <c r="T745" s="103">
        <v>37.072000000000003</v>
      </c>
      <c r="U745" s="103">
        <v>1.3580000000000001</v>
      </c>
      <c r="V745" s="103">
        <v>7.6219999999999999</v>
      </c>
      <c r="W745" s="103">
        <v>9.7379999999999995</v>
      </c>
      <c r="X745" s="103">
        <v>8.48</v>
      </c>
      <c r="Y745" s="103">
        <v>8.0220000000000002</v>
      </c>
      <c r="Z745" s="103">
        <v>15.786</v>
      </c>
      <c r="AA745" s="103">
        <v>1.5189999999999999</v>
      </c>
      <c r="AB745" s="103">
        <v>15.286</v>
      </c>
      <c r="AC745" s="103">
        <v>9.3379999999999992</v>
      </c>
      <c r="AD745" s="103">
        <v>4.4850000000000003</v>
      </c>
      <c r="AE745" s="103">
        <v>36.514000000000003</v>
      </c>
      <c r="AF745" s="103">
        <v>4.9349999999999996</v>
      </c>
      <c r="AG745" s="103">
        <v>20.218</v>
      </c>
      <c r="AH745" s="103">
        <v>3.8639999999999999</v>
      </c>
      <c r="AI745" s="103">
        <v>19.718</v>
      </c>
      <c r="AJ745" s="103">
        <v>20.776</v>
      </c>
      <c r="AK745" s="103">
        <v>6.8220000000000001</v>
      </c>
      <c r="AL745" s="103">
        <v>7.2220000000000004</v>
      </c>
      <c r="AM745" s="102">
        <v>14.843999999999999</v>
      </c>
    </row>
    <row r="746" spans="16:39" x14ac:dyDescent="0.25">
      <c r="P746" s="104">
        <v>0.74299999999999999</v>
      </c>
      <c r="Q746" s="103">
        <v>3.4420000000000002</v>
      </c>
      <c r="R746" s="103">
        <v>11.541</v>
      </c>
      <c r="S746" s="103">
        <v>1.2</v>
      </c>
      <c r="T746" s="103">
        <v>37.037999999999997</v>
      </c>
      <c r="U746" s="103">
        <v>1.357</v>
      </c>
      <c r="V746" s="103">
        <v>7.6130000000000004</v>
      </c>
      <c r="W746" s="103">
        <v>9.7270000000000003</v>
      </c>
      <c r="X746" s="103">
        <v>8.4700000000000006</v>
      </c>
      <c r="Y746" s="103">
        <v>8.0129999999999999</v>
      </c>
      <c r="Z746" s="103">
        <v>15.769</v>
      </c>
      <c r="AA746" s="103">
        <v>1.5185</v>
      </c>
      <c r="AB746" s="103">
        <v>15.269</v>
      </c>
      <c r="AC746" s="103">
        <v>9.327</v>
      </c>
      <c r="AD746" s="103">
        <v>4.4775</v>
      </c>
      <c r="AE746" s="103">
        <v>36.481000000000002</v>
      </c>
      <c r="AF746" s="103">
        <v>4.9275000000000002</v>
      </c>
      <c r="AG746" s="103">
        <v>20.196999999999999</v>
      </c>
      <c r="AH746" s="103">
        <v>3.8559999999999999</v>
      </c>
      <c r="AI746" s="103">
        <v>19.696999999999999</v>
      </c>
      <c r="AJ746" s="103">
        <v>20.754000000000001</v>
      </c>
      <c r="AK746" s="103">
        <v>6.8129999999999997</v>
      </c>
      <c r="AL746" s="103">
        <v>7.2130000000000001</v>
      </c>
      <c r="AM746" s="102">
        <v>14.826000000000001</v>
      </c>
    </row>
    <row r="747" spans="16:39" x14ac:dyDescent="0.25">
      <c r="P747" s="104">
        <v>0.74399999999999999</v>
      </c>
      <c r="Q747" s="103">
        <v>3.4359999999999999</v>
      </c>
      <c r="R747" s="103">
        <v>11.528</v>
      </c>
      <c r="S747" s="103">
        <v>1.2</v>
      </c>
      <c r="T747" s="103">
        <v>37.003999999999998</v>
      </c>
      <c r="U747" s="103">
        <v>1.3560000000000001</v>
      </c>
      <c r="V747" s="103">
        <v>7.6040000000000001</v>
      </c>
      <c r="W747" s="103">
        <v>9.7159999999999993</v>
      </c>
      <c r="X747" s="103">
        <v>8.4600000000000009</v>
      </c>
      <c r="Y747" s="103">
        <v>8.0039999999999996</v>
      </c>
      <c r="Z747" s="103">
        <v>15.752000000000001</v>
      </c>
      <c r="AA747" s="103">
        <v>1.518</v>
      </c>
      <c r="AB747" s="103">
        <v>15.252000000000001</v>
      </c>
      <c r="AC747" s="103">
        <v>9.3160000000000007</v>
      </c>
      <c r="AD747" s="103">
        <v>4.47</v>
      </c>
      <c r="AE747" s="103">
        <v>36.448</v>
      </c>
      <c r="AF747" s="103">
        <v>4.92</v>
      </c>
      <c r="AG747" s="103">
        <v>20.175999999999998</v>
      </c>
      <c r="AH747" s="103">
        <v>3.8479999999999999</v>
      </c>
      <c r="AI747" s="103">
        <v>19.675999999999998</v>
      </c>
      <c r="AJ747" s="103">
        <v>20.731999999999999</v>
      </c>
      <c r="AK747" s="103">
        <v>6.8040000000000003</v>
      </c>
      <c r="AL747" s="103">
        <v>7.2039999999999997</v>
      </c>
      <c r="AM747" s="102">
        <v>14.808</v>
      </c>
    </row>
    <row r="748" spans="16:39" x14ac:dyDescent="0.25">
      <c r="P748" s="104">
        <v>0.745</v>
      </c>
      <c r="Q748" s="103">
        <v>3.43</v>
      </c>
      <c r="R748" s="103">
        <v>11.515000000000001</v>
      </c>
      <c r="S748" s="103">
        <v>1.2</v>
      </c>
      <c r="T748" s="103">
        <v>36.97</v>
      </c>
      <c r="U748" s="103">
        <v>1.355</v>
      </c>
      <c r="V748" s="103">
        <v>7.5949999999999998</v>
      </c>
      <c r="W748" s="103">
        <v>9.7050000000000001</v>
      </c>
      <c r="X748" s="103">
        <v>8.4499999999999993</v>
      </c>
      <c r="Y748" s="103">
        <v>7.9950000000000001</v>
      </c>
      <c r="Z748" s="103">
        <v>15.734999999999999</v>
      </c>
      <c r="AA748" s="103">
        <v>1.5175000000000001</v>
      </c>
      <c r="AB748" s="103">
        <v>15.234999999999999</v>
      </c>
      <c r="AC748" s="103">
        <v>9.3049999999999997</v>
      </c>
      <c r="AD748" s="103">
        <v>4.4625000000000004</v>
      </c>
      <c r="AE748" s="103">
        <v>36.414999999999999</v>
      </c>
      <c r="AF748" s="103">
        <v>4.9124999999999996</v>
      </c>
      <c r="AG748" s="103">
        <v>20.155000000000001</v>
      </c>
      <c r="AH748" s="103">
        <v>3.84</v>
      </c>
      <c r="AI748" s="103">
        <v>19.655000000000001</v>
      </c>
      <c r="AJ748" s="103">
        <v>20.71</v>
      </c>
      <c r="AK748" s="103">
        <v>6.7949999999999999</v>
      </c>
      <c r="AL748" s="103">
        <v>7.1950000000000003</v>
      </c>
      <c r="AM748" s="102">
        <v>14.79</v>
      </c>
    </row>
    <row r="749" spans="16:39" x14ac:dyDescent="0.25">
      <c r="P749" s="104">
        <v>0.746</v>
      </c>
      <c r="Q749" s="103">
        <v>3.4239999999999999</v>
      </c>
      <c r="R749" s="103">
        <v>11.502000000000001</v>
      </c>
      <c r="S749" s="103">
        <v>1.2</v>
      </c>
      <c r="T749" s="103">
        <v>36.936</v>
      </c>
      <c r="U749" s="103">
        <v>1.3540000000000001</v>
      </c>
      <c r="V749" s="103">
        <v>7.5860000000000003</v>
      </c>
      <c r="W749" s="103">
        <v>9.6940000000000008</v>
      </c>
      <c r="X749" s="103">
        <v>8.44</v>
      </c>
      <c r="Y749" s="103">
        <v>7.9859999999999998</v>
      </c>
      <c r="Z749" s="103">
        <v>15.718</v>
      </c>
      <c r="AA749" s="103">
        <v>1.5169999999999999</v>
      </c>
      <c r="AB749" s="103">
        <v>15.218</v>
      </c>
      <c r="AC749" s="103">
        <v>9.2940000000000005</v>
      </c>
      <c r="AD749" s="103">
        <v>4.4550000000000001</v>
      </c>
      <c r="AE749" s="103">
        <v>36.381999999999998</v>
      </c>
      <c r="AF749" s="103">
        <v>4.9050000000000002</v>
      </c>
      <c r="AG749" s="103">
        <v>20.134</v>
      </c>
      <c r="AH749" s="103">
        <v>3.8319999999999999</v>
      </c>
      <c r="AI749" s="103">
        <v>19.634</v>
      </c>
      <c r="AJ749" s="103">
        <v>20.687999999999999</v>
      </c>
      <c r="AK749" s="103">
        <v>6.7859999999999996</v>
      </c>
      <c r="AL749" s="103">
        <v>7.1859999999999999</v>
      </c>
      <c r="AM749" s="102">
        <v>14.772</v>
      </c>
    </row>
    <row r="750" spans="16:39" x14ac:dyDescent="0.25">
      <c r="P750" s="104">
        <v>0.747</v>
      </c>
      <c r="Q750" s="103">
        <v>3.4180000000000001</v>
      </c>
      <c r="R750" s="103">
        <v>11.489000000000001</v>
      </c>
      <c r="S750" s="103">
        <v>1.2</v>
      </c>
      <c r="T750" s="103">
        <v>36.902000000000001</v>
      </c>
      <c r="U750" s="103">
        <v>1.353</v>
      </c>
      <c r="V750" s="103">
        <v>7.577</v>
      </c>
      <c r="W750" s="103">
        <v>9.6829999999999998</v>
      </c>
      <c r="X750" s="103">
        <v>8.43</v>
      </c>
      <c r="Y750" s="103">
        <v>7.9770000000000003</v>
      </c>
      <c r="Z750" s="103">
        <v>15.701000000000001</v>
      </c>
      <c r="AA750" s="103">
        <v>1.5165</v>
      </c>
      <c r="AB750" s="103">
        <v>15.201000000000001</v>
      </c>
      <c r="AC750" s="103">
        <v>9.2829999999999995</v>
      </c>
      <c r="AD750" s="103">
        <v>4.4474999999999998</v>
      </c>
      <c r="AE750" s="103">
        <v>36.348999999999997</v>
      </c>
      <c r="AF750" s="103">
        <v>4.8975</v>
      </c>
      <c r="AG750" s="103">
        <v>20.113</v>
      </c>
      <c r="AH750" s="103">
        <v>3.8239999999999998</v>
      </c>
      <c r="AI750" s="103">
        <v>19.613</v>
      </c>
      <c r="AJ750" s="103">
        <v>20.666</v>
      </c>
      <c r="AK750" s="103">
        <v>6.7770000000000001</v>
      </c>
      <c r="AL750" s="103">
        <v>7.1769999999999996</v>
      </c>
      <c r="AM750" s="102">
        <v>14.754</v>
      </c>
    </row>
    <row r="751" spans="16:39" x14ac:dyDescent="0.25">
      <c r="P751" s="104">
        <v>0.748</v>
      </c>
      <c r="Q751" s="103">
        <v>3.4119999999999999</v>
      </c>
      <c r="R751" s="103">
        <v>11.476000000000001</v>
      </c>
      <c r="S751" s="103">
        <v>1.2</v>
      </c>
      <c r="T751" s="103">
        <v>36.868000000000002</v>
      </c>
      <c r="U751" s="103">
        <v>1.3520000000000001</v>
      </c>
      <c r="V751" s="103">
        <v>7.5679999999999996</v>
      </c>
      <c r="W751" s="103">
        <v>9.6720000000000006</v>
      </c>
      <c r="X751" s="103">
        <v>8.42</v>
      </c>
      <c r="Y751" s="103">
        <v>7.968</v>
      </c>
      <c r="Z751" s="103">
        <v>15.683999999999999</v>
      </c>
      <c r="AA751" s="103">
        <v>1.516</v>
      </c>
      <c r="AB751" s="103">
        <v>15.183999999999999</v>
      </c>
      <c r="AC751" s="103">
        <v>9.2720000000000002</v>
      </c>
      <c r="AD751" s="103">
        <v>4.4400000000000004</v>
      </c>
      <c r="AE751" s="103">
        <v>36.316000000000003</v>
      </c>
      <c r="AF751" s="103">
        <v>4.8899999999999997</v>
      </c>
      <c r="AG751" s="103">
        <v>20.091999999999999</v>
      </c>
      <c r="AH751" s="103">
        <v>3.8159999999999998</v>
      </c>
      <c r="AI751" s="103">
        <v>19.591999999999999</v>
      </c>
      <c r="AJ751" s="103">
        <v>20.643999999999998</v>
      </c>
      <c r="AK751" s="103">
        <v>6.7679999999999998</v>
      </c>
      <c r="AL751" s="103">
        <v>7.1680000000000001</v>
      </c>
      <c r="AM751" s="102">
        <v>14.736000000000001</v>
      </c>
    </row>
    <row r="752" spans="16:39" x14ac:dyDescent="0.25">
      <c r="P752" s="104">
        <v>0.749</v>
      </c>
      <c r="Q752" s="103">
        <v>3.4060000000000001</v>
      </c>
      <c r="R752" s="103">
        <v>11.462999999999999</v>
      </c>
      <c r="S752" s="103">
        <v>1.2</v>
      </c>
      <c r="T752" s="103">
        <v>36.834000000000003</v>
      </c>
      <c r="U752" s="103">
        <v>1.351</v>
      </c>
      <c r="V752" s="103">
        <v>7.5590000000000002</v>
      </c>
      <c r="W752" s="103">
        <v>9.6609999999999996</v>
      </c>
      <c r="X752" s="103">
        <v>8.41</v>
      </c>
      <c r="Y752" s="103">
        <v>7.9589999999999996</v>
      </c>
      <c r="Z752" s="103">
        <v>15.667</v>
      </c>
      <c r="AA752" s="103">
        <v>1.5155000000000001</v>
      </c>
      <c r="AB752" s="103">
        <v>15.167</v>
      </c>
      <c r="AC752" s="103">
        <v>9.2609999999999992</v>
      </c>
      <c r="AD752" s="103">
        <v>4.4325000000000001</v>
      </c>
      <c r="AE752" s="103">
        <v>36.283000000000001</v>
      </c>
      <c r="AF752" s="103">
        <v>4.8825000000000003</v>
      </c>
      <c r="AG752" s="103">
        <v>20.071000000000002</v>
      </c>
      <c r="AH752" s="103">
        <v>3.8079999999999998</v>
      </c>
      <c r="AI752" s="103">
        <v>19.571000000000002</v>
      </c>
      <c r="AJ752" s="103">
        <v>20.622</v>
      </c>
      <c r="AK752" s="103">
        <v>6.7590000000000003</v>
      </c>
      <c r="AL752" s="103">
        <v>7.1589999999999998</v>
      </c>
      <c r="AM752" s="102">
        <v>14.718</v>
      </c>
    </row>
    <row r="753" spans="16:39" x14ac:dyDescent="0.25">
      <c r="P753" s="104">
        <v>0.75</v>
      </c>
      <c r="Q753" s="103">
        <v>3.4</v>
      </c>
      <c r="R753" s="103">
        <v>11.45</v>
      </c>
      <c r="S753" s="103">
        <v>1.2</v>
      </c>
      <c r="T753" s="103">
        <v>36.799999999999997</v>
      </c>
      <c r="U753" s="103">
        <v>1.35</v>
      </c>
      <c r="V753" s="103">
        <v>7.55</v>
      </c>
      <c r="W753" s="103">
        <v>9.65</v>
      </c>
      <c r="X753" s="103">
        <v>8.4</v>
      </c>
      <c r="Y753" s="103">
        <v>7.95</v>
      </c>
      <c r="Z753" s="103">
        <v>15.65</v>
      </c>
      <c r="AA753" s="103">
        <v>1.5149999999999999</v>
      </c>
      <c r="AB753" s="103">
        <v>15.15</v>
      </c>
      <c r="AC753" s="103">
        <v>9.25</v>
      </c>
      <c r="AD753" s="103">
        <v>4.4249999999999998</v>
      </c>
      <c r="AE753" s="103">
        <v>36.25</v>
      </c>
      <c r="AF753" s="103">
        <v>4.875</v>
      </c>
      <c r="AG753" s="103">
        <v>20.05</v>
      </c>
      <c r="AH753" s="103">
        <v>3.8</v>
      </c>
      <c r="AI753" s="103">
        <v>19.55</v>
      </c>
      <c r="AJ753" s="103">
        <v>20.6</v>
      </c>
      <c r="AK753" s="103">
        <v>6.75</v>
      </c>
      <c r="AL753" s="103">
        <v>7.15</v>
      </c>
      <c r="AM753" s="102">
        <v>14.7</v>
      </c>
    </row>
    <row r="754" spans="16:39" x14ac:dyDescent="0.25">
      <c r="P754" s="104">
        <v>0.751</v>
      </c>
      <c r="Q754" s="103">
        <v>3.3940000000000001</v>
      </c>
      <c r="R754" s="103">
        <v>11.436999999999999</v>
      </c>
      <c r="S754" s="103">
        <v>1.2</v>
      </c>
      <c r="T754" s="103">
        <v>36.765999999999998</v>
      </c>
      <c r="U754" s="103">
        <v>1.349</v>
      </c>
      <c r="V754" s="103">
        <v>7.5410000000000004</v>
      </c>
      <c r="W754" s="103">
        <v>9.6389999999999993</v>
      </c>
      <c r="X754" s="103">
        <v>8.39</v>
      </c>
      <c r="Y754" s="103">
        <v>7.9409999999999998</v>
      </c>
      <c r="Z754" s="103">
        <v>15.632999999999999</v>
      </c>
      <c r="AA754" s="103">
        <v>1.5145</v>
      </c>
      <c r="AB754" s="103">
        <v>15.132999999999999</v>
      </c>
      <c r="AC754" s="103">
        <v>9.2390000000000008</v>
      </c>
      <c r="AD754" s="103">
        <v>4.4175000000000004</v>
      </c>
      <c r="AE754" s="103">
        <v>36.216999999999999</v>
      </c>
      <c r="AF754" s="103">
        <v>4.8674999999999997</v>
      </c>
      <c r="AG754" s="103">
        <v>20.029</v>
      </c>
      <c r="AH754" s="103">
        <v>3.7919999999999998</v>
      </c>
      <c r="AI754" s="103">
        <v>19.529</v>
      </c>
      <c r="AJ754" s="103">
        <v>20.577999999999999</v>
      </c>
      <c r="AK754" s="103">
        <v>6.7409999999999997</v>
      </c>
      <c r="AL754" s="103">
        <v>7.141</v>
      </c>
      <c r="AM754" s="102">
        <v>14.682</v>
      </c>
    </row>
    <row r="755" spans="16:39" x14ac:dyDescent="0.25">
      <c r="P755" s="104">
        <v>0.752</v>
      </c>
      <c r="Q755" s="103">
        <v>3.3879999999999999</v>
      </c>
      <c r="R755" s="103">
        <v>11.423999999999999</v>
      </c>
      <c r="S755" s="103">
        <v>1.2</v>
      </c>
      <c r="T755" s="103">
        <v>36.731999999999999</v>
      </c>
      <c r="U755" s="103">
        <v>1.3480000000000001</v>
      </c>
      <c r="V755" s="103">
        <v>7.532</v>
      </c>
      <c r="W755" s="103">
        <v>9.6280000000000001</v>
      </c>
      <c r="X755" s="103">
        <v>8.3800000000000008</v>
      </c>
      <c r="Y755" s="103">
        <v>7.9320000000000004</v>
      </c>
      <c r="Z755" s="103">
        <v>15.616</v>
      </c>
      <c r="AA755" s="103">
        <v>1.514</v>
      </c>
      <c r="AB755" s="103">
        <v>15.116</v>
      </c>
      <c r="AC755" s="103">
        <v>9.2279999999999998</v>
      </c>
      <c r="AD755" s="103">
        <v>4.41</v>
      </c>
      <c r="AE755" s="103">
        <v>36.183999999999997</v>
      </c>
      <c r="AF755" s="103">
        <v>4.8600000000000003</v>
      </c>
      <c r="AG755" s="103">
        <v>20.007999999999999</v>
      </c>
      <c r="AH755" s="103">
        <v>3.7839999999999998</v>
      </c>
      <c r="AI755" s="103">
        <v>19.507999999999999</v>
      </c>
      <c r="AJ755" s="103">
        <v>20.556000000000001</v>
      </c>
      <c r="AK755" s="103">
        <v>6.7320000000000002</v>
      </c>
      <c r="AL755" s="103">
        <v>7.1319999999999997</v>
      </c>
      <c r="AM755" s="102">
        <v>14.664</v>
      </c>
    </row>
    <row r="756" spans="16:39" x14ac:dyDescent="0.25">
      <c r="P756" s="104">
        <v>0.753</v>
      </c>
      <c r="Q756" s="103">
        <v>3.3820000000000001</v>
      </c>
      <c r="R756" s="103">
        <v>11.411</v>
      </c>
      <c r="S756" s="103">
        <v>1.2</v>
      </c>
      <c r="T756" s="103">
        <v>36.698</v>
      </c>
      <c r="U756" s="103">
        <v>1.347</v>
      </c>
      <c r="V756" s="103">
        <v>7.5229999999999997</v>
      </c>
      <c r="W756" s="103">
        <v>9.6170000000000009</v>
      </c>
      <c r="X756" s="103">
        <v>8.3699999999999992</v>
      </c>
      <c r="Y756" s="103">
        <v>7.923</v>
      </c>
      <c r="Z756" s="103">
        <v>15.599</v>
      </c>
      <c r="AA756" s="103">
        <v>1.5135000000000001</v>
      </c>
      <c r="AB756" s="103">
        <v>15.099</v>
      </c>
      <c r="AC756" s="103">
        <v>9.2170000000000005</v>
      </c>
      <c r="AD756" s="103">
        <v>4.4024999999999999</v>
      </c>
      <c r="AE756" s="103">
        <v>36.151000000000003</v>
      </c>
      <c r="AF756" s="103">
        <v>4.8525</v>
      </c>
      <c r="AG756" s="103">
        <v>19.986999999999998</v>
      </c>
      <c r="AH756" s="103">
        <v>3.7759999999999998</v>
      </c>
      <c r="AI756" s="103">
        <v>19.486999999999998</v>
      </c>
      <c r="AJ756" s="103">
        <v>20.533999999999999</v>
      </c>
      <c r="AK756" s="103">
        <v>6.7229999999999999</v>
      </c>
      <c r="AL756" s="103">
        <v>7.1230000000000002</v>
      </c>
      <c r="AM756" s="102">
        <v>14.646000000000001</v>
      </c>
    </row>
    <row r="757" spans="16:39" x14ac:dyDescent="0.25">
      <c r="P757" s="104">
        <v>0.754</v>
      </c>
      <c r="Q757" s="103">
        <v>3.3759999999999999</v>
      </c>
      <c r="R757" s="103">
        <v>11.398</v>
      </c>
      <c r="S757" s="103">
        <v>1.2</v>
      </c>
      <c r="T757" s="103">
        <v>36.664000000000001</v>
      </c>
      <c r="U757" s="103">
        <v>1.3460000000000001</v>
      </c>
      <c r="V757" s="103">
        <v>7.5140000000000002</v>
      </c>
      <c r="W757" s="103">
        <v>9.6059999999999999</v>
      </c>
      <c r="X757" s="103">
        <v>8.36</v>
      </c>
      <c r="Y757" s="103">
        <v>7.9139999999999997</v>
      </c>
      <c r="Z757" s="103">
        <v>15.582000000000001</v>
      </c>
      <c r="AA757" s="103">
        <v>1.5129999999999999</v>
      </c>
      <c r="AB757" s="103">
        <v>15.082000000000001</v>
      </c>
      <c r="AC757" s="103">
        <v>9.2059999999999995</v>
      </c>
      <c r="AD757" s="103">
        <v>4.3949999999999996</v>
      </c>
      <c r="AE757" s="103">
        <v>36.118000000000002</v>
      </c>
      <c r="AF757" s="103">
        <v>4.8449999999999998</v>
      </c>
      <c r="AG757" s="103">
        <v>19.966000000000001</v>
      </c>
      <c r="AH757" s="103">
        <v>3.7679999999999998</v>
      </c>
      <c r="AI757" s="103">
        <v>19.466000000000001</v>
      </c>
      <c r="AJ757" s="103">
        <v>20.512</v>
      </c>
      <c r="AK757" s="103">
        <v>6.7140000000000004</v>
      </c>
      <c r="AL757" s="103">
        <v>7.1139999999999999</v>
      </c>
      <c r="AM757" s="102">
        <v>14.628</v>
      </c>
    </row>
    <row r="758" spans="16:39" x14ac:dyDescent="0.25">
      <c r="P758" s="104">
        <v>0.755</v>
      </c>
      <c r="Q758" s="103">
        <v>3.37</v>
      </c>
      <c r="R758" s="103">
        <v>11.385</v>
      </c>
      <c r="S758" s="103">
        <v>1.2</v>
      </c>
      <c r="T758" s="103">
        <v>36.630000000000003</v>
      </c>
      <c r="U758" s="103">
        <v>1.345</v>
      </c>
      <c r="V758" s="103">
        <v>7.5049999999999999</v>
      </c>
      <c r="W758" s="103">
        <v>9.5950000000000006</v>
      </c>
      <c r="X758" s="103">
        <v>8.35</v>
      </c>
      <c r="Y758" s="103">
        <v>7.9050000000000002</v>
      </c>
      <c r="Z758" s="103">
        <v>15.565</v>
      </c>
      <c r="AA758" s="103">
        <v>1.5125</v>
      </c>
      <c r="AB758" s="103">
        <v>15.065</v>
      </c>
      <c r="AC758" s="103">
        <v>9.1950000000000003</v>
      </c>
      <c r="AD758" s="103">
        <v>4.3875000000000002</v>
      </c>
      <c r="AE758" s="103">
        <v>36.085000000000001</v>
      </c>
      <c r="AF758" s="103">
        <v>4.8375000000000004</v>
      </c>
      <c r="AG758" s="103">
        <v>19.945</v>
      </c>
      <c r="AH758" s="103">
        <v>3.76</v>
      </c>
      <c r="AI758" s="103">
        <v>19.445</v>
      </c>
      <c r="AJ758" s="103">
        <v>20.49</v>
      </c>
      <c r="AK758" s="103">
        <v>6.7050000000000001</v>
      </c>
      <c r="AL758" s="103">
        <v>7.1050000000000004</v>
      </c>
      <c r="AM758" s="102">
        <v>14.61</v>
      </c>
    </row>
    <row r="759" spans="16:39" x14ac:dyDescent="0.25">
      <c r="P759" s="104">
        <v>0.75600000000000001</v>
      </c>
      <c r="Q759" s="103">
        <v>3.3639999999999999</v>
      </c>
      <c r="R759" s="103">
        <v>11.372</v>
      </c>
      <c r="S759" s="103">
        <v>1.2</v>
      </c>
      <c r="T759" s="103">
        <v>36.595999999999997</v>
      </c>
      <c r="U759" s="103">
        <v>1.3440000000000001</v>
      </c>
      <c r="V759" s="103">
        <v>7.4960000000000004</v>
      </c>
      <c r="W759" s="103">
        <v>9.5839999999999996</v>
      </c>
      <c r="X759" s="103">
        <v>8.34</v>
      </c>
      <c r="Y759" s="103">
        <v>7.8959999999999999</v>
      </c>
      <c r="Z759" s="103">
        <v>15.548</v>
      </c>
      <c r="AA759" s="103">
        <v>1.512</v>
      </c>
      <c r="AB759" s="103">
        <v>15.048</v>
      </c>
      <c r="AC759" s="103">
        <v>9.1839999999999993</v>
      </c>
      <c r="AD759" s="103">
        <v>4.38</v>
      </c>
      <c r="AE759" s="103">
        <v>36.052</v>
      </c>
      <c r="AF759" s="103">
        <v>4.83</v>
      </c>
      <c r="AG759" s="103">
        <v>19.923999999999999</v>
      </c>
      <c r="AH759" s="103">
        <v>3.7519999999999998</v>
      </c>
      <c r="AI759" s="103">
        <v>19.423999999999999</v>
      </c>
      <c r="AJ759" s="103">
        <v>20.468</v>
      </c>
      <c r="AK759" s="103">
        <v>6.6959999999999997</v>
      </c>
      <c r="AL759" s="103">
        <v>7.0960000000000001</v>
      </c>
      <c r="AM759" s="102">
        <v>14.592000000000001</v>
      </c>
    </row>
    <row r="760" spans="16:39" x14ac:dyDescent="0.25">
      <c r="P760" s="104">
        <v>0.75700000000000001</v>
      </c>
      <c r="Q760" s="103">
        <v>3.3580000000000001</v>
      </c>
      <c r="R760" s="103">
        <v>11.359</v>
      </c>
      <c r="S760" s="103">
        <v>1.2</v>
      </c>
      <c r="T760" s="103">
        <v>36.561999999999998</v>
      </c>
      <c r="U760" s="103">
        <v>1.343</v>
      </c>
      <c r="V760" s="103">
        <v>7.4870000000000001</v>
      </c>
      <c r="W760" s="103">
        <v>9.5730000000000004</v>
      </c>
      <c r="X760" s="103">
        <v>8.33</v>
      </c>
      <c r="Y760" s="103">
        <v>7.8869999999999996</v>
      </c>
      <c r="Z760" s="103">
        <v>15.531000000000001</v>
      </c>
      <c r="AA760" s="103">
        <v>1.5115000000000001</v>
      </c>
      <c r="AB760" s="103">
        <v>15.031000000000001</v>
      </c>
      <c r="AC760" s="103">
        <v>9.173</v>
      </c>
      <c r="AD760" s="103">
        <v>4.3724999999999996</v>
      </c>
      <c r="AE760" s="103">
        <v>36.018999999999998</v>
      </c>
      <c r="AF760" s="103">
        <v>4.8224999999999998</v>
      </c>
      <c r="AG760" s="103">
        <v>19.902999999999999</v>
      </c>
      <c r="AH760" s="103">
        <v>3.7440000000000002</v>
      </c>
      <c r="AI760" s="103">
        <v>19.402999999999999</v>
      </c>
      <c r="AJ760" s="103">
        <v>20.446000000000002</v>
      </c>
      <c r="AK760" s="103">
        <v>6.6870000000000003</v>
      </c>
      <c r="AL760" s="103">
        <v>7.0869999999999997</v>
      </c>
      <c r="AM760" s="102">
        <v>14.574</v>
      </c>
    </row>
    <row r="761" spans="16:39" x14ac:dyDescent="0.25">
      <c r="P761" s="104">
        <v>0.75800000000000001</v>
      </c>
      <c r="Q761" s="103">
        <v>3.3519999999999999</v>
      </c>
      <c r="R761" s="103">
        <v>11.346</v>
      </c>
      <c r="S761" s="103">
        <v>1.2</v>
      </c>
      <c r="T761" s="103">
        <v>36.527999999999999</v>
      </c>
      <c r="U761" s="103">
        <v>1.3420000000000001</v>
      </c>
      <c r="V761" s="103">
        <v>7.4779999999999998</v>
      </c>
      <c r="W761" s="103">
        <v>9.5619999999999994</v>
      </c>
      <c r="X761" s="103">
        <v>8.32</v>
      </c>
      <c r="Y761" s="103">
        <v>7.8780000000000001</v>
      </c>
      <c r="Z761" s="103">
        <v>15.513999999999999</v>
      </c>
      <c r="AA761" s="103">
        <v>1.5109999999999999</v>
      </c>
      <c r="AB761" s="103">
        <v>15.013999999999999</v>
      </c>
      <c r="AC761" s="103">
        <v>9.1620000000000008</v>
      </c>
      <c r="AD761" s="103">
        <v>4.3650000000000002</v>
      </c>
      <c r="AE761" s="103">
        <v>35.985999999999997</v>
      </c>
      <c r="AF761" s="103">
        <v>4.8150000000000004</v>
      </c>
      <c r="AG761" s="103">
        <v>19.882000000000001</v>
      </c>
      <c r="AH761" s="103">
        <v>3.7360000000000002</v>
      </c>
      <c r="AI761" s="103">
        <v>19.382000000000001</v>
      </c>
      <c r="AJ761" s="103">
        <v>20.423999999999999</v>
      </c>
      <c r="AK761" s="103">
        <v>6.6779999999999999</v>
      </c>
      <c r="AL761" s="103">
        <v>7.0780000000000003</v>
      </c>
      <c r="AM761" s="102">
        <v>14.555999999999999</v>
      </c>
    </row>
    <row r="762" spans="16:39" x14ac:dyDescent="0.25">
      <c r="P762" s="104">
        <v>0.75900000000000001</v>
      </c>
      <c r="Q762" s="103">
        <v>3.3460000000000001</v>
      </c>
      <c r="R762" s="103">
        <v>11.333</v>
      </c>
      <c r="S762" s="103">
        <v>1.2</v>
      </c>
      <c r="T762" s="103">
        <v>36.494</v>
      </c>
      <c r="U762" s="103">
        <v>1.341</v>
      </c>
      <c r="V762" s="103">
        <v>7.4690000000000003</v>
      </c>
      <c r="W762" s="103">
        <v>9.5510000000000002</v>
      </c>
      <c r="X762" s="103">
        <v>8.31</v>
      </c>
      <c r="Y762" s="103">
        <v>7.8689999999999998</v>
      </c>
      <c r="Z762" s="103">
        <v>15.497</v>
      </c>
      <c r="AA762" s="103">
        <v>1.5105</v>
      </c>
      <c r="AB762" s="103">
        <v>14.997</v>
      </c>
      <c r="AC762" s="103">
        <v>9.1509999999999998</v>
      </c>
      <c r="AD762" s="103">
        <v>4.3574999999999999</v>
      </c>
      <c r="AE762" s="103">
        <v>35.953000000000003</v>
      </c>
      <c r="AF762" s="103">
        <v>4.8075000000000001</v>
      </c>
      <c r="AG762" s="103">
        <v>19.861000000000001</v>
      </c>
      <c r="AH762" s="103">
        <v>3.7280000000000002</v>
      </c>
      <c r="AI762" s="103">
        <v>19.361000000000001</v>
      </c>
      <c r="AJ762" s="103">
        <v>20.402000000000001</v>
      </c>
      <c r="AK762" s="103">
        <v>6.6689999999999996</v>
      </c>
      <c r="AL762" s="103">
        <v>7.069</v>
      </c>
      <c r="AM762" s="102">
        <v>14.538</v>
      </c>
    </row>
    <row r="763" spans="16:39" x14ac:dyDescent="0.25">
      <c r="P763" s="104">
        <v>0.76</v>
      </c>
      <c r="Q763" s="103">
        <v>3.34</v>
      </c>
      <c r="R763" s="103">
        <v>11.32</v>
      </c>
      <c r="S763" s="103">
        <v>1.2</v>
      </c>
      <c r="T763" s="103">
        <v>36.46</v>
      </c>
      <c r="U763" s="103">
        <v>1.34</v>
      </c>
      <c r="V763" s="103">
        <v>7.46</v>
      </c>
      <c r="W763" s="103">
        <v>9.5399999999999991</v>
      </c>
      <c r="X763" s="103">
        <v>8.3000000000000007</v>
      </c>
      <c r="Y763" s="103">
        <v>7.86</v>
      </c>
      <c r="Z763" s="103">
        <v>15.48</v>
      </c>
      <c r="AA763" s="103">
        <v>1.51</v>
      </c>
      <c r="AB763" s="103">
        <v>14.98</v>
      </c>
      <c r="AC763" s="103">
        <v>9.14</v>
      </c>
      <c r="AD763" s="103">
        <v>4.3499999999999996</v>
      </c>
      <c r="AE763" s="103">
        <v>35.92</v>
      </c>
      <c r="AF763" s="103">
        <v>4.8</v>
      </c>
      <c r="AG763" s="103">
        <v>19.84</v>
      </c>
      <c r="AH763" s="103">
        <v>3.72</v>
      </c>
      <c r="AI763" s="103">
        <v>19.34</v>
      </c>
      <c r="AJ763" s="103">
        <v>20.38</v>
      </c>
      <c r="AK763" s="103">
        <v>6.66</v>
      </c>
      <c r="AL763" s="103">
        <v>7.06</v>
      </c>
      <c r="AM763" s="102">
        <v>14.52</v>
      </c>
    </row>
    <row r="764" spans="16:39" x14ac:dyDescent="0.25">
      <c r="P764" s="104">
        <v>0.76100000000000001</v>
      </c>
      <c r="Q764" s="103">
        <v>3.3340000000000001</v>
      </c>
      <c r="R764" s="103">
        <v>11.307</v>
      </c>
      <c r="S764" s="103">
        <v>1.2</v>
      </c>
      <c r="T764" s="103">
        <v>36.426000000000002</v>
      </c>
      <c r="U764" s="103">
        <v>1.339</v>
      </c>
      <c r="V764" s="103">
        <v>7.4509999999999996</v>
      </c>
      <c r="W764" s="103">
        <v>9.5289999999999999</v>
      </c>
      <c r="X764" s="103">
        <v>8.2899999999999991</v>
      </c>
      <c r="Y764" s="103">
        <v>7.851</v>
      </c>
      <c r="Z764" s="103">
        <v>15.462999999999999</v>
      </c>
      <c r="AA764" s="103">
        <v>1.5095000000000001</v>
      </c>
      <c r="AB764" s="103">
        <v>14.962999999999999</v>
      </c>
      <c r="AC764" s="103">
        <v>9.1289999999999996</v>
      </c>
      <c r="AD764" s="103">
        <v>4.3425000000000002</v>
      </c>
      <c r="AE764" s="103">
        <v>35.887</v>
      </c>
      <c r="AF764" s="103">
        <v>4.7925000000000004</v>
      </c>
      <c r="AG764" s="103">
        <v>19.818999999999999</v>
      </c>
      <c r="AH764" s="103">
        <v>3.7120000000000002</v>
      </c>
      <c r="AI764" s="103">
        <v>19.318999999999999</v>
      </c>
      <c r="AJ764" s="103">
        <v>20.358000000000001</v>
      </c>
      <c r="AK764" s="103">
        <v>6.6509999999999998</v>
      </c>
      <c r="AL764" s="103">
        <v>7.0510000000000002</v>
      </c>
      <c r="AM764" s="102">
        <v>14.502000000000001</v>
      </c>
    </row>
    <row r="765" spans="16:39" x14ac:dyDescent="0.25">
      <c r="P765" s="104">
        <v>0.76200000000000001</v>
      </c>
      <c r="Q765" s="103">
        <v>3.3279999999999998</v>
      </c>
      <c r="R765" s="103">
        <v>11.294</v>
      </c>
      <c r="S765" s="103">
        <v>1.2</v>
      </c>
      <c r="T765" s="103">
        <v>36.392000000000003</v>
      </c>
      <c r="U765" s="103">
        <v>1.3380000000000001</v>
      </c>
      <c r="V765" s="103">
        <v>7.4420000000000002</v>
      </c>
      <c r="W765" s="103">
        <v>9.5180000000000007</v>
      </c>
      <c r="X765" s="103">
        <v>8.2799999999999994</v>
      </c>
      <c r="Y765" s="103">
        <v>7.8419999999999996</v>
      </c>
      <c r="Z765" s="103">
        <v>15.446</v>
      </c>
      <c r="AA765" s="103">
        <v>1.5089999999999999</v>
      </c>
      <c r="AB765" s="103">
        <v>14.946</v>
      </c>
      <c r="AC765" s="103">
        <v>9.1180000000000003</v>
      </c>
      <c r="AD765" s="103">
        <v>4.335</v>
      </c>
      <c r="AE765" s="103">
        <v>35.853999999999999</v>
      </c>
      <c r="AF765" s="103">
        <v>4.7850000000000001</v>
      </c>
      <c r="AG765" s="103">
        <v>19.797999999999998</v>
      </c>
      <c r="AH765" s="103">
        <v>3.7040000000000002</v>
      </c>
      <c r="AI765" s="103">
        <v>19.297999999999998</v>
      </c>
      <c r="AJ765" s="103">
        <v>20.335999999999999</v>
      </c>
      <c r="AK765" s="103">
        <v>6.6420000000000003</v>
      </c>
      <c r="AL765" s="103">
        <v>7.0419999999999998</v>
      </c>
      <c r="AM765" s="102">
        <v>14.484</v>
      </c>
    </row>
    <row r="766" spans="16:39" x14ac:dyDescent="0.25">
      <c r="P766" s="104">
        <v>0.76300000000000001</v>
      </c>
      <c r="Q766" s="103">
        <v>3.3220000000000001</v>
      </c>
      <c r="R766" s="103">
        <v>11.281000000000001</v>
      </c>
      <c r="S766" s="103">
        <v>1.2</v>
      </c>
      <c r="T766" s="103">
        <v>36.357999999999997</v>
      </c>
      <c r="U766" s="103">
        <v>1.337</v>
      </c>
      <c r="V766" s="103">
        <v>7.4329999999999998</v>
      </c>
      <c r="W766" s="103">
        <v>9.5069999999999997</v>
      </c>
      <c r="X766" s="103">
        <v>8.27</v>
      </c>
      <c r="Y766" s="103">
        <v>7.8330000000000002</v>
      </c>
      <c r="Z766" s="103">
        <v>15.429</v>
      </c>
      <c r="AA766" s="103">
        <v>1.5085</v>
      </c>
      <c r="AB766" s="103">
        <v>14.929</v>
      </c>
      <c r="AC766" s="103">
        <v>9.1069999999999993</v>
      </c>
      <c r="AD766" s="103">
        <v>4.3274999999999997</v>
      </c>
      <c r="AE766" s="103">
        <v>35.820999999999998</v>
      </c>
      <c r="AF766" s="103">
        <v>4.7774999999999999</v>
      </c>
      <c r="AG766" s="103">
        <v>19.777000000000001</v>
      </c>
      <c r="AH766" s="103">
        <v>3.6960000000000002</v>
      </c>
      <c r="AI766" s="103">
        <v>19.277000000000001</v>
      </c>
      <c r="AJ766" s="103">
        <v>20.314</v>
      </c>
      <c r="AK766" s="103">
        <v>6.633</v>
      </c>
      <c r="AL766" s="103">
        <v>7.0330000000000004</v>
      </c>
      <c r="AM766" s="102">
        <v>14.465999999999999</v>
      </c>
    </row>
    <row r="767" spans="16:39" x14ac:dyDescent="0.25">
      <c r="P767" s="104">
        <v>0.76400000000000001</v>
      </c>
      <c r="Q767" s="103">
        <v>3.3159999999999998</v>
      </c>
      <c r="R767" s="103">
        <v>11.268000000000001</v>
      </c>
      <c r="S767" s="103">
        <v>1.2</v>
      </c>
      <c r="T767" s="103">
        <v>36.323999999999998</v>
      </c>
      <c r="U767" s="103">
        <v>1.3360000000000001</v>
      </c>
      <c r="V767" s="103">
        <v>7.4240000000000004</v>
      </c>
      <c r="W767" s="103">
        <v>9.4960000000000004</v>
      </c>
      <c r="X767" s="103">
        <v>8.26</v>
      </c>
      <c r="Y767" s="103">
        <v>7.8239999999999998</v>
      </c>
      <c r="Z767" s="103">
        <v>15.412000000000001</v>
      </c>
      <c r="AA767" s="103">
        <v>1.508</v>
      </c>
      <c r="AB767" s="103">
        <v>14.912000000000001</v>
      </c>
      <c r="AC767" s="103">
        <v>9.0960000000000001</v>
      </c>
      <c r="AD767" s="103">
        <v>4.32</v>
      </c>
      <c r="AE767" s="103">
        <v>35.787999999999997</v>
      </c>
      <c r="AF767" s="103">
        <v>4.7699999999999996</v>
      </c>
      <c r="AG767" s="103">
        <v>19.756</v>
      </c>
      <c r="AH767" s="103">
        <v>3.6880000000000002</v>
      </c>
      <c r="AI767" s="103">
        <v>19.256</v>
      </c>
      <c r="AJ767" s="103">
        <v>20.292000000000002</v>
      </c>
      <c r="AK767" s="103">
        <v>6.6239999999999997</v>
      </c>
      <c r="AL767" s="103">
        <v>7.024</v>
      </c>
      <c r="AM767" s="102">
        <v>14.448</v>
      </c>
    </row>
    <row r="768" spans="16:39" x14ac:dyDescent="0.25">
      <c r="P768" s="104">
        <v>0.76500000000000001</v>
      </c>
      <c r="Q768" s="103">
        <v>3.31</v>
      </c>
      <c r="R768" s="103">
        <v>11.255000000000001</v>
      </c>
      <c r="S768" s="103">
        <v>1.2</v>
      </c>
      <c r="T768" s="103">
        <v>36.29</v>
      </c>
      <c r="U768" s="103">
        <v>1.335</v>
      </c>
      <c r="V768" s="103">
        <v>7.415</v>
      </c>
      <c r="W768" s="103">
        <v>9.4849999999999994</v>
      </c>
      <c r="X768" s="103">
        <v>8.25</v>
      </c>
      <c r="Y768" s="103">
        <v>7.8150000000000004</v>
      </c>
      <c r="Z768" s="103">
        <v>15.395</v>
      </c>
      <c r="AA768" s="103">
        <v>1.5075000000000001</v>
      </c>
      <c r="AB768" s="103">
        <v>14.895</v>
      </c>
      <c r="AC768" s="103">
        <v>9.0850000000000009</v>
      </c>
      <c r="AD768" s="103">
        <v>4.3125</v>
      </c>
      <c r="AE768" s="103">
        <v>35.755000000000003</v>
      </c>
      <c r="AF768" s="103">
        <v>4.7625000000000002</v>
      </c>
      <c r="AG768" s="103">
        <v>19.734999999999999</v>
      </c>
      <c r="AH768" s="103">
        <v>3.68</v>
      </c>
      <c r="AI768" s="103">
        <v>19.234999999999999</v>
      </c>
      <c r="AJ768" s="103">
        <v>20.27</v>
      </c>
      <c r="AK768" s="103">
        <v>6.6150000000000002</v>
      </c>
      <c r="AL768" s="103">
        <v>7.0149999999999997</v>
      </c>
      <c r="AM768" s="102">
        <v>14.43</v>
      </c>
    </row>
    <row r="769" spans="16:39" x14ac:dyDescent="0.25">
      <c r="P769" s="104">
        <v>0.76600000000000001</v>
      </c>
      <c r="Q769" s="103">
        <v>3.3039999999999998</v>
      </c>
      <c r="R769" s="103">
        <v>11.242000000000001</v>
      </c>
      <c r="S769" s="103">
        <v>1.2</v>
      </c>
      <c r="T769" s="103">
        <v>36.256</v>
      </c>
      <c r="U769" s="103">
        <v>1.3340000000000001</v>
      </c>
      <c r="V769" s="103">
        <v>7.4059999999999997</v>
      </c>
      <c r="W769" s="103">
        <v>9.4740000000000002</v>
      </c>
      <c r="X769" s="103">
        <v>8.24</v>
      </c>
      <c r="Y769" s="103">
        <v>7.806</v>
      </c>
      <c r="Z769" s="103">
        <v>15.378</v>
      </c>
      <c r="AA769" s="103">
        <v>1.5069999999999999</v>
      </c>
      <c r="AB769" s="103">
        <v>14.878</v>
      </c>
      <c r="AC769" s="103">
        <v>9.0739999999999998</v>
      </c>
      <c r="AD769" s="103">
        <v>4.3049999999999997</v>
      </c>
      <c r="AE769" s="103">
        <v>35.722000000000001</v>
      </c>
      <c r="AF769" s="103">
        <v>4.7549999999999999</v>
      </c>
      <c r="AG769" s="103">
        <v>19.713999999999999</v>
      </c>
      <c r="AH769" s="103">
        <v>3.6720000000000002</v>
      </c>
      <c r="AI769" s="103">
        <v>19.213999999999999</v>
      </c>
      <c r="AJ769" s="103">
        <v>20.248000000000001</v>
      </c>
      <c r="AK769" s="103">
        <v>6.6059999999999999</v>
      </c>
      <c r="AL769" s="103">
        <v>7.0060000000000002</v>
      </c>
      <c r="AM769" s="102">
        <v>14.412000000000001</v>
      </c>
    </row>
    <row r="770" spans="16:39" x14ac:dyDescent="0.25">
      <c r="P770" s="104">
        <v>0.76700000000000002</v>
      </c>
      <c r="Q770" s="103">
        <v>3.298</v>
      </c>
      <c r="R770" s="103">
        <v>11.228999999999999</v>
      </c>
      <c r="S770" s="103">
        <v>1.2</v>
      </c>
      <c r="T770" s="103">
        <v>36.222000000000001</v>
      </c>
      <c r="U770" s="103">
        <v>1.333</v>
      </c>
      <c r="V770" s="103">
        <v>7.3970000000000002</v>
      </c>
      <c r="W770" s="103">
        <v>9.4629999999999992</v>
      </c>
      <c r="X770" s="103">
        <v>8.23</v>
      </c>
      <c r="Y770" s="103">
        <v>7.7969999999999997</v>
      </c>
      <c r="Z770" s="103">
        <v>15.361000000000001</v>
      </c>
      <c r="AA770" s="103">
        <v>1.5065</v>
      </c>
      <c r="AB770" s="103">
        <v>14.861000000000001</v>
      </c>
      <c r="AC770" s="103">
        <v>9.0630000000000006</v>
      </c>
      <c r="AD770" s="103">
        <v>4.2975000000000003</v>
      </c>
      <c r="AE770" s="103">
        <v>35.689</v>
      </c>
      <c r="AF770" s="103">
        <v>4.7474999999999996</v>
      </c>
      <c r="AG770" s="103">
        <v>19.693000000000001</v>
      </c>
      <c r="AH770" s="103">
        <v>3.6640000000000001</v>
      </c>
      <c r="AI770" s="103">
        <v>19.193000000000001</v>
      </c>
      <c r="AJ770" s="103">
        <v>20.225999999999999</v>
      </c>
      <c r="AK770" s="103">
        <v>6.5970000000000004</v>
      </c>
      <c r="AL770" s="103">
        <v>6.9969999999999999</v>
      </c>
      <c r="AM770" s="102">
        <v>14.394</v>
      </c>
    </row>
    <row r="771" spans="16:39" x14ac:dyDescent="0.25">
      <c r="P771" s="104">
        <v>0.76800000000000002</v>
      </c>
      <c r="Q771" s="103">
        <v>3.2919999999999998</v>
      </c>
      <c r="R771" s="103">
        <v>11.215999999999999</v>
      </c>
      <c r="S771" s="103">
        <v>1.2</v>
      </c>
      <c r="T771" s="103">
        <v>36.188000000000002</v>
      </c>
      <c r="U771" s="103">
        <v>1.3320000000000001</v>
      </c>
      <c r="V771" s="103">
        <v>7.3879999999999999</v>
      </c>
      <c r="W771" s="103">
        <v>9.452</v>
      </c>
      <c r="X771" s="103">
        <v>8.2200000000000006</v>
      </c>
      <c r="Y771" s="103">
        <v>7.7880000000000003</v>
      </c>
      <c r="Z771" s="103">
        <v>15.343999999999999</v>
      </c>
      <c r="AA771" s="103">
        <v>1.506</v>
      </c>
      <c r="AB771" s="103">
        <v>14.843999999999999</v>
      </c>
      <c r="AC771" s="103">
        <v>9.0519999999999996</v>
      </c>
      <c r="AD771" s="103">
        <v>4.29</v>
      </c>
      <c r="AE771" s="103">
        <v>35.655999999999999</v>
      </c>
      <c r="AF771" s="103">
        <v>4.74</v>
      </c>
      <c r="AG771" s="103">
        <v>19.672000000000001</v>
      </c>
      <c r="AH771" s="103">
        <v>3.6560000000000001</v>
      </c>
      <c r="AI771" s="103">
        <v>19.172000000000001</v>
      </c>
      <c r="AJ771" s="103">
        <v>20.204000000000001</v>
      </c>
      <c r="AK771" s="103">
        <v>6.5880000000000001</v>
      </c>
      <c r="AL771" s="103">
        <v>6.9880000000000004</v>
      </c>
      <c r="AM771" s="102">
        <v>14.375999999999999</v>
      </c>
    </row>
    <row r="772" spans="16:39" x14ac:dyDescent="0.25">
      <c r="P772" s="104">
        <v>0.76900000000000002</v>
      </c>
      <c r="Q772" s="103">
        <v>3.286</v>
      </c>
      <c r="R772" s="103">
        <v>11.202999999999999</v>
      </c>
      <c r="S772" s="103">
        <v>1.2</v>
      </c>
      <c r="T772" s="103">
        <v>36.154000000000003</v>
      </c>
      <c r="U772" s="103">
        <v>1.331</v>
      </c>
      <c r="V772" s="103">
        <v>7.3789999999999996</v>
      </c>
      <c r="W772" s="103">
        <v>9.4410000000000007</v>
      </c>
      <c r="X772" s="103">
        <v>8.2100000000000009</v>
      </c>
      <c r="Y772" s="103">
        <v>7.7789999999999999</v>
      </c>
      <c r="Z772" s="103">
        <v>15.327</v>
      </c>
      <c r="AA772" s="103">
        <v>1.5055000000000001</v>
      </c>
      <c r="AB772" s="103">
        <v>14.827</v>
      </c>
      <c r="AC772" s="103">
        <v>9.0410000000000004</v>
      </c>
      <c r="AD772" s="103">
        <v>4.2824999999999998</v>
      </c>
      <c r="AE772" s="103">
        <v>35.622999999999998</v>
      </c>
      <c r="AF772" s="103">
        <v>4.7324999999999999</v>
      </c>
      <c r="AG772" s="103">
        <v>19.651</v>
      </c>
      <c r="AH772" s="103">
        <v>3.6480000000000001</v>
      </c>
      <c r="AI772" s="103">
        <v>19.151</v>
      </c>
      <c r="AJ772" s="103">
        <v>20.181999999999999</v>
      </c>
      <c r="AK772" s="103">
        <v>6.5789999999999997</v>
      </c>
      <c r="AL772" s="103">
        <v>6.9790000000000001</v>
      </c>
      <c r="AM772" s="102">
        <v>14.358000000000001</v>
      </c>
    </row>
    <row r="773" spans="16:39" x14ac:dyDescent="0.25">
      <c r="P773" s="104">
        <v>0.77</v>
      </c>
      <c r="Q773" s="103">
        <v>3.28</v>
      </c>
      <c r="R773" s="103">
        <v>11.19</v>
      </c>
      <c r="S773" s="103">
        <v>1.2</v>
      </c>
      <c r="T773" s="103">
        <v>36.119999999999997</v>
      </c>
      <c r="U773" s="103">
        <v>1.33</v>
      </c>
      <c r="V773" s="103">
        <v>7.37</v>
      </c>
      <c r="W773" s="103">
        <v>9.43</v>
      </c>
      <c r="X773" s="103">
        <v>8.1999999999999993</v>
      </c>
      <c r="Y773" s="103">
        <v>7.77</v>
      </c>
      <c r="Z773" s="103">
        <v>15.31</v>
      </c>
      <c r="AA773" s="103">
        <v>1.5049999999999999</v>
      </c>
      <c r="AB773" s="103">
        <v>14.81</v>
      </c>
      <c r="AC773" s="103">
        <v>9.0299999999999994</v>
      </c>
      <c r="AD773" s="103">
        <v>4.2750000000000004</v>
      </c>
      <c r="AE773" s="103">
        <v>35.590000000000003</v>
      </c>
      <c r="AF773" s="103">
        <v>4.7249999999999996</v>
      </c>
      <c r="AG773" s="103">
        <v>19.63</v>
      </c>
      <c r="AH773" s="103">
        <v>3.64</v>
      </c>
      <c r="AI773" s="103">
        <v>19.13</v>
      </c>
      <c r="AJ773" s="103">
        <v>20.16</v>
      </c>
      <c r="AK773" s="103">
        <v>6.57</v>
      </c>
      <c r="AL773" s="103">
        <v>6.97</v>
      </c>
      <c r="AM773" s="102">
        <v>14.34</v>
      </c>
    </row>
    <row r="774" spans="16:39" x14ac:dyDescent="0.25">
      <c r="P774" s="104">
        <v>0.77100000000000002</v>
      </c>
      <c r="Q774" s="103">
        <v>3.274</v>
      </c>
      <c r="R774" s="103">
        <v>11.177</v>
      </c>
      <c r="S774" s="103">
        <v>1.2</v>
      </c>
      <c r="T774" s="103">
        <v>36.085999999999999</v>
      </c>
      <c r="U774" s="103">
        <v>1.329</v>
      </c>
      <c r="V774" s="103">
        <v>7.3609999999999998</v>
      </c>
      <c r="W774" s="103">
        <v>9.4190000000000005</v>
      </c>
      <c r="X774" s="103">
        <v>8.19</v>
      </c>
      <c r="Y774" s="103">
        <v>7.7610000000000001</v>
      </c>
      <c r="Z774" s="103">
        <v>15.292999999999999</v>
      </c>
      <c r="AA774" s="103">
        <v>1.5044999999999999</v>
      </c>
      <c r="AB774" s="103">
        <v>14.792999999999999</v>
      </c>
      <c r="AC774" s="103">
        <v>9.0190000000000001</v>
      </c>
      <c r="AD774" s="103">
        <v>4.2675000000000001</v>
      </c>
      <c r="AE774" s="103">
        <v>35.557000000000002</v>
      </c>
      <c r="AF774" s="103">
        <v>4.7175000000000002</v>
      </c>
      <c r="AG774" s="103">
        <v>19.609000000000002</v>
      </c>
      <c r="AH774" s="103">
        <v>3.6320000000000001</v>
      </c>
      <c r="AI774" s="103">
        <v>19.109000000000002</v>
      </c>
      <c r="AJ774" s="103">
        <v>20.138000000000002</v>
      </c>
      <c r="AK774" s="103">
        <v>6.5609999999999999</v>
      </c>
      <c r="AL774" s="103">
        <v>6.9610000000000003</v>
      </c>
      <c r="AM774" s="102">
        <v>14.321999999999999</v>
      </c>
    </row>
    <row r="775" spans="16:39" x14ac:dyDescent="0.25">
      <c r="P775" s="104">
        <v>0.77200000000000002</v>
      </c>
      <c r="Q775" s="103">
        <v>3.2679999999999998</v>
      </c>
      <c r="R775" s="103">
        <v>11.164</v>
      </c>
      <c r="S775" s="103">
        <v>1.2</v>
      </c>
      <c r="T775" s="103">
        <v>36.052</v>
      </c>
      <c r="U775" s="103">
        <v>1.3280000000000001</v>
      </c>
      <c r="V775" s="103">
        <v>7.3520000000000003</v>
      </c>
      <c r="W775" s="103">
        <v>9.4079999999999995</v>
      </c>
      <c r="X775" s="103">
        <v>8.18</v>
      </c>
      <c r="Y775" s="103">
        <v>7.7519999999999998</v>
      </c>
      <c r="Z775" s="103">
        <v>15.276</v>
      </c>
      <c r="AA775" s="103">
        <v>1.504</v>
      </c>
      <c r="AB775" s="103">
        <v>14.776</v>
      </c>
      <c r="AC775" s="103">
        <v>9.0079999999999991</v>
      </c>
      <c r="AD775" s="103">
        <v>4.26</v>
      </c>
      <c r="AE775" s="103">
        <v>35.524000000000001</v>
      </c>
      <c r="AF775" s="103">
        <v>4.71</v>
      </c>
      <c r="AG775" s="103">
        <v>19.588000000000001</v>
      </c>
      <c r="AH775" s="103">
        <v>3.6240000000000001</v>
      </c>
      <c r="AI775" s="103">
        <v>19.088000000000001</v>
      </c>
      <c r="AJ775" s="103">
        <v>20.116</v>
      </c>
      <c r="AK775" s="103">
        <v>6.5519999999999996</v>
      </c>
      <c r="AL775" s="103">
        <v>6.952</v>
      </c>
      <c r="AM775" s="102">
        <v>14.304</v>
      </c>
    </row>
    <row r="776" spans="16:39" x14ac:dyDescent="0.25">
      <c r="P776" s="104">
        <v>0.77300000000000002</v>
      </c>
      <c r="Q776" s="103">
        <v>3.262</v>
      </c>
      <c r="R776" s="103">
        <v>11.151</v>
      </c>
      <c r="S776" s="103">
        <v>1.2</v>
      </c>
      <c r="T776" s="103">
        <v>36.018000000000001</v>
      </c>
      <c r="U776" s="103">
        <v>1.327</v>
      </c>
      <c r="V776" s="103">
        <v>7.343</v>
      </c>
      <c r="W776" s="103">
        <v>9.3970000000000002</v>
      </c>
      <c r="X776" s="103">
        <v>8.17</v>
      </c>
      <c r="Y776" s="103">
        <v>7.7430000000000003</v>
      </c>
      <c r="Z776" s="103">
        <v>15.259</v>
      </c>
      <c r="AA776" s="103">
        <v>1.5035000000000001</v>
      </c>
      <c r="AB776" s="103">
        <v>14.759</v>
      </c>
      <c r="AC776" s="103">
        <v>8.9969999999999999</v>
      </c>
      <c r="AD776" s="103">
        <v>4.2525000000000004</v>
      </c>
      <c r="AE776" s="103">
        <v>35.491</v>
      </c>
      <c r="AF776" s="103">
        <v>4.7024999999999997</v>
      </c>
      <c r="AG776" s="103">
        <v>19.567</v>
      </c>
      <c r="AH776" s="103">
        <v>3.6160000000000001</v>
      </c>
      <c r="AI776" s="103">
        <v>19.067</v>
      </c>
      <c r="AJ776" s="103">
        <v>20.094000000000001</v>
      </c>
      <c r="AK776" s="103">
        <v>6.5430000000000001</v>
      </c>
      <c r="AL776" s="103">
        <v>6.9429999999999996</v>
      </c>
      <c r="AM776" s="102">
        <v>14.286</v>
      </c>
    </row>
    <row r="777" spans="16:39" x14ac:dyDescent="0.25">
      <c r="P777" s="104">
        <v>0.77400000000000002</v>
      </c>
      <c r="Q777" s="103">
        <v>3.2559999999999998</v>
      </c>
      <c r="R777" s="103">
        <v>11.138</v>
      </c>
      <c r="S777" s="103">
        <v>1.2</v>
      </c>
      <c r="T777" s="103">
        <v>35.984000000000002</v>
      </c>
      <c r="U777" s="103">
        <v>1.3260000000000001</v>
      </c>
      <c r="V777" s="103">
        <v>7.3339999999999996</v>
      </c>
      <c r="W777" s="103">
        <v>9.3859999999999992</v>
      </c>
      <c r="X777" s="103">
        <v>8.16</v>
      </c>
      <c r="Y777" s="103">
        <v>7.734</v>
      </c>
      <c r="Z777" s="103">
        <v>15.242000000000001</v>
      </c>
      <c r="AA777" s="103">
        <v>1.5029999999999999</v>
      </c>
      <c r="AB777" s="103">
        <v>14.742000000000001</v>
      </c>
      <c r="AC777" s="103">
        <v>8.9860000000000007</v>
      </c>
      <c r="AD777" s="103">
        <v>4.2450000000000001</v>
      </c>
      <c r="AE777" s="103">
        <v>35.457999999999998</v>
      </c>
      <c r="AF777" s="103">
        <v>4.6950000000000003</v>
      </c>
      <c r="AG777" s="103">
        <v>19.545999999999999</v>
      </c>
      <c r="AH777" s="103">
        <v>3.6080000000000001</v>
      </c>
      <c r="AI777" s="103">
        <v>19.045999999999999</v>
      </c>
      <c r="AJ777" s="103">
        <v>20.071999999999999</v>
      </c>
      <c r="AK777" s="103">
        <v>6.5339999999999998</v>
      </c>
      <c r="AL777" s="103">
        <v>6.9340000000000002</v>
      </c>
      <c r="AM777" s="102">
        <v>14.268000000000001</v>
      </c>
    </row>
    <row r="778" spans="16:39" x14ac:dyDescent="0.25">
      <c r="P778" s="104">
        <v>0.77500000000000002</v>
      </c>
      <c r="Q778" s="103">
        <v>3.25</v>
      </c>
      <c r="R778" s="103">
        <v>11.125</v>
      </c>
      <c r="S778" s="103">
        <v>1.2</v>
      </c>
      <c r="T778" s="103">
        <v>35.950000000000003</v>
      </c>
      <c r="U778" s="103">
        <v>1.325</v>
      </c>
      <c r="V778" s="103">
        <v>7.3250000000000002</v>
      </c>
      <c r="W778" s="103">
        <v>9.375</v>
      </c>
      <c r="X778" s="103">
        <v>8.15</v>
      </c>
      <c r="Y778" s="103">
        <v>7.7249999999999996</v>
      </c>
      <c r="Z778" s="103">
        <v>15.225</v>
      </c>
      <c r="AA778" s="103">
        <v>1.5024999999999999</v>
      </c>
      <c r="AB778" s="103">
        <v>14.725</v>
      </c>
      <c r="AC778" s="103">
        <v>8.9749999999999996</v>
      </c>
      <c r="AD778" s="103">
        <v>4.2374999999999998</v>
      </c>
      <c r="AE778" s="103">
        <v>35.424999999999997</v>
      </c>
      <c r="AF778" s="103">
        <v>4.6875</v>
      </c>
      <c r="AG778" s="103">
        <v>19.524999999999999</v>
      </c>
      <c r="AH778" s="103">
        <v>3.6</v>
      </c>
      <c r="AI778" s="103">
        <v>19.024999999999999</v>
      </c>
      <c r="AJ778" s="103">
        <v>20.05</v>
      </c>
      <c r="AK778" s="103">
        <v>6.5250000000000004</v>
      </c>
      <c r="AL778" s="103">
        <v>6.9249999999999998</v>
      </c>
      <c r="AM778" s="102">
        <v>14.25</v>
      </c>
    </row>
    <row r="779" spans="16:39" x14ac:dyDescent="0.25">
      <c r="P779" s="104">
        <v>0.77600000000000002</v>
      </c>
      <c r="Q779" s="103">
        <v>3.2440000000000002</v>
      </c>
      <c r="R779" s="103">
        <v>11.112</v>
      </c>
      <c r="S779" s="103">
        <v>1.2</v>
      </c>
      <c r="T779" s="103">
        <v>35.915999999999997</v>
      </c>
      <c r="U779" s="103">
        <v>1.3240000000000001</v>
      </c>
      <c r="V779" s="103">
        <v>7.3159999999999998</v>
      </c>
      <c r="W779" s="103">
        <v>9.3640000000000008</v>
      </c>
      <c r="X779" s="103">
        <v>8.14</v>
      </c>
      <c r="Y779" s="103">
        <v>7.7160000000000002</v>
      </c>
      <c r="Z779" s="103">
        <v>15.208</v>
      </c>
      <c r="AA779" s="103">
        <v>1.502</v>
      </c>
      <c r="AB779" s="103">
        <v>14.708</v>
      </c>
      <c r="AC779" s="103">
        <v>8.9640000000000004</v>
      </c>
      <c r="AD779" s="103">
        <v>4.2300000000000004</v>
      </c>
      <c r="AE779" s="103">
        <v>35.392000000000003</v>
      </c>
      <c r="AF779" s="103">
        <v>4.68</v>
      </c>
      <c r="AG779" s="103">
        <v>19.504000000000001</v>
      </c>
      <c r="AH779" s="103">
        <v>3.5920000000000001</v>
      </c>
      <c r="AI779" s="103">
        <v>19.004000000000001</v>
      </c>
      <c r="AJ779" s="103">
        <v>20.027999999999999</v>
      </c>
      <c r="AK779" s="103">
        <v>6.516</v>
      </c>
      <c r="AL779" s="103">
        <v>6.9160000000000004</v>
      </c>
      <c r="AM779" s="102">
        <v>14.231999999999999</v>
      </c>
    </row>
    <row r="780" spans="16:39" x14ac:dyDescent="0.25">
      <c r="P780" s="104">
        <v>0.77700000000000002</v>
      </c>
      <c r="Q780" s="103">
        <v>3.238</v>
      </c>
      <c r="R780" s="103">
        <v>11.099</v>
      </c>
      <c r="S780" s="103">
        <v>1.2</v>
      </c>
      <c r="T780" s="103">
        <v>35.881999999999998</v>
      </c>
      <c r="U780" s="103">
        <v>1.323</v>
      </c>
      <c r="V780" s="103">
        <v>7.3070000000000004</v>
      </c>
      <c r="W780" s="103">
        <v>9.3529999999999998</v>
      </c>
      <c r="X780" s="103">
        <v>8.1300000000000008</v>
      </c>
      <c r="Y780" s="103">
        <v>7.7069999999999999</v>
      </c>
      <c r="Z780" s="103">
        <v>15.191000000000001</v>
      </c>
      <c r="AA780" s="103">
        <v>1.5015000000000001</v>
      </c>
      <c r="AB780" s="103">
        <v>14.691000000000001</v>
      </c>
      <c r="AC780" s="103">
        <v>8.9529999999999994</v>
      </c>
      <c r="AD780" s="103">
        <v>4.2225000000000001</v>
      </c>
      <c r="AE780" s="103">
        <v>35.359000000000002</v>
      </c>
      <c r="AF780" s="103">
        <v>4.6725000000000003</v>
      </c>
      <c r="AG780" s="103">
        <v>19.483000000000001</v>
      </c>
      <c r="AH780" s="103">
        <v>3.5840000000000001</v>
      </c>
      <c r="AI780" s="103">
        <v>18.983000000000001</v>
      </c>
      <c r="AJ780" s="103">
        <v>20.006</v>
      </c>
      <c r="AK780" s="103">
        <v>6.5069999999999997</v>
      </c>
      <c r="AL780" s="103">
        <v>6.907</v>
      </c>
      <c r="AM780" s="102">
        <v>14.214</v>
      </c>
    </row>
    <row r="781" spans="16:39" x14ac:dyDescent="0.25">
      <c r="P781" s="104">
        <v>0.77800000000000002</v>
      </c>
      <c r="Q781" s="103">
        <v>3.2320000000000002</v>
      </c>
      <c r="R781" s="103">
        <v>11.086</v>
      </c>
      <c r="S781" s="103">
        <v>1.2</v>
      </c>
      <c r="T781" s="103">
        <v>35.847999999999999</v>
      </c>
      <c r="U781" s="103">
        <v>1.3220000000000001</v>
      </c>
      <c r="V781" s="103">
        <v>7.298</v>
      </c>
      <c r="W781" s="103">
        <v>9.3420000000000005</v>
      </c>
      <c r="X781" s="103">
        <v>8.1199999999999992</v>
      </c>
      <c r="Y781" s="103">
        <v>7.6980000000000004</v>
      </c>
      <c r="Z781" s="103">
        <v>15.173999999999999</v>
      </c>
      <c r="AA781" s="103">
        <v>1.5009999999999999</v>
      </c>
      <c r="AB781" s="103">
        <v>14.673999999999999</v>
      </c>
      <c r="AC781" s="103">
        <v>8.9420000000000002</v>
      </c>
      <c r="AD781" s="103">
        <v>4.2149999999999999</v>
      </c>
      <c r="AE781" s="103">
        <v>35.326000000000001</v>
      </c>
      <c r="AF781" s="103">
        <v>4.665</v>
      </c>
      <c r="AG781" s="103">
        <v>19.462</v>
      </c>
      <c r="AH781" s="103">
        <v>3.5760000000000001</v>
      </c>
      <c r="AI781" s="103">
        <v>18.962</v>
      </c>
      <c r="AJ781" s="103">
        <v>19.984000000000002</v>
      </c>
      <c r="AK781" s="103">
        <v>6.4980000000000002</v>
      </c>
      <c r="AL781" s="103">
        <v>6.8979999999999997</v>
      </c>
      <c r="AM781" s="102">
        <v>14.196</v>
      </c>
    </row>
    <row r="782" spans="16:39" x14ac:dyDescent="0.25">
      <c r="P782" s="104">
        <v>0.77900000000000003</v>
      </c>
      <c r="Q782" s="103">
        <v>3.226</v>
      </c>
      <c r="R782" s="103">
        <v>11.073</v>
      </c>
      <c r="S782" s="103">
        <v>1.2</v>
      </c>
      <c r="T782" s="103">
        <v>35.814</v>
      </c>
      <c r="U782" s="103">
        <v>1.321</v>
      </c>
      <c r="V782" s="103">
        <v>7.2889999999999997</v>
      </c>
      <c r="W782" s="103">
        <v>9.3309999999999995</v>
      </c>
      <c r="X782" s="103">
        <v>8.11</v>
      </c>
      <c r="Y782" s="103">
        <v>7.6890000000000001</v>
      </c>
      <c r="Z782" s="103">
        <v>15.157</v>
      </c>
      <c r="AA782" s="103">
        <v>1.5004999999999999</v>
      </c>
      <c r="AB782" s="103">
        <v>14.657</v>
      </c>
      <c r="AC782" s="103">
        <v>8.9309999999999992</v>
      </c>
      <c r="AD782" s="103">
        <v>4.2074999999999996</v>
      </c>
      <c r="AE782" s="103">
        <v>35.292999999999999</v>
      </c>
      <c r="AF782" s="103">
        <v>4.6574999999999998</v>
      </c>
      <c r="AG782" s="103">
        <v>19.440999999999999</v>
      </c>
      <c r="AH782" s="103">
        <v>3.5680000000000001</v>
      </c>
      <c r="AI782" s="103">
        <v>18.940999999999999</v>
      </c>
      <c r="AJ782" s="103">
        <v>19.962</v>
      </c>
      <c r="AK782" s="103">
        <v>6.4889999999999999</v>
      </c>
      <c r="AL782" s="103">
        <v>6.8890000000000002</v>
      </c>
      <c r="AM782" s="102">
        <v>14.178000000000001</v>
      </c>
    </row>
    <row r="783" spans="16:39" x14ac:dyDescent="0.25">
      <c r="P783" s="104">
        <v>0.78</v>
      </c>
      <c r="Q783" s="103">
        <v>3.22</v>
      </c>
      <c r="R783" s="103">
        <v>11.06</v>
      </c>
      <c r="S783" s="103">
        <v>1.2</v>
      </c>
      <c r="T783" s="103">
        <v>35.78</v>
      </c>
      <c r="U783" s="103">
        <v>1.32</v>
      </c>
      <c r="V783" s="103">
        <v>7.28</v>
      </c>
      <c r="W783" s="103">
        <v>9.32</v>
      </c>
      <c r="X783" s="103">
        <v>8.1</v>
      </c>
      <c r="Y783" s="103">
        <v>7.68</v>
      </c>
      <c r="Z783" s="103">
        <v>15.14</v>
      </c>
      <c r="AA783" s="103">
        <v>1.5</v>
      </c>
      <c r="AB783" s="103">
        <v>14.64</v>
      </c>
      <c r="AC783" s="103">
        <v>8.92</v>
      </c>
      <c r="AD783" s="103">
        <v>4.2</v>
      </c>
      <c r="AE783" s="103">
        <v>35.26</v>
      </c>
      <c r="AF783" s="103">
        <v>4.6500000000000004</v>
      </c>
      <c r="AG783" s="103">
        <v>19.420000000000002</v>
      </c>
      <c r="AH783" s="103">
        <v>3.56</v>
      </c>
      <c r="AI783" s="103">
        <v>18.920000000000002</v>
      </c>
      <c r="AJ783" s="103">
        <v>19.940000000000001</v>
      </c>
      <c r="AK783" s="103">
        <v>6.48</v>
      </c>
      <c r="AL783" s="103">
        <v>6.88</v>
      </c>
      <c r="AM783" s="102">
        <v>14.16</v>
      </c>
    </row>
    <row r="784" spans="16:39" x14ac:dyDescent="0.25">
      <c r="P784" s="104">
        <v>0.78100000000000003</v>
      </c>
      <c r="Q784" s="103">
        <v>3.214</v>
      </c>
      <c r="R784" s="103">
        <v>11.047000000000001</v>
      </c>
      <c r="S784" s="103">
        <v>1.2</v>
      </c>
      <c r="T784" s="103">
        <v>35.746000000000002</v>
      </c>
      <c r="U784" s="103">
        <v>1.319</v>
      </c>
      <c r="V784" s="103">
        <v>7.2709999999999999</v>
      </c>
      <c r="W784" s="103">
        <v>9.3089999999999993</v>
      </c>
      <c r="X784" s="103">
        <v>8.09</v>
      </c>
      <c r="Y784" s="103">
        <v>7.6710000000000003</v>
      </c>
      <c r="Z784" s="103">
        <v>15.122999999999999</v>
      </c>
      <c r="AA784" s="103">
        <v>1.4995000000000001</v>
      </c>
      <c r="AB784" s="103">
        <v>14.622999999999999</v>
      </c>
      <c r="AC784" s="103">
        <v>8.9090000000000007</v>
      </c>
      <c r="AD784" s="103">
        <v>4.1924999999999999</v>
      </c>
      <c r="AE784" s="103">
        <v>35.226999999999997</v>
      </c>
      <c r="AF784" s="103">
        <v>4.6425000000000001</v>
      </c>
      <c r="AG784" s="103">
        <v>19.399000000000001</v>
      </c>
      <c r="AH784" s="103">
        <v>3.552</v>
      </c>
      <c r="AI784" s="103">
        <v>18.899000000000001</v>
      </c>
      <c r="AJ784" s="103">
        <v>19.917999999999999</v>
      </c>
      <c r="AK784" s="103">
        <v>6.4710000000000001</v>
      </c>
      <c r="AL784" s="103">
        <v>6.8710000000000004</v>
      </c>
      <c r="AM784" s="102">
        <v>14.141999999999999</v>
      </c>
    </row>
    <row r="785" spans="16:39" x14ac:dyDescent="0.25">
      <c r="P785" s="104">
        <v>0.78200000000000003</v>
      </c>
      <c r="Q785" s="103">
        <v>3.2080000000000002</v>
      </c>
      <c r="R785" s="103">
        <v>11.034000000000001</v>
      </c>
      <c r="S785" s="103">
        <v>1.2</v>
      </c>
      <c r="T785" s="103">
        <v>35.712000000000003</v>
      </c>
      <c r="U785" s="103">
        <v>1.3180000000000001</v>
      </c>
      <c r="V785" s="103">
        <v>7.2619999999999996</v>
      </c>
      <c r="W785" s="103">
        <v>9.298</v>
      </c>
      <c r="X785" s="103">
        <v>8.08</v>
      </c>
      <c r="Y785" s="103">
        <v>7.6619999999999999</v>
      </c>
      <c r="Z785" s="103">
        <v>15.106</v>
      </c>
      <c r="AA785" s="103">
        <v>1.4990000000000001</v>
      </c>
      <c r="AB785" s="103">
        <v>14.606</v>
      </c>
      <c r="AC785" s="103">
        <v>8.8979999999999997</v>
      </c>
      <c r="AD785" s="103">
        <v>4.1849999999999996</v>
      </c>
      <c r="AE785" s="103">
        <v>35.194000000000003</v>
      </c>
      <c r="AF785" s="103">
        <v>4.6349999999999998</v>
      </c>
      <c r="AG785" s="103">
        <v>19.378</v>
      </c>
      <c r="AH785" s="103">
        <v>3.544</v>
      </c>
      <c r="AI785" s="103">
        <v>18.878</v>
      </c>
      <c r="AJ785" s="103">
        <v>19.896000000000001</v>
      </c>
      <c r="AK785" s="103">
        <v>6.4619999999999997</v>
      </c>
      <c r="AL785" s="103">
        <v>6.8620000000000001</v>
      </c>
      <c r="AM785" s="102">
        <v>14.124000000000001</v>
      </c>
    </row>
    <row r="786" spans="16:39" x14ac:dyDescent="0.25">
      <c r="P786" s="104">
        <v>0.78300000000000003</v>
      </c>
      <c r="Q786" s="103">
        <v>3.202</v>
      </c>
      <c r="R786" s="103">
        <v>11.021000000000001</v>
      </c>
      <c r="S786" s="103">
        <v>1.2</v>
      </c>
      <c r="T786" s="103">
        <v>35.677999999999997</v>
      </c>
      <c r="U786" s="103">
        <v>1.3169999999999999</v>
      </c>
      <c r="V786" s="103">
        <v>7.2530000000000001</v>
      </c>
      <c r="W786" s="103">
        <v>9.2870000000000008</v>
      </c>
      <c r="X786" s="103">
        <v>8.07</v>
      </c>
      <c r="Y786" s="103">
        <v>7.6529999999999996</v>
      </c>
      <c r="Z786" s="103">
        <v>15.089</v>
      </c>
      <c r="AA786" s="103">
        <v>1.4984999999999999</v>
      </c>
      <c r="AB786" s="103">
        <v>14.589</v>
      </c>
      <c r="AC786" s="103">
        <v>8.8870000000000005</v>
      </c>
      <c r="AD786" s="103">
        <v>4.1775000000000002</v>
      </c>
      <c r="AE786" s="103">
        <v>35.161000000000001</v>
      </c>
      <c r="AF786" s="103">
        <v>4.6275000000000004</v>
      </c>
      <c r="AG786" s="103">
        <v>19.356999999999999</v>
      </c>
      <c r="AH786" s="103">
        <v>3.536</v>
      </c>
      <c r="AI786" s="103">
        <v>18.856999999999999</v>
      </c>
      <c r="AJ786" s="103">
        <v>19.873999999999999</v>
      </c>
      <c r="AK786" s="103">
        <v>6.4530000000000003</v>
      </c>
      <c r="AL786" s="103">
        <v>6.8529999999999998</v>
      </c>
      <c r="AM786" s="102">
        <v>14.106</v>
      </c>
    </row>
    <row r="787" spans="16:39" x14ac:dyDescent="0.25">
      <c r="P787" s="104">
        <v>0.78400000000000003</v>
      </c>
      <c r="Q787" s="103">
        <v>3.1960000000000002</v>
      </c>
      <c r="R787" s="103">
        <v>11.007999999999999</v>
      </c>
      <c r="S787" s="103">
        <v>1.2</v>
      </c>
      <c r="T787" s="103">
        <v>35.643999999999998</v>
      </c>
      <c r="U787" s="103">
        <v>1.3160000000000001</v>
      </c>
      <c r="V787" s="103">
        <v>7.2439999999999998</v>
      </c>
      <c r="W787" s="103">
        <v>9.2759999999999998</v>
      </c>
      <c r="X787" s="103">
        <v>8.06</v>
      </c>
      <c r="Y787" s="103">
        <v>7.6440000000000001</v>
      </c>
      <c r="Z787" s="103">
        <v>15.071999999999999</v>
      </c>
      <c r="AA787" s="103">
        <v>1.498</v>
      </c>
      <c r="AB787" s="103">
        <v>14.571999999999999</v>
      </c>
      <c r="AC787" s="103">
        <v>8.8759999999999994</v>
      </c>
      <c r="AD787" s="103">
        <v>4.17</v>
      </c>
      <c r="AE787" s="103">
        <v>35.128</v>
      </c>
      <c r="AF787" s="103">
        <v>4.62</v>
      </c>
      <c r="AG787" s="103">
        <v>19.335999999999999</v>
      </c>
      <c r="AH787" s="103">
        <v>3.528</v>
      </c>
      <c r="AI787" s="103">
        <v>18.835999999999999</v>
      </c>
      <c r="AJ787" s="103">
        <v>19.852</v>
      </c>
      <c r="AK787" s="103">
        <v>6.444</v>
      </c>
      <c r="AL787" s="103">
        <v>6.8440000000000003</v>
      </c>
      <c r="AM787" s="102">
        <v>14.087999999999999</v>
      </c>
    </row>
    <row r="788" spans="16:39" x14ac:dyDescent="0.25">
      <c r="P788" s="104">
        <v>0.78500000000000003</v>
      </c>
      <c r="Q788" s="103">
        <v>3.19</v>
      </c>
      <c r="R788" s="103">
        <v>10.994999999999999</v>
      </c>
      <c r="S788" s="103">
        <v>1.2</v>
      </c>
      <c r="T788" s="103">
        <v>35.61</v>
      </c>
      <c r="U788" s="103">
        <v>1.3149999999999999</v>
      </c>
      <c r="V788" s="103">
        <v>7.2350000000000003</v>
      </c>
      <c r="W788" s="103">
        <v>9.2650000000000006</v>
      </c>
      <c r="X788" s="103">
        <v>8.0500000000000007</v>
      </c>
      <c r="Y788" s="103">
        <v>7.6349999999999998</v>
      </c>
      <c r="Z788" s="103">
        <v>15.055</v>
      </c>
      <c r="AA788" s="103">
        <v>1.4975000000000001</v>
      </c>
      <c r="AB788" s="103">
        <v>14.555</v>
      </c>
      <c r="AC788" s="103">
        <v>8.8650000000000002</v>
      </c>
      <c r="AD788" s="103">
        <v>4.1624999999999996</v>
      </c>
      <c r="AE788" s="103">
        <v>35.094999999999999</v>
      </c>
      <c r="AF788" s="103">
        <v>4.6124999999999998</v>
      </c>
      <c r="AG788" s="103">
        <v>19.315000000000001</v>
      </c>
      <c r="AH788" s="103">
        <v>3.52</v>
      </c>
      <c r="AI788" s="103">
        <v>18.815000000000001</v>
      </c>
      <c r="AJ788" s="103">
        <v>19.829999999999998</v>
      </c>
      <c r="AK788" s="103">
        <v>6.4349999999999996</v>
      </c>
      <c r="AL788" s="103">
        <v>6.835</v>
      </c>
      <c r="AM788" s="102">
        <v>14.07</v>
      </c>
    </row>
    <row r="789" spans="16:39" x14ac:dyDescent="0.25">
      <c r="P789" s="104">
        <v>0.78600000000000003</v>
      </c>
      <c r="Q789" s="103">
        <v>3.1840000000000002</v>
      </c>
      <c r="R789" s="103">
        <v>10.981999999999999</v>
      </c>
      <c r="S789" s="103">
        <v>1.2</v>
      </c>
      <c r="T789" s="103">
        <v>35.576000000000001</v>
      </c>
      <c r="U789" s="103">
        <v>1.3140000000000001</v>
      </c>
      <c r="V789" s="103">
        <v>7.226</v>
      </c>
      <c r="W789" s="103">
        <v>9.2539999999999996</v>
      </c>
      <c r="X789" s="103">
        <v>8.0399999999999991</v>
      </c>
      <c r="Y789" s="103">
        <v>7.6260000000000003</v>
      </c>
      <c r="Z789" s="103">
        <v>15.038</v>
      </c>
      <c r="AA789" s="103">
        <v>1.4970000000000001</v>
      </c>
      <c r="AB789" s="103">
        <v>14.538</v>
      </c>
      <c r="AC789" s="103">
        <v>8.8539999999999992</v>
      </c>
      <c r="AD789" s="103">
        <v>4.1550000000000002</v>
      </c>
      <c r="AE789" s="103">
        <v>35.061999999999998</v>
      </c>
      <c r="AF789" s="103">
        <v>4.6050000000000004</v>
      </c>
      <c r="AG789" s="103">
        <v>19.294</v>
      </c>
      <c r="AH789" s="103">
        <v>3.512</v>
      </c>
      <c r="AI789" s="103">
        <v>18.794</v>
      </c>
      <c r="AJ789" s="103">
        <v>19.808</v>
      </c>
      <c r="AK789" s="103">
        <v>6.4260000000000002</v>
      </c>
      <c r="AL789" s="103">
        <v>6.8259999999999996</v>
      </c>
      <c r="AM789" s="102">
        <v>14.052</v>
      </c>
    </row>
    <row r="790" spans="16:39" x14ac:dyDescent="0.25">
      <c r="P790" s="104">
        <v>0.78700000000000003</v>
      </c>
      <c r="Q790" s="103">
        <v>3.1779999999999999</v>
      </c>
      <c r="R790" s="103">
        <v>10.968999999999999</v>
      </c>
      <c r="S790" s="103">
        <v>1.2</v>
      </c>
      <c r="T790" s="103">
        <v>35.542000000000002</v>
      </c>
      <c r="U790" s="103">
        <v>1.3129999999999999</v>
      </c>
      <c r="V790" s="103">
        <v>7.2169999999999996</v>
      </c>
      <c r="W790" s="103">
        <v>9.2430000000000003</v>
      </c>
      <c r="X790" s="103">
        <v>8.0299999999999994</v>
      </c>
      <c r="Y790" s="103">
        <v>7.617</v>
      </c>
      <c r="Z790" s="103">
        <v>15.021000000000001</v>
      </c>
      <c r="AA790" s="103">
        <v>1.4964999999999999</v>
      </c>
      <c r="AB790" s="103">
        <v>14.521000000000001</v>
      </c>
      <c r="AC790" s="103">
        <v>8.843</v>
      </c>
      <c r="AD790" s="103">
        <v>4.1475</v>
      </c>
      <c r="AE790" s="103">
        <v>35.029000000000003</v>
      </c>
      <c r="AF790" s="103">
        <v>4.5975000000000001</v>
      </c>
      <c r="AG790" s="103">
        <v>19.273</v>
      </c>
      <c r="AH790" s="103">
        <v>3.504</v>
      </c>
      <c r="AI790" s="103">
        <v>18.773</v>
      </c>
      <c r="AJ790" s="103">
        <v>19.786000000000001</v>
      </c>
      <c r="AK790" s="103">
        <v>6.4169999999999998</v>
      </c>
      <c r="AL790" s="103">
        <v>6.8170000000000002</v>
      </c>
      <c r="AM790" s="102">
        <v>14.034000000000001</v>
      </c>
    </row>
    <row r="791" spans="16:39" x14ac:dyDescent="0.25">
      <c r="P791" s="104">
        <v>0.78800000000000003</v>
      </c>
      <c r="Q791" s="103">
        <v>3.1720000000000002</v>
      </c>
      <c r="R791" s="103">
        <v>10.956</v>
      </c>
      <c r="S791" s="103">
        <v>1.2</v>
      </c>
      <c r="T791" s="103">
        <v>35.508000000000003</v>
      </c>
      <c r="U791" s="103">
        <v>1.3120000000000001</v>
      </c>
      <c r="V791" s="103">
        <v>7.2080000000000002</v>
      </c>
      <c r="W791" s="103">
        <v>9.2319999999999993</v>
      </c>
      <c r="X791" s="103">
        <v>8.02</v>
      </c>
      <c r="Y791" s="103">
        <v>7.6079999999999997</v>
      </c>
      <c r="Z791" s="103">
        <v>15.004</v>
      </c>
      <c r="AA791" s="103">
        <v>1.496</v>
      </c>
      <c r="AB791" s="103">
        <v>14.504</v>
      </c>
      <c r="AC791" s="103">
        <v>8.8320000000000007</v>
      </c>
      <c r="AD791" s="103">
        <v>4.1399999999999997</v>
      </c>
      <c r="AE791" s="103">
        <v>34.996000000000002</v>
      </c>
      <c r="AF791" s="103">
        <v>4.59</v>
      </c>
      <c r="AG791" s="103">
        <v>19.251999999999999</v>
      </c>
      <c r="AH791" s="103">
        <v>3.496</v>
      </c>
      <c r="AI791" s="103">
        <v>18.751999999999999</v>
      </c>
      <c r="AJ791" s="103">
        <v>19.763999999999999</v>
      </c>
      <c r="AK791" s="103">
        <v>6.4080000000000004</v>
      </c>
      <c r="AL791" s="103">
        <v>6.8079999999999998</v>
      </c>
      <c r="AM791" s="102">
        <v>14.016</v>
      </c>
    </row>
    <row r="792" spans="16:39" x14ac:dyDescent="0.25">
      <c r="P792" s="104">
        <v>0.78900000000000003</v>
      </c>
      <c r="Q792" s="103">
        <v>3.1659999999999999</v>
      </c>
      <c r="R792" s="103">
        <v>10.943</v>
      </c>
      <c r="S792" s="103">
        <v>1.2</v>
      </c>
      <c r="T792" s="103">
        <v>35.473999999999997</v>
      </c>
      <c r="U792" s="103">
        <v>1.3109999999999999</v>
      </c>
      <c r="V792" s="103">
        <v>7.1989999999999998</v>
      </c>
      <c r="W792" s="103">
        <v>9.2210000000000001</v>
      </c>
      <c r="X792" s="103">
        <v>8.01</v>
      </c>
      <c r="Y792" s="103">
        <v>7.5990000000000002</v>
      </c>
      <c r="Z792" s="103">
        <v>14.987</v>
      </c>
      <c r="AA792" s="103">
        <v>1.4955000000000001</v>
      </c>
      <c r="AB792" s="103">
        <v>14.487</v>
      </c>
      <c r="AC792" s="103">
        <v>8.8209999999999997</v>
      </c>
      <c r="AD792" s="103">
        <v>4.1325000000000003</v>
      </c>
      <c r="AE792" s="103">
        <v>34.963000000000001</v>
      </c>
      <c r="AF792" s="103">
        <v>4.5824999999999996</v>
      </c>
      <c r="AG792" s="103">
        <v>19.231000000000002</v>
      </c>
      <c r="AH792" s="103">
        <v>3.488</v>
      </c>
      <c r="AI792" s="103">
        <v>18.731000000000002</v>
      </c>
      <c r="AJ792" s="103">
        <v>19.742000000000001</v>
      </c>
      <c r="AK792" s="103">
        <v>6.399</v>
      </c>
      <c r="AL792" s="103">
        <v>6.7990000000000004</v>
      </c>
      <c r="AM792" s="102">
        <v>13.997999999999999</v>
      </c>
    </row>
    <row r="793" spans="16:39" x14ac:dyDescent="0.25">
      <c r="P793" s="104">
        <v>0.79</v>
      </c>
      <c r="Q793" s="103">
        <v>3.16</v>
      </c>
      <c r="R793" s="103">
        <v>10.93</v>
      </c>
      <c r="S793" s="103">
        <v>1.2</v>
      </c>
      <c r="T793" s="103">
        <v>35.44</v>
      </c>
      <c r="U793" s="103">
        <v>1.31</v>
      </c>
      <c r="V793" s="103">
        <v>7.19</v>
      </c>
      <c r="W793" s="103">
        <v>9.2100000000000009</v>
      </c>
      <c r="X793" s="103">
        <v>8</v>
      </c>
      <c r="Y793" s="103">
        <v>7.59</v>
      </c>
      <c r="Z793" s="103">
        <v>14.97</v>
      </c>
      <c r="AA793" s="103">
        <v>1.4950000000000001</v>
      </c>
      <c r="AB793" s="103">
        <v>14.47</v>
      </c>
      <c r="AC793" s="103">
        <v>8.81</v>
      </c>
      <c r="AD793" s="103">
        <v>4.125</v>
      </c>
      <c r="AE793" s="103">
        <v>34.93</v>
      </c>
      <c r="AF793" s="103">
        <v>4.5750000000000002</v>
      </c>
      <c r="AG793" s="103">
        <v>19.21</v>
      </c>
      <c r="AH793" s="103">
        <v>3.48</v>
      </c>
      <c r="AI793" s="103">
        <v>18.71</v>
      </c>
      <c r="AJ793" s="103">
        <v>19.72</v>
      </c>
      <c r="AK793" s="103">
        <v>6.39</v>
      </c>
      <c r="AL793" s="103">
        <v>6.79</v>
      </c>
      <c r="AM793" s="102">
        <v>13.98</v>
      </c>
    </row>
    <row r="794" spans="16:39" x14ac:dyDescent="0.25">
      <c r="P794" s="104">
        <v>0.79100000000000004</v>
      </c>
      <c r="Q794" s="103">
        <v>3.1539999999999999</v>
      </c>
      <c r="R794" s="103">
        <v>10.917</v>
      </c>
      <c r="S794" s="103">
        <v>1.2</v>
      </c>
      <c r="T794" s="103">
        <v>35.405999999999999</v>
      </c>
      <c r="U794" s="103">
        <v>1.3089999999999999</v>
      </c>
      <c r="V794" s="103">
        <v>7.181</v>
      </c>
      <c r="W794" s="103">
        <v>9.1989999999999998</v>
      </c>
      <c r="X794" s="103">
        <v>7.99</v>
      </c>
      <c r="Y794" s="103">
        <v>7.5810000000000004</v>
      </c>
      <c r="Z794" s="103">
        <v>14.952999999999999</v>
      </c>
      <c r="AA794" s="103">
        <v>1.4944999999999999</v>
      </c>
      <c r="AB794" s="103">
        <v>14.452999999999999</v>
      </c>
      <c r="AC794" s="103">
        <v>8.7989999999999995</v>
      </c>
      <c r="AD794" s="103">
        <v>4.1174999999999997</v>
      </c>
      <c r="AE794" s="103">
        <v>34.896999999999998</v>
      </c>
      <c r="AF794" s="103">
        <v>4.5674999999999999</v>
      </c>
      <c r="AG794" s="103">
        <v>19.189</v>
      </c>
      <c r="AH794" s="103">
        <v>3.472</v>
      </c>
      <c r="AI794" s="103">
        <v>18.689</v>
      </c>
      <c r="AJ794" s="103">
        <v>19.698</v>
      </c>
      <c r="AK794" s="103">
        <v>6.3810000000000002</v>
      </c>
      <c r="AL794" s="103">
        <v>6.7809999999999997</v>
      </c>
      <c r="AM794" s="102">
        <v>13.962</v>
      </c>
    </row>
    <row r="795" spans="16:39" x14ac:dyDescent="0.25">
      <c r="P795" s="104">
        <v>0.79200000000000004</v>
      </c>
      <c r="Q795" s="103">
        <v>3.1480000000000001</v>
      </c>
      <c r="R795" s="103">
        <v>10.904</v>
      </c>
      <c r="S795" s="103">
        <v>1.2</v>
      </c>
      <c r="T795" s="103">
        <v>35.372</v>
      </c>
      <c r="U795" s="103">
        <v>1.3080000000000001</v>
      </c>
      <c r="V795" s="103">
        <v>7.1719999999999997</v>
      </c>
      <c r="W795" s="103">
        <v>9.1880000000000006</v>
      </c>
      <c r="X795" s="103">
        <v>7.98</v>
      </c>
      <c r="Y795" s="103">
        <v>7.5720000000000001</v>
      </c>
      <c r="Z795" s="103">
        <v>14.936</v>
      </c>
      <c r="AA795" s="103">
        <v>1.494</v>
      </c>
      <c r="AB795" s="103">
        <v>14.436</v>
      </c>
      <c r="AC795" s="103">
        <v>8.7880000000000003</v>
      </c>
      <c r="AD795" s="103">
        <v>4.1100000000000003</v>
      </c>
      <c r="AE795" s="103">
        <v>34.863999999999997</v>
      </c>
      <c r="AF795" s="103">
        <v>4.5599999999999996</v>
      </c>
      <c r="AG795" s="103">
        <v>19.167999999999999</v>
      </c>
      <c r="AH795" s="103">
        <v>3.464</v>
      </c>
      <c r="AI795" s="103">
        <v>18.667999999999999</v>
      </c>
      <c r="AJ795" s="103">
        <v>19.675999999999998</v>
      </c>
      <c r="AK795" s="103">
        <v>6.3719999999999999</v>
      </c>
      <c r="AL795" s="103">
        <v>6.7720000000000002</v>
      </c>
      <c r="AM795" s="102">
        <v>13.944000000000001</v>
      </c>
    </row>
    <row r="796" spans="16:39" x14ac:dyDescent="0.25">
      <c r="P796" s="104">
        <v>0.79300000000000004</v>
      </c>
      <c r="Q796" s="103">
        <v>3.1419999999999999</v>
      </c>
      <c r="R796" s="103">
        <v>10.891</v>
      </c>
      <c r="S796" s="103">
        <v>1.2</v>
      </c>
      <c r="T796" s="103">
        <v>35.338000000000001</v>
      </c>
      <c r="U796" s="103">
        <v>1.3069999999999999</v>
      </c>
      <c r="V796" s="103">
        <v>7.1630000000000003</v>
      </c>
      <c r="W796" s="103">
        <v>9.1769999999999996</v>
      </c>
      <c r="X796" s="103">
        <v>7.97</v>
      </c>
      <c r="Y796" s="103">
        <v>7.5629999999999997</v>
      </c>
      <c r="Z796" s="103">
        <v>14.919</v>
      </c>
      <c r="AA796" s="103">
        <v>1.4935</v>
      </c>
      <c r="AB796" s="103">
        <v>14.419</v>
      </c>
      <c r="AC796" s="103">
        <v>8.7769999999999992</v>
      </c>
      <c r="AD796" s="103">
        <v>4.1025</v>
      </c>
      <c r="AE796" s="103">
        <v>34.831000000000003</v>
      </c>
      <c r="AF796" s="103">
        <v>4.5525000000000002</v>
      </c>
      <c r="AG796" s="103">
        <v>19.146999999999998</v>
      </c>
      <c r="AH796" s="103">
        <v>3.456</v>
      </c>
      <c r="AI796" s="103">
        <v>18.646999999999998</v>
      </c>
      <c r="AJ796" s="103">
        <v>19.654</v>
      </c>
      <c r="AK796" s="103">
        <v>6.3630000000000004</v>
      </c>
      <c r="AL796" s="103">
        <v>6.7629999999999999</v>
      </c>
      <c r="AM796" s="102">
        <v>13.926</v>
      </c>
    </row>
    <row r="797" spans="16:39" x14ac:dyDescent="0.25">
      <c r="P797" s="104">
        <v>0.79400000000000004</v>
      </c>
      <c r="Q797" s="103">
        <v>3.1360000000000001</v>
      </c>
      <c r="R797" s="103">
        <v>10.878</v>
      </c>
      <c r="S797" s="103">
        <v>1.2</v>
      </c>
      <c r="T797" s="103">
        <v>35.304000000000002</v>
      </c>
      <c r="U797" s="103">
        <v>1.306</v>
      </c>
      <c r="V797" s="103">
        <v>7.1539999999999999</v>
      </c>
      <c r="W797" s="103">
        <v>9.1660000000000004</v>
      </c>
      <c r="X797" s="103">
        <v>7.96</v>
      </c>
      <c r="Y797" s="103">
        <v>7.5540000000000003</v>
      </c>
      <c r="Z797" s="103">
        <v>14.901999999999999</v>
      </c>
      <c r="AA797" s="103">
        <v>1.4930000000000001</v>
      </c>
      <c r="AB797" s="103">
        <v>14.401999999999999</v>
      </c>
      <c r="AC797" s="103">
        <v>8.766</v>
      </c>
      <c r="AD797" s="103">
        <v>4.0949999999999998</v>
      </c>
      <c r="AE797" s="103">
        <v>34.798000000000002</v>
      </c>
      <c r="AF797" s="103">
        <v>4.5449999999999999</v>
      </c>
      <c r="AG797" s="103">
        <v>19.126000000000001</v>
      </c>
      <c r="AH797" s="103">
        <v>3.448</v>
      </c>
      <c r="AI797" s="103">
        <v>18.626000000000001</v>
      </c>
      <c r="AJ797" s="103">
        <v>19.632000000000001</v>
      </c>
      <c r="AK797" s="103">
        <v>6.3540000000000001</v>
      </c>
      <c r="AL797" s="103">
        <v>6.7539999999999996</v>
      </c>
      <c r="AM797" s="102">
        <v>13.907999999999999</v>
      </c>
    </row>
    <row r="798" spans="16:39" x14ac:dyDescent="0.25">
      <c r="P798" s="104">
        <v>0.79500000000000004</v>
      </c>
      <c r="Q798" s="103">
        <v>3.13</v>
      </c>
      <c r="R798" s="103">
        <v>10.865</v>
      </c>
      <c r="S798" s="103">
        <v>1.2</v>
      </c>
      <c r="T798" s="103">
        <v>35.270000000000003</v>
      </c>
      <c r="U798" s="103">
        <v>1.3049999999999999</v>
      </c>
      <c r="V798" s="103">
        <v>7.1449999999999996</v>
      </c>
      <c r="W798" s="103">
        <v>9.1549999999999994</v>
      </c>
      <c r="X798" s="103">
        <v>7.95</v>
      </c>
      <c r="Y798" s="103">
        <v>7.5449999999999999</v>
      </c>
      <c r="Z798" s="103">
        <v>14.885</v>
      </c>
      <c r="AA798" s="103">
        <v>1.4924999999999999</v>
      </c>
      <c r="AB798" s="103">
        <v>14.385</v>
      </c>
      <c r="AC798" s="103">
        <v>8.7550000000000008</v>
      </c>
      <c r="AD798" s="103">
        <v>4.0875000000000004</v>
      </c>
      <c r="AE798" s="103">
        <v>34.765000000000001</v>
      </c>
      <c r="AF798" s="103">
        <v>4.5374999999999996</v>
      </c>
      <c r="AG798" s="103">
        <v>19.105</v>
      </c>
      <c r="AH798" s="103">
        <v>3.44</v>
      </c>
      <c r="AI798" s="103">
        <v>18.605</v>
      </c>
      <c r="AJ798" s="103">
        <v>19.61</v>
      </c>
      <c r="AK798" s="103">
        <v>6.3449999999999998</v>
      </c>
      <c r="AL798" s="103">
        <v>6.7450000000000001</v>
      </c>
      <c r="AM798" s="102">
        <v>13.89</v>
      </c>
    </row>
    <row r="799" spans="16:39" x14ac:dyDescent="0.25">
      <c r="P799" s="104">
        <v>0.79600000000000004</v>
      </c>
      <c r="Q799" s="103">
        <v>3.1240000000000001</v>
      </c>
      <c r="R799" s="103">
        <v>10.852</v>
      </c>
      <c r="S799" s="103">
        <v>1.2</v>
      </c>
      <c r="T799" s="103">
        <v>35.235999999999997</v>
      </c>
      <c r="U799" s="103">
        <v>1.304</v>
      </c>
      <c r="V799" s="103">
        <v>7.1360000000000001</v>
      </c>
      <c r="W799" s="103">
        <v>9.1440000000000001</v>
      </c>
      <c r="X799" s="103">
        <v>7.94</v>
      </c>
      <c r="Y799" s="103">
        <v>7.5359999999999996</v>
      </c>
      <c r="Z799" s="103">
        <v>14.868</v>
      </c>
      <c r="AA799" s="103">
        <v>1.492</v>
      </c>
      <c r="AB799" s="103">
        <v>14.368</v>
      </c>
      <c r="AC799" s="103">
        <v>8.7439999999999998</v>
      </c>
      <c r="AD799" s="103">
        <v>4.08</v>
      </c>
      <c r="AE799" s="103">
        <v>34.731999999999999</v>
      </c>
      <c r="AF799" s="103">
        <v>4.53</v>
      </c>
      <c r="AG799" s="103">
        <v>19.084</v>
      </c>
      <c r="AH799" s="103">
        <v>3.4319999999999999</v>
      </c>
      <c r="AI799" s="103">
        <v>18.584</v>
      </c>
      <c r="AJ799" s="103">
        <v>19.588000000000001</v>
      </c>
      <c r="AK799" s="103">
        <v>6.3360000000000003</v>
      </c>
      <c r="AL799" s="103">
        <v>6.7359999999999998</v>
      </c>
      <c r="AM799" s="102">
        <v>13.872</v>
      </c>
    </row>
    <row r="800" spans="16:39" x14ac:dyDescent="0.25">
      <c r="P800" s="104">
        <v>0.79700000000000004</v>
      </c>
      <c r="Q800" s="103">
        <v>3.1179999999999999</v>
      </c>
      <c r="R800" s="103">
        <v>10.839</v>
      </c>
      <c r="S800" s="103">
        <v>1.2</v>
      </c>
      <c r="T800" s="103">
        <v>35.201999999999998</v>
      </c>
      <c r="U800" s="103">
        <v>1.3029999999999999</v>
      </c>
      <c r="V800" s="103">
        <v>7.1269999999999998</v>
      </c>
      <c r="W800" s="103">
        <v>9.1329999999999991</v>
      </c>
      <c r="X800" s="103">
        <v>7.93</v>
      </c>
      <c r="Y800" s="103">
        <v>7.5270000000000001</v>
      </c>
      <c r="Z800" s="103">
        <v>14.851000000000001</v>
      </c>
      <c r="AA800" s="103">
        <v>1.4915</v>
      </c>
      <c r="AB800" s="103">
        <v>14.351000000000001</v>
      </c>
      <c r="AC800" s="103">
        <v>8.7330000000000005</v>
      </c>
      <c r="AD800" s="103">
        <v>4.0724999999999998</v>
      </c>
      <c r="AE800" s="103">
        <v>34.698999999999998</v>
      </c>
      <c r="AF800" s="103">
        <v>4.5225</v>
      </c>
      <c r="AG800" s="103">
        <v>19.062999999999999</v>
      </c>
      <c r="AH800" s="103">
        <v>3.4239999999999999</v>
      </c>
      <c r="AI800" s="103">
        <v>18.562999999999999</v>
      </c>
      <c r="AJ800" s="103">
        <v>19.565999999999999</v>
      </c>
      <c r="AK800" s="103">
        <v>6.327</v>
      </c>
      <c r="AL800" s="103">
        <v>6.7270000000000003</v>
      </c>
      <c r="AM800" s="102">
        <v>13.853999999999999</v>
      </c>
    </row>
    <row r="801" spans="16:39" x14ac:dyDescent="0.25">
      <c r="P801" s="104">
        <v>0.79800000000000004</v>
      </c>
      <c r="Q801" s="103">
        <v>3.1120000000000001</v>
      </c>
      <c r="R801" s="103">
        <v>10.826000000000001</v>
      </c>
      <c r="S801" s="103">
        <v>1.2</v>
      </c>
      <c r="T801" s="103">
        <v>35.167999999999999</v>
      </c>
      <c r="U801" s="103">
        <v>1.302</v>
      </c>
      <c r="V801" s="103">
        <v>7.1180000000000003</v>
      </c>
      <c r="W801" s="103">
        <v>9.1219999999999999</v>
      </c>
      <c r="X801" s="103">
        <v>7.92</v>
      </c>
      <c r="Y801" s="103">
        <v>7.5179999999999998</v>
      </c>
      <c r="Z801" s="103">
        <v>14.834</v>
      </c>
      <c r="AA801" s="103">
        <v>1.4910000000000001</v>
      </c>
      <c r="AB801" s="103">
        <v>14.334</v>
      </c>
      <c r="AC801" s="103">
        <v>8.7219999999999995</v>
      </c>
      <c r="AD801" s="103">
        <v>4.0650000000000004</v>
      </c>
      <c r="AE801" s="103">
        <v>34.665999999999997</v>
      </c>
      <c r="AF801" s="103">
        <v>4.5149999999999997</v>
      </c>
      <c r="AG801" s="103">
        <v>19.042000000000002</v>
      </c>
      <c r="AH801" s="103">
        <v>3.4159999999999999</v>
      </c>
      <c r="AI801" s="103">
        <v>18.542000000000002</v>
      </c>
      <c r="AJ801" s="103">
        <v>19.544</v>
      </c>
      <c r="AK801" s="103">
        <v>6.3179999999999996</v>
      </c>
      <c r="AL801" s="103">
        <v>6.718</v>
      </c>
      <c r="AM801" s="102">
        <v>13.836</v>
      </c>
    </row>
    <row r="802" spans="16:39" x14ac:dyDescent="0.25">
      <c r="P802" s="104">
        <v>0.79900000000000004</v>
      </c>
      <c r="Q802" s="103">
        <v>3.1059999999999999</v>
      </c>
      <c r="R802" s="103">
        <v>10.813000000000001</v>
      </c>
      <c r="S802" s="103">
        <v>1.2</v>
      </c>
      <c r="T802" s="103">
        <v>35.134</v>
      </c>
      <c r="U802" s="103">
        <v>1.3009999999999999</v>
      </c>
      <c r="V802" s="103">
        <v>7.109</v>
      </c>
      <c r="W802" s="103">
        <v>9.1110000000000007</v>
      </c>
      <c r="X802" s="103">
        <v>7.91</v>
      </c>
      <c r="Y802" s="103">
        <v>7.5090000000000003</v>
      </c>
      <c r="Z802" s="103">
        <v>14.817</v>
      </c>
      <c r="AA802" s="103">
        <v>1.4904999999999999</v>
      </c>
      <c r="AB802" s="103">
        <v>14.317</v>
      </c>
      <c r="AC802" s="103">
        <v>8.7110000000000003</v>
      </c>
      <c r="AD802" s="103">
        <v>4.0575000000000001</v>
      </c>
      <c r="AE802" s="103">
        <v>34.633000000000003</v>
      </c>
      <c r="AF802" s="103">
        <v>4.5075000000000003</v>
      </c>
      <c r="AG802" s="103">
        <v>19.021000000000001</v>
      </c>
      <c r="AH802" s="103">
        <v>3.4079999999999999</v>
      </c>
      <c r="AI802" s="103">
        <v>18.521000000000001</v>
      </c>
      <c r="AJ802" s="103">
        <v>19.521999999999998</v>
      </c>
      <c r="AK802" s="103">
        <v>6.3090000000000002</v>
      </c>
      <c r="AL802" s="103">
        <v>6.7089999999999996</v>
      </c>
      <c r="AM802" s="102">
        <v>13.818</v>
      </c>
    </row>
    <row r="803" spans="16:39" x14ac:dyDescent="0.25">
      <c r="P803" s="104">
        <v>0.8</v>
      </c>
      <c r="Q803" s="103">
        <v>3.1</v>
      </c>
      <c r="R803" s="103">
        <v>10.8</v>
      </c>
      <c r="S803" s="103">
        <v>1.2</v>
      </c>
      <c r="T803" s="103">
        <v>35.1</v>
      </c>
      <c r="U803" s="103">
        <v>1.3</v>
      </c>
      <c r="V803" s="103">
        <v>7.1</v>
      </c>
      <c r="W803" s="103">
        <v>9.1</v>
      </c>
      <c r="X803" s="103">
        <v>7.9</v>
      </c>
      <c r="Y803" s="103">
        <v>7.5</v>
      </c>
      <c r="Z803" s="103">
        <v>14.8</v>
      </c>
      <c r="AA803" s="103">
        <v>1.49</v>
      </c>
      <c r="AB803" s="103">
        <v>14.3</v>
      </c>
      <c r="AC803" s="103">
        <v>8.6999999999999993</v>
      </c>
      <c r="AD803" s="103">
        <v>4.05</v>
      </c>
      <c r="AE803" s="103">
        <v>34.6</v>
      </c>
      <c r="AF803" s="103">
        <v>4.5</v>
      </c>
      <c r="AG803" s="103">
        <v>19</v>
      </c>
      <c r="AH803" s="103">
        <v>3.4</v>
      </c>
      <c r="AI803" s="103">
        <v>18.5</v>
      </c>
      <c r="AJ803" s="103">
        <v>19.5</v>
      </c>
      <c r="AK803" s="103">
        <v>6.3</v>
      </c>
      <c r="AL803" s="103">
        <v>6.7</v>
      </c>
      <c r="AM803" s="102">
        <v>13.8</v>
      </c>
    </row>
    <row r="804" spans="16:39" x14ac:dyDescent="0.25">
      <c r="P804" s="104">
        <v>0.80100000000000005</v>
      </c>
      <c r="Q804" s="103">
        <v>3.0954999999999999</v>
      </c>
      <c r="R804" s="103">
        <v>10.789</v>
      </c>
      <c r="S804" s="103">
        <v>1.198</v>
      </c>
      <c r="T804" s="103">
        <v>35.069000000000003</v>
      </c>
      <c r="U804" s="103">
        <v>1.2986</v>
      </c>
      <c r="V804" s="103">
        <v>7.0919999999999996</v>
      </c>
      <c r="W804" s="103">
        <v>9.09</v>
      </c>
      <c r="X804" s="103">
        <v>7.891</v>
      </c>
      <c r="Y804" s="103">
        <v>7.4909999999999997</v>
      </c>
      <c r="Z804" s="103">
        <v>14.784000000000001</v>
      </c>
      <c r="AA804" s="103">
        <v>1.4890000000000001</v>
      </c>
      <c r="AB804" s="103">
        <v>14.285</v>
      </c>
      <c r="AC804" s="103">
        <v>8.69</v>
      </c>
      <c r="AD804" s="103">
        <v>4.0434999999999999</v>
      </c>
      <c r="AE804" s="103">
        <v>34.569000000000003</v>
      </c>
      <c r="AF804" s="103">
        <v>4.4939999999999998</v>
      </c>
      <c r="AG804" s="103">
        <v>18.98</v>
      </c>
      <c r="AH804" s="103">
        <v>3.3955000000000002</v>
      </c>
      <c r="AI804" s="103">
        <v>18.481000000000002</v>
      </c>
      <c r="AJ804" s="103">
        <v>19.48</v>
      </c>
      <c r="AK804" s="103">
        <v>6.2930000000000001</v>
      </c>
      <c r="AL804" s="103">
        <v>6.6920000000000002</v>
      </c>
      <c r="AM804" s="102">
        <v>13.786</v>
      </c>
    </row>
    <row r="805" spans="16:39" x14ac:dyDescent="0.25">
      <c r="P805" s="104">
        <v>0.80200000000000005</v>
      </c>
      <c r="Q805" s="103">
        <v>3.0910000000000002</v>
      </c>
      <c r="R805" s="103">
        <v>10.778</v>
      </c>
      <c r="S805" s="103">
        <v>1.196</v>
      </c>
      <c r="T805" s="103">
        <v>35.037999999999997</v>
      </c>
      <c r="U805" s="103">
        <v>1.2971999999999999</v>
      </c>
      <c r="V805" s="103">
        <v>7.0839999999999996</v>
      </c>
      <c r="W805" s="103">
        <v>9.08</v>
      </c>
      <c r="X805" s="103">
        <v>7.8819999999999997</v>
      </c>
      <c r="Y805" s="103">
        <v>7.4820000000000002</v>
      </c>
      <c r="Z805" s="103">
        <v>14.768000000000001</v>
      </c>
      <c r="AA805" s="103">
        <v>1.488</v>
      </c>
      <c r="AB805" s="103">
        <v>14.27</v>
      </c>
      <c r="AC805" s="103">
        <v>8.68</v>
      </c>
      <c r="AD805" s="103">
        <v>4.0369999999999999</v>
      </c>
      <c r="AE805" s="103">
        <v>34.537999999999997</v>
      </c>
      <c r="AF805" s="103">
        <v>4.4880000000000004</v>
      </c>
      <c r="AG805" s="103">
        <v>18.96</v>
      </c>
      <c r="AH805" s="103">
        <v>3.391</v>
      </c>
      <c r="AI805" s="103">
        <v>18.462</v>
      </c>
      <c r="AJ805" s="103">
        <v>19.46</v>
      </c>
      <c r="AK805" s="103">
        <v>6.2859999999999996</v>
      </c>
      <c r="AL805" s="103">
        <v>6.6840000000000002</v>
      </c>
      <c r="AM805" s="102">
        <v>13.772</v>
      </c>
    </row>
    <row r="806" spans="16:39" x14ac:dyDescent="0.25">
      <c r="P806" s="104">
        <v>0.80300000000000005</v>
      </c>
      <c r="Q806" s="103">
        <v>3.0865</v>
      </c>
      <c r="R806" s="103">
        <v>10.766999999999999</v>
      </c>
      <c r="S806" s="103">
        <v>1.194</v>
      </c>
      <c r="T806" s="103">
        <v>35.006999999999998</v>
      </c>
      <c r="U806" s="103">
        <v>1.2958000000000001</v>
      </c>
      <c r="V806" s="103">
        <v>7.0759999999999996</v>
      </c>
      <c r="W806" s="103">
        <v>9.07</v>
      </c>
      <c r="X806" s="103">
        <v>7.8730000000000002</v>
      </c>
      <c r="Y806" s="103">
        <v>7.4729999999999999</v>
      </c>
      <c r="Z806" s="103">
        <v>14.752000000000001</v>
      </c>
      <c r="AA806" s="103">
        <v>1.4870000000000001</v>
      </c>
      <c r="AB806" s="103">
        <v>14.255000000000001</v>
      </c>
      <c r="AC806" s="103">
        <v>8.67</v>
      </c>
      <c r="AD806" s="103">
        <v>4.0305</v>
      </c>
      <c r="AE806" s="103">
        <v>34.506999999999998</v>
      </c>
      <c r="AF806" s="103">
        <v>4.4820000000000002</v>
      </c>
      <c r="AG806" s="103">
        <v>18.940000000000001</v>
      </c>
      <c r="AH806" s="103">
        <v>3.3864999999999998</v>
      </c>
      <c r="AI806" s="103">
        <v>18.443000000000001</v>
      </c>
      <c r="AJ806" s="103">
        <v>19.440000000000001</v>
      </c>
      <c r="AK806" s="103">
        <v>6.2789999999999999</v>
      </c>
      <c r="AL806" s="103">
        <v>6.6760000000000002</v>
      </c>
      <c r="AM806" s="102">
        <v>13.757999999999999</v>
      </c>
    </row>
    <row r="807" spans="16:39" x14ac:dyDescent="0.25">
      <c r="P807" s="104">
        <v>0.80400000000000005</v>
      </c>
      <c r="Q807" s="103">
        <v>3.0819999999999999</v>
      </c>
      <c r="R807" s="103">
        <v>10.756</v>
      </c>
      <c r="S807" s="103">
        <v>1.1919999999999999</v>
      </c>
      <c r="T807" s="103">
        <v>34.975999999999999</v>
      </c>
      <c r="U807" s="103">
        <v>1.2944</v>
      </c>
      <c r="V807" s="103">
        <v>7.0679999999999996</v>
      </c>
      <c r="W807" s="103">
        <v>9.06</v>
      </c>
      <c r="X807" s="103">
        <v>7.8639999999999999</v>
      </c>
      <c r="Y807" s="103">
        <v>7.4640000000000004</v>
      </c>
      <c r="Z807" s="103">
        <v>14.736000000000001</v>
      </c>
      <c r="AA807" s="103">
        <v>1.486</v>
      </c>
      <c r="AB807" s="103">
        <v>14.24</v>
      </c>
      <c r="AC807" s="103">
        <v>8.66</v>
      </c>
      <c r="AD807" s="103">
        <v>4.024</v>
      </c>
      <c r="AE807" s="103">
        <v>34.475999999999999</v>
      </c>
      <c r="AF807" s="103">
        <v>4.476</v>
      </c>
      <c r="AG807" s="103">
        <v>18.920000000000002</v>
      </c>
      <c r="AH807" s="103">
        <v>3.3820000000000001</v>
      </c>
      <c r="AI807" s="103">
        <v>18.423999999999999</v>
      </c>
      <c r="AJ807" s="103">
        <v>19.420000000000002</v>
      </c>
      <c r="AK807" s="103">
        <v>6.2720000000000002</v>
      </c>
      <c r="AL807" s="103">
        <v>6.6680000000000001</v>
      </c>
      <c r="AM807" s="102">
        <v>13.744</v>
      </c>
    </row>
    <row r="808" spans="16:39" x14ac:dyDescent="0.25">
      <c r="P808" s="104">
        <v>0.80500000000000005</v>
      </c>
      <c r="Q808" s="103">
        <v>3.0775000000000001</v>
      </c>
      <c r="R808" s="103">
        <v>10.744999999999999</v>
      </c>
      <c r="S808" s="103">
        <v>1.19</v>
      </c>
      <c r="T808" s="103">
        <v>34.945</v>
      </c>
      <c r="U808" s="103">
        <v>1.2929999999999999</v>
      </c>
      <c r="V808" s="103">
        <v>7.06</v>
      </c>
      <c r="W808" s="103">
        <v>9.0500000000000007</v>
      </c>
      <c r="X808" s="103">
        <v>7.8550000000000004</v>
      </c>
      <c r="Y808" s="103">
        <v>7.4550000000000001</v>
      </c>
      <c r="Z808" s="103">
        <v>14.72</v>
      </c>
      <c r="AA808" s="103">
        <v>1.4850000000000001</v>
      </c>
      <c r="AB808" s="103">
        <v>14.225</v>
      </c>
      <c r="AC808" s="103">
        <v>8.65</v>
      </c>
      <c r="AD808" s="103">
        <v>4.0175000000000001</v>
      </c>
      <c r="AE808" s="103">
        <v>34.445</v>
      </c>
      <c r="AF808" s="103">
        <v>4.47</v>
      </c>
      <c r="AG808" s="103">
        <v>18.899999999999999</v>
      </c>
      <c r="AH808" s="103">
        <v>3.3774999999999999</v>
      </c>
      <c r="AI808" s="103">
        <v>18.405000000000001</v>
      </c>
      <c r="AJ808" s="103">
        <v>19.399999999999999</v>
      </c>
      <c r="AK808" s="103">
        <v>6.2649999999999997</v>
      </c>
      <c r="AL808" s="103">
        <v>6.66</v>
      </c>
      <c r="AM808" s="102">
        <v>13.73</v>
      </c>
    </row>
    <row r="809" spans="16:39" x14ac:dyDescent="0.25">
      <c r="P809" s="104">
        <v>0.80600000000000005</v>
      </c>
      <c r="Q809" s="103">
        <v>3.073</v>
      </c>
      <c r="R809" s="103">
        <v>10.734</v>
      </c>
      <c r="S809" s="103">
        <v>1.1879999999999999</v>
      </c>
      <c r="T809" s="103">
        <v>34.914000000000001</v>
      </c>
      <c r="U809" s="103">
        <v>1.2916000000000001</v>
      </c>
      <c r="V809" s="103">
        <v>7.0519999999999996</v>
      </c>
      <c r="W809" s="103">
        <v>9.0399999999999991</v>
      </c>
      <c r="X809" s="103">
        <v>7.8460000000000001</v>
      </c>
      <c r="Y809" s="103">
        <v>7.4459999999999997</v>
      </c>
      <c r="Z809" s="103">
        <v>14.704000000000001</v>
      </c>
      <c r="AA809" s="103">
        <v>1.484</v>
      </c>
      <c r="AB809" s="103">
        <v>14.21</v>
      </c>
      <c r="AC809" s="103">
        <v>8.64</v>
      </c>
      <c r="AD809" s="103">
        <v>4.0110000000000001</v>
      </c>
      <c r="AE809" s="103">
        <v>34.414000000000001</v>
      </c>
      <c r="AF809" s="103">
        <v>4.4640000000000004</v>
      </c>
      <c r="AG809" s="103">
        <v>18.88</v>
      </c>
      <c r="AH809" s="103">
        <v>3.3730000000000002</v>
      </c>
      <c r="AI809" s="103">
        <v>18.385999999999999</v>
      </c>
      <c r="AJ809" s="103">
        <v>19.38</v>
      </c>
      <c r="AK809" s="103">
        <v>6.258</v>
      </c>
      <c r="AL809" s="103">
        <v>6.6520000000000001</v>
      </c>
      <c r="AM809" s="102">
        <v>13.715999999999999</v>
      </c>
    </row>
    <row r="810" spans="16:39" x14ac:dyDescent="0.25">
      <c r="P810" s="104">
        <v>0.80700000000000005</v>
      </c>
      <c r="Q810" s="103">
        <v>3.0684999999999998</v>
      </c>
      <c r="R810" s="103">
        <v>10.723000000000001</v>
      </c>
      <c r="S810" s="103">
        <v>1.1859999999999999</v>
      </c>
      <c r="T810" s="103">
        <v>34.883000000000003</v>
      </c>
      <c r="U810" s="103">
        <v>1.2902</v>
      </c>
      <c r="V810" s="103">
        <v>7.0439999999999996</v>
      </c>
      <c r="W810" s="103">
        <v>9.0299999999999994</v>
      </c>
      <c r="X810" s="103">
        <v>7.8369999999999997</v>
      </c>
      <c r="Y810" s="103">
        <v>7.4370000000000003</v>
      </c>
      <c r="Z810" s="103">
        <v>14.688000000000001</v>
      </c>
      <c r="AA810" s="103">
        <v>1.4830000000000001</v>
      </c>
      <c r="AB810" s="103">
        <v>14.195</v>
      </c>
      <c r="AC810" s="103">
        <v>8.6300000000000008</v>
      </c>
      <c r="AD810" s="103">
        <v>4.0045000000000002</v>
      </c>
      <c r="AE810" s="103">
        <v>34.383000000000003</v>
      </c>
      <c r="AF810" s="103">
        <v>4.4580000000000002</v>
      </c>
      <c r="AG810" s="103">
        <v>18.86</v>
      </c>
      <c r="AH810" s="103">
        <v>3.3685</v>
      </c>
      <c r="AI810" s="103">
        <v>18.367000000000001</v>
      </c>
      <c r="AJ810" s="103">
        <v>19.36</v>
      </c>
      <c r="AK810" s="103">
        <v>6.2510000000000003</v>
      </c>
      <c r="AL810" s="103">
        <v>6.6440000000000001</v>
      </c>
      <c r="AM810" s="102">
        <v>13.702</v>
      </c>
    </row>
    <row r="811" spans="16:39" x14ac:dyDescent="0.25">
      <c r="P811" s="104">
        <v>0.80800000000000005</v>
      </c>
      <c r="Q811" s="103">
        <v>3.0640000000000001</v>
      </c>
      <c r="R811" s="103">
        <v>10.712</v>
      </c>
      <c r="S811" s="103">
        <v>1.1839999999999999</v>
      </c>
      <c r="T811" s="103">
        <v>34.851999999999997</v>
      </c>
      <c r="U811" s="103">
        <v>1.2887999999999999</v>
      </c>
      <c r="V811" s="103">
        <v>7.0359999999999996</v>
      </c>
      <c r="W811" s="103">
        <v>9.02</v>
      </c>
      <c r="X811" s="103">
        <v>7.8280000000000003</v>
      </c>
      <c r="Y811" s="103">
        <v>7.4279999999999999</v>
      </c>
      <c r="Z811" s="103">
        <v>14.672000000000001</v>
      </c>
      <c r="AA811" s="103">
        <v>1.482</v>
      </c>
      <c r="AB811" s="103">
        <v>14.18</v>
      </c>
      <c r="AC811" s="103">
        <v>8.6199999999999992</v>
      </c>
      <c r="AD811" s="103">
        <v>3.9980000000000002</v>
      </c>
      <c r="AE811" s="103">
        <v>34.351999999999997</v>
      </c>
      <c r="AF811" s="103">
        <v>4.452</v>
      </c>
      <c r="AG811" s="103">
        <v>18.84</v>
      </c>
      <c r="AH811" s="103">
        <v>3.3639999999999999</v>
      </c>
      <c r="AI811" s="103">
        <v>18.347999999999999</v>
      </c>
      <c r="AJ811" s="103">
        <v>19.34</v>
      </c>
      <c r="AK811" s="103">
        <v>6.2439999999999998</v>
      </c>
      <c r="AL811" s="103">
        <v>6.6360000000000001</v>
      </c>
      <c r="AM811" s="102">
        <v>13.688000000000001</v>
      </c>
    </row>
    <row r="812" spans="16:39" x14ac:dyDescent="0.25">
      <c r="P812" s="104">
        <v>0.80900000000000005</v>
      </c>
      <c r="Q812" s="103">
        <v>3.0594999999999999</v>
      </c>
      <c r="R812" s="103">
        <v>10.701000000000001</v>
      </c>
      <c r="S812" s="103">
        <v>1.1819999999999999</v>
      </c>
      <c r="T812" s="103">
        <v>34.820999999999998</v>
      </c>
      <c r="U812" s="103">
        <v>1.2874000000000001</v>
      </c>
      <c r="V812" s="103">
        <v>7.0279999999999996</v>
      </c>
      <c r="W812" s="103">
        <v>9.01</v>
      </c>
      <c r="X812" s="103">
        <v>7.819</v>
      </c>
      <c r="Y812" s="103">
        <v>7.4189999999999996</v>
      </c>
      <c r="Z812" s="103">
        <v>14.656000000000001</v>
      </c>
      <c r="AA812" s="103">
        <v>1.4810000000000001</v>
      </c>
      <c r="AB812" s="103">
        <v>14.164999999999999</v>
      </c>
      <c r="AC812" s="103">
        <v>8.61</v>
      </c>
      <c r="AD812" s="103">
        <v>3.9914999999999998</v>
      </c>
      <c r="AE812" s="103">
        <v>34.320999999999998</v>
      </c>
      <c r="AF812" s="103">
        <v>4.4459999999999997</v>
      </c>
      <c r="AG812" s="103">
        <v>18.82</v>
      </c>
      <c r="AH812" s="103">
        <v>3.3595000000000002</v>
      </c>
      <c r="AI812" s="103">
        <v>18.329000000000001</v>
      </c>
      <c r="AJ812" s="103">
        <v>19.32</v>
      </c>
      <c r="AK812" s="103">
        <v>6.2370000000000001</v>
      </c>
      <c r="AL812" s="103">
        <v>6.6280000000000001</v>
      </c>
      <c r="AM812" s="102">
        <v>13.673999999999999</v>
      </c>
    </row>
    <row r="813" spans="16:39" x14ac:dyDescent="0.25">
      <c r="P813" s="104">
        <v>0.81</v>
      </c>
      <c r="Q813" s="103">
        <v>3.0550000000000002</v>
      </c>
      <c r="R813" s="103">
        <v>10.69</v>
      </c>
      <c r="S813" s="103">
        <v>1.18</v>
      </c>
      <c r="T813" s="103">
        <v>34.79</v>
      </c>
      <c r="U813" s="103">
        <v>1.286</v>
      </c>
      <c r="V813" s="103">
        <v>7.02</v>
      </c>
      <c r="W813" s="103">
        <v>9</v>
      </c>
      <c r="X813" s="103">
        <v>7.81</v>
      </c>
      <c r="Y813" s="103">
        <v>7.41</v>
      </c>
      <c r="Z813" s="103">
        <v>14.64</v>
      </c>
      <c r="AA813" s="103">
        <v>1.48</v>
      </c>
      <c r="AB813" s="103">
        <v>14.15</v>
      </c>
      <c r="AC813" s="103">
        <v>8.6</v>
      </c>
      <c r="AD813" s="103">
        <v>3.9849999999999999</v>
      </c>
      <c r="AE813" s="103">
        <v>34.29</v>
      </c>
      <c r="AF813" s="103">
        <v>4.4400000000000004</v>
      </c>
      <c r="AG813" s="103">
        <v>18.8</v>
      </c>
      <c r="AH813" s="103">
        <v>3.355</v>
      </c>
      <c r="AI813" s="103">
        <v>18.309999999999999</v>
      </c>
      <c r="AJ813" s="103">
        <v>19.3</v>
      </c>
      <c r="AK813" s="103">
        <v>6.23</v>
      </c>
      <c r="AL813" s="103">
        <v>6.62</v>
      </c>
      <c r="AM813" s="102">
        <v>13.66</v>
      </c>
    </row>
    <row r="814" spans="16:39" x14ac:dyDescent="0.25">
      <c r="P814" s="104">
        <v>0.81100000000000005</v>
      </c>
      <c r="Q814" s="103">
        <v>3.0505</v>
      </c>
      <c r="R814" s="103">
        <v>10.679</v>
      </c>
      <c r="S814" s="103">
        <v>1.1779999999999999</v>
      </c>
      <c r="T814" s="103">
        <v>34.759</v>
      </c>
      <c r="U814" s="103">
        <v>1.2846</v>
      </c>
      <c r="V814" s="103">
        <v>7.0119999999999996</v>
      </c>
      <c r="W814" s="103">
        <v>8.99</v>
      </c>
      <c r="X814" s="103">
        <v>7.8010000000000002</v>
      </c>
      <c r="Y814" s="103">
        <v>7.4009999999999998</v>
      </c>
      <c r="Z814" s="103">
        <v>14.624000000000001</v>
      </c>
      <c r="AA814" s="103">
        <v>1.4790000000000001</v>
      </c>
      <c r="AB814" s="103">
        <v>14.135</v>
      </c>
      <c r="AC814" s="103">
        <v>8.59</v>
      </c>
      <c r="AD814" s="103">
        <v>3.9784999999999999</v>
      </c>
      <c r="AE814" s="103">
        <v>34.259</v>
      </c>
      <c r="AF814" s="103">
        <v>4.4340000000000002</v>
      </c>
      <c r="AG814" s="103">
        <v>18.78</v>
      </c>
      <c r="AH814" s="103">
        <v>3.3504999999999998</v>
      </c>
      <c r="AI814" s="103">
        <v>18.291</v>
      </c>
      <c r="AJ814" s="103">
        <v>19.28</v>
      </c>
      <c r="AK814" s="103">
        <v>6.2229999999999999</v>
      </c>
      <c r="AL814" s="103">
        <v>6.6120000000000001</v>
      </c>
      <c r="AM814" s="102">
        <v>13.646000000000001</v>
      </c>
    </row>
    <row r="815" spans="16:39" x14ac:dyDescent="0.25">
      <c r="P815" s="104">
        <v>0.81200000000000006</v>
      </c>
      <c r="Q815" s="103">
        <v>3.0459999999999998</v>
      </c>
      <c r="R815" s="103">
        <v>10.667999999999999</v>
      </c>
      <c r="S815" s="103">
        <v>1.1759999999999999</v>
      </c>
      <c r="T815" s="103">
        <v>34.728000000000002</v>
      </c>
      <c r="U815" s="103">
        <v>1.2831999999999999</v>
      </c>
      <c r="V815" s="103">
        <v>7.0039999999999996</v>
      </c>
      <c r="W815" s="103">
        <v>8.98</v>
      </c>
      <c r="X815" s="103">
        <v>7.7919999999999998</v>
      </c>
      <c r="Y815" s="103">
        <v>7.3920000000000003</v>
      </c>
      <c r="Z815" s="103">
        <v>14.608000000000001</v>
      </c>
      <c r="AA815" s="103">
        <v>1.478</v>
      </c>
      <c r="AB815" s="103">
        <v>14.12</v>
      </c>
      <c r="AC815" s="103">
        <v>8.58</v>
      </c>
      <c r="AD815" s="103">
        <v>3.972</v>
      </c>
      <c r="AE815" s="103">
        <v>34.228000000000002</v>
      </c>
      <c r="AF815" s="103">
        <v>4.4279999999999999</v>
      </c>
      <c r="AG815" s="103">
        <v>18.760000000000002</v>
      </c>
      <c r="AH815" s="103">
        <v>3.3460000000000001</v>
      </c>
      <c r="AI815" s="103">
        <v>18.271999999999998</v>
      </c>
      <c r="AJ815" s="103">
        <v>19.260000000000002</v>
      </c>
      <c r="AK815" s="103">
        <v>6.2160000000000002</v>
      </c>
      <c r="AL815" s="103">
        <v>6.6040000000000001</v>
      </c>
      <c r="AM815" s="102">
        <v>13.632</v>
      </c>
    </row>
    <row r="816" spans="16:39" x14ac:dyDescent="0.25">
      <c r="P816" s="104">
        <v>0.81299999999999994</v>
      </c>
      <c r="Q816" s="103">
        <v>3.0415000000000001</v>
      </c>
      <c r="R816" s="103">
        <v>10.657</v>
      </c>
      <c r="S816" s="103">
        <v>1.1739999999999999</v>
      </c>
      <c r="T816" s="103">
        <v>34.697000000000003</v>
      </c>
      <c r="U816" s="103">
        <v>1.2818000000000001</v>
      </c>
      <c r="V816" s="103">
        <v>6.9960000000000004</v>
      </c>
      <c r="W816" s="103">
        <v>8.9700000000000006</v>
      </c>
      <c r="X816" s="103">
        <v>7.7830000000000004</v>
      </c>
      <c r="Y816" s="103">
        <v>7.383</v>
      </c>
      <c r="Z816" s="103">
        <v>14.592000000000001</v>
      </c>
      <c r="AA816" s="103">
        <v>1.4770000000000001</v>
      </c>
      <c r="AB816" s="103">
        <v>14.105</v>
      </c>
      <c r="AC816" s="103">
        <v>8.57</v>
      </c>
      <c r="AD816" s="103">
        <v>3.9655</v>
      </c>
      <c r="AE816" s="103">
        <v>34.197000000000003</v>
      </c>
      <c r="AF816" s="103">
        <v>4.4219999999999997</v>
      </c>
      <c r="AG816" s="103">
        <v>18.739999999999998</v>
      </c>
      <c r="AH816" s="103">
        <v>3.3414999999999999</v>
      </c>
      <c r="AI816" s="103">
        <v>18.253</v>
      </c>
      <c r="AJ816" s="103">
        <v>19.239999999999998</v>
      </c>
      <c r="AK816" s="103">
        <v>6.2089999999999996</v>
      </c>
      <c r="AL816" s="103">
        <v>6.5960000000000001</v>
      </c>
      <c r="AM816" s="102">
        <v>13.618</v>
      </c>
    </row>
    <row r="817" spans="16:39" x14ac:dyDescent="0.25">
      <c r="P817" s="104">
        <v>0.81399999999999995</v>
      </c>
      <c r="Q817" s="103">
        <v>3.0369999999999999</v>
      </c>
      <c r="R817" s="103">
        <v>10.646000000000001</v>
      </c>
      <c r="S817" s="103">
        <v>1.1719999999999999</v>
      </c>
      <c r="T817" s="103">
        <v>34.665999999999997</v>
      </c>
      <c r="U817" s="103">
        <v>1.2804</v>
      </c>
      <c r="V817" s="103">
        <v>6.9880000000000004</v>
      </c>
      <c r="W817" s="103">
        <v>8.9600000000000009</v>
      </c>
      <c r="X817" s="103">
        <v>7.774</v>
      </c>
      <c r="Y817" s="103">
        <v>7.3739999999999997</v>
      </c>
      <c r="Z817" s="103">
        <v>14.576000000000001</v>
      </c>
      <c r="AA817" s="103">
        <v>1.476</v>
      </c>
      <c r="AB817" s="103">
        <v>14.09</v>
      </c>
      <c r="AC817" s="103">
        <v>8.56</v>
      </c>
      <c r="AD817" s="103">
        <v>3.9590000000000001</v>
      </c>
      <c r="AE817" s="103">
        <v>34.165999999999997</v>
      </c>
      <c r="AF817" s="103">
        <v>4.4160000000000004</v>
      </c>
      <c r="AG817" s="103">
        <v>18.72</v>
      </c>
      <c r="AH817" s="103">
        <v>3.3370000000000002</v>
      </c>
      <c r="AI817" s="103">
        <v>18.234000000000002</v>
      </c>
      <c r="AJ817" s="103">
        <v>19.22</v>
      </c>
      <c r="AK817" s="103">
        <v>6.202</v>
      </c>
      <c r="AL817" s="103">
        <v>6.5880000000000001</v>
      </c>
      <c r="AM817" s="102">
        <v>13.603999999999999</v>
      </c>
    </row>
    <row r="818" spans="16:39" x14ac:dyDescent="0.25">
      <c r="P818" s="104">
        <v>0.81499999999999995</v>
      </c>
      <c r="Q818" s="103">
        <v>3.0325000000000002</v>
      </c>
      <c r="R818" s="103">
        <v>10.635</v>
      </c>
      <c r="S818" s="103">
        <v>1.17</v>
      </c>
      <c r="T818" s="103">
        <v>34.634999999999998</v>
      </c>
      <c r="U818" s="103">
        <v>1.2789999999999999</v>
      </c>
      <c r="V818" s="103">
        <v>6.98</v>
      </c>
      <c r="W818" s="103">
        <v>8.9499999999999993</v>
      </c>
      <c r="X818" s="103">
        <v>7.7649999999999997</v>
      </c>
      <c r="Y818" s="103">
        <v>7.3650000000000002</v>
      </c>
      <c r="Z818" s="103">
        <v>14.56</v>
      </c>
      <c r="AA818" s="103">
        <v>1.4750000000000001</v>
      </c>
      <c r="AB818" s="103">
        <v>14.074999999999999</v>
      </c>
      <c r="AC818" s="103">
        <v>8.5500000000000007</v>
      </c>
      <c r="AD818" s="103">
        <v>3.9525000000000001</v>
      </c>
      <c r="AE818" s="103">
        <v>34.134999999999998</v>
      </c>
      <c r="AF818" s="103">
        <v>4.41</v>
      </c>
      <c r="AG818" s="103">
        <v>18.7</v>
      </c>
      <c r="AH818" s="103">
        <v>3.3325</v>
      </c>
      <c r="AI818" s="103">
        <v>18.215</v>
      </c>
      <c r="AJ818" s="103">
        <v>19.2</v>
      </c>
      <c r="AK818" s="103">
        <v>6.1950000000000003</v>
      </c>
      <c r="AL818" s="103">
        <v>6.58</v>
      </c>
      <c r="AM818" s="102">
        <v>13.59</v>
      </c>
    </row>
    <row r="819" spans="16:39" x14ac:dyDescent="0.25">
      <c r="P819" s="104">
        <v>0.81599999999999995</v>
      </c>
      <c r="Q819" s="103">
        <v>3.028</v>
      </c>
      <c r="R819" s="103">
        <v>10.624000000000001</v>
      </c>
      <c r="S819" s="103">
        <v>1.1679999999999999</v>
      </c>
      <c r="T819" s="103">
        <v>34.603999999999999</v>
      </c>
      <c r="U819" s="103">
        <v>1.2776000000000001</v>
      </c>
      <c r="V819" s="103">
        <v>6.9720000000000004</v>
      </c>
      <c r="W819" s="103">
        <v>8.94</v>
      </c>
      <c r="X819" s="103">
        <v>7.7560000000000002</v>
      </c>
      <c r="Y819" s="103">
        <v>7.3559999999999999</v>
      </c>
      <c r="Z819" s="103">
        <v>14.544</v>
      </c>
      <c r="AA819" s="103">
        <v>1.474</v>
      </c>
      <c r="AB819" s="103">
        <v>14.06</v>
      </c>
      <c r="AC819" s="103">
        <v>8.5399999999999991</v>
      </c>
      <c r="AD819" s="103">
        <v>3.9460000000000002</v>
      </c>
      <c r="AE819" s="103">
        <v>34.103999999999999</v>
      </c>
      <c r="AF819" s="103">
        <v>4.4039999999999999</v>
      </c>
      <c r="AG819" s="103">
        <v>18.68</v>
      </c>
      <c r="AH819" s="103">
        <v>3.3279999999999998</v>
      </c>
      <c r="AI819" s="103">
        <v>18.196000000000002</v>
      </c>
      <c r="AJ819" s="103">
        <v>19.18</v>
      </c>
      <c r="AK819" s="103">
        <v>6.1879999999999997</v>
      </c>
      <c r="AL819" s="103">
        <v>6.5720000000000001</v>
      </c>
      <c r="AM819" s="102">
        <v>13.576000000000001</v>
      </c>
    </row>
    <row r="820" spans="16:39" x14ac:dyDescent="0.25">
      <c r="P820" s="104">
        <v>0.81699999999999995</v>
      </c>
      <c r="Q820" s="103">
        <v>3.0234999999999999</v>
      </c>
      <c r="R820" s="103">
        <v>10.613</v>
      </c>
      <c r="S820" s="103">
        <v>1.1659999999999999</v>
      </c>
      <c r="T820" s="103">
        <v>34.573</v>
      </c>
      <c r="U820" s="103">
        <v>1.2762</v>
      </c>
      <c r="V820" s="103">
        <v>6.9640000000000004</v>
      </c>
      <c r="W820" s="103">
        <v>8.93</v>
      </c>
      <c r="X820" s="103">
        <v>7.7469999999999999</v>
      </c>
      <c r="Y820" s="103">
        <v>7.3470000000000004</v>
      </c>
      <c r="Z820" s="103">
        <v>14.528</v>
      </c>
      <c r="AA820" s="103">
        <v>1.4730000000000001</v>
      </c>
      <c r="AB820" s="103">
        <v>14.045</v>
      </c>
      <c r="AC820" s="103">
        <v>8.5299999999999994</v>
      </c>
      <c r="AD820" s="103">
        <v>3.9394999999999998</v>
      </c>
      <c r="AE820" s="103">
        <v>34.073</v>
      </c>
      <c r="AF820" s="103">
        <v>4.3979999999999997</v>
      </c>
      <c r="AG820" s="103">
        <v>18.66</v>
      </c>
      <c r="AH820" s="103">
        <v>3.3235000000000001</v>
      </c>
      <c r="AI820" s="103">
        <v>18.177</v>
      </c>
      <c r="AJ820" s="103">
        <v>19.16</v>
      </c>
      <c r="AK820" s="103">
        <v>6.181</v>
      </c>
      <c r="AL820" s="103">
        <v>6.5640000000000001</v>
      </c>
      <c r="AM820" s="102">
        <v>13.561999999999999</v>
      </c>
    </row>
    <row r="821" spans="16:39" x14ac:dyDescent="0.25">
      <c r="P821" s="104">
        <v>0.81799999999999995</v>
      </c>
      <c r="Q821" s="103">
        <v>3.0190000000000001</v>
      </c>
      <c r="R821" s="103">
        <v>10.602</v>
      </c>
      <c r="S821" s="103">
        <v>1.1639999999999999</v>
      </c>
      <c r="T821" s="103">
        <v>34.542000000000002</v>
      </c>
      <c r="U821" s="103">
        <v>1.2747999999999999</v>
      </c>
      <c r="V821" s="103">
        <v>6.9560000000000004</v>
      </c>
      <c r="W821" s="103">
        <v>8.92</v>
      </c>
      <c r="X821" s="103">
        <v>7.7380000000000004</v>
      </c>
      <c r="Y821" s="103">
        <v>7.3380000000000001</v>
      </c>
      <c r="Z821" s="103">
        <v>14.512</v>
      </c>
      <c r="AA821" s="103">
        <v>1.472</v>
      </c>
      <c r="AB821" s="103">
        <v>14.03</v>
      </c>
      <c r="AC821" s="103">
        <v>8.52</v>
      </c>
      <c r="AD821" s="103">
        <v>3.9329999999999998</v>
      </c>
      <c r="AE821" s="103">
        <v>34.042000000000002</v>
      </c>
      <c r="AF821" s="103">
        <v>4.3920000000000003</v>
      </c>
      <c r="AG821" s="103">
        <v>18.64</v>
      </c>
      <c r="AH821" s="103">
        <v>3.319</v>
      </c>
      <c r="AI821" s="103">
        <v>18.158000000000001</v>
      </c>
      <c r="AJ821" s="103">
        <v>19.14</v>
      </c>
      <c r="AK821" s="103">
        <v>6.1740000000000004</v>
      </c>
      <c r="AL821" s="103">
        <v>6.556</v>
      </c>
      <c r="AM821" s="102">
        <v>13.548</v>
      </c>
    </row>
    <row r="822" spans="16:39" x14ac:dyDescent="0.25">
      <c r="P822" s="104">
        <v>0.81899999999999995</v>
      </c>
      <c r="Q822" s="103">
        <v>3.0145</v>
      </c>
      <c r="R822" s="103">
        <v>10.590999999999999</v>
      </c>
      <c r="S822" s="103">
        <v>1.1619999999999999</v>
      </c>
      <c r="T822" s="103">
        <v>34.511000000000003</v>
      </c>
      <c r="U822" s="103">
        <v>1.2734000000000001</v>
      </c>
      <c r="V822" s="103">
        <v>6.9480000000000004</v>
      </c>
      <c r="W822" s="103">
        <v>8.91</v>
      </c>
      <c r="X822" s="103">
        <v>7.7290000000000001</v>
      </c>
      <c r="Y822" s="103">
        <v>7.3289999999999997</v>
      </c>
      <c r="Z822" s="103">
        <v>14.496</v>
      </c>
      <c r="AA822" s="103">
        <v>1.4710000000000001</v>
      </c>
      <c r="AB822" s="103">
        <v>14.015000000000001</v>
      </c>
      <c r="AC822" s="103">
        <v>8.51</v>
      </c>
      <c r="AD822" s="103">
        <v>3.9264999999999999</v>
      </c>
      <c r="AE822" s="103">
        <v>34.011000000000003</v>
      </c>
      <c r="AF822" s="103">
        <v>4.3860000000000001</v>
      </c>
      <c r="AG822" s="103">
        <v>18.62</v>
      </c>
      <c r="AH822" s="103">
        <v>3.3144999999999998</v>
      </c>
      <c r="AI822" s="103">
        <v>18.138999999999999</v>
      </c>
      <c r="AJ822" s="103">
        <v>19.12</v>
      </c>
      <c r="AK822" s="103">
        <v>6.1669999999999998</v>
      </c>
      <c r="AL822" s="103">
        <v>6.548</v>
      </c>
      <c r="AM822" s="102">
        <v>13.534000000000001</v>
      </c>
    </row>
    <row r="823" spans="16:39" x14ac:dyDescent="0.25">
      <c r="P823" s="104">
        <v>0.82</v>
      </c>
      <c r="Q823" s="103">
        <v>3.01</v>
      </c>
      <c r="R823" s="103">
        <v>10.58</v>
      </c>
      <c r="S823" s="103">
        <v>1.1599999999999999</v>
      </c>
      <c r="T823" s="103">
        <v>34.479999999999997</v>
      </c>
      <c r="U823" s="103">
        <v>1.272</v>
      </c>
      <c r="V823" s="103">
        <v>6.94</v>
      </c>
      <c r="W823" s="103">
        <v>8.9</v>
      </c>
      <c r="X823" s="103">
        <v>7.72</v>
      </c>
      <c r="Y823" s="103">
        <v>7.32</v>
      </c>
      <c r="Z823" s="103">
        <v>14.48</v>
      </c>
      <c r="AA823" s="103">
        <v>1.47</v>
      </c>
      <c r="AB823" s="103">
        <v>14</v>
      </c>
      <c r="AC823" s="103">
        <v>8.5</v>
      </c>
      <c r="AD823" s="103">
        <v>3.92</v>
      </c>
      <c r="AE823" s="103">
        <v>33.979999999999997</v>
      </c>
      <c r="AF823" s="103">
        <v>4.38</v>
      </c>
      <c r="AG823" s="103">
        <v>18.600000000000001</v>
      </c>
      <c r="AH823" s="103">
        <v>3.31</v>
      </c>
      <c r="AI823" s="103">
        <v>18.12</v>
      </c>
      <c r="AJ823" s="103">
        <v>19.100000000000001</v>
      </c>
      <c r="AK823" s="103">
        <v>6.16</v>
      </c>
      <c r="AL823" s="103">
        <v>6.54</v>
      </c>
      <c r="AM823" s="102">
        <v>13.52</v>
      </c>
    </row>
    <row r="824" spans="16:39" x14ac:dyDescent="0.25">
      <c r="P824" s="104">
        <v>0.82099999999999995</v>
      </c>
      <c r="Q824" s="103">
        <v>3.0055000000000001</v>
      </c>
      <c r="R824" s="103">
        <v>10.569000000000001</v>
      </c>
      <c r="S824" s="103">
        <v>1.1579999999999999</v>
      </c>
      <c r="T824" s="103">
        <v>34.448999999999998</v>
      </c>
      <c r="U824" s="103">
        <v>1.2706</v>
      </c>
      <c r="V824" s="103">
        <v>6.9320000000000004</v>
      </c>
      <c r="W824" s="103">
        <v>8.89</v>
      </c>
      <c r="X824" s="103">
        <v>7.7110000000000003</v>
      </c>
      <c r="Y824" s="103">
        <v>7.3109999999999999</v>
      </c>
      <c r="Z824" s="103">
        <v>14.464</v>
      </c>
      <c r="AA824" s="103">
        <v>1.4690000000000001</v>
      </c>
      <c r="AB824" s="103">
        <v>13.984999999999999</v>
      </c>
      <c r="AC824" s="103">
        <v>8.49</v>
      </c>
      <c r="AD824" s="103">
        <v>3.9135</v>
      </c>
      <c r="AE824" s="103">
        <v>33.948999999999998</v>
      </c>
      <c r="AF824" s="103">
        <v>4.3739999999999997</v>
      </c>
      <c r="AG824" s="103">
        <v>18.579999999999998</v>
      </c>
      <c r="AH824" s="103">
        <v>3.3054999999999999</v>
      </c>
      <c r="AI824" s="103">
        <v>18.100999999999999</v>
      </c>
      <c r="AJ824" s="103">
        <v>19.079999999999998</v>
      </c>
      <c r="AK824" s="103">
        <v>6.1529999999999996</v>
      </c>
      <c r="AL824" s="103">
        <v>6.532</v>
      </c>
      <c r="AM824" s="102">
        <v>13.506</v>
      </c>
    </row>
    <row r="825" spans="16:39" x14ac:dyDescent="0.25">
      <c r="P825" s="104">
        <v>0.82199999999999995</v>
      </c>
      <c r="Q825" s="103">
        <v>3.0009999999999999</v>
      </c>
      <c r="R825" s="103">
        <v>10.558</v>
      </c>
      <c r="S825" s="103">
        <v>1.1559999999999999</v>
      </c>
      <c r="T825" s="103">
        <v>34.417999999999999</v>
      </c>
      <c r="U825" s="103">
        <v>1.2692000000000001</v>
      </c>
      <c r="V825" s="103">
        <v>6.9240000000000004</v>
      </c>
      <c r="W825" s="103">
        <v>8.8800000000000008</v>
      </c>
      <c r="X825" s="103">
        <v>7.702</v>
      </c>
      <c r="Y825" s="103">
        <v>7.3019999999999996</v>
      </c>
      <c r="Z825" s="103">
        <v>14.448</v>
      </c>
      <c r="AA825" s="103">
        <v>1.468</v>
      </c>
      <c r="AB825" s="103">
        <v>13.97</v>
      </c>
      <c r="AC825" s="103">
        <v>8.48</v>
      </c>
      <c r="AD825" s="103">
        <v>3.907</v>
      </c>
      <c r="AE825" s="103">
        <v>33.917999999999999</v>
      </c>
      <c r="AF825" s="103">
        <v>4.3680000000000003</v>
      </c>
      <c r="AG825" s="103">
        <v>18.559999999999999</v>
      </c>
      <c r="AH825" s="103">
        <v>3.3010000000000002</v>
      </c>
      <c r="AI825" s="103">
        <v>18.082000000000001</v>
      </c>
      <c r="AJ825" s="103">
        <v>19.059999999999999</v>
      </c>
      <c r="AK825" s="103">
        <v>6.1459999999999999</v>
      </c>
      <c r="AL825" s="103">
        <v>6.524</v>
      </c>
      <c r="AM825" s="102">
        <v>13.492000000000001</v>
      </c>
    </row>
    <row r="826" spans="16:39" x14ac:dyDescent="0.25">
      <c r="P826" s="104">
        <v>0.82299999999999995</v>
      </c>
      <c r="Q826" s="103">
        <v>2.9965000000000002</v>
      </c>
      <c r="R826" s="103">
        <v>10.547000000000001</v>
      </c>
      <c r="S826" s="103">
        <v>1.1539999999999999</v>
      </c>
      <c r="T826" s="103">
        <v>34.387</v>
      </c>
      <c r="U826" s="103">
        <v>1.2678</v>
      </c>
      <c r="V826" s="103">
        <v>6.9160000000000004</v>
      </c>
      <c r="W826" s="103">
        <v>8.8699999999999992</v>
      </c>
      <c r="X826" s="103">
        <v>7.6929999999999996</v>
      </c>
      <c r="Y826" s="103">
        <v>7.2930000000000001</v>
      </c>
      <c r="Z826" s="103">
        <v>14.432</v>
      </c>
      <c r="AA826" s="103">
        <v>1.4670000000000001</v>
      </c>
      <c r="AB826" s="103">
        <v>13.955</v>
      </c>
      <c r="AC826" s="103">
        <v>8.4700000000000006</v>
      </c>
      <c r="AD826" s="103">
        <v>3.9005000000000001</v>
      </c>
      <c r="AE826" s="103">
        <v>33.887</v>
      </c>
      <c r="AF826" s="103">
        <v>4.3620000000000001</v>
      </c>
      <c r="AG826" s="103">
        <v>18.54</v>
      </c>
      <c r="AH826" s="103">
        <v>3.2965</v>
      </c>
      <c r="AI826" s="103">
        <v>18.062999999999999</v>
      </c>
      <c r="AJ826" s="103">
        <v>19.04</v>
      </c>
      <c r="AK826" s="103">
        <v>6.1390000000000002</v>
      </c>
      <c r="AL826" s="103">
        <v>6.516</v>
      </c>
      <c r="AM826" s="102">
        <v>13.478</v>
      </c>
    </row>
    <row r="827" spans="16:39" x14ac:dyDescent="0.25">
      <c r="P827" s="104">
        <v>0.82399999999999995</v>
      </c>
      <c r="Q827" s="103">
        <v>2.992</v>
      </c>
      <c r="R827" s="103">
        <v>10.536</v>
      </c>
      <c r="S827" s="103">
        <v>1.1519999999999999</v>
      </c>
      <c r="T827" s="103">
        <v>34.356000000000002</v>
      </c>
      <c r="U827" s="103">
        <v>1.2664</v>
      </c>
      <c r="V827" s="103">
        <v>6.9080000000000004</v>
      </c>
      <c r="W827" s="103">
        <v>8.86</v>
      </c>
      <c r="X827" s="103">
        <v>7.6840000000000002</v>
      </c>
      <c r="Y827" s="103">
        <v>7.2839999999999998</v>
      </c>
      <c r="Z827" s="103">
        <v>14.416</v>
      </c>
      <c r="AA827" s="103">
        <v>1.466</v>
      </c>
      <c r="AB827" s="103">
        <v>13.94</v>
      </c>
      <c r="AC827" s="103">
        <v>8.4600000000000009</v>
      </c>
      <c r="AD827" s="103">
        <v>3.8940000000000001</v>
      </c>
      <c r="AE827" s="103">
        <v>33.856000000000002</v>
      </c>
      <c r="AF827" s="103">
        <v>4.3559999999999999</v>
      </c>
      <c r="AG827" s="103">
        <v>18.52</v>
      </c>
      <c r="AH827" s="103">
        <v>3.2919999999999998</v>
      </c>
      <c r="AI827" s="103">
        <v>18.044</v>
      </c>
      <c r="AJ827" s="103">
        <v>19.02</v>
      </c>
      <c r="AK827" s="103">
        <v>6.1319999999999997</v>
      </c>
      <c r="AL827" s="103">
        <v>6.508</v>
      </c>
      <c r="AM827" s="102">
        <v>13.464</v>
      </c>
    </row>
    <row r="828" spans="16:39" x14ac:dyDescent="0.25">
      <c r="P828" s="104">
        <v>0.82499999999999996</v>
      </c>
      <c r="Q828" s="103">
        <v>2.9874999999999998</v>
      </c>
      <c r="R828" s="103">
        <v>10.525</v>
      </c>
      <c r="S828" s="103">
        <v>1.1499999999999999</v>
      </c>
      <c r="T828" s="103">
        <v>34.325000000000003</v>
      </c>
      <c r="U828" s="103">
        <v>1.2649999999999999</v>
      </c>
      <c r="V828" s="103">
        <v>6.9</v>
      </c>
      <c r="W828" s="103">
        <v>8.85</v>
      </c>
      <c r="X828" s="103">
        <v>7.6749999999999998</v>
      </c>
      <c r="Y828" s="103">
        <v>7.2750000000000004</v>
      </c>
      <c r="Z828" s="103">
        <v>14.4</v>
      </c>
      <c r="AA828" s="103">
        <v>1.4650000000000001</v>
      </c>
      <c r="AB828" s="103">
        <v>13.925000000000001</v>
      </c>
      <c r="AC828" s="103">
        <v>8.4499999999999993</v>
      </c>
      <c r="AD828" s="103">
        <v>3.8875000000000002</v>
      </c>
      <c r="AE828" s="103">
        <v>33.825000000000003</v>
      </c>
      <c r="AF828" s="103">
        <v>4.3499999999999996</v>
      </c>
      <c r="AG828" s="103">
        <v>18.5</v>
      </c>
      <c r="AH828" s="103">
        <v>3.2875000000000001</v>
      </c>
      <c r="AI828" s="103">
        <v>18.024999999999999</v>
      </c>
      <c r="AJ828" s="103">
        <v>19</v>
      </c>
      <c r="AK828" s="103">
        <v>6.125</v>
      </c>
      <c r="AL828" s="103">
        <v>6.5</v>
      </c>
      <c r="AM828" s="102">
        <v>13.45</v>
      </c>
    </row>
    <row r="829" spans="16:39" x14ac:dyDescent="0.25">
      <c r="P829" s="104">
        <v>0.82599999999999996</v>
      </c>
      <c r="Q829" s="103">
        <v>2.9830000000000001</v>
      </c>
      <c r="R829" s="103">
        <v>10.513999999999999</v>
      </c>
      <c r="S829" s="103">
        <v>1.1479999999999999</v>
      </c>
      <c r="T829" s="103">
        <v>34.293999999999997</v>
      </c>
      <c r="U829" s="103">
        <v>1.2636000000000001</v>
      </c>
      <c r="V829" s="103">
        <v>6.8920000000000003</v>
      </c>
      <c r="W829" s="103">
        <v>8.84</v>
      </c>
      <c r="X829" s="103">
        <v>7.6660000000000004</v>
      </c>
      <c r="Y829" s="103">
        <v>7.266</v>
      </c>
      <c r="Z829" s="103">
        <v>14.384</v>
      </c>
      <c r="AA829" s="103">
        <v>1.464</v>
      </c>
      <c r="AB829" s="103">
        <v>13.91</v>
      </c>
      <c r="AC829" s="103">
        <v>8.44</v>
      </c>
      <c r="AD829" s="103">
        <v>3.8809999999999998</v>
      </c>
      <c r="AE829" s="103">
        <v>33.793999999999997</v>
      </c>
      <c r="AF829" s="103">
        <v>4.3440000000000003</v>
      </c>
      <c r="AG829" s="103">
        <v>18.48</v>
      </c>
      <c r="AH829" s="103">
        <v>3.2829999999999999</v>
      </c>
      <c r="AI829" s="103">
        <v>18.006</v>
      </c>
      <c r="AJ829" s="103">
        <v>18.98</v>
      </c>
      <c r="AK829" s="103">
        <v>6.1180000000000003</v>
      </c>
      <c r="AL829" s="103">
        <v>6.492</v>
      </c>
      <c r="AM829" s="102">
        <v>13.436</v>
      </c>
    </row>
    <row r="830" spans="16:39" x14ac:dyDescent="0.25">
      <c r="P830" s="104">
        <v>0.82699999999999996</v>
      </c>
      <c r="Q830" s="103">
        <v>2.9784999999999999</v>
      </c>
      <c r="R830" s="103">
        <v>10.503</v>
      </c>
      <c r="S830" s="103">
        <v>1.1459999999999999</v>
      </c>
      <c r="T830" s="103">
        <v>34.262999999999998</v>
      </c>
      <c r="U830" s="103">
        <v>1.2622</v>
      </c>
      <c r="V830" s="103">
        <v>6.8840000000000003</v>
      </c>
      <c r="W830" s="103">
        <v>8.83</v>
      </c>
      <c r="X830" s="103">
        <v>7.657</v>
      </c>
      <c r="Y830" s="103">
        <v>7.2569999999999997</v>
      </c>
      <c r="Z830" s="103">
        <v>14.368</v>
      </c>
      <c r="AA830" s="103">
        <v>1.4630000000000001</v>
      </c>
      <c r="AB830" s="103">
        <v>13.895</v>
      </c>
      <c r="AC830" s="103">
        <v>8.43</v>
      </c>
      <c r="AD830" s="103">
        <v>3.8744999999999998</v>
      </c>
      <c r="AE830" s="103">
        <v>33.762999999999998</v>
      </c>
      <c r="AF830" s="103">
        <v>4.3380000000000001</v>
      </c>
      <c r="AG830" s="103">
        <v>18.46</v>
      </c>
      <c r="AH830" s="103">
        <v>3.2785000000000002</v>
      </c>
      <c r="AI830" s="103">
        <v>17.986999999999998</v>
      </c>
      <c r="AJ830" s="103">
        <v>18.96</v>
      </c>
      <c r="AK830" s="103">
        <v>6.1109999999999998</v>
      </c>
      <c r="AL830" s="103">
        <v>6.484</v>
      </c>
      <c r="AM830" s="102">
        <v>13.422000000000001</v>
      </c>
    </row>
    <row r="831" spans="16:39" x14ac:dyDescent="0.25">
      <c r="P831" s="104">
        <v>0.82799999999999996</v>
      </c>
      <c r="Q831" s="103">
        <v>2.9740000000000002</v>
      </c>
      <c r="R831" s="103">
        <v>10.492000000000001</v>
      </c>
      <c r="S831" s="103">
        <v>1.1439999999999999</v>
      </c>
      <c r="T831" s="103">
        <v>34.231999999999999</v>
      </c>
      <c r="U831" s="103">
        <v>1.2607999999999999</v>
      </c>
      <c r="V831" s="103">
        <v>6.8760000000000003</v>
      </c>
      <c r="W831" s="103">
        <v>8.82</v>
      </c>
      <c r="X831" s="103">
        <v>7.6479999999999997</v>
      </c>
      <c r="Y831" s="103">
        <v>7.2480000000000002</v>
      </c>
      <c r="Z831" s="103">
        <v>14.352</v>
      </c>
      <c r="AA831" s="103">
        <v>1.462</v>
      </c>
      <c r="AB831" s="103">
        <v>13.88</v>
      </c>
      <c r="AC831" s="103">
        <v>8.42</v>
      </c>
      <c r="AD831" s="103">
        <v>3.8679999999999999</v>
      </c>
      <c r="AE831" s="103">
        <v>33.731999999999999</v>
      </c>
      <c r="AF831" s="103">
        <v>4.3319999999999999</v>
      </c>
      <c r="AG831" s="103">
        <v>18.440000000000001</v>
      </c>
      <c r="AH831" s="103">
        <v>3.274</v>
      </c>
      <c r="AI831" s="103">
        <v>17.968</v>
      </c>
      <c r="AJ831" s="103">
        <v>18.940000000000001</v>
      </c>
      <c r="AK831" s="103">
        <v>6.1040000000000001</v>
      </c>
      <c r="AL831" s="103">
        <v>6.476</v>
      </c>
      <c r="AM831" s="102">
        <v>13.407999999999999</v>
      </c>
    </row>
    <row r="832" spans="16:39" x14ac:dyDescent="0.25">
      <c r="P832" s="104">
        <v>0.82899999999999996</v>
      </c>
      <c r="Q832" s="103">
        <v>2.9695</v>
      </c>
      <c r="R832" s="103">
        <v>10.481</v>
      </c>
      <c r="S832" s="103">
        <v>1.1419999999999999</v>
      </c>
      <c r="T832" s="103">
        <v>34.201000000000001</v>
      </c>
      <c r="U832" s="103">
        <v>1.2594000000000001</v>
      </c>
      <c r="V832" s="103">
        <v>6.8680000000000003</v>
      </c>
      <c r="W832" s="103">
        <v>8.81</v>
      </c>
      <c r="X832" s="103">
        <v>7.6390000000000002</v>
      </c>
      <c r="Y832" s="103">
        <v>7.2389999999999999</v>
      </c>
      <c r="Z832" s="103">
        <v>14.336</v>
      </c>
      <c r="AA832" s="103">
        <v>1.4610000000000001</v>
      </c>
      <c r="AB832" s="103">
        <v>13.865</v>
      </c>
      <c r="AC832" s="103">
        <v>8.41</v>
      </c>
      <c r="AD832" s="103">
        <v>3.8614999999999999</v>
      </c>
      <c r="AE832" s="103">
        <v>33.701000000000001</v>
      </c>
      <c r="AF832" s="103">
        <v>4.3259999999999996</v>
      </c>
      <c r="AG832" s="103">
        <v>18.420000000000002</v>
      </c>
      <c r="AH832" s="103">
        <v>3.2694999999999999</v>
      </c>
      <c r="AI832" s="103">
        <v>17.949000000000002</v>
      </c>
      <c r="AJ832" s="103">
        <v>18.920000000000002</v>
      </c>
      <c r="AK832" s="103">
        <v>6.0970000000000004</v>
      </c>
      <c r="AL832" s="103">
        <v>6.468</v>
      </c>
      <c r="AM832" s="102">
        <v>13.394</v>
      </c>
    </row>
    <row r="833" spans="16:39" x14ac:dyDescent="0.25">
      <c r="P833" s="104">
        <v>0.83</v>
      </c>
      <c r="Q833" s="103">
        <v>2.9649999999999999</v>
      </c>
      <c r="R833" s="103">
        <v>10.47</v>
      </c>
      <c r="S833" s="103">
        <v>1.1399999999999999</v>
      </c>
      <c r="T833" s="103">
        <v>34.17</v>
      </c>
      <c r="U833" s="103">
        <v>1.258</v>
      </c>
      <c r="V833" s="103">
        <v>6.86</v>
      </c>
      <c r="W833" s="103">
        <v>8.8000000000000007</v>
      </c>
      <c r="X833" s="103">
        <v>7.63</v>
      </c>
      <c r="Y833" s="103">
        <v>7.23</v>
      </c>
      <c r="Z833" s="103">
        <v>14.32</v>
      </c>
      <c r="AA833" s="103">
        <v>1.46</v>
      </c>
      <c r="AB833" s="103">
        <v>13.85</v>
      </c>
      <c r="AC833" s="103">
        <v>8.4</v>
      </c>
      <c r="AD833" s="103">
        <v>3.855</v>
      </c>
      <c r="AE833" s="103">
        <v>33.67</v>
      </c>
      <c r="AF833" s="103">
        <v>4.32</v>
      </c>
      <c r="AG833" s="103">
        <v>18.399999999999999</v>
      </c>
      <c r="AH833" s="103">
        <v>3.2650000000000001</v>
      </c>
      <c r="AI833" s="103">
        <v>17.93</v>
      </c>
      <c r="AJ833" s="103">
        <v>18.899999999999999</v>
      </c>
      <c r="AK833" s="103">
        <v>6.09</v>
      </c>
      <c r="AL833" s="103">
        <v>6.46</v>
      </c>
      <c r="AM833" s="102">
        <v>13.38</v>
      </c>
    </row>
    <row r="834" spans="16:39" x14ac:dyDescent="0.25">
      <c r="P834" s="104">
        <v>0.83099999999999996</v>
      </c>
      <c r="Q834" s="103">
        <v>2.9605000000000001</v>
      </c>
      <c r="R834" s="103">
        <v>10.459</v>
      </c>
      <c r="S834" s="103">
        <v>1.1379999999999999</v>
      </c>
      <c r="T834" s="103">
        <v>34.139000000000003</v>
      </c>
      <c r="U834" s="103">
        <v>1.2565999999999999</v>
      </c>
      <c r="V834" s="103">
        <v>6.8520000000000003</v>
      </c>
      <c r="W834" s="103">
        <v>8.7899999999999991</v>
      </c>
      <c r="X834" s="103">
        <v>7.6210000000000004</v>
      </c>
      <c r="Y834" s="103">
        <v>7.2210000000000001</v>
      </c>
      <c r="Z834" s="103">
        <v>14.304</v>
      </c>
      <c r="AA834" s="103">
        <v>1.4590000000000001</v>
      </c>
      <c r="AB834" s="103">
        <v>13.835000000000001</v>
      </c>
      <c r="AC834" s="103">
        <v>8.39</v>
      </c>
      <c r="AD834" s="103">
        <v>3.8485</v>
      </c>
      <c r="AE834" s="103">
        <v>33.639000000000003</v>
      </c>
      <c r="AF834" s="103">
        <v>4.3140000000000001</v>
      </c>
      <c r="AG834" s="103">
        <v>18.38</v>
      </c>
      <c r="AH834" s="103">
        <v>3.2605</v>
      </c>
      <c r="AI834" s="103">
        <v>17.911000000000001</v>
      </c>
      <c r="AJ834" s="103">
        <v>18.88</v>
      </c>
      <c r="AK834" s="103">
        <v>6.0830000000000002</v>
      </c>
      <c r="AL834" s="103">
        <v>6.452</v>
      </c>
      <c r="AM834" s="102">
        <v>13.366</v>
      </c>
    </row>
    <row r="835" spans="16:39" x14ac:dyDescent="0.25">
      <c r="P835" s="104">
        <v>0.83199999999999996</v>
      </c>
      <c r="Q835" s="103">
        <v>2.956</v>
      </c>
      <c r="R835" s="103">
        <v>10.448</v>
      </c>
      <c r="S835" s="103">
        <v>1.1359999999999999</v>
      </c>
      <c r="T835" s="103">
        <v>34.107999999999997</v>
      </c>
      <c r="U835" s="103">
        <v>1.2552000000000001</v>
      </c>
      <c r="V835" s="103">
        <v>6.8440000000000003</v>
      </c>
      <c r="W835" s="103">
        <v>8.7799999999999994</v>
      </c>
      <c r="X835" s="103">
        <v>7.6120000000000001</v>
      </c>
      <c r="Y835" s="103">
        <v>7.2119999999999997</v>
      </c>
      <c r="Z835" s="103">
        <v>14.288</v>
      </c>
      <c r="AA835" s="103">
        <v>1.458</v>
      </c>
      <c r="AB835" s="103">
        <v>13.82</v>
      </c>
      <c r="AC835" s="103">
        <v>8.3800000000000008</v>
      </c>
      <c r="AD835" s="103">
        <v>3.8420000000000001</v>
      </c>
      <c r="AE835" s="103">
        <v>33.607999999999997</v>
      </c>
      <c r="AF835" s="103">
        <v>4.3079999999999998</v>
      </c>
      <c r="AG835" s="103">
        <v>18.36</v>
      </c>
      <c r="AH835" s="103">
        <v>3.2559999999999998</v>
      </c>
      <c r="AI835" s="103">
        <v>17.891999999999999</v>
      </c>
      <c r="AJ835" s="103">
        <v>18.86</v>
      </c>
      <c r="AK835" s="103">
        <v>6.0759999999999996</v>
      </c>
      <c r="AL835" s="103">
        <v>6.444</v>
      </c>
      <c r="AM835" s="102">
        <v>13.352</v>
      </c>
    </row>
    <row r="836" spans="16:39" x14ac:dyDescent="0.25">
      <c r="P836" s="104">
        <v>0.83299999999999996</v>
      </c>
      <c r="Q836" s="103">
        <v>2.9514999999999998</v>
      </c>
      <c r="R836" s="103">
        <v>10.436999999999999</v>
      </c>
      <c r="S836" s="103">
        <v>1.1339999999999999</v>
      </c>
      <c r="T836" s="103">
        <v>34.076999999999998</v>
      </c>
      <c r="U836" s="103">
        <v>1.2538</v>
      </c>
      <c r="V836" s="103">
        <v>6.8360000000000003</v>
      </c>
      <c r="W836" s="103">
        <v>8.77</v>
      </c>
      <c r="X836" s="103">
        <v>7.6029999999999998</v>
      </c>
      <c r="Y836" s="103">
        <v>7.2030000000000003</v>
      </c>
      <c r="Z836" s="103">
        <v>14.272</v>
      </c>
      <c r="AA836" s="103">
        <v>1.4570000000000001</v>
      </c>
      <c r="AB836" s="103">
        <v>13.805</v>
      </c>
      <c r="AC836" s="103">
        <v>8.3699999999999992</v>
      </c>
      <c r="AD836" s="103">
        <v>3.8355000000000001</v>
      </c>
      <c r="AE836" s="103">
        <v>33.576999999999998</v>
      </c>
      <c r="AF836" s="103">
        <v>4.3019999999999996</v>
      </c>
      <c r="AG836" s="103">
        <v>18.34</v>
      </c>
      <c r="AH836" s="103">
        <v>3.2515000000000001</v>
      </c>
      <c r="AI836" s="103">
        <v>17.873000000000001</v>
      </c>
      <c r="AJ836" s="103">
        <v>18.84</v>
      </c>
      <c r="AK836" s="103">
        <v>6.069</v>
      </c>
      <c r="AL836" s="103">
        <v>6.4359999999999999</v>
      </c>
      <c r="AM836" s="102">
        <v>13.337999999999999</v>
      </c>
    </row>
    <row r="837" spans="16:39" x14ac:dyDescent="0.25">
      <c r="P837" s="104">
        <v>0.83399999999999996</v>
      </c>
      <c r="Q837" s="103">
        <v>2.9470000000000001</v>
      </c>
      <c r="R837" s="103">
        <v>10.426</v>
      </c>
      <c r="S837" s="103">
        <v>1.1319999999999999</v>
      </c>
      <c r="T837" s="103">
        <v>34.045999999999999</v>
      </c>
      <c r="U837" s="103">
        <v>1.2524</v>
      </c>
      <c r="V837" s="103">
        <v>6.8280000000000003</v>
      </c>
      <c r="W837" s="103">
        <v>8.76</v>
      </c>
      <c r="X837" s="103">
        <v>7.5940000000000003</v>
      </c>
      <c r="Y837" s="103">
        <v>7.194</v>
      </c>
      <c r="Z837" s="103">
        <v>14.256</v>
      </c>
      <c r="AA837" s="103">
        <v>1.456</v>
      </c>
      <c r="AB837" s="103">
        <v>13.79</v>
      </c>
      <c r="AC837" s="103">
        <v>8.36</v>
      </c>
      <c r="AD837" s="103">
        <v>3.8290000000000002</v>
      </c>
      <c r="AE837" s="103">
        <v>33.545999999999999</v>
      </c>
      <c r="AF837" s="103">
        <v>4.2960000000000003</v>
      </c>
      <c r="AG837" s="103">
        <v>18.32</v>
      </c>
      <c r="AH837" s="103">
        <v>3.2469999999999999</v>
      </c>
      <c r="AI837" s="103">
        <v>17.853999999999999</v>
      </c>
      <c r="AJ837" s="103">
        <v>18.82</v>
      </c>
      <c r="AK837" s="103">
        <v>6.0620000000000003</v>
      </c>
      <c r="AL837" s="103">
        <v>6.4279999999999999</v>
      </c>
      <c r="AM837" s="102">
        <v>13.324</v>
      </c>
    </row>
    <row r="838" spans="16:39" x14ac:dyDescent="0.25">
      <c r="P838" s="104">
        <v>0.83499999999999996</v>
      </c>
      <c r="Q838" s="103">
        <v>2.9424999999999999</v>
      </c>
      <c r="R838" s="103">
        <v>10.414999999999999</v>
      </c>
      <c r="S838" s="103">
        <v>1.1299999999999999</v>
      </c>
      <c r="T838" s="103">
        <v>34.015000000000001</v>
      </c>
      <c r="U838" s="103">
        <v>1.2509999999999999</v>
      </c>
      <c r="V838" s="103">
        <v>6.82</v>
      </c>
      <c r="W838" s="103">
        <v>8.75</v>
      </c>
      <c r="X838" s="103">
        <v>7.585</v>
      </c>
      <c r="Y838" s="103">
        <v>7.1849999999999996</v>
      </c>
      <c r="Z838" s="103">
        <v>14.24</v>
      </c>
      <c r="AA838" s="103">
        <v>1.4550000000000001</v>
      </c>
      <c r="AB838" s="103">
        <v>13.775</v>
      </c>
      <c r="AC838" s="103">
        <v>8.35</v>
      </c>
      <c r="AD838" s="103">
        <v>3.8224999999999998</v>
      </c>
      <c r="AE838" s="103">
        <v>33.515000000000001</v>
      </c>
      <c r="AF838" s="103">
        <v>4.29</v>
      </c>
      <c r="AG838" s="103">
        <v>18.3</v>
      </c>
      <c r="AH838" s="103">
        <v>3.2425000000000002</v>
      </c>
      <c r="AI838" s="103">
        <v>17.835000000000001</v>
      </c>
      <c r="AJ838" s="103">
        <v>18.8</v>
      </c>
      <c r="AK838" s="103">
        <v>6.0549999999999997</v>
      </c>
      <c r="AL838" s="103">
        <v>6.42</v>
      </c>
      <c r="AM838" s="102">
        <v>13.31</v>
      </c>
    </row>
    <row r="839" spans="16:39" x14ac:dyDescent="0.25">
      <c r="P839" s="104">
        <v>0.83599999999999997</v>
      </c>
      <c r="Q839" s="103">
        <v>2.9380000000000002</v>
      </c>
      <c r="R839" s="103">
        <v>10.404</v>
      </c>
      <c r="S839" s="103">
        <v>1.1279999999999999</v>
      </c>
      <c r="T839" s="103">
        <v>33.984000000000002</v>
      </c>
      <c r="U839" s="103">
        <v>1.2496</v>
      </c>
      <c r="V839" s="103">
        <v>6.8120000000000003</v>
      </c>
      <c r="W839" s="103">
        <v>8.74</v>
      </c>
      <c r="X839" s="103">
        <v>7.5759999999999996</v>
      </c>
      <c r="Y839" s="103">
        <v>7.1760000000000002</v>
      </c>
      <c r="Z839" s="103">
        <v>14.224</v>
      </c>
      <c r="AA839" s="103">
        <v>1.454</v>
      </c>
      <c r="AB839" s="103">
        <v>13.76</v>
      </c>
      <c r="AC839" s="103">
        <v>8.34</v>
      </c>
      <c r="AD839" s="103">
        <v>3.8159999999999998</v>
      </c>
      <c r="AE839" s="103">
        <v>33.484000000000002</v>
      </c>
      <c r="AF839" s="103">
        <v>4.2839999999999998</v>
      </c>
      <c r="AG839" s="103">
        <v>18.28</v>
      </c>
      <c r="AH839" s="103">
        <v>3.238</v>
      </c>
      <c r="AI839" s="103">
        <v>17.815999999999999</v>
      </c>
      <c r="AJ839" s="103">
        <v>18.78</v>
      </c>
      <c r="AK839" s="103">
        <v>6.048</v>
      </c>
      <c r="AL839" s="103">
        <v>6.4119999999999999</v>
      </c>
      <c r="AM839" s="102">
        <v>13.295999999999999</v>
      </c>
    </row>
    <row r="840" spans="16:39" x14ac:dyDescent="0.25">
      <c r="P840" s="104">
        <v>0.83699999999999997</v>
      </c>
      <c r="Q840" s="103">
        <v>2.9335</v>
      </c>
      <c r="R840" s="103">
        <v>10.393000000000001</v>
      </c>
      <c r="S840" s="103">
        <v>1.1259999999999999</v>
      </c>
      <c r="T840" s="103">
        <v>33.953000000000003</v>
      </c>
      <c r="U840" s="103">
        <v>1.2482</v>
      </c>
      <c r="V840" s="103">
        <v>6.8040000000000003</v>
      </c>
      <c r="W840" s="103">
        <v>8.73</v>
      </c>
      <c r="X840" s="103">
        <v>7.5670000000000002</v>
      </c>
      <c r="Y840" s="103">
        <v>7.1669999999999998</v>
      </c>
      <c r="Z840" s="103">
        <v>14.208</v>
      </c>
      <c r="AA840" s="103">
        <v>1.4530000000000001</v>
      </c>
      <c r="AB840" s="103">
        <v>13.744999999999999</v>
      </c>
      <c r="AC840" s="103">
        <v>8.33</v>
      </c>
      <c r="AD840" s="103">
        <v>3.8094999999999999</v>
      </c>
      <c r="AE840" s="103">
        <v>33.453000000000003</v>
      </c>
      <c r="AF840" s="103">
        <v>4.2779999999999996</v>
      </c>
      <c r="AG840" s="103">
        <v>18.260000000000002</v>
      </c>
      <c r="AH840" s="103">
        <v>3.2334999999999998</v>
      </c>
      <c r="AI840" s="103">
        <v>17.797000000000001</v>
      </c>
      <c r="AJ840" s="103">
        <v>18.760000000000002</v>
      </c>
      <c r="AK840" s="103">
        <v>6.0410000000000004</v>
      </c>
      <c r="AL840" s="103">
        <v>6.4039999999999999</v>
      </c>
      <c r="AM840" s="102">
        <v>13.282</v>
      </c>
    </row>
    <row r="841" spans="16:39" x14ac:dyDescent="0.25">
      <c r="P841" s="104">
        <v>0.83799999999999997</v>
      </c>
      <c r="Q841" s="103">
        <v>2.9289999999999998</v>
      </c>
      <c r="R841" s="103">
        <v>10.382</v>
      </c>
      <c r="S841" s="103">
        <v>1.1240000000000001</v>
      </c>
      <c r="T841" s="103">
        <v>33.921999999999997</v>
      </c>
      <c r="U841" s="103">
        <v>1.2467999999999999</v>
      </c>
      <c r="V841" s="103">
        <v>6.7960000000000003</v>
      </c>
      <c r="W841" s="103">
        <v>8.7200000000000006</v>
      </c>
      <c r="X841" s="103">
        <v>7.5579999999999998</v>
      </c>
      <c r="Y841" s="103">
        <v>7.1580000000000004</v>
      </c>
      <c r="Z841" s="103">
        <v>14.192</v>
      </c>
      <c r="AA841" s="103">
        <v>1.452</v>
      </c>
      <c r="AB841" s="103">
        <v>13.73</v>
      </c>
      <c r="AC841" s="103">
        <v>8.32</v>
      </c>
      <c r="AD841" s="103">
        <v>3.8029999999999999</v>
      </c>
      <c r="AE841" s="103">
        <v>33.421999999999997</v>
      </c>
      <c r="AF841" s="103">
        <v>4.2720000000000002</v>
      </c>
      <c r="AG841" s="103">
        <v>18.239999999999998</v>
      </c>
      <c r="AH841" s="103">
        <v>3.2290000000000001</v>
      </c>
      <c r="AI841" s="103">
        <v>17.777999999999999</v>
      </c>
      <c r="AJ841" s="103">
        <v>18.739999999999998</v>
      </c>
      <c r="AK841" s="103">
        <v>6.0339999999999998</v>
      </c>
      <c r="AL841" s="103">
        <v>6.3959999999999999</v>
      </c>
      <c r="AM841" s="102">
        <v>13.268000000000001</v>
      </c>
    </row>
    <row r="842" spans="16:39" x14ac:dyDescent="0.25">
      <c r="P842" s="104">
        <v>0.83899999999999997</v>
      </c>
      <c r="Q842" s="103">
        <v>2.9245000000000001</v>
      </c>
      <c r="R842" s="103">
        <v>10.371</v>
      </c>
      <c r="S842" s="103">
        <v>1.1220000000000001</v>
      </c>
      <c r="T842" s="103">
        <v>33.890999999999998</v>
      </c>
      <c r="U842" s="103">
        <v>1.2454000000000001</v>
      </c>
      <c r="V842" s="103">
        <v>6.7880000000000003</v>
      </c>
      <c r="W842" s="103">
        <v>8.7100000000000009</v>
      </c>
      <c r="X842" s="103">
        <v>7.5490000000000004</v>
      </c>
      <c r="Y842" s="103">
        <v>7.149</v>
      </c>
      <c r="Z842" s="103">
        <v>14.176</v>
      </c>
      <c r="AA842" s="103">
        <v>1.4510000000000001</v>
      </c>
      <c r="AB842" s="103">
        <v>13.715</v>
      </c>
      <c r="AC842" s="103">
        <v>8.31</v>
      </c>
      <c r="AD842" s="103">
        <v>3.7965</v>
      </c>
      <c r="AE842" s="103">
        <v>33.390999999999998</v>
      </c>
      <c r="AF842" s="103">
        <v>4.266</v>
      </c>
      <c r="AG842" s="103">
        <v>18.22</v>
      </c>
      <c r="AH842" s="103">
        <v>3.2244999999999999</v>
      </c>
      <c r="AI842" s="103">
        <v>17.759</v>
      </c>
      <c r="AJ842" s="103">
        <v>18.72</v>
      </c>
      <c r="AK842" s="103">
        <v>6.0270000000000001</v>
      </c>
      <c r="AL842" s="103">
        <v>6.3879999999999999</v>
      </c>
      <c r="AM842" s="102">
        <v>13.254</v>
      </c>
    </row>
    <row r="843" spans="16:39" x14ac:dyDescent="0.25">
      <c r="P843" s="104">
        <v>0.84</v>
      </c>
      <c r="Q843" s="103">
        <v>2.92</v>
      </c>
      <c r="R843" s="103">
        <v>10.36</v>
      </c>
      <c r="S843" s="103">
        <v>1.1200000000000001</v>
      </c>
      <c r="T843" s="103">
        <v>33.86</v>
      </c>
      <c r="U843" s="103">
        <v>1.244</v>
      </c>
      <c r="V843" s="103">
        <v>6.78</v>
      </c>
      <c r="W843" s="103">
        <v>8.6999999999999993</v>
      </c>
      <c r="X843" s="103">
        <v>7.54</v>
      </c>
      <c r="Y843" s="103">
        <v>7.14</v>
      </c>
      <c r="Z843" s="103">
        <v>14.16</v>
      </c>
      <c r="AA843" s="103">
        <v>1.45</v>
      </c>
      <c r="AB843" s="103">
        <v>13.7</v>
      </c>
      <c r="AC843" s="103">
        <v>8.3000000000000007</v>
      </c>
      <c r="AD843" s="103">
        <v>3.79</v>
      </c>
      <c r="AE843" s="103">
        <v>33.36</v>
      </c>
      <c r="AF843" s="103">
        <v>4.26</v>
      </c>
      <c r="AG843" s="103">
        <v>18.2</v>
      </c>
      <c r="AH843" s="103">
        <v>3.22</v>
      </c>
      <c r="AI843" s="103">
        <v>17.739999999999998</v>
      </c>
      <c r="AJ843" s="103">
        <v>18.7</v>
      </c>
      <c r="AK843" s="103">
        <v>6.02</v>
      </c>
      <c r="AL843" s="103">
        <v>6.38</v>
      </c>
      <c r="AM843" s="102">
        <v>13.24</v>
      </c>
    </row>
    <row r="844" spans="16:39" x14ac:dyDescent="0.25">
      <c r="P844" s="104">
        <v>0.84099999999999997</v>
      </c>
      <c r="Q844" s="103">
        <v>2.9155000000000002</v>
      </c>
      <c r="R844" s="103">
        <v>10.349</v>
      </c>
      <c r="S844" s="103">
        <v>1.1180000000000001</v>
      </c>
      <c r="T844" s="103">
        <v>33.829000000000001</v>
      </c>
      <c r="U844" s="103">
        <v>1.2425999999999999</v>
      </c>
      <c r="V844" s="103">
        <v>6.7720000000000002</v>
      </c>
      <c r="W844" s="103">
        <v>8.69</v>
      </c>
      <c r="X844" s="103">
        <v>7.5309999999999997</v>
      </c>
      <c r="Y844" s="103">
        <v>7.1310000000000002</v>
      </c>
      <c r="Z844" s="103">
        <v>14.144</v>
      </c>
      <c r="AA844" s="103">
        <v>1.4490000000000001</v>
      </c>
      <c r="AB844" s="103">
        <v>13.685</v>
      </c>
      <c r="AC844" s="103">
        <v>8.2899999999999991</v>
      </c>
      <c r="AD844" s="103">
        <v>3.7835000000000001</v>
      </c>
      <c r="AE844" s="103">
        <v>33.329000000000001</v>
      </c>
      <c r="AF844" s="103">
        <v>4.2539999999999996</v>
      </c>
      <c r="AG844" s="103">
        <v>18.18</v>
      </c>
      <c r="AH844" s="103">
        <v>3.2155</v>
      </c>
      <c r="AI844" s="103">
        <v>17.721</v>
      </c>
      <c r="AJ844" s="103">
        <v>18.68</v>
      </c>
      <c r="AK844" s="103">
        <v>6.0129999999999999</v>
      </c>
      <c r="AL844" s="103">
        <v>6.3719999999999999</v>
      </c>
      <c r="AM844" s="102">
        <v>13.226000000000001</v>
      </c>
    </row>
    <row r="845" spans="16:39" x14ac:dyDescent="0.25">
      <c r="P845" s="104">
        <v>0.84199999999999997</v>
      </c>
      <c r="Q845" s="103">
        <v>2.911</v>
      </c>
      <c r="R845" s="103">
        <v>10.337999999999999</v>
      </c>
      <c r="S845" s="103">
        <v>1.1160000000000001</v>
      </c>
      <c r="T845" s="103">
        <v>33.798000000000002</v>
      </c>
      <c r="U845" s="103">
        <v>1.2412000000000001</v>
      </c>
      <c r="V845" s="103">
        <v>6.7640000000000002</v>
      </c>
      <c r="W845" s="103">
        <v>8.68</v>
      </c>
      <c r="X845" s="103">
        <v>7.5220000000000002</v>
      </c>
      <c r="Y845" s="103">
        <v>7.1219999999999999</v>
      </c>
      <c r="Z845" s="103">
        <v>14.128</v>
      </c>
      <c r="AA845" s="103">
        <v>1.448</v>
      </c>
      <c r="AB845" s="103">
        <v>13.67</v>
      </c>
      <c r="AC845" s="103">
        <v>8.2799999999999994</v>
      </c>
      <c r="AD845" s="103">
        <v>3.7770000000000001</v>
      </c>
      <c r="AE845" s="103">
        <v>33.298000000000002</v>
      </c>
      <c r="AF845" s="103">
        <v>4.2480000000000002</v>
      </c>
      <c r="AG845" s="103">
        <v>18.16</v>
      </c>
      <c r="AH845" s="103">
        <v>3.2109999999999999</v>
      </c>
      <c r="AI845" s="103">
        <v>17.702000000000002</v>
      </c>
      <c r="AJ845" s="103">
        <v>18.66</v>
      </c>
      <c r="AK845" s="103">
        <v>6.0060000000000002</v>
      </c>
      <c r="AL845" s="103">
        <v>6.3639999999999999</v>
      </c>
      <c r="AM845" s="102">
        <v>13.212</v>
      </c>
    </row>
    <row r="846" spans="16:39" x14ac:dyDescent="0.25">
      <c r="P846" s="104">
        <v>0.84299999999999997</v>
      </c>
      <c r="Q846" s="103">
        <v>2.9064999999999999</v>
      </c>
      <c r="R846" s="103">
        <v>10.327</v>
      </c>
      <c r="S846" s="103">
        <v>1.1140000000000001</v>
      </c>
      <c r="T846" s="103">
        <v>33.767000000000003</v>
      </c>
      <c r="U846" s="103">
        <v>1.2398</v>
      </c>
      <c r="V846" s="103">
        <v>6.7560000000000002</v>
      </c>
      <c r="W846" s="103">
        <v>8.67</v>
      </c>
      <c r="X846" s="103">
        <v>7.5129999999999999</v>
      </c>
      <c r="Y846" s="103">
        <v>7.1130000000000004</v>
      </c>
      <c r="Z846" s="103">
        <v>14.112</v>
      </c>
      <c r="AA846" s="103">
        <v>1.4470000000000001</v>
      </c>
      <c r="AB846" s="103">
        <v>13.654999999999999</v>
      </c>
      <c r="AC846" s="103">
        <v>8.27</v>
      </c>
      <c r="AD846" s="103">
        <v>3.7705000000000002</v>
      </c>
      <c r="AE846" s="103">
        <v>33.267000000000003</v>
      </c>
      <c r="AF846" s="103">
        <v>4.242</v>
      </c>
      <c r="AG846" s="103">
        <v>18.14</v>
      </c>
      <c r="AH846" s="103">
        <v>3.2065000000000001</v>
      </c>
      <c r="AI846" s="103">
        <v>17.683</v>
      </c>
      <c r="AJ846" s="103">
        <v>18.64</v>
      </c>
      <c r="AK846" s="103">
        <v>5.9989999999999997</v>
      </c>
      <c r="AL846" s="103">
        <v>6.3559999999999999</v>
      </c>
      <c r="AM846" s="102">
        <v>13.198</v>
      </c>
    </row>
    <row r="847" spans="16:39" x14ac:dyDescent="0.25">
      <c r="P847" s="104">
        <v>0.84399999999999997</v>
      </c>
      <c r="Q847" s="103">
        <v>2.9020000000000001</v>
      </c>
      <c r="R847" s="103">
        <v>10.316000000000001</v>
      </c>
      <c r="S847" s="103">
        <v>1.1120000000000001</v>
      </c>
      <c r="T847" s="103">
        <v>33.735999999999997</v>
      </c>
      <c r="U847" s="103">
        <v>1.2383999999999999</v>
      </c>
      <c r="V847" s="103">
        <v>6.7480000000000002</v>
      </c>
      <c r="W847" s="103">
        <v>8.66</v>
      </c>
      <c r="X847" s="103">
        <v>7.5039999999999996</v>
      </c>
      <c r="Y847" s="103">
        <v>7.1040000000000001</v>
      </c>
      <c r="Z847" s="103">
        <v>14.096</v>
      </c>
      <c r="AA847" s="103">
        <v>1.446</v>
      </c>
      <c r="AB847" s="103">
        <v>13.64</v>
      </c>
      <c r="AC847" s="103">
        <v>8.26</v>
      </c>
      <c r="AD847" s="103">
        <v>3.7639999999999998</v>
      </c>
      <c r="AE847" s="103">
        <v>33.235999999999997</v>
      </c>
      <c r="AF847" s="103">
        <v>4.2359999999999998</v>
      </c>
      <c r="AG847" s="103">
        <v>18.12</v>
      </c>
      <c r="AH847" s="103">
        <v>3.202</v>
      </c>
      <c r="AI847" s="103">
        <v>17.664000000000001</v>
      </c>
      <c r="AJ847" s="103">
        <v>18.62</v>
      </c>
      <c r="AK847" s="103">
        <v>5.992</v>
      </c>
      <c r="AL847" s="103">
        <v>6.3479999999999999</v>
      </c>
      <c r="AM847" s="102">
        <v>13.183999999999999</v>
      </c>
    </row>
    <row r="848" spans="16:39" x14ac:dyDescent="0.25">
      <c r="P848" s="104">
        <v>0.84499999999999997</v>
      </c>
      <c r="Q848" s="103">
        <v>2.8975</v>
      </c>
      <c r="R848" s="103">
        <v>10.305</v>
      </c>
      <c r="S848" s="103">
        <v>1.1100000000000001</v>
      </c>
      <c r="T848" s="103">
        <v>33.704999999999998</v>
      </c>
      <c r="U848" s="103">
        <v>1.2370000000000001</v>
      </c>
      <c r="V848" s="103">
        <v>6.74</v>
      </c>
      <c r="W848" s="103">
        <v>8.65</v>
      </c>
      <c r="X848" s="103">
        <v>7.4950000000000001</v>
      </c>
      <c r="Y848" s="103">
        <v>7.0949999999999998</v>
      </c>
      <c r="Z848" s="103">
        <v>14.08</v>
      </c>
      <c r="AA848" s="103">
        <v>1.4450000000000001</v>
      </c>
      <c r="AB848" s="103">
        <v>13.625</v>
      </c>
      <c r="AC848" s="103">
        <v>8.25</v>
      </c>
      <c r="AD848" s="103">
        <v>3.7574999999999998</v>
      </c>
      <c r="AE848" s="103">
        <v>33.204999999999998</v>
      </c>
      <c r="AF848" s="103">
        <v>4.2300000000000004</v>
      </c>
      <c r="AG848" s="103">
        <v>18.100000000000001</v>
      </c>
      <c r="AH848" s="103">
        <v>3.1974999999999998</v>
      </c>
      <c r="AI848" s="103">
        <v>17.645</v>
      </c>
      <c r="AJ848" s="103">
        <v>18.600000000000001</v>
      </c>
      <c r="AK848" s="103">
        <v>5.9850000000000003</v>
      </c>
      <c r="AL848" s="103">
        <v>6.34</v>
      </c>
      <c r="AM848" s="102">
        <v>13.17</v>
      </c>
    </row>
    <row r="849" spans="16:39" x14ac:dyDescent="0.25">
      <c r="P849" s="104">
        <v>0.84599999999999997</v>
      </c>
      <c r="Q849" s="103">
        <v>2.8929999999999998</v>
      </c>
      <c r="R849" s="103">
        <v>10.294</v>
      </c>
      <c r="S849" s="103">
        <v>1.1080000000000001</v>
      </c>
      <c r="T849" s="103">
        <v>33.673999999999999</v>
      </c>
      <c r="U849" s="103">
        <v>1.2356</v>
      </c>
      <c r="V849" s="103">
        <v>6.7320000000000002</v>
      </c>
      <c r="W849" s="103">
        <v>8.64</v>
      </c>
      <c r="X849" s="103">
        <v>7.4859999999999998</v>
      </c>
      <c r="Y849" s="103">
        <v>7.0860000000000003</v>
      </c>
      <c r="Z849" s="103">
        <v>14.064</v>
      </c>
      <c r="AA849" s="103">
        <v>1.444</v>
      </c>
      <c r="AB849" s="103">
        <v>13.61</v>
      </c>
      <c r="AC849" s="103">
        <v>8.24</v>
      </c>
      <c r="AD849" s="103">
        <v>3.7509999999999999</v>
      </c>
      <c r="AE849" s="103">
        <v>33.173999999999999</v>
      </c>
      <c r="AF849" s="103">
        <v>4.2240000000000002</v>
      </c>
      <c r="AG849" s="103">
        <v>18.079999999999998</v>
      </c>
      <c r="AH849" s="103">
        <v>3.1930000000000001</v>
      </c>
      <c r="AI849" s="103">
        <v>17.626000000000001</v>
      </c>
      <c r="AJ849" s="103">
        <v>18.579999999999998</v>
      </c>
      <c r="AK849" s="103">
        <v>5.9779999999999998</v>
      </c>
      <c r="AL849" s="103">
        <v>6.3319999999999999</v>
      </c>
      <c r="AM849" s="102">
        <v>13.156000000000001</v>
      </c>
    </row>
    <row r="850" spans="16:39" x14ac:dyDescent="0.25">
      <c r="P850" s="104">
        <v>0.84699999999999998</v>
      </c>
      <c r="Q850" s="103">
        <v>2.8885000000000001</v>
      </c>
      <c r="R850" s="103">
        <v>10.282999999999999</v>
      </c>
      <c r="S850" s="103">
        <v>1.1060000000000001</v>
      </c>
      <c r="T850" s="103">
        <v>33.643000000000001</v>
      </c>
      <c r="U850" s="103">
        <v>1.2342</v>
      </c>
      <c r="V850" s="103">
        <v>6.7240000000000002</v>
      </c>
      <c r="W850" s="103">
        <v>8.6300000000000008</v>
      </c>
      <c r="X850" s="103">
        <v>7.4770000000000003</v>
      </c>
      <c r="Y850" s="103">
        <v>7.077</v>
      </c>
      <c r="Z850" s="103">
        <v>14.048</v>
      </c>
      <c r="AA850" s="103">
        <v>1.4430000000000001</v>
      </c>
      <c r="AB850" s="103">
        <v>13.595000000000001</v>
      </c>
      <c r="AC850" s="103">
        <v>8.23</v>
      </c>
      <c r="AD850" s="103">
        <v>3.7444999999999999</v>
      </c>
      <c r="AE850" s="103">
        <v>33.143000000000001</v>
      </c>
      <c r="AF850" s="103">
        <v>4.218</v>
      </c>
      <c r="AG850" s="103">
        <v>18.059999999999999</v>
      </c>
      <c r="AH850" s="103">
        <v>3.1884999999999999</v>
      </c>
      <c r="AI850" s="103">
        <v>17.606999999999999</v>
      </c>
      <c r="AJ850" s="103">
        <v>18.559999999999999</v>
      </c>
      <c r="AK850" s="103">
        <v>5.9710000000000001</v>
      </c>
      <c r="AL850" s="103">
        <v>6.3239999999999998</v>
      </c>
      <c r="AM850" s="102">
        <v>13.141999999999999</v>
      </c>
    </row>
    <row r="851" spans="16:39" x14ac:dyDescent="0.25">
      <c r="P851" s="104">
        <v>0.84799999999999998</v>
      </c>
      <c r="Q851" s="103">
        <v>2.8839999999999999</v>
      </c>
      <c r="R851" s="103">
        <v>10.272</v>
      </c>
      <c r="S851" s="103">
        <v>1.1040000000000001</v>
      </c>
      <c r="T851" s="103">
        <v>33.612000000000002</v>
      </c>
      <c r="U851" s="103">
        <v>1.2327999999999999</v>
      </c>
      <c r="V851" s="103">
        <v>6.7160000000000002</v>
      </c>
      <c r="W851" s="103">
        <v>8.6199999999999992</v>
      </c>
      <c r="X851" s="103">
        <v>7.468</v>
      </c>
      <c r="Y851" s="103">
        <v>7.0679999999999996</v>
      </c>
      <c r="Z851" s="103">
        <v>14.032</v>
      </c>
      <c r="AA851" s="103">
        <v>1.4419999999999999</v>
      </c>
      <c r="AB851" s="103">
        <v>13.58</v>
      </c>
      <c r="AC851" s="103">
        <v>8.2200000000000006</v>
      </c>
      <c r="AD851" s="103">
        <v>3.738</v>
      </c>
      <c r="AE851" s="103">
        <v>33.112000000000002</v>
      </c>
      <c r="AF851" s="103">
        <v>4.2119999999999997</v>
      </c>
      <c r="AG851" s="103">
        <v>18.04</v>
      </c>
      <c r="AH851" s="103">
        <v>3.1840000000000002</v>
      </c>
      <c r="AI851" s="103">
        <v>17.588000000000001</v>
      </c>
      <c r="AJ851" s="103">
        <v>18.54</v>
      </c>
      <c r="AK851" s="103">
        <v>5.9640000000000004</v>
      </c>
      <c r="AL851" s="103">
        <v>6.3159999999999998</v>
      </c>
      <c r="AM851" s="102">
        <v>13.128</v>
      </c>
    </row>
    <row r="852" spans="16:39" x14ac:dyDescent="0.25">
      <c r="P852" s="104">
        <v>0.84899999999999998</v>
      </c>
      <c r="Q852" s="103">
        <v>2.8795000000000002</v>
      </c>
      <c r="R852" s="103">
        <v>10.260999999999999</v>
      </c>
      <c r="S852" s="103">
        <v>1.1020000000000001</v>
      </c>
      <c r="T852" s="103">
        <v>33.581000000000003</v>
      </c>
      <c r="U852" s="103">
        <v>1.2314000000000001</v>
      </c>
      <c r="V852" s="103">
        <v>6.7080000000000002</v>
      </c>
      <c r="W852" s="103">
        <v>8.61</v>
      </c>
      <c r="X852" s="103">
        <v>7.4589999999999996</v>
      </c>
      <c r="Y852" s="103">
        <v>7.0590000000000002</v>
      </c>
      <c r="Z852" s="103">
        <v>14.016</v>
      </c>
      <c r="AA852" s="103">
        <v>1.4410000000000001</v>
      </c>
      <c r="AB852" s="103">
        <v>13.565</v>
      </c>
      <c r="AC852" s="103">
        <v>8.2100000000000009</v>
      </c>
      <c r="AD852" s="103">
        <v>3.7315</v>
      </c>
      <c r="AE852" s="103">
        <v>33.081000000000003</v>
      </c>
      <c r="AF852" s="103">
        <v>4.2060000000000004</v>
      </c>
      <c r="AG852" s="103">
        <v>18.02</v>
      </c>
      <c r="AH852" s="103">
        <v>3.1795</v>
      </c>
      <c r="AI852" s="103">
        <v>17.568999999999999</v>
      </c>
      <c r="AJ852" s="103">
        <v>18.52</v>
      </c>
      <c r="AK852" s="103">
        <v>5.9569999999999999</v>
      </c>
      <c r="AL852" s="103">
        <v>6.3079999999999998</v>
      </c>
      <c r="AM852" s="102">
        <v>13.114000000000001</v>
      </c>
    </row>
    <row r="853" spans="16:39" x14ac:dyDescent="0.25">
      <c r="P853" s="104">
        <v>0.85</v>
      </c>
      <c r="Q853" s="103">
        <v>2.875</v>
      </c>
      <c r="R853" s="103">
        <v>10.25</v>
      </c>
      <c r="S853" s="103">
        <v>1.1000000000000001</v>
      </c>
      <c r="T853" s="103">
        <v>33.549999999999997</v>
      </c>
      <c r="U853" s="103">
        <v>1.23</v>
      </c>
      <c r="V853" s="103">
        <v>6.7</v>
      </c>
      <c r="W853" s="103">
        <v>8.6</v>
      </c>
      <c r="X853" s="103">
        <v>7.45</v>
      </c>
      <c r="Y853" s="103">
        <v>7.05</v>
      </c>
      <c r="Z853" s="103">
        <v>14</v>
      </c>
      <c r="AA853" s="103">
        <v>1.44</v>
      </c>
      <c r="AB853" s="103">
        <v>13.55</v>
      </c>
      <c r="AC853" s="103">
        <v>8.1999999999999993</v>
      </c>
      <c r="AD853" s="103">
        <v>3.7250000000000001</v>
      </c>
      <c r="AE853" s="103">
        <v>33.049999999999997</v>
      </c>
      <c r="AF853" s="103">
        <v>4.2</v>
      </c>
      <c r="AG853" s="103">
        <v>18</v>
      </c>
      <c r="AH853" s="103">
        <v>3.1749999999999998</v>
      </c>
      <c r="AI853" s="103">
        <v>17.55</v>
      </c>
      <c r="AJ853" s="103">
        <v>18.5</v>
      </c>
      <c r="AK853" s="103">
        <v>5.95</v>
      </c>
      <c r="AL853" s="103">
        <v>6.3</v>
      </c>
      <c r="AM853" s="102">
        <v>13.1</v>
      </c>
    </row>
    <row r="854" spans="16:39" x14ac:dyDescent="0.25">
      <c r="P854" s="104">
        <v>0.85099999999999998</v>
      </c>
      <c r="Q854" s="103">
        <v>2.8704999999999998</v>
      </c>
      <c r="R854" s="103">
        <v>10.239000000000001</v>
      </c>
      <c r="S854" s="103">
        <v>1.0980000000000001</v>
      </c>
      <c r="T854" s="103">
        <v>33.518999999999998</v>
      </c>
      <c r="U854" s="103">
        <v>1.2285999999999999</v>
      </c>
      <c r="V854" s="103">
        <v>6.6920000000000002</v>
      </c>
      <c r="W854" s="103">
        <v>8.59</v>
      </c>
      <c r="X854" s="103">
        <v>7.4409999999999998</v>
      </c>
      <c r="Y854" s="103">
        <v>7.0410000000000004</v>
      </c>
      <c r="Z854" s="103">
        <v>13.984</v>
      </c>
      <c r="AA854" s="103">
        <v>1.4390000000000001</v>
      </c>
      <c r="AB854" s="103">
        <v>13.535</v>
      </c>
      <c r="AC854" s="103">
        <v>8.19</v>
      </c>
      <c r="AD854" s="103">
        <v>3.7185000000000001</v>
      </c>
      <c r="AE854" s="103">
        <v>33.018999999999998</v>
      </c>
      <c r="AF854" s="103">
        <v>4.194</v>
      </c>
      <c r="AG854" s="103">
        <v>17.98</v>
      </c>
      <c r="AH854" s="103">
        <v>3.1705000000000001</v>
      </c>
      <c r="AI854" s="103">
        <v>17.530999999999999</v>
      </c>
      <c r="AJ854" s="103">
        <v>18.48</v>
      </c>
      <c r="AK854" s="103">
        <v>5.9429999999999996</v>
      </c>
      <c r="AL854" s="103">
        <v>6.2919999999999998</v>
      </c>
      <c r="AM854" s="102">
        <v>13.086</v>
      </c>
    </row>
    <row r="855" spans="16:39" x14ac:dyDescent="0.25">
      <c r="P855" s="104">
        <v>0.85199999999999998</v>
      </c>
      <c r="Q855" s="103">
        <v>2.8660000000000001</v>
      </c>
      <c r="R855" s="103">
        <v>10.228</v>
      </c>
      <c r="S855" s="103">
        <v>1.0960000000000001</v>
      </c>
      <c r="T855" s="103">
        <v>33.488</v>
      </c>
      <c r="U855" s="103">
        <v>1.2272000000000001</v>
      </c>
      <c r="V855" s="103">
        <v>6.6840000000000002</v>
      </c>
      <c r="W855" s="103">
        <v>8.58</v>
      </c>
      <c r="X855" s="103">
        <v>7.4320000000000004</v>
      </c>
      <c r="Y855" s="103">
        <v>7.032</v>
      </c>
      <c r="Z855" s="103">
        <v>13.968</v>
      </c>
      <c r="AA855" s="103">
        <v>1.4379999999999999</v>
      </c>
      <c r="AB855" s="103">
        <v>13.52</v>
      </c>
      <c r="AC855" s="103">
        <v>8.18</v>
      </c>
      <c r="AD855" s="103">
        <v>3.7120000000000002</v>
      </c>
      <c r="AE855" s="103">
        <v>32.988</v>
      </c>
      <c r="AF855" s="103">
        <v>4.1879999999999997</v>
      </c>
      <c r="AG855" s="103">
        <v>17.96</v>
      </c>
      <c r="AH855" s="103">
        <v>3.1659999999999999</v>
      </c>
      <c r="AI855" s="103">
        <v>17.512</v>
      </c>
      <c r="AJ855" s="103">
        <v>18.46</v>
      </c>
      <c r="AK855" s="103">
        <v>5.9359999999999999</v>
      </c>
      <c r="AL855" s="103">
        <v>6.2839999999999998</v>
      </c>
      <c r="AM855" s="102">
        <v>13.071999999999999</v>
      </c>
    </row>
    <row r="856" spans="16:39" x14ac:dyDescent="0.25">
      <c r="P856" s="104">
        <v>0.85299999999999998</v>
      </c>
      <c r="Q856" s="103">
        <v>2.8614999999999999</v>
      </c>
      <c r="R856" s="103">
        <v>10.217000000000001</v>
      </c>
      <c r="S856" s="103">
        <v>1.0940000000000001</v>
      </c>
      <c r="T856" s="103">
        <v>33.457000000000001</v>
      </c>
      <c r="U856" s="103">
        <v>1.2258</v>
      </c>
      <c r="V856" s="103">
        <v>6.6760000000000002</v>
      </c>
      <c r="W856" s="103">
        <v>8.57</v>
      </c>
      <c r="X856" s="103">
        <v>7.423</v>
      </c>
      <c r="Y856" s="103">
        <v>7.0229999999999997</v>
      </c>
      <c r="Z856" s="103">
        <v>13.952</v>
      </c>
      <c r="AA856" s="103">
        <v>1.4370000000000001</v>
      </c>
      <c r="AB856" s="103">
        <v>13.505000000000001</v>
      </c>
      <c r="AC856" s="103">
        <v>8.17</v>
      </c>
      <c r="AD856" s="103">
        <v>3.7054999999999998</v>
      </c>
      <c r="AE856" s="103">
        <v>32.957000000000001</v>
      </c>
      <c r="AF856" s="103">
        <v>4.1820000000000004</v>
      </c>
      <c r="AG856" s="103">
        <v>17.940000000000001</v>
      </c>
      <c r="AH856" s="103">
        <v>3.1615000000000002</v>
      </c>
      <c r="AI856" s="103">
        <v>17.492999999999999</v>
      </c>
      <c r="AJ856" s="103">
        <v>18.440000000000001</v>
      </c>
      <c r="AK856" s="103">
        <v>5.9290000000000003</v>
      </c>
      <c r="AL856" s="103">
        <v>6.2759999999999998</v>
      </c>
      <c r="AM856" s="102">
        <v>13.058</v>
      </c>
    </row>
    <row r="857" spans="16:39" x14ac:dyDescent="0.25">
      <c r="P857" s="104">
        <v>0.85399999999999998</v>
      </c>
      <c r="Q857" s="103">
        <v>2.8570000000000002</v>
      </c>
      <c r="R857" s="103">
        <v>10.206</v>
      </c>
      <c r="S857" s="103">
        <v>1.0920000000000001</v>
      </c>
      <c r="T857" s="103">
        <v>33.426000000000002</v>
      </c>
      <c r="U857" s="103">
        <v>1.2243999999999999</v>
      </c>
      <c r="V857" s="103">
        <v>6.6680000000000001</v>
      </c>
      <c r="W857" s="103">
        <v>8.56</v>
      </c>
      <c r="X857" s="103">
        <v>7.4139999999999997</v>
      </c>
      <c r="Y857" s="103">
        <v>7.0140000000000002</v>
      </c>
      <c r="Z857" s="103">
        <v>13.936</v>
      </c>
      <c r="AA857" s="103">
        <v>1.4359999999999999</v>
      </c>
      <c r="AB857" s="103">
        <v>13.49</v>
      </c>
      <c r="AC857" s="103">
        <v>8.16</v>
      </c>
      <c r="AD857" s="103">
        <v>3.6989999999999998</v>
      </c>
      <c r="AE857" s="103">
        <v>32.926000000000002</v>
      </c>
      <c r="AF857" s="103">
        <v>4.1760000000000002</v>
      </c>
      <c r="AG857" s="103">
        <v>17.920000000000002</v>
      </c>
      <c r="AH857" s="103">
        <v>3.157</v>
      </c>
      <c r="AI857" s="103">
        <v>17.474</v>
      </c>
      <c r="AJ857" s="103">
        <v>18.420000000000002</v>
      </c>
      <c r="AK857" s="103">
        <v>5.9219999999999997</v>
      </c>
      <c r="AL857" s="103">
        <v>6.2679999999999998</v>
      </c>
      <c r="AM857" s="102">
        <v>13.044</v>
      </c>
    </row>
    <row r="858" spans="16:39" x14ac:dyDescent="0.25">
      <c r="P858" s="104">
        <v>0.85499999999999998</v>
      </c>
      <c r="Q858" s="103">
        <v>2.8525</v>
      </c>
      <c r="R858" s="103">
        <v>10.195</v>
      </c>
      <c r="S858" s="103">
        <v>1.0900000000000001</v>
      </c>
      <c r="T858" s="103">
        <v>33.395000000000003</v>
      </c>
      <c r="U858" s="103">
        <v>1.2230000000000001</v>
      </c>
      <c r="V858" s="103">
        <v>6.66</v>
      </c>
      <c r="W858" s="103">
        <v>8.5500000000000007</v>
      </c>
      <c r="X858" s="103">
        <v>7.4050000000000002</v>
      </c>
      <c r="Y858" s="103">
        <v>7.0049999999999999</v>
      </c>
      <c r="Z858" s="103">
        <v>13.92</v>
      </c>
      <c r="AA858" s="103">
        <v>1.4350000000000001</v>
      </c>
      <c r="AB858" s="103">
        <v>13.475</v>
      </c>
      <c r="AC858" s="103">
        <v>8.15</v>
      </c>
      <c r="AD858" s="103">
        <v>3.6924999999999999</v>
      </c>
      <c r="AE858" s="103">
        <v>32.895000000000003</v>
      </c>
      <c r="AF858" s="103">
        <v>4.17</v>
      </c>
      <c r="AG858" s="103">
        <v>17.899999999999999</v>
      </c>
      <c r="AH858" s="103">
        <v>3.1524999999999999</v>
      </c>
      <c r="AI858" s="103">
        <v>17.454999999999998</v>
      </c>
      <c r="AJ858" s="103">
        <v>18.399999999999999</v>
      </c>
      <c r="AK858" s="103">
        <v>5.915</v>
      </c>
      <c r="AL858" s="103">
        <v>6.26</v>
      </c>
      <c r="AM858" s="102">
        <v>13.03</v>
      </c>
    </row>
    <row r="859" spans="16:39" x14ac:dyDescent="0.25">
      <c r="P859" s="104">
        <v>0.85599999999999998</v>
      </c>
      <c r="Q859" s="103">
        <v>2.8479999999999999</v>
      </c>
      <c r="R859" s="103">
        <v>10.183999999999999</v>
      </c>
      <c r="S859" s="103">
        <v>1.0880000000000001</v>
      </c>
      <c r="T859" s="103">
        <v>33.363999999999997</v>
      </c>
      <c r="U859" s="103">
        <v>1.2216</v>
      </c>
      <c r="V859" s="103">
        <v>6.6520000000000001</v>
      </c>
      <c r="W859" s="103">
        <v>8.5399999999999991</v>
      </c>
      <c r="X859" s="103">
        <v>7.3959999999999999</v>
      </c>
      <c r="Y859" s="103">
        <v>6.9960000000000004</v>
      </c>
      <c r="Z859" s="103">
        <v>13.904</v>
      </c>
      <c r="AA859" s="103">
        <v>1.4339999999999999</v>
      </c>
      <c r="AB859" s="103">
        <v>13.46</v>
      </c>
      <c r="AC859" s="103">
        <v>8.14</v>
      </c>
      <c r="AD859" s="103">
        <v>3.6859999999999999</v>
      </c>
      <c r="AE859" s="103">
        <v>32.863999999999997</v>
      </c>
      <c r="AF859" s="103">
        <v>4.1639999999999997</v>
      </c>
      <c r="AG859" s="103">
        <v>17.88</v>
      </c>
      <c r="AH859" s="103">
        <v>3.1480000000000001</v>
      </c>
      <c r="AI859" s="103">
        <v>17.436</v>
      </c>
      <c r="AJ859" s="103">
        <v>18.38</v>
      </c>
      <c r="AK859" s="103">
        <v>5.9080000000000004</v>
      </c>
      <c r="AL859" s="103">
        <v>6.2519999999999998</v>
      </c>
      <c r="AM859" s="102">
        <v>13.016</v>
      </c>
    </row>
    <row r="860" spans="16:39" x14ac:dyDescent="0.25">
      <c r="P860" s="104">
        <v>0.85699999999999998</v>
      </c>
      <c r="Q860" s="103">
        <v>2.8435000000000001</v>
      </c>
      <c r="R860" s="103">
        <v>10.173</v>
      </c>
      <c r="S860" s="103">
        <v>1.0860000000000001</v>
      </c>
      <c r="T860" s="103">
        <v>33.332999999999998</v>
      </c>
      <c r="U860" s="103">
        <v>1.2202</v>
      </c>
      <c r="V860" s="103">
        <v>6.6440000000000001</v>
      </c>
      <c r="W860" s="103">
        <v>8.5299999999999994</v>
      </c>
      <c r="X860" s="103">
        <v>7.3869999999999996</v>
      </c>
      <c r="Y860" s="103">
        <v>6.9870000000000001</v>
      </c>
      <c r="Z860" s="103">
        <v>13.888</v>
      </c>
      <c r="AA860" s="103">
        <v>1.4330000000000001</v>
      </c>
      <c r="AB860" s="103">
        <v>13.445</v>
      </c>
      <c r="AC860" s="103">
        <v>8.1300000000000008</v>
      </c>
      <c r="AD860" s="103">
        <v>3.6795</v>
      </c>
      <c r="AE860" s="103">
        <v>32.832999999999998</v>
      </c>
      <c r="AF860" s="103">
        <v>4.1580000000000004</v>
      </c>
      <c r="AG860" s="103">
        <v>17.86</v>
      </c>
      <c r="AH860" s="103">
        <v>3.1435</v>
      </c>
      <c r="AI860" s="103">
        <v>17.417000000000002</v>
      </c>
      <c r="AJ860" s="103">
        <v>18.36</v>
      </c>
      <c r="AK860" s="103">
        <v>5.9009999999999998</v>
      </c>
      <c r="AL860" s="103">
        <v>6.2439999999999998</v>
      </c>
      <c r="AM860" s="102">
        <v>13.002000000000001</v>
      </c>
    </row>
    <row r="861" spans="16:39" x14ac:dyDescent="0.25">
      <c r="P861" s="104">
        <v>0.85799999999999998</v>
      </c>
      <c r="Q861" s="103">
        <v>2.839</v>
      </c>
      <c r="R861" s="103">
        <v>10.162000000000001</v>
      </c>
      <c r="S861" s="103">
        <v>1.0840000000000001</v>
      </c>
      <c r="T861" s="103">
        <v>33.302</v>
      </c>
      <c r="U861" s="103">
        <v>1.2188000000000001</v>
      </c>
      <c r="V861" s="103">
        <v>6.6360000000000001</v>
      </c>
      <c r="W861" s="103">
        <v>8.52</v>
      </c>
      <c r="X861" s="103">
        <v>7.3780000000000001</v>
      </c>
      <c r="Y861" s="103">
        <v>6.9779999999999998</v>
      </c>
      <c r="Z861" s="103">
        <v>13.872</v>
      </c>
      <c r="AA861" s="103">
        <v>1.4319999999999999</v>
      </c>
      <c r="AB861" s="103">
        <v>13.43</v>
      </c>
      <c r="AC861" s="103">
        <v>8.1199999999999992</v>
      </c>
      <c r="AD861" s="103">
        <v>3.673</v>
      </c>
      <c r="AE861" s="103">
        <v>32.802</v>
      </c>
      <c r="AF861" s="103">
        <v>4.1520000000000001</v>
      </c>
      <c r="AG861" s="103">
        <v>17.84</v>
      </c>
      <c r="AH861" s="103">
        <v>3.1389999999999998</v>
      </c>
      <c r="AI861" s="103">
        <v>17.398</v>
      </c>
      <c r="AJ861" s="103">
        <v>18.34</v>
      </c>
      <c r="AK861" s="103">
        <v>5.8940000000000001</v>
      </c>
      <c r="AL861" s="103">
        <v>6.2359999999999998</v>
      </c>
      <c r="AM861" s="102">
        <v>12.988</v>
      </c>
    </row>
    <row r="862" spans="16:39" x14ac:dyDescent="0.25">
      <c r="P862" s="104">
        <v>0.85899999999999999</v>
      </c>
      <c r="Q862" s="103">
        <v>2.8344999999999998</v>
      </c>
      <c r="R862" s="103">
        <v>10.151</v>
      </c>
      <c r="S862" s="103">
        <v>1.0820000000000001</v>
      </c>
      <c r="T862" s="103">
        <v>33.271000000000001</v>
      </c>
      <c r="U862" s="103">
        <v>1.2174</v>
      </c>
      <c r="V862" s="103">
        <v>6.6280000000000001</v>
      </c>
      <c r="W862" s="103">
        <v>8.51</v>
      </c>
      <c r="X862" s="103">
        <v>7.3689999999999998</v>
      </c>
      <c r="Y862" s="103">
        <v>6.9690000000000003</v>
      </c>
      <c r="Z862" s="103">
        <v>13.856</v>
      </c>
      <c r="AA862" s="103">
        <v>1.431</v>
      </c>
      <c r="AB862" s="103">
        <v>13.414999999999999</v>
      </c>
      <c r="AC862" s="103">
        <v>8.11</v>
      </c>
      <c r="AD862" s="103">
        <v>3.6665000000000001</v>
      </c>
      <c r="AE862" s="103">
        <v>32.771000000000001</v>
      </c>
      <c r="AF862" s="103">
        <v>4.1459999999999999</v>
      </c>
      <c r="AG862" s="103">
        <v>17.82</v>
      </c>
      <c r="AH862" s="103">
        <v>3.1345000000000001</v>
      </c>
      <c r="AI862" s="103">
        <v>17.379000000000001</v>
      </c>
      <c r="AJ862" s="103">
        <v>18.32</v>
      </c>
      <c r="AK862" s="103">
        <v>5.8869999999999996</v>
      </c>
      <c r="AL862" s="103">
        <v>6.2279999999999998</v>
      </c>
      <c r="AM862" s="102">
        <v>12.974</v>
      </c>
    </row>
    <row r="863" spans="16:39" x14ac:dyDescent="0.25">
      <c r="P863" s="104">
        <v>0.86</v>
      </c>
      <c r="Q863" s="103">
        <v>2.83</v>
      </c>
      <c r="R863" s="103">
        <v>10.14</v>
      </c>
      <c r="S863" s="103">
        <v>1.08</v>
      </c>
      <c r="T863" s="103">
        <v>33.24</v>
      </c>
      <c r="U863" s="103">
        <v>1.216</v>
      </c>
      <c r="V863" s="103">
        <v>6.62</v>
      </c>
      <c r="W863" s="103">
        <v>8.5</v>
      </c>
      <c r="X863" s="103">
        <v>7.36</v>
      </c>
      <c r="Y863" s="103">
        <v>6.96</v>
      </c>
      <c r="Z863" s="103">
        <v>13.84</v>
      </c>
      <c r="AA863" s="103">
        <v>1.43</v>
      </c>
      <c r="AB863" s="103">
        <v>13.4</v>
      </c>
      <c r="AC863" s="103">
        <v>8.1</v>
      </c>
      <c r="AD863" s="103">
        <v>3.66</v>
      </c>
      <c r="AE863" s="103">
        <v>32.74</v>
      </c>
      <c r="AF863" s="103">
        <v>4.1399999999999997</v>
      </c>
      <c r="AG863" s="103">
        <v>17.8</v>
      </c>
      <c r="AH863" s="103">
        <v>3.13</v>
      </c>
      <c r="AI863" s="103">
        <v>17.36</v>
      </c>
      <c r="AJ863" s="103">
        <v>18.3</v>
      </c>
      <c r="AK863" s="103">
        <v>5.88</v>
      </c>
      <c r="AL863" s="103">
        <v>6.22</v>
      </c>
      <c r="AM863" s="102">
        <v>12.96</v>
      </c>
    </row>
    <row r="864" spans="16:39" x14ac:dyDescent="0.25">
      <c r="P864" s="104">
        <v>0.86099999999999999</v>
      </c>
      <c r="Q864" s="103">
        <v>2.8254999999999999</v>
      </c>
      <c r="R864" s="103">
        <v>10.129</v>
      </c>
      <c r="S864" s="103">
        <v>1.0780000000000001</v>
      </c>
      <c r="T864" s="103">
        <v>33.209000000000003</v>
      </c>
      <c r="U864" s="103">
        <v>1.2145999999999999</v>
      </c>
      <c r="V864" s="103">
        <v>6.6120000000000001</v>
      </c>
      <c r="W864" s="103">
        <v>8.49</v>
      </c>
      <c r="X864" s="103">
        <v>7.351</v>
      </c>
      <c r="Y864" s="103">
        <v>6.9509999999999996</v>
      </c>
      <c r="Z864" s="103">
        <v>13.824</v>
      </c>
      <c r="AA864" s="103">
        <v>1.429</v>
      </c>
      <c r="AB864" s="103">
        <v>13.385</v>
      </c>
      <c r="AC864" s="103">
        <v>8.09</v>
      </c>
      <c r="AD864" s="103">
        <v>3.6535000000000002</v>
      </c>
      <c r="AE864" s="103">
        <v>32.709000000000003</v>
      </c>
      <c r="AF864" s="103">
        <v>4.1340000000000003</v>
      </c>
      <c r="AG864" s="103">
        <v>17.78</v>
      </c>
      <c r="AH864" s="103">
        <v>3.1255000000000002</v>
      </c>
      <c r="AI864" s="103">
        <v>17.341000000000001</v>
      </c>
      <c r="AJ864" s="103">
        <v>18.28</v>
      </c>
      <c r="AK864" s="103">
        <v>5.8730000000000002</v>
      </c>
      <c r="AL864" s="103">
        <v>6.2119999999999997</v>
      </c>
      <c r="AM864" s="102">
        <v>12.946</v>
      </c>
    </row>
    <row r="865" spans="16:39" x14ac:dyDescent="0.25">
      <c r="P865" s="104">
        <v>0.86199999999999999</v>
      </c>
      <c r="Q865" s="103">
        <v>2.8210000000000002</v>
      </c>
      <c r="R865" s="103">
        <v>10.118</v>
      </c>
      <c r="S865" s="103">
        <v>1.0760000000000001</v>
      </c>
      <c r="T865" s="103">
        <v>33.177999999999997</v>
      </c>
      <c r="U865" s="103">
        <v>1.2132000000000001</v>
      </c>
      <c r="V865" s="103">
        <v>6.6040000000000001</v>
      </c>
      <c r="W865" s="103">
        <v>8.48</v>
      </c>
      <c r="X865" s="103">
        <v>7.3419999999999996</v>
      </c>
      <c r="Y865" s="103">
        <v>6.9420000000000002</v>
      </c>
      <c r="Z865" s="103">
        <v>13.808</v>
      </c>
      <c r="AA865" s="103">
        <v>1.4279999999999999</v>
      </c>
      <c r="AB865" s="103">
        <v>13.37</v>
      </c>
      <c r="AC865" s="103">
        <v>8.08</v>
      </c>
      <c r="AD865" s="103">
        <v>3.6469999999999998</v>
      </c>
      <c r="AE865" s="103">
        <v>32.677999999999997</v>
      </c>
      <c r="AF865" s="103">
        <v>4.1280000000000001</v>
      </c>
      <c r="AG865" s="103">
        <v>17.760000000000002</v>
      </c>
      <c r="AH865" s="103">
        <v>3.121</v>
      </c>
      <c r="AI865" s="103">
        <v>17.321999999999999</v>
      </c>
      <c r="AJ865" s="103">
        <v>18.260000000000002</v>
      </c>
      <c r="AK865" s="103">
        <v>5.8659999999999997</v>
      </c>
      <c r="AL865" s="103">
        <v>6.2039999999999997</v>
      </c>
      <c r="AM865" s="102">
        <v>12.932</v>
      </c>
    </row>
    <row r="866" spans="16:39" x14ac:dyDescent="0.25">
      <c r="P866" s="104">
        <v>0.86299999999999999</v>
      </c>
      <c r="Q866" s="103">
        <v>2.8165</v>
      </c>
      <c r="R866" s="103">
        <v>10.106999999999999</v>
      </c>
      <c r="S866" s="103">
        <v>1.0740000000000001</v>
      </c>
      <c r="T866" s="103">
        <v>33.146999999999998</v>
      </c>
      <c r="U866" s="103">
        <v>1.2118</v>
      </c>
      <c r="V866" s="103">
        <v>6.5960000000000001</v>
      </c>
      <c r="W866" s="103">
        <v>8.4700000000000006</v>
      </c>
      <c r="X866" s="103">
        <v>7.3330000000000002</v>
      </c>
      <c r="Y866" s="103">
        <v>6.9329999999999998</v>
      </c>
      <c r="Z866" s="103">
        <v>13.792</v>
      </c>
      <c r="AA866" s="103">
        <v>1.427</v>
      </c>
      <c r="AB866" s="103">
        <v>13.355</v>
      </c>
      <c r="AC866" s="103">
        <v>8.07</v>
      </c>
      <c r="AD866" s="103">
        <v>3.6404999999999998</v>
      </c>
      <c r="AE866" s="103">
        <v>32.646999999999998</v>
      </c>
      <c r="AF866" s="103">
        <v>4.1219999999999999</v>
      </c>
      <c r="AG866" s="103">
        <v>17.739999999999998</v>
      </c>
      <c r="AH866" s="103">
        <v>3.1164999999999998</v>
      </c>
      <c r="AI866" s="103">
        <v>17.303000000000001</v>
      </c>
      <c r="AJ866" s="103">
        <v>18.239999999999998</v>
      </c>
      <c r="AK866" s="103">
        <v>5.859</v>
      </c>
      <c r="AL866" s="103">
        <v>6.1959999999999997</v>
      </c>
      <c r="AM866" s="102">
        <v>12.917999999999999</v>
      </c>
    </row>
    <row r="867" spans="16:39" x14ac:dyDescent="0.25">
      <c r="P867" s="104">
        <v>0.86399999999999999</v>
      </c>
      <c r="Q867" s="103">
        <v>2.8119999999999998</v>
      </c>
      <c r="R867" s="103">
        <v>10.096</v>
      </c>
      <c r="S867" s="103">
        <v>1.0720000000000001</v>
      </c>
      <c r="T867" s="103">
        <v>33.116</v>
      </c>
      <c r="U867" s="103">
        <v>1.2103999999999999</v>
      </c>
      <c r="V867" s="103">
        <v>6.5880000000000001</v>
      </c>
      <c r="W867" s="103">
        <v>8.4600000000000009</v>
      </c>
      <c r="X867" s="103">
        <v>7.3239999999999998</v>
      </c>
      <c r="Y867" s="103">
        <v>6.9240000000000004</v>
      </c>
      <c r="Z867" s="103">
        <v>13.776</v>
      </c>
      <c r="AA867" s="103">
        <v>1.4259999999999999</v>
      </c>
      <c r="AB867" s="103">
        <v>13.34</v>
      </c>
      <c r="AC867" s="103">
        <v>8.06</v>
      </c>
      <c r="AD867" s="103">
        <v>3.6339999999999999</v>
      </c>
      <c r="AE867" s="103">
        <v>32.616</v>
      </c>
      <c r="AF867" s="103">
        <v>4.1159999999999997</v>
      </c>
      <c r="AG867" s="103">
        <v>17.72</v>
      </c>
      <c r="AH867" s="103">
        <v>3.1120000000000001</v>
      </c>
      <c r="AI867" s="103">
        <v>17.283999999999999</v>
      </c>
      <c r="AJ867" s="103">
        <v>18.22</v>
      </c>
      <c r="AK867" s="103">
        <v>5.8520000000000003</v>
      </c>
      <c r="AL867" s="103">
        <v>6.1879999999999997</v>
      </c>
      <c r="AM867" s="102">
        <v>12.904</v>
      </c>
    </row>
    <row r="868" spans="16:39" x14ac:dyDescent="0.25">
      <c r="P868" s="104">
        <v>0.86499999999999999</v>
      </c>
      <c r="Q868" s="103">
        <v>2.8075000000000001</v>
      </c>
      <c r="R868" s="103">
        <v>10.085000000000001</v>
      </c>
      <c r="S868" s="103">
        <v>1.07</v>
      </c>
      <c r="T868" s="103">
        <v>33.085000000000001</v>
      </c>
      <c r="U868" s="103">
        <v>1.2090000000000001</v>
      </c>
      <c r="V868" s="103">
        <v>6.58</v>
      </c>
      <c r="W868" s="103">
        <v>8.4499999999999993</v>
      </c>
      <c r="X868" s="103">
        <v>7.3150000000000004</v>
      </c>
      <c r="Y868" s="103">
        <v>6.915</v>
      </c>
      <c r="Z868" s="103">
        <v>13.76</v>
      </c>
      <c r="AA868" s="103">
        <v>1.425</v>
      </c>
      <c r="AB868" s="103">
        <v>13.324999999999999</v>
      </c>
      <c r="AC868" s="103">
        <v>8.0500000000000007</v>
      </c>
      <c r="AD868" s="103">
        <v>3.6274999999999999</v>
      </c>
      <c r="AE868" s="103">
        <v>32.585000000000001</v>
      </c>
      <c r="AF868" s="103">
        <v>4.1100000000000003</v>
      </c>
      <c r="AG868" s="103">
        <v>17.7</v>
      </c>
      <c r="AH868" s="103">
        <v>3.1074999999999999</v>
      </c>
      <c r="AI868" s="103">
        <v>17.265000000000001</v>
      </c>
      <c r="AJ868" s="103">
        <v>18.2</v>
      </c>
      <c r="AK868" s="103">
        <v>5.8449999999999998</v>
      </c>
      <c r="AL868" s="103">
        <v>6.18</v>
      </c>
      <c r="AM868" s="102">
        <v>12.89</v>
      </c>
    </row>
    <row r="869" spans="16:39" x14ac:dyDescent="0.25">
      <c r="P869" s="104">
        <v>0.86599999999999999</v>
      </c>
      <c r="Q869" s="103">
        <v>2.8029999999999999</v>
      </c>
      <c r="R869" s="103">
        <v>10.074</v>
      </c>
      <c r="S869" s="103">
        <v>1.0680000000000001</v>
      </c>
      <c r="T869" s="103">
        <v>33.054000000000002</v>
      </c>
      <c r="U869" s="103">
        <v>1.2076</v>
      </c>
      <c r="V869" s="103">
        <v>6.5720000000000001</v>
      </c>
      <c r="W869" s="103">
        <v>8.44</v>
      </c>
      <c r="X869" s="103">
        <v>7.306</v>
      </c>
      <c r="Y869" s="103">
        <v>6.9059999999999997</v>
      </c>
      <c r="Z869" s="103">
        <v>13.744</v>
      </c>
      <c r="AA869" s="103">
        <v>1.4239999999999999</v>
      </c>
      <c r="AB869" s="103">
        <v>13.31</v>
      </c>
      <c r="AC869" s="103">
        <v>8.0399999999999991</v>
      </c>
      <c r="AD869" s="103">
        <v>3.621</v>
      </c>
      <c r="AE869" s="103">
        <v>32.554000000000002</v>
      </c>
      <c r="AF869" s="103">
        <v>4.1040000000000001</v>
      </c>
      <c r="AG869" s="103">
        <v>17.68</v>
      </c>
      <c r="AH869" s="103">
        <v>3.1030000000000002</v>
      </c>
      <c r="AI869" s="103">
        <v>17.245999999999999</v>
      </c>
      <c r="AJ869" s="103">
        <v>18.18</v>
      </c>
      <c r="AK869" s="103">
        <v>5.8380000000000001</v>
      </c>
      <c r="AL869" s="103">
        <v>6.1719999999999997</v>
      </c>
      <c r="AM869" s="102">
        <v>12.875999999999999</v>
      </c>
    </row>
    <row r="870" spans="16:39" x14ac:dyDescent="0.25">
      <c r="P870" s="104">
        <v>0.86699999999999999</v>
      </c>
      <c r="Q870" s="103">
        <v>2.7985000000000002</v>
      </c>
      <c r="R870" s="103">
        <v>10.063000000000001</v>
      </c>
      <c r="S870" s="103">
        <v>1.0660000000000001</v>
      </c>
      <c r="T870" s="103">
        <v>33.023000000000003</v>
      </c>
      <c r="U870" s="103">
        <v>1.2061999999999999</v>
      </c>
      <c r="V870" s="103">
        <v>6.5640000000000001</v>
      </c>
      <c r="W870" s="103">
        <v>8.43</v>
      </c>
      <c r="X870" s="103">
        <v>7.2969999999999997</v>
      </c>
      <c r="Y870" s="103">
        <v>6.8970000000000002</v>
      </c>
      <c r="Z870" s="103">
        <v>13.728</v>
      </c>
      <c r="AA870" s="103">
        <v>1.423</v>
      </c>
      <c r="AB870" s="103">
        <v>13.295</v>
      </c>
      <c r="AC870" s="103">
        <v>8.0299999999999994</v>
      </c>
      <c r="AD870" s="103">
        <v>3.6145</v>
      </c>
      <c r="AE870" s="103">
        <v>32.523000000000003</v>
      </c>
      <c r="AF870" s="103">
        <v>4.0979999999999999</v>
      </c>
      <c r="AG870" s="103">
        <v>17.66</v>
      </c>
      <c r="AH870" s="103">
        <v>3.0985</v>
      </c>
      <c r="AI870" s="103">
        <v>17.227</v>
      </c>
      <c r="AJ870" s="103">
        <v>18.16</v>
      </c>
      <c r="AK870" s="103">
        <v>5.8310000000000004</v>
      </c>
      <c r="AL870" s="103">
        <v>6.1639999999999997</v>
      </c>
      <c r="AM870" s="102">
        <v>12.862</v>
      </c>
    </row>
    <row r="871" spans="16:39" x14ac:dyDescent="0.25">
      <c r="P871" s="104">
        <v>0.86799999999999999</v>
      </c>
      <c r="Q871" s="103">
        <v>2.794</v>
      </c>
      <c r="R871" s="103">
        <v>10.052</v>
      </c>
      <c r="S871" s="103">
        <v>1.0640000000000001</v>
      </c>
      <c r="T871" s="103">
        <v>32.991999999999997</v>
      </c>
      <c r="U871" s="103">
        <v>1.2048000000000001</v>
      </c>
      <c r="V871" s="103">
        <v>6.556</v>
      </c>
      <c r="W871" s="103">
        <v>8.42</v>
      </c>
      <c r="X871" s="103">
        <v>7.2880000000000003</v>
      </c>
      <c r="Y871" s="103">
        <v>6.8879999999999999</v>
      </c>
      <c r="Z871" s="103">
        <v>13.712</v>
      </c>
      <c r="AA871" s="103">
        <v>1.4219999999999999</v>
      </c>
      <c r="AB871" s="103">
        <v>13.28</v>
      </c>
      <c r="AC871" s="103">
        <v>8.02</v>
      </c>
      <c r="AD871" s="103">
        <v>3.6080000000000001</v>
      </c>
      <c r="AE871" s="103">
        <v>32.491999999999997</v>
      </c>
      <c r="AF871" s="103">
        <v>4.0919999999999996</v>
      </c>
      <c r="AG871" s="103">
        <v>17.64</v>
      </c>
      <c r="AH871" s="103">
        <v>3.0939999999999999</v>
      </c>
      <c r="AI871" s="103">
        <v>17.207999999999998</v>
      </c>
      <c r="AJ871" s="103">
        <v>18.14</v>
      </c>
      <c r="AK871" s="103">
        <v>5.8239999999999998</v>
      </c>
      <c r="AL871" s="103">
        <v>6.1559999999999997</v>
      </c>
      <c r="AM871" s="102">
        <v>12.848000000000001</v>
      </c>
    </row>
    <row r="872" spans="16:39" x14ac:dyDescent="0.25">
      <c r="P872" s="104">
        <v>0.86899999999999999</v>
      </c>
      <c r="Q872" s="103">
        <v>2.7894999999999999</v>
      </c>
      <c r="R872" s="103">
        <v>10.041</v>
      </c>
      <c r="S872" s="103">
        <v>1.0620000000000001</v>
      </c>
      <c r="T872" s="103">
        <v>32.960999999999999</v>
      </c>
      <c r="U872" s="103">
        <v>1.2034</v>
      </c>
      <c r="V872" s="103">
        <v>6.548</v>
      </c>
      <c r="W872" s="103">
        <v>8.41</v>
      </c>
      <c r="X872" s="103">
        <v>7.2789999999999999</v>
      </c>
      <c r="Y872" s="103">
        <v>6.8789999999999996</v>
      </c>
      <c r="Z872" s="103">
        <v>13.696</v>
      </c>
      <c r="AA872" s="103">
        <v>1.421</v>
      </c>
      <c r="AB872" s="103">
        <v>13.265000000000001</v>
      </c>
      <c r="AC872" s="103">
        <v>8.01</v>
      </c>
      <c r="AD872" s="103">
        <v>3.6015000000000001</v>
      </c>
      <c r="AE872" s="103">
        <v>32.460999999999999</v>
      </c>
      <c r="AF872" s="103">
        <v>4.0860000000000003</v>
      </c>
      <c r="AG872" s="103">
        <v>17.62</v>
      </c>
      <c r="AH872" s="103">
        <v>3.0895000000000001</v>
      </c>
      <c r="AI872" s="103">
        <v>17.189</v>
      </c>
      <c r="AJ872" s="103">
        <v>18.12</v>
      </c>
      <c r="AK872" s="103">
        <v>5.8170000000000002</v>
      </c>
      <c r="AL872" s="103">
        <v>6.1479999999999997</v>
      </c>
      <c r="AM872" s="102">
        <v>12.834</v>
      </c>
    </row>
    <row r="873" spans="16:39" x14ac:dyDescent="0.25">
      <c r="P873" s="104">
        <v>0.87</v>
      </c>
      <c r="Q873" s="103">
        <v>2.7850000000000001</v>
      </c>
      <c r="R873" s="103">
        <v>10.029999999999999</v>
      </c>
      <c r="S873" s="103">
        <v>1.06</v>
      </c>
      <c r="T873" s="103">
        <v>32.93</v>
      </c>
      <c r="U873" s="103">
        <v>1.202</v>
      </c>
      <c r="V873" s="103">
        <v>6.54</v>
      </c>
      <c r="W873" s="103">
        <v>8.4</v>
      </c>
      <c r="X873" s="103">
        <v>7.27</v>
      </c>
      <c r="Y873" s="103">
        <v>6.87</v>
      </c>
      <c r="Z873" s="103">
        <v>13.68</v>
      </c>
      <c r="AA873" s="103">
        <v>1.42</v>
      </c>
      <c r="AB873" s="103">
        <v>13.25</v>
      </c>
      <c r="AC873" s="103">
        <v>8</v>
      </c>
      <c r="AD873" s="103">
        <v>3.5950000000000002</v>
      </c>
      <c r="AE873" s="103">
        <v>32.43</v>
      </c>
      <c r="AF873" s="103">
        <v>4.08</v>
      </c>
      <c r="AG873" s="103">
        <v>17.600000000000001</v>
      </c>
      <c r="AH873" s="103">
        <v>3.085</v>
      </c>
      <c r="AI873" s="103">
        <v>17.170000000000002</v>
      </c>
      <c r="AJ873" s="103">
        <v>18.100000000000001</v>
      </c>
      <c r="AK873" s="103">
        <v>5.81</v>
      </c>
      <c r="AL873" s="103">
        <v>6.14</v>
      </c>
      <c r="AM873" s="102">
        <v>12.82</v>
      </c>
    </row>
    <row r="874" spans="16:39" x14ac:dyDescent="0.25">
      <c r="P874" s="104">
        <v>0.871</v>
      </c>
      <c r="Q874" s="103">
        <v>2.7805</v>
      </c>
      <c r="R874" s="103">
        <v>10.019</v>
      </c>
      <c r="S874" s="103">
        <v>1.0580000000000001</v>
      </c>
      <c r="T874" s="103">
        <v>32.899000000000001</v>
      </c>
      <c r="U874" s="103">
        <v>1.2005999999999999</v>
      </c>
      <c r="V874" s="103">
        <v>6.532</v>
      </c>
      <c r="W874" s="103">
        <v>8.39</v>
      </c>
      <c r="X874" s="103">
        <v>7.2610000000000001</v>
      </c>
      <c r="Y874" s="103">
        <v>6.8609999999999998</v>
      </c>
      <c r="Z874" s="103">
        <v>13.664</v>
      </c>
      <c r="AA874" s="103">
        <v>1.419</v>
      </c>
      <c r="AB874" s="103">
        <v>13.234999999999999</v>
      </c>
      <c r="AC874" s="103">
        <v>7.99</v>
      </c>
      <c r="AD874" s="103">
        <v>3.5884999999999998</v>
      </c>
      <c r="AE874" s="103">
        <v>32.399000000000001</v>
      </c>
      <c r="AF874" s="103">
        <v>4.0739999999999998</v>
      </c>
      <c r="AG874" s="103">
        <v>17.579999999999998</v>
      </c>
      <c r="AH874" s="103">
        <v>3.0804999999999998</v>
      </c>
      <c r="AI874" s="103">
        <v>17.151</v>
      </c>
      <c r="AJ874" s="103">
        <v>18.079999999999998</v>
      </c>
      <c r="AK874" s="103">
        <v>5.8029999999999999</v>
      </c>
      <c r="AL874" s="103">
        <v>6.1319999999999997</v>
      </c>
      <c r="AM874" s="102">
        <v>12.805999999999999</v>
      </c>
    </row>
    <row r="875" spans="16:39" x14ac:dyDescent="0.25">
      <c r="P875" s="104">
        <v>0.872</v>
      </c>
      <c r="Q875" s="103">
        <v>2.7759999999999998</v>
      </c>
      <c r="R875" s="103">
        <v>10.007999999999999</v>
      </c>
      <c r="S875" s="103">
        <v>1.056</v>
      </c>
      <c r="T875" s="103">
        <v>32.868000000000002</v>
      </c>
      <c r="U875" s="103">
        <v>1.1992</v>
      </c>
      <c r="V875" s="103">
        <v>6.524</v>
      </c>
      <c r="W875" s="103">
        <v>8.3800000000000008</v>
      </c>
      <c r="X875" s="103">
        <v>7.2519999999999998</v>
      </c>
      <c r="Y875" s="103">
        <v>6.8520000000000003</v>
      </c>
      <c r="Z875" s="103">
        <v>13.648</v>
      </c>
      <c r="AA875" s="103">
        <v>1.4179999999999999</v>
      </c>
      <c r="AB875" s="103">
        <v>13.22</v>
      </c>
      <c r="AC875" s="103">
        <v>7.98</v>
      </c>
      <c r="AD875" s="103">
        <v>3.5819999999999999</v>
      </c>
      <c r="AE875" s="103">
        <v>32.368000000000002</v>
      </c>
      <c r="AF875" s="103">
        <v>4.0679999999999996</v>
      </c>
      <c r="AG875" s="103">
        <v>17.559999999999999</v>
      </c>
      <c r="AH875" s="103">
        <v>3.0760000000000001</v>
      </c>
      <c r="AI875" s="103">
        <v>17.132000000000001</v>
      </c>
      <c r="AJ875" s="103">
        <v>18.059999999999999</v>
      </c>
      <c r="AK875" s="103">
        <v>5.7960000000000003</v>
      </c>
      <c r="AL875" s="103">
        <v>6.1239999999999997</v>
      </c>
      <c r="AM875" s="102">
        <v>12.792</v>
      </c>
    </row>
    <row r="876" spans="16:39" x14ac:dyDescent="0.25">
      <c r="P876" s="104">
        <v>0.873</v>
      </c>
      <c r="Q876" s="103">
        <v>2.7715000000000001</v>
      </c>
      <c r="R876" s="103">
        <v>9.9969999999999999</v>
      </c>
      <c r="S876" s="103">
        <v>1.054</v>
      </c>
      <c r="T876" s="103">
        <v>32.837000000000003</v>
      </c>
      <c r="U876" s="103">
        <v>1.1978</v>
      </c>
      <c r="V876" s="103">
        <v>6.516</v>
      </c>
      <c r="W876" s="103">
        <v>8.3699999999999992</v>
      </c>
      <c r="X876" s="103">
        <v>7.2430000000000003</v>
      </c>
      <c r="Y876" s="103">
        <v>6.843</v>
      </c>
      <c r="Z876" s="103">
        <v>13.632</v>
      </c>
      <c r="AA876" s="103">
        <v>1.417</v>
      </c>
      <c r="AB876" s="103">
        <v>13.205</v>
      </c>
      <c r="AC876" s="103">
        <v>7.97</v>
      </c>
      <c r="AD876" s="103">
        <v>3.5754999999999999</v>
      </c>
      <c r="AE876" s="103">
        <v>32.337000000000003</v>
      </c>
      <c r="AF876" s="103">
        <v>4.0620000000000003</v>
      </c>
      <c r="AG876" s="103">
        <v>17.54</v>
      </c>
      <c r="AH876" s="103">
        <v>3.0714999999999999</v>
      </c>
      <c r="AI876" s="103">
        <v>17.113</v>
      </c>
      <c r="AJ876" s="103">
        <v>18.04</v>
      </c>
      <c r="AK876" s="103">
        <v>5.7889999999999997</v>
      </c>
      <c r="AL876" s="103">
        <v>6.1159999999999997</v>
      </c>
      <c r="AM876" s="102">
        <v>12.778</v>
      </c>
    </row>
    <row r="877" spans="16:39" x14ac:dyDescent="0.25">
      <c r="P877" s="104">
        <v>0.874</v>
      </c>
      <c r="Q877" s="103">
        <v>2.7669999999999999</v>
      </c>
      <c r="R877" s="103">
        <v>9.9860000000000007</v>
      </c>
      <c r="S877" s="103">
        <v>1.052</v>
      </c>
      <c r="T877" s="103">
        <v>32.805999999999997</v>
      </c>
      <c r="U877" s="103">
        <v>1.1963999999999999</v>
      </c>
      <c r="V877" s="103">
        <v>6.508</v>
      </c>
      <c r="W877" s="103">
        <v>8.36</v>
      </c>
      <c r="X877" s="103">
        <v>7.234</v>
      </c>
      <c r="Y877" s="103">
        <v>6.8339999999999996</v>
      </c>
      <c r="Z877" s="103">
        <v>13.616</v>
      </c>
      <c r="AA877" s="103">
        <v>1.4159999999999999</v>
      </c>
      <c r="AB877" s="103">
        <v>13.19</v>
      </c>
      <c r="AC877" s="103">
        <v>7.96</v>
      </c>
      <c r="AD877" s="103">
        <v>3.569</v>
      </c>
      <c r="AE877" s="103">
        <v>32.305999999999997</v>
      </c>
      <c r="AF877" s="103">
        <v>4.056</v>
      </c>
      <c r="AG877" s="103">
        <v>17.52</v>
      </c>
      <c r="AH877" s="103">
        <v>3.0670000000000002</v>
      </c>
      <c r="AI877" s="103">
        <v>17.094000000000001</v>
      </c>
      <c r="AJ877" s="103">
        <v>18.02</v>
      </c>
      <c r="AK877" s="103">
        <v>5.782</v>
      </c>
      <c r="AL877" s="103">
        <v>6.1079999999999997</v>
      </c>
      <c r="AM877" s="102">
        <v>12.763999999999999</v>
      </c>
    </row>
    <row r="878" spans="16:39" x14ac:dyDescent="0.25">
      <c r="P878" s="104">
        <v>0.875</v>
      </c>
      <c r="Q878" s="103">
        <v>2.7625000000000002</v>
      </c>
      <c r="R878" s="103">
        <v>9.9749999999999996</v>
      </c>
      <c r="S878" s="103">
        <v>1.05</v>
      </c>
      <c r="T878" s="103">
        <v>32.774999999999999</v>
      </c>
      <c r="U878" s="103">
        <v>1.1950000000000001</v>
      </c>
      <c r="V878" s="103">
        <v>6.5</v>
      </c>
      <c r="W878" s="103">
        <v>8.35</v>
      </c>
      <c r="X878" s="103">
        <v>7.2249999999999996</v>
      </c>
      <c r="Y878" s="103">
        <v>6.8250000000000002</v>
      </c>
      <c r="Z878" s="103">
        <v>13.6</v>
      </c>
      <c r="AA878" s="103">
        <v>1.415</v>
      </c>
      <c r="AB878" s="103">
        <v>13.175000000000001</v>
      </c>
      <c r="AC878" s="103">
        <v>7.95</v>
      </c>
      <c r="AD878" s="103">
        <v>3.5625</v>
      </c>
      <c r="AE878" s="103">
        <v>32.274999999999999</v>
      </c>
      <c r="AF878" s="103">
        <v>4.05</v>
      </c>
      <c r="AG878" s="103">
        <v>17.5</v>
      </c>
      <c r="AH878" s="103">
        <v>3.0625</v>
      </c>
      <c r="AI878" s="103">
        <v>17.074999999999999</v>
      </c>
      <c r="AJ878" s="103">
        <v>18</v>
      </c>
      <c r="AK878" s="103">
        <v>5.7750000000000004</v>
      </c>
      <c r="AL878" s="103">
        <v>6.1</v>
      </c>
      <c r="AM878" s="102">
        <v>12.75</v>
      </c>
    </row>
    <row r="879" spans="16:39" x14ac:dyDescent="0.25">
      <c r="P879" s="104">
        <v>0.876</v>
      </c>
      <c r="Q879" s="103">
        <v>2.758</v>
      </c>
      <c r="R879" s="103">
        <v>9.9640000000000004</v>
      </c>
      <c r="S879" s="103">
        <v>1.048</v>
      </c>
      <c r="T879" s="103">
        <v>32.744</v>
      </c>
      <c r="U879" s="103">
        <v>1.1936</v>
      </c>
      <c r="V879" s="103">
        <v>6.492</v>
      </c>
      <c r="W879" s="103">
        <v>8.34</v>
      </c>
      <c r="X879" s="103">
        <v>7.2160000000000002</v>
      </c>
      <c r="Y879" s="103">
        <v>6.8159999999999998</v>
      </c>
      <c r="Z879" s="103">
        <v>13.584</v>
      </c>
      <c r="AA879" s="103">
        <v>1.4139999999999999</v>
      </c>
      <c r="AB879" s="103">
        <v>13.16</v>
      </c>
      <c r="AC879" s="103">
        <v>7.94</v>
      </c>
      <c r="AD879" s="103">
        <v>3.556</v>
      </c>
      <c r="AE879" s="103">
        <v>32.244</v>
      </c>
      <c r="AF879" s="103">
        <v>4.0439999999999996</v>
      </c>
      <c r="AG879" s="103">
        <v>17.48</v>
      </c>
      <c r="AH879" s="103">
        <v>3.0579999999999998</v>
      </c>
      <c r="AI879" s="103">
        <v>17.056000000000001</v>
      </c>
      <c r="AJ879" s="103">
        <v>17.98</v>
      </c>
      <c r="AK879" s="103">
        <v>5.7679999999999998</v>
      </c>
      <c r="AL879" s="103">
        <v>6.0919999999999996</v>
      </c>
      <c r="AM879" s="102">
        <v>12.736000000000001</v>
      </c>
    </row>
    <row r="880" spans="16:39" x14ac:dyDescent="0.25">
      <c r="P880" s="104">
        <v>0.877</v>
      </c>
      <c r="Q880" s="103">
        <v>2.7534999999999998</v>
      </c>
      <c r="R880" s="103">
        <v>9.9529999999999994</v>
      </c>
      <c r="S880" s="103">
        <v>1.046</v>
      </c>
      <c r="T880" s="103">
        <v>32.713000000000001</v>
      </c>
      <c r="U880" s="103">
        <v>1.1921999999999999</v>
      </c>
      <c r="V880" s="103">
        <v>6.484</v>
      </c>
      <c r="W880" s="103">
        <v>8.33</v>
      </c>
      <c r="X880" s="103">
        <v>7.2069999999999999</v>
      </c>
      <c r="Y880" s="103">
        <v>6.8070000000000004</v>
      </c>
      <c r="Z880" s="103">
        <v>13.568</v>
      </c>
      <c r="AA880" s="103">
        <v>1.413</v>
      </c>
      <c r="AB880" s="103">
        <v>13.145</v>
      </c>
      <c r="AC880" s="103">
        <v>7.93</v>
      </c>
      <c r="AD880" s="103">
        <v>3.5495000000000001</v>
      </c>
      <c r="AE880" s="103">
        <v>32.213000000000001</v>
      </c>
      <c r="AF880" s="103">
        <v>4.0380000000000003</v>
      </c>
      <c r="AG880" s="103">
        <v>17.46</v>
      </c>
      <c r="AH880" s="103">
        <v>3.0535000000000001</v>
      </c>
      <c r="AI880" s="103">
        <v>17.036999999999999</v>
      </c>
      <c r="AJ880" s="103">
        <v>17.96</v>
      </c>
      <c r="AK880" s="103">
        <v>5.7610000000000001</v>
      </c>
      <c r="AL880" s="103">
        <v>6.0839999999999996</v>
      </c>
      <c r="AM880" s="102">
        <v>12.722</v>
      </c>
    </row>
    <row r="881" spans="16:39" x14ac:dyDescent="0.25">
      <c r="P881" s="104">
        <v>0.878</v>
      </c>
      <c r="Q881" s="103">
        <v>2.7490000000000001</v>
      </c>
      <c r="R881" s="103">
        <v>9.9420000000000002</v>
      </c>
      <c r="S881" s="103">
        <v>1.044</v>
      </c>
      <c r="T881" s="103">
        <v>32.682000000000002</v>
      </c>
      <c r="U881" s="103">
        <v>1.1908000000000001</v>
      </c>
      <c r="V881" s="103">
        <v>6.476</v>
      </c>
      <c r="W881" s="103">
        <v>8.32</v>
      </c>
      <c r="X881" s="103">
        <v>7.1980000000000004</v>
      </c>
      <c r="Y881" s="103">
        <v>6.798</v>
      </c>
      <c r="Z881" s="103">
        <v>13.552</v>
      </c>
      <c r="AA881" s="103">
        <v>1.4119999999999999</v>
      </c>
      <c r="AB881" s="103">
        <v>13.13</v>
      </c>
      <c r="AC881" s="103">
        <v>7.92</v>
      </c>
      <c r="AD881" s="103">
        <v>3.5430000000000001</v>
      </c>
      <c r="AE881" s="103">
        <v>32.182000000000002</v>
      </c>
      <c r="AF881" s="103">
        <v>4.032</v>
      </c>
      <c r="AG881" s="103">
        <v>17.440000000000001</v>
      </c>
      <c r="AH881" s="103">
        <v>3.0489999999999999</v>
      </c>
      <c r="AI881" s="103">
        <v>17.018000000000001</v>
      </c>
      <c r="AJ881" s="103">
        <v>17.940000000000001</v>
      </c>
      <c r="AK881" s="103">
        <v>5.7539999999999996</v>
      </c>
      <c r="AL881" s="103">
        <v>6.0759999999999996</v>
      </c>
      <c r="AM881" s="102">
        <v>12.708</v>
      </c>
    </row>
    <row r="882" spans="16:39" x14ac:dyDescent="0.25">
      <c r="P882" s="104">
        <v>0.879</v>
      </c>
      <c r="Q882" s="103">
        <v>2.7444999999999999</v>
      </c>
      <c r="R882" s="103">
        <v>9.9309999999999992</v>
      </c>
      <c r="S882" s="103">
        <v>1.042</v>
      </c>
      <c r="T882" s="103">
        <v>32.651000000000003</v>
      </c>
      <c r="U882" s="103">
        <v>1.1894</v>
      </c>
      <c r="V882" s="103">
        <v>6.468</v>
      </c>
      <c r="W882" s="103">
        <v>8.31</v>
      </c>
      <c r="X882" s="103">
        <v>7.1890000000000001</v>
      </c>
      <c r="Y882" s="103">
        <v>6.7889999999999997</v>
      </c>
      <c r="Z882" s="103">
        <v>13.536</v>
      </c>
      <c r="AA882" s="103">
        <v>1.411</v>
      </c>
      <c r="AB882" s="103">
        <v>13.115</v>
      </c>
      <c r="AC882" s="103">
        <v>7.91</v>
      </c>
      <c r="AD882" s="103">
        <v>3.5365000000000002</v>
      </c>
      <c r="AE882" s="103">
        <v>32.151000000000003</v>
      </c>
      <c r="AF882" s="103">
        <v>4.0259999999999998</v>
      </c>
      <c r="AG882" s="103">
        <v>17.420000000000002</v>
      </c>
      <c r="AH882" s="103">
        <v>3.0445000000000002</v>
      </c>
      <c r="AI882" s="103">
        <v>16.998999999999999</v>
      </c>
      <c r="AJ882" s="103">
        <v>17.920000000000002</v>
      </c>
      <c r="AK882" s="103">
        <v>5.7469999999999999</v>
      </c>
      <c r="AL882" s="103">
        <v>6.0679999999999996</v>
      </c>
      <c r="AM882" s="102">
        <v>12.694000000000001</v>
      </c>
    </row>
    <row r="883" spans="16:39" x14ac:dyDescent="0.25">
      <c r="P883" s="104">
        <v>0.88</v>
      </c>
      <c r="Q883" s="103">
        <v>2.74</v>
      </c>
      <c r="R883" s="103">
        <v>9.92</v>
      </c>
      <c r="S883" s="103">
        <v>1.04</v>
      </c>
      <c r="T883" s="103">
        <v>32.619999999999997</v>
      </c>
      <c r="U883" s="103">
        <v>1.1879999999999999</v>
      </c>
      <c r="V883" s="103">
        <v>6.46</v>
      </c>
      <c r="W883" s="103">
        <v>8.3000000000000007</v>
      </c>
      <c r="X883" s="103">
        <v>7.18</v>
      </c>
      <c r="Y883" s="103">
        <v>6.78</v>
      </c>
      <c r="Z883" s="103">
        <v>13.52</v>
      </c>
      <c r="AA883" s="103">
        <v>1.41</v>
      </c>
      <c r="AB883" s="103">
        <v>13.1</v>
      </c>
      <c r="AC883" s="103">
        <v>7.9</v>
      </c>
      <c r="AD883" s="103">
        <v>3.53</v>
      </c>
      <c r="AE883" s="103">
        <v>32.119999999999997</v>
      </c>
      <c r="AF883" s="103">
        <v>4.0199999999999996</v>
      </c>
      <c r="AG883" s="103">
        <v>17.399999999999999</v>
      </c>
      <c r="AH883" s="103">
        <v>3.04</v>
      </c>
      <c r="AI883" s="103">
        <v>16.98</v>
      </c>
      <c r="AJ883" s="103">
        <v>17.899999999999999</v>
      </c>
      <c r="AK883" s="103">
        <v>5.74</v>
      </c>
      <c r="AL883" s="103">
        <v>6.06</v>
      </c>
      <c r="AM883" s="102">
        <v>12.68</v>
      </c>
    </row>
    <row r="884" spans="16:39" x14ac:dyDescent="0.25">
      <c r="P884" s="104">
        <v>0.88100000000000001</v>
      </c>
      <c r="Q884" s="103">
        <v>2.7355</v>
      </c>
      <c r="R884" s="103">
        <v>9.9090000000000007</v>
      </c>
      <c r="S884" s="103">
        <v>1.038</v>
      </c>
      <c r="T884" s="103">
        <v>32.588999999999999</v>
      </c>
      <c r="U884" s="103">
        <v>1.1866000000000001</v>
      </c>
      <c r="V884" s="103">
        <v>6.452</v>
      </c>
      <c r="W884" s="103">
        <v>8.2899999999999991</v>
      </c>
      <c r="X884" s="103">
        <v>7.1710000000000003</v>
      </c>
      <c r="Y884" s="103">
        <v>6.7709999999999999</v>
      </c>
      <c r="Z884" s="103">
        <v>13.504</v>
      </c>
      <c r="AA884" s="103">
        <v>1.409</v>
      </c>
      <c r="AB884" s="103">
        <v>13.085000000000001</v>
      </c>
      <c r="AC884" s="103">
        <v>7.89</v>
      </c>
      <c r="AD884" s="103">
        <v>3.5234999999999999</v>
      </c>
      <c r="AE884" s="103">
        <v>32.088999999999999</v>
      </c>
      <c r="AF884" s="103">
        <v>4.0140000000000002</v>
      </c>
      <c r="AG884" s="103">
        <v>17.38</v>
      </c>
      <c r="AH884" s="103">
        <v>3.0354999999999999</v>
      </c>
      <c r="AI884" s="103">
        <v>16.960999999999999</v>
      </c>
      <c r="AJ884" s="103">
        <v>17.88</v>
      </c>
      <c r="AK884" s="103">
        <v>5.7329999999999997</v>
      </c>
      <c r="AL884" s="103">
        <v>6.0519999999999996</v>
      </c>
      <c r="AM884" s="102">
        <v>12.666</v>
      </c>
    </row>
    <row r="885" spans="16:39" x14ac:dyDescent="0.25">
      <c r="P885" s="104">
        <v>0.88200000000000001</v>
      </c>
      <c r="Q885" s="103">
        <v>2.7309999999999999</v>
      </c>
      <c r="R885" s="103">
        <v>9.8979999999999997</v>
      </c>
      <c r="S885" s="103">
        <v>1.036</v>
      </c>
      <c r="T885" s="103">
        <v>32.558</v>
      </c>
      <c r="U885" s="103">
        <v>1.1852</v>
      </c>
      <c r="V885" s="103">
        <v>6.444</v>
      </c>
      <c r="W885" s="103">
        <v>8.2799999999999994</v>
      </c>
      <c r="X885" s="103">
        <v>7.1619999999999999</v>
      </c>
      <c r="Y885" s="103">
        <v>6.7619999999999996</v>
      </c>
      <c r="Z885" s="103">
        <v>13.488</v>
      </c>
      <c r="AA885" s="103">
        <v>1.4079999999999999</v>
      </c>
      <c r="AB885" s="103">
        <v>13.07</v>
      </c>
      <c r="AC885" s="103">
        <v>7.88</v>
      </c>
      <c r="AD885" s="103">
        <v>3.5169999999999999</v>
      </c>
      <c r="AE885" s="103">
        <v>32.058</v>
      </c>
      <c r="AF885" s="103">
        <v>4.008</v>
      </c>
      <c r="AG885" s="103">
        <v>17.36</v>
      </c>
      <c r="AH885" s="103">
        <v>3.0310000000000001</v>
      </c>
      <c r="AI885" s="103">
        <v>16.942</v>
      </c>
      <c r="AJ885" s="103">
        <v>17.86</v>
      </c>
      <c r="AK885" s="103">
        <v>5.726</v>
      </c>
      <c r="AL885" s="103">
        <v>6.0439999999999996</v>
      </c>
      <c r="AM885" s="102">
        <v>12.651999999999999</v>
      </c>
    </row>
    <row r="886" spans="16:39" x14ac:dyDescent="0.25">
      <c r="P886" s="104">
        <v>0.88300000000000001</v>
      </c>
      <c r="Q886" s="103">
        <v>2.7265000000000001</v>
      </c>
      <c r="R886" s="103">
        <v>9.8870000000000005</v>
      </c>
      <c r="S886" s="103">
        <v>1.034</v>
      </c>
      <c r="T886" s="103">
        <v>32.527000000000001</v>
      </c>
      <c r="U886" s="103">
        <v>1.1838</v>
      </c>
      <c r="V886" s="103">
        <v>6.4359999999999999</v>
      </c>
      <c r="W886" s="103">
        <v>8.27</v>
      </c>
      <c r="X886" s="103">
        <v>7.1529999999999996</v>
      </c>
      <c r="Y886" s="103">
        <v>6.7530000000000001</v>
      </c>
      <c r="Z886" s="103">
        <v>13.472</v>
      </c>
      <c r="AA886" s="103">
        <v>1.407</v>
      </c>
      <c r="AB886" s="103">
        <v>13.055</v>
      </c>
      <c r="AC886" s="103">
        <v>7.87</v>
      </c>
      <c r="AD886" s="103">
        <v>3.5105</v>
      </c>
      <c r="AE886" s="103">
        <v>32.027000000000001</v>
      </c>
      <c r="AF886" s="103">
        <v>4.0019999999999998</v>
      </c>
      <c r="AG886" s="103">
        <v>17.34</v>
      </c>
      <c r="AH886" s="103">
        <v>3.0265</v>
      </c>
      <c r="AI886" s="103">
        <v>16.922999999999998</v>
      </c>
      <c r="AJ886" s="103">
        <v>17.84</v>
      </c>
      <c r="AK886" s="103">
        <v>5.7190000000000003</v>
      </c>
      <c r="AL886" s="103">
        <v>6.0359999999999996</v>
      </c>
      <c r="AM886" s="102">
        <v>12.638</v>
      </c>
    </row>
    <row r="887" spans="16:39" x14ac:dyDescent="0.25">
      <c r="P887" s="104">
        <v>0.88400000000000001</v>
      </c>
      <c r="Q887" s="103">
        <v>2.722</v>
      </c>
      <c r="R887" s="103">
        <v>9.8759999999999994</v>
      </c>
      <c r="S887" s="103">
        <v>1.032</v>
      </c>
      <c r="T887" s="103">
        <v>32.496000000000002</v>
      </c>
      <c r="U887" s="103">
        <v>1.1823999999999999</v>
      </c>
      <c r="V887" s="103">
        <v>6.4279999999999999</v>
      </c>
      <c r="W887" s="103">
        <v>8.26</v>
      </c>
      <c r="X887" s="103">
        <v>7.1440000000000001</v>
      </c>
      <c r="Y887" s="103">
        <v>6.7439999999999998</v>
      </c>
      <c r="Z887" s="103">
        <v>13.456</v>
      </c>
      <c r="AA887" s="103">
        <v>1.4059999999999999</v>
      </c>
      <c r="AB887" s="103">
        <v>13.04</v>
      </c>
      <c r="AC887" s="103">
        <v>7.86</v>
      </c>
      <c r="AD887" s="103">
        <v>3.504</v>
      </c>
      <c r="AE887" s="103">
        <v>31.995999999999999</v>
      </c>
      <c r="AF887" s="103">
        <v>3.996</v>
      </c>
      <c r="AG887" s="103">
        <v>17.32</v>
      </c>
      <c r="AH887" s="103">
        <v>3.0219999999999998</v>
      </c>
      <c r="AI887" s="103">
        <v>16.904</v>
      </c>
      <c r="AJ887" s="103">
        <v>17.82</v>
      </c>
      <c r="AK887" s="103">
        <v>5.7119999999999997</v>
      </c>
      <c r="AL887" s="103">
        <v>6.0279999999999996</v>
      </c>
      <c r="AM887" s="102">
        <v>12.624000000000001</v>
      </c>
    </row>
    <row r="888" spans="16:39" x14ac:dyDescent="0.25">
      <c r="P888" s="104">
        <v>0.88500000000000001</v>
      </c>
      <c r="Q888" s="103">
        <v>2.7174999999999998</v>
      </c>
      <c r="R888" s="103">
        <v>9.8650000000000002</v>
      </c>
      <c r="S888" s="103">
        <v>1.03</v>
      </c>
      <c r="T888" s="103">
        <v>32.465000000000003</v>
      </c>
      <c r="U888" s="103">
        <v>1.181</v>
      </c>
      <c r="V888" s="103">
        <v>6.42</v>
      </c>
      <c r="W888" s="103">
        <v>8.25</v>
      </c>
      <c r="X888" s="103">
        <v>7.1349999999999998</v>
      </c>
      <c r="Y888" s="103">
        <v>6.7350000000000003</v>
      </c>
      <c r="Z888" s="103">
        <v>13.44</v>
      </c>
      <c r="AA888" s="103">
        <v>1.405</v>
      </c>
      <c r="AB888" s="103">
        <v>13.025</v>
      </c>
      <c r="AC888" s="103">
        <v>7.85</v>
      </c>
      <c r="AD888" s="103">
        <v>3.4975000000000001</v>
      </c>
      <c r="AE888" s="103">
        <v>31.965</v>
      </c>
      <c r="AF888" s="103">
        <v>3.99</v>
      </c>
      <c r="AG888" s="103">
        <v>17.3</v>
      </c>
      <c r="AH888" s="103">
        <v>3.0175000000000001</v>
      </c>
      <c r="AI888" s="103">
        <v>16.885000000000002</v>
      </c>
      <c r="AJ888" s="103">
        <v>17.8</v>
      </c>
      <c r="AK888" s="103">
        <v>5.7050000000000001</v>
      </c>
      <c r="AL888" s="103">
        <v>6.02</v>
      </c>
      <c r="AM888" s="102">
        <v>12.61</v>
      </c>
    </row>
    <row r="889" spans="16:39" x14ac:dyDescent="0.25">
      <c r="P889" s="104">
        <v>0.88600000000000001</v>
      </c>
      <c r="Q889" s="103">
        <v>2.7130000000000001</v>
      </c>
      <c r="R889" s="103">
        <v>9.8539999999999992</v>
      </c>
      <c r="S889" s="103">
        <v>1.028</v>
      </c>
      <c r="T889" s="103">
        <v>32.433999999999997</v>
      </c>
      <c r="U889" s="103">
        <v>1.1796</v>
      </c>
      <c r="V889" s="103">
        <v>6.4119999999999999</v>
      </c>
      <c r="W889" s="103">
        <v>8.24</v>
      </c>
      <c r="X889" s="103">
        <v>7.1260000000000003</v>
      </c>
      <c r="Y889" s="103">
        <v>6.726</v>
      </c>
      <c r="Z889" s="103">
        <v>13.423999999999999</v>
      </c>
      <c r="AA889" s="103">
        <v>1.4039999999999999</v>
      </c>
      <c r="AB889" s="103">
        <v>13.01</v>
      </c>
      <c r="AC889" s="103">
        <v>7.84</v>
      </c>
      <c r="AD889" s="103">
        <v>3.4910000000000001</v>
      </c>
      <c r="AE889" s="103">
        <v>31.934000000000001</v>
      </c>
      <c r="AF889" s="103">
        <v>3.984</v>
      </c>
      <c r="AG889" s="103">
        <v>17.28</v>
      </c>
      <c r="AH889" s="103">
        <v>3.0129999999999999</v>
      </c>
      <c r="AI889" s="103">
        <v>16.866</v>
      </c>
      <c r="AJ889" s="103">
        <v>17.78</v>
      </c>
      <c r="AK889" s="103">
        <v>5.6980000000000004</v>
      </c>
      <c r="AL889" s="103">
        <v>6.0119999999999996</v>
      </c>
      <c r="AM889" s="102">
        <v>12.596</v>
      </c>
    </row>
    <row r="890" spans="16:39" x14ac:dyDescent="0.25">
      <c r="P890" s="104">
        <v>0.88700000000000001</v>
      </c>
      <c r="Q890" s="103">
        <v>2.7084999999999999</v>
      </c>
      <c r="R890" s="103">
        <v>9.843</v>
      </c>
      <c r="S890" s="103">
        <v>1.026</v>
      </c>
      <c r="T890" s="103">
        <v>32.402999999999999</v>
      </c>
      <c r="U890" s="103">
        <v>1.1781999999999999</v>
      </c>
      <c r="V890" s="103">
        <v>6.4039999999999999</v>
      </c>
      <c r="W890" s="103">
        <v>8.23</v>
      </c>
      <c r="X890" s="103">
        <v>7.117</v>
      </c>
      <c r="Y890" s="103">
        <v>6.7169999999999996</v>
      </c>
      <c r="Z890" s="103">
        <v>13.407999999999999</v>
      </c>
      <c r="AA890" s="103">
        <v>1.403</v>
      </c>
      <c r="AB890" s="103">
        <v>12.994999999999999</v>
      </c>
      <c r="AC890" s="103">
        <v>7.83</v>
      </c>
      <c r="AD890" s="103">
        <v>3.4845000000000002</v>
      </c>
      <c r="AE890" s="103">
        <v>31.902999999999999</v>
      </c>
      <c r="AF890" s="103">
        <v>3.9780000000000002</v>
      </c>
      <c r="AG890" s="103">
        <v>17.260000000000002</v>
      </c>
      <c r="AH890" s="103">
        <v>3.0085000000000002</v>
      </c>
      <c r="AI890" s="103">
        <v>16.847000000000001</v>
      </c>
      <c r="AJ890" s="103">
        <v>17.760000000000002</v>
      </c>
      <c r="AK890" s="103">
        <v>5.6909999999999998</v>
      </c>
      <c r="AL890" s="103">
        <v>6.0039999999999996</v>
      </c>
      <c r="AM890" s="102">
        <v>12.582000000000001</v>
      </c>
    </row>
    <row r="891" spans="16:39" x14ac:dyDescent="0.25">
      <c r="P891" s="104">
        <v>0.88800000000000001</v>
      </c>
      <c r="Q891" s="103">
        <v>2.7040000000000002</v>
      </c>
      <c r="R891" s="103">
        <v>9.8320000000000007</v>
      </c>
      <c r="S891" s="103">
        <v>1.024</v>
      </c>
      <c r="T891" s="103">
        <v>32.372</v>
      </c>
      <c r="U891" s="103">
        <v>1.1768000000000001</v>
      </c>
      <c r="V891" s="103">
        <v>6.3959999999999999</v>
      </c>
      <c r="W891" s="103">
        <v>8.2200000000000006</v>
      </c>
      <c r="X891" s="103">
        <v>7.1079999999999997</v>
      </c>
      <c r="Y891" s="103">
        <v>6.7080000000000002</v>
      </c>
      <c r="Z891" s="103">
        <v>13.391999999999999</v>
      </c>
      <c r="AA891" s="103">
        <v>1.4019999999999999</v>
      </c>
      <c r="AB891" s="103">
        <v>12.98</v>
      </c>
      <c r="AC891" s="103">
        <v>7.82</v>
      </c>
      <c r="AD891" s="103">
        <v>3.4780000000000002</v>
      </c>
      <c r="AE891" s="103">
        <v>31.872</v>
      </c>
      <c r="AF891" s="103">
        <v>3.972</v>
      </c>
      <c r="AG891" s="103">
        <v>17.239999999999998</v>
      </c>
      <c r="AH891" s="103">
        <v>3.004</v>
      </c>
      <c r="AI891" s="103">
        <v>16.827999999999999</v>
      </c>
      <c r="AJ891" s="103">
        <v>17.739999999999998</v>
      </c>
      <c r="AK891" s="103">
        <v>5.6840000000000002</v>
      </c>
      <c r="AL891" s="103">
        <v>5.9960000000000004</v>
      </c>
      <c r="AM891" s="102">
        <v>12.568</v>
      </c>
    </row>
    <row r="892" spans="16:39" x14ac:dyDescent="0.25">
      <c r="P892" s="104">
        <v>0.88900000000000001</v>
      </c>
      <c r="Q892" s="103">
        <v>2.6995</v>
      </c>
      <c r="R892" s="103">
        <v>9.8209999999999997</v>
      </c>
      <c r="S892" s="103">
        <v>1.022</v>
      </c>
      <c r="T892" s="103">
        <v>32.341000000000001</v>
      </c>
      <c r="U892" s="103">
        <v>1.1754</v>
      </c>
      <c r="V892" s="103">
        <v>6.3879999999999999</v>
      </c>
      <c r="W892" s="103">
        <v>8.2100000000000009</v>
      </c>
      <c r="X892" s="103">
        <v>7.0990000000000002</v>
      </c>
      <c r="Y892" s="103">
        <v>6.6989999999999998</v>
      </c>
      <c r="Z892" s="103">
        <v>13.375999999999999</v>
      </c>
      <c r="AA892" s="103">
        <v>1.401</v>
      </c>
      <c r="AB892" s="103">
        <v>12.965</v>
      </c>
      <c r="AC892" s="103">
        <v>7.81</v>
      </c>
      <c r="AD892" s="103">
        <v>3.4714999999999998</v>
      </c>
      <c r="AE892" s="103">
        <v>31.841000000000001</v>
      </c>
      <c r="AF892" s="103">
        <v>3.9660000000000002</v>
      </c>
      <c r="AG892" s="103">
        <v>17.22</v>
      </c>
      <c r="AH892" s="103">
        <v>2.9994999999999998</v>
      </c>
      <c r="AI892" s="103">
        <v>16.809000000000001</v>
      </c>
      <c r="AJ892" s="103">
        <v>17.72</v>
      </c>
      <c r="AK892" s="103">
        <v>5.6769999999999996</v>
      </c>
      <c r="AL892" s="103">
        <v>5.9880000000000004</v>
      </c>
      <c r="AM892" s="102">
        <v>12.554</v>
      </c>
    </row>
    <row r="893" spans="16:39" x14ac:dyDescent="0.25">
      <c r="P893" s="104">
        <v>0.89</v>
      </c>
      <c r="Q893" s="103">
        <v>2.6949999999999998</v>
      </c>
      <c r="R893" s="103">
        <v>9.81</v>
      </c>
      <c r="S893" s="103">
        <v>1.02</v>
      </c>
      <c r="T893" s="103">
        <v>32.31</v>
      </c>
      <c r="U893" s="103">
        <v>1.1739999999999999</v>
      </c>
      <c r="V893" s="103">
        <v>6.38</v>
      </c>
      <c r="W893" s="103">
        <v>8.1999999999999993</v>
      </c>
      <c r="X893" s="103">
        <v>7.09</v>
      </c>
      <c r="Y893" s="103">
        <v>6.69</v>
      </c>
      <c r="Z893" s="103">
        <v>13.36</v>
      </c>
      <c r="AA893" s="103">
        <v>1.4</v>
      </c>
      <c r="AB893" s="103">
        <v>12.95</v>
      </c>
      <c r="AC893" s="103">
        <v>7.8</v>
      </c>
      <c r="AD893" s="103">
        <v>3.4649999999999999</v>
      </c>
      <c r="AE893" s="103">
        <v>31.81</v>
      </c>
      <c r="AF893" s="103">
        <v>3.96</v>
      </c>
      <c r="AG893" s="103">
        <v>17.2</v>
      </c>
      <c r="AH893" s="103">
        <v>2.9950000000000001</v>
      </c>
      <c r="AI893" s="103">
        <v>16.79</v>
      </c>
      <c r="AJ893" s="103">
        <v>17.7</v>
      </c>
      <c r="AK893" s="103">
        <v>5.67</v>
      </c>
      <c r="AL893" s="103">
        <v>5.98</v>
      </c>
      <c r="AM893" s="102">
        <v>12.54</v>
      </c>
    </row>
    <row r="894" spans="16:39" x14ac:dyDescent="0.25">
      <c r="P894" s="104">
        <v>0.89100000000000001</v>
      </c>
      <c r="Q894" s="103">
        <v>2.6905000000000001</v>
      </c>
      <c r="R894" s="103">
        <v>9.7989999999999995</v>
      </c>
      <c r="S894" s="103">
        <v>1.018</v>
      </c>
      <c r="T894" s="103">
        <v>32.279000000000003</v>
      </c>
      <c r="U894" s="103">
        <v>1.1726000000000001</v>
      </c>
      <c r="V894" s="103">
        <v>6.3719999999999999</v>
      </c>
      <c r="W894" s="103">
        <v>8.19</v>
      </c>
      <c r="X894" s="103">
        <v>7.0810000000000004</v>
      </c>
      <c r="Y894" s="103">
        <v>6.681</v>
      </c>
      <c r="Z894" s="103">
        <v>13.343999999999999</v>
      </c>
      <c r="AA894" s="103">
        <v>1.399</v>
      </c>
      <c r="AB894" s="103">
        <v>12.935</v>
      </c>
      <c r="AC894" s="103">
        <v>7.79</v>
      </c>
      <c r="AD894" s="103">
        <v>3.4584999999999999</v>
      </c>
      <c r="AE894" s="103">
        <v>31.779</v>
      </c>
      <c r="AF894" s="103">
        <v>3.9540000000000002</v>
      </c>
      <c r="AG894" s="103">
        <v>17.18</v>
      </c>
      <c r="AH894" s="103">
        <v>2.9904999999999999</v>
      </c>
      <c r="AI894" s="103">
        <v>16.771000000000001</v>
      </c>
      <c r="AJ894" s="103">
        <v>17.68</v>
      </c>
      <c r="AK894" s="103">
        <v>5.6630000000000003</v>
      </c>
      <c r="AL894" s="103">
        <v>5.9720000000000004</v>
      </c>
      <c r="AM894" s="102">
        <v>12.526</v>
      </c>
    </row>
    <row r="895" spans="16:39" x14ac:dyDescent="0.25">
      <c r="P895" s="104">
        <v>0.89200000000000002</v>
      </c>
      <c r="Q895" s="103">
        <v>2.6859999999999999</v>
      </c>
      <c r="R895" s="103">
        <v>9.7880000000000003</v>
      </c>
      <c r="S895" s="103">
        <v>1.016</v>
      </c>
      <c r="T895" s="103">
        <v>32.247999999999998</v>
      </c>
      <c r="U895" s="103">
        <v>1.1712</v>
      </c>
      <c r="V895" s="103">
        <v>6.3639999999999999</v>
      </c>
      <c r="W895" s="103">
        <v>8.18</v>
      </c>
      <c r="X895" s="103">
        <v>7.0720000000000001</v>
      </c>
      <c r="Y895" s="103">
        <v>6.6719999999999997</v>
      </c>
      <c r="Z895" s="103">
        <v>13.327999999999999</v>
      </c>
      <c r="AA895" s="103">
        <v>1.3979999999999999</v>
      </c>
      <c r="AB895" s="103">
        <v>12.92</v>
      </c>
      <c r="AC895" s="103">
        <v>7.78</v>
      </c>
      <c r="AD895" s="103">
        <v>3.452</v>
      </c>
      <c r="AE895" s="103">
        <v>31.748000000000001</v>
      </c>
      <c r="AF895" s="103">
        <v>3.948</v>
      </c>
      <c r="AG895" s="103">
        <v>17.16</v>
      </c>
      <c r="AH895" s="103">
        <v>2.9860000000000002</v>
      </c>
      <c r="AI895" s="103">
        <v>16.751999999999999</v>
      </c>
      <c r="AJ895" s="103">
        <v>17.66</v>
      </c>
      <c r="AK895" s="103">
        <v>5.6559999999999997</v>
      </c>
      <c r="AL895" s="103">
        <v>5.9640000000000004</v>
      </c>
      <c r="AM895" s="102">
        <v>12.512</v>
      </c>
    </row>
    <row r="896" spans="16:39" x14ac:dyDescent="0.25">
      <c r="P896" s="104">
        <v>0.89300000000000002</v>
      </c>
      <c r="Q896" s="103">
        <v>2.6815000000000002</v>
      </c>
      <c r="R896" s="103">
        <v>9.7769999999999992</v>
      </c>
      <c r="S896" s="103">
        <v>1.014</v>
      </c>
      <c r="T896" s="103">
        <v>32.216999999999999</v>
      </c>
      <c r="U896" s="103">
        <v>1.1698</v>
      </c>
      <c r="V896" s="103">
        <v>6.3559999999999999</v>
      </c>
      <c r="W896" s="103">
        <v>8.17</v>
      </c>
      <c r="X896" s="103">
        <v>7.0629999999999997</v>
      </c>
      <c r="Y896" s="103">
        <v>6.6630000000000003</v>
      </c>
      <c r="Z896" s="103">
        <v>13.311999999999999</v>
      </c>
      <c r="AA896" s="103">
        <v>1.397</v>
      </c>
      <c r="AB896" s="103">
        <v>12.904999999999999</v>
      </c>
      <c r="AC896" s="103">
        <v>7.77</v>
      </c>
      <c r="AD896" s="103">
        <v>3.4455</v>
      </c>
      <c r="AE896" s="103">
        <v>31.716999999999999</v>
      </c>
      <c r="AF896" s="103">
        <v>3.9420000000000002</v>
      </c>
      <c r="AG896" s="103">
        <v>17.14</v>
      </c>
      <c r="AH896" s="103">
        <v>2.9815</v>
      </c>
      <c r="AI896" s="103">
        <v>16.733000000000001</v>
      </c>
      <c r="AJ896" s="103">
        <v>17.64</v>
      </c>
      <c r="AK896" s="103">
        <v>5.649</v>
      </c>
      <c r="AL896" s="103">
        <v>5.9560000000000004</v>
      </c>
      <c r="AM896" s="102">
        <v>12.497999999999999</v>
      </c>
    </row>
    <row r="897" spans="16:39" x14ac:dyDescent="0.25">
      <c r="P897" s="104">
        <v>0.89400000000000002</v>
      </c>
      <c r="Q897" s="103">
        <v>2.677</v>
      </c>
      <c r="R897" s="103">
        <v>9.766</v>
      </c>
      <c r="S897" s="103">
        <v>1.012</v>
      </c>
      <c r="T897" s="103">
        <v>32.186</v>
      </c>
      <c r="U897" s="103">
        <v>1.1684000000000001</v>
      </c>
      <c r="V897" s="103">
        <v>6.3479999999999999</v>
      </c>
      <c r="W897" s="103">
        <v>8.16</v>
      </c>
      <c r="X897" s="103">
        <v>7.0540000000000003</v>
      </c>
      <c r="Y897" s="103">
        <v>6.6539999999999999</v>
      </c>
      <c r="Z897" s="103">
        <v>13.295999999999999</v>
      </c>
      <c r="AA897" s="103">
        <v>1.3959999999999999</v>
      </c>
      <c r="AB897" s="103">
        <v>12.89</v>
      </c>
      <c r="AC897" s="103">
        <v>7.76</v>
      </c>
      <c r="AD897" s="103">
        <v>3.4390000000000001</v>
      </c>
      <c r="AE897" s="103">
        <v>31.686</v>
      </c>
      <c r="AF897" s="103">
        <v>3.9359999999999999</v>
      </c>
      <c r="AG897" s="103">
        <v>17.12</v>
      </c>
      <c r="AH897" s="103">
        <v>2.9769999999999999</v>
      </c>
      <c r="AI897" s="103">
        <v>16.713999999999999</v>
      </c>
      <c r="AJ897" s="103">
        <v>17.62</v>
      </c>
      <c r="AK897" s="103">
        <v>5.6420000000000003</v>
      </c>
      <c r="AL897" s="103">
        <v>5.9480000000000004</v>
      </c>
      <c r="AM897" s="102">
        <v>12.484</v>
      </c>
    </row>
    <row r="898" spans="16:39" x14ac:dyDescent="0.25">
      <c r="P898" s="104">
        <v>0.89500000000000002</v>
      </c>
      <c r="Q898" s="103">
        <v>2.6724999999999999</v>
      </c>
      <c r="R898" s="103">
        <v>9.7550000000000008</v>
      </c>
      <c r="S898" s="103">
        <v>1.01</v>
      </c>
      <c r="T898" s="103">
        <v>32.155000000000001</v>
      </c>
      <c r="U898" s="103">
        <v>1.167</v>
      </c>
      <c r="V898" s="103">
        <v>6.34</v>
      </c>
      <c r="W898" s="103">
        <v>8.15</v>
      </c>
      <c r="X898" s="103">
        <v>7.0449999999999999</v>
      </c>
      <c r="Y898" s="103">
        <v>6.6449999999999996</v>
      </c>
      <c r="Z898" s="103">
        <v>13.28</v>
      </c>
      <c r="AA898" s="103">
        <v>1.395</v>
      </c>
      <c r="AB898" s="103">
        <v>12.875</v>
      </c>
      <c r="AC898" s="103">
        <v>7.75</v>
      </c>
      <c r="AD898" s="103">
        <v>3.4325000000000001</v>
      </c>
      <c r="AE898" s="103">
        <v>31.655000000000001</v>
      </c>
      <c r="AF898" s="103">
        <v>3.93</v>
      </c>
      <c r="AG898" s="103">
        <v>17.100000000000001</v>
      </c>
      <c r="AH898" s="103">
        <v>2.9725000000000001</v>
      </c>
      <c r="AI898" s="103">
        <v>16.695</v>
      </c>
      <c r="AJ898" s="103">
        <v>17.600000000000001</v>
      </c>
      <c r="AK898" s="103">
        <v>5.6349999999999998</v>
      </c>
      <c r="AL898" s="103">
        <v>5.94</v>
      </c>
      <c r="AM898" s="102">
        <v>12.47</v>
      </c>
    </row>
    <row r="899" spans="16:39" x14ac:dyDescent="0.25">
      <c r="P899" s="104">
        <v>0.89600000000000002</v>
      </c>
      <c r="Q899" s="103">
        <v>2.6680000000000001</v>
      </c>
      <c r="R899" s="103">
        <v>9.7439999999999998</v>
      </c>
      <c r="S899" s="103">
        <v>1.008</v>
      </c>
      <c r="T899" s="103">
        <v>32.124000000000002</v>
      </c>
      <c r="U899" s="103">
        <v>1.1656</v>
      </c>
      <c r="V899" s="103">
        <v>6.3319999999999999</v>
      </c>
      <c r="W899" s="103">
        <v>8.14</v>
      </c>
      <c r="X899" s="103">
        <v>7.0359999999999996</v>
      </c>
      <c r="Y899" s="103">
        <v>6.6360000000000001</v>
      </c>
      <c r="Z899" s="103">
        <v>13.263999999999999</v>
      </c>
      <c r="AA899" s="103">
        <v>1.3939999999999999</v>
      </c>
      <c r="AB899" s="103">
        <v>12.86</v>
      </c>
      <c r="AC899" s="103">
        <v>7.74</v>
      </c>
      <c r="AD899" s="103">
        <v>3.4260000000000002</v>
      </c>
      <c r="AE899" s="103">
        <v>31.623999999999999</v>
      </c>
      <c r="AF899" s="103">
        <v>3.9239999999999999</v>
      </c>
      <c r="AG899" s="103">
        <v>17.079999999999998</v>
      </c>
      <c r="AH899" s="103">
        <v>2.968</v>
      </c>
      <c r="AI899" s="103">
        <v>16.675999999999998</v>
      </c>
      <c r="AJ899" s="103">
        <v>17.579999999999998</v>
      </c>
      <c r="AK899" s="103">
        <v>5.6280000000000001</v>
      </c>
      <c r="AL899" s="103">
        <v>5.9320000000000004</v>
      </c>
      <c r="AM899" s="102">
        <v>12.456</v>
      </c>
    </row>
    <row r="900" spans="16:39" x14ac:dyDescent="0.25">
      <c r="P900" s="104">
        <v>0.89700000000000002</v>
      </c>
      <c r="Q900" s="103">
        <v>2.6635</v>
      </c>
      <c r="R900" s="103">
        <v>9.7330000000000005</v>
      </c>
      <c r="S900" s="103">
        <v>1.006</v>
      </c>
      <c r="T900" s="103">
        <v>32.093000000000004</v>
      </c>
      <c r="U900" s="103">
        <v>1.1641999999999999</v>
      </c>
      <c r="V900" s="103">
        <v>6.3239999999999998</v>
      </c>
      <c r="W900" s="103">
        <v>8.1300000000000008</v>
      </c>
      <c r="X900" s="103">
        <v>7.0270000000000001</v>
      </c>
      <c r="Y900" s="103">
        <v>6.6269999999999998</v>
      </c>
      <c r="Z900" s="103">
        <v>13.247999999999999</v>
      </c>
      <c r="AA900" s="103">
        <v>1.393</v>
      </c>
      <c r="AB900" s="103">
        <v>12.845000000000001</v>
      </c>
      <c r="AC900" s="103">
        <v>7.73</v>
      </c>
      <c r="AD900" s="103">
        <v>3.4195000000000002</v>
      </c>
      <c r="AE900" s="103">
        <v>31.593</v>
      </c>
      <c r="AF900" s="103">
        <v>3.9180000000000001</v>
      </c>
      <c r="AG900" s="103">
        <v>17.059999999999999</v>
      </c>
      <c r="AH900" s="103">
        <v>2.9634999999999998</v>
      </c>
      <c r="AI900" s="103">
        <v>16.657</v>
      </c>
      <c r="AJ900" s="103">
        <v>17.559999999999999</v>
      </c>
      <c r="AK900" s="103">
        <v>5.6210000000000004</v>
      </c>
      <c r="AL900" s="103">
        <v>5.9240000000000004</v>
      </c>
      <c r="AM900" s="102">
        <v>12.442</v>
      </c>
    </row>
    <row r="901" spans="16:39" x14ac:dyDescent="0.25">
      <c r="P901" s="104">
        <v>0.89800000000000002</v>
      </c>
      <c r="Q901" s="103">
        <v>2.6589999999999998</v>
      </c>
      <c r="R901" s="103">
        <v>9.7219999999999995</v>
      </c>
      <c r="S901" s="103">
        <v>1.004</v>
      </c>
      <c r="T901" s="103">
        <v>32.061999999999998</v>
      </c>
      <c r="U901" s="103">
        <v>1.1628000000000001</v>
      </c>
      <c r="V901" s="103">
        <v>6.3159999999999998</v>
      </c>
      <c r="W901" s="103">
        <v>8.1199999999999992</v>
      </c>
      <c r="X901" s="103">
        <v>7.0179999999999998</v>
      </c>
      <c r="Y901" s="103">
        <v>6.6180000000000003</v>
      </c>
      <c r="Z901" s="103">
        <v>13.231999999999999</v>
      </c>
      <c r="AA901" s="103">
        <v>1.3919999999999999</v>
      </c>
      <c r="AB901" s="103">
        <v>12.83</v>
      </c>
      <c r="AC901" s="103">
        <v>7.72</v>
      </c>
      <c r="AD901" s="103">
        <v>3.4129999999999998</v>
      </c>
      <c r="AE901" s="103">
        <v>31.562000000000001</v>
      </c>
      <c r="AF901" s="103">
        <v>3.9119999999999999</v>
      </c>
      <c r="AG901" s="103">
        <v>17.04</v>
      </c>
      <c r="AH901" s="103">
        <v>2.9590000000000001</v>
      </c>
      <c r="AI901" s="103">
        <v>16.638000000000002</v>
      </c>
      <c r="AJ901" s="103">
        <v>17.54</v>
      </c>
      <c r="AK901" s="103">
        <v>5.6139999999999999</v>
      </c>
      <c r="AL901" s="103">
        <v>5.9160000000000004</v>
      </c>
      <c r="AM901" s="102">
        <v>12.428000000000001</v>
      </c>
    </row>
    <row r="902" spans="16:39" x14ac:dyDescent="0.25">
      <c r="P902" s="104">
        <v>0.89900000000000002</v>
      </c>
      <c r="Q902" s="103">
        <v>2.6545000000000001</v>
      </c>
      <c r="R902" s="103">
        <v>9.7110000000000003</v>
      </c>
      <c r="S902" s="103">
        <v>1.002</v>
      </c>
      <c r="T902" s="103">
        <v>32.030999999999999</v>
      </c>
      <c r="U902" s="103">
        <v>1.1614</v>
      </c>
      <c r="V902" s="103">
        <v>6.3079999999999998</v>
      </c>
      <c r="W902" s="103">
        <v>8.11</v>
      </c>
      <c r="X902" s="103">
        <v>7.0090000000000003</v>
      </c>
      <c r="Y902" s="103">
        <v>6.609</v>
      </c>
      <c r="Z902" s="103">
        <v>13.215999999999999</v>
      </c>
      <c r="AA902" s="103">
        <v>1.391</v>
      </c>
      <c r="AB902" s="103">
        <v>12.815</v>
      </c>
      <c r="AC902" s="103">
        <v>7.71</v>
      </c>
      <c r="AD902" s="103">
        <v>3.4064999999999999</v>
      </c>
      <c r="AE902" s="103">
        <v>31.530999999999999</v>
      </c>
      <c r="AF902" s="103">
        <v>3.9060000000000001</v>
      </c>
      <c r="AG902" s="103">
        <v>17.02</v>
      </c>
      <c r="AH902" s="103">
        <v>2.9544999999999999</v>
      </c>
      <c r="AI902" s="103">
        <v>16.619</v>
      </c>
      <c r="AJ902" s="103">
        <v>17.52</v>
      </c>
      <c r="AK902" s="103">
        <v>5.6070000000000002</v>
      </c>
      <c r="AL902" s="103">
        <v>5.9080000000000004</v>
      </c>
      <c r="AM902" s="102">
        <v>12.414</v>
      </c>
    </row>
    <row r="903" spans="16:39" x14ac:dyDescent="0.25">
      <c r="P903" s="104">
        <v>0.9</v>
      </c>
      <c r="Q903" s="103">
        <v>2.65</v>
      </c>
      <c r="R903" s="103">
        <v>9.6999999999999993</v>
      </c>
      <c r="S903" s="103">
        <v>1</v>
      </c>
      <c r="T903" s="103">
        <v>32</v>
      </c>
      <c r="U903" s="103">
        <v>1.1599999999999999</v>
      </c>
      <c r="V903" s="103">
        <v>6.3</v>
      </c>
      <c r="W903" s="103">
        <v>8.1</v>
      </c>
      <c r="X903" s="103">
        <v>7</v>
      </c>
      <c r="Y903" s="103">
        <v>6.6</v>
      </c>
      <c r="Z903" s="103">
        <v>13.2</v>
      </c>
      <c r="AA903" s="103">
        <v>1.39</v>
      </c>
      <c r="AB903" s="103">
        <v>12.8</v>
      </c>
      <c r="AC903" s="103">
        <v>7.7</v>
      </c>
      <c r="AD903" s="103">
        <v>3.4</v>
      </c>
      <c r="AE903" s="103">
        <v>31.5</v>
      </c>
      <c r="AF903" s="103">
        <v>3.9</v>
      </c>
      <c r="AG903" s="103">
        <v>17</v>
      </c>
      <c r="AH903" s="103">
        <v>2.95</v>
      </c>
      <c r="AI903" s="103">
        <v>16.600000000000001</v>
      </c>
      <c r="AJ903" s="103">
        <v>17.5</v>
      </c>
      <c r="AK903" s="103">
        <v>5.6</v>
      </c>
      <c r="AL903" s="103">
        <v>5.9</v>
      </c>
      <c r="AM903" s="102">
        <v>12.4</v>
      </c>
    </row>
    <row r="904" spans="16:39" x14ac:dyDescent="0.25">
      <c r="P904" s="104">
        <v>0.90100000000000002</v>
      </c>
      <c r="Q904" s="103">
        <v>2.6465000000000001</v>
      </c>
      <c r="R904" s="103">
        <v>9.69</v>
      </c>
      <c r="S904" s="103">
        <v>0.999</v>
      </c>
      <c r="T904" s="103">
        <v>31.972000000000001</v>
      </c>
      <c r="U904" s="103">
        <v>1.1584000000000001</v>
      </c>
      <c r="V904" s="103">
        <v>6.2939999999999996</v>
      </c>
      <c r="W904" s="103">
        <v>8.0909999999999993</v>
      </c>
      <c r="X904" s="103">
        <v>6.9930000000000003</v>
      </c>
      <c r="Y904" s="103">
        <v>6.5940000000000003</v>
      </c>
      <c r="Z904" s="103">
        <v>13.188000000000001</v>
      </c>
      <c r="AA904" s="103">
        <v>1.389</v>
      </c>
      <c r="AB904" s="103">
        <v>12.788</v>
      </c>
      <c r="AC904" s="103">
        <v>7.6929999999999996</v>
      </c>
      <c r="AD904" s="103">
        <v>3.3959999999999999</v>
      </c>
      <c r="AE904" s="103">
        <v>31.472999999999999</v>
      </c>
      <c r="AF904" s="103">
        <v>3.8944999999999999</v>
      </c>
      <c r="AG904" s="103">
        <v>16.984999999999999</v>
      </c>
      <c r="AH904" s="103">
        <v>2.9464999999999999</v>
      </c>
      <c r="AI904" s="103">
        <v>16.585000000000001</v>
      </c>
      <c r="AJ904" s="103">
        <v>17.484999999999999</v>
      </c>
      <c r="AK904" s="103">
        <v>5.5940000000000003</v>
      </c>
      <c r="AL904" s="103">
        <v>5.8940000000000001</v>
      </c>
      <c r="AM904" s="102">
        <v>12.388</v>
      </c>
    </row>
    <row r="905" spans="16:39" x14ac:dyDescent="0.25">
      <c r="P905" s="104">
        <v>0.90200000000000002</v>
      </c>
      <c r="Q905" s="103">
        <v>2.6429999999999998</v>
      </c>
      <c r="R905" s="103">
        <v>9.68</v>
      </c>
      <c r="S905" s="103">
        <v>0.998</v>
      </c>
      <c r="T905" s="103">
        <v>31.943999999999999</v>
      </c>
      <c r="U905" s="103">
        <v>1.1568000000000001</v>
      </c>
      <c r="V905" s="103">
        <v>6.2880000000000003</v>
      </c>
      <c r="W905" s="103">
        <v>8.0820000000000007</v>
      </c>
      <c r="X905" s="103">
        <v>6.9859999999999998</v>
      </c>
      <c r="Y905" s="103">
        <v>6.5880000000000001</v>
      </c>
      <c r="Z905" s="103">
        <v>13.176</v>
      </c>
      <c r="AA905" s="103">
        <v>1.3879999999999999</v>
      </c>
      <c r="AB905" s="103">
        <v>12.776</v>
      </c>
      <c r="AC905" s="103">
        <v>7.6859999999999999</v>
      </c>
      <c r="AD905" s="103">
        <v>3.3919999999999999</v>
      </c>
      <c r="AE905" s="103">
        <v>31.446000000000002</v>
      </c>
      <c r="AF905" s="103">
        <v>3.8889999999999998</v>
      </c>
      <c r="AG905" s="103">
        <v>16.97</v>
      </c>
      <c r="AH905" s="103">
        <v>2.9430000000000001</v>
      </c>
      <c r="AI905" s="103">
        <v>16.57</v>
      </c>
      <c r="AJ905" s="103">
        <v>17.47</v>
      </c>
      <c r="AK905" s="103">
        <v>5.5880000000000001</v>
      </c>
      <c r="AL905" s="103">
        <v>5.8879999999999999</v>
      </c>
      <c r="AM905" s="102">
        <v>12.375999999999999</v>
      </c>
    </row>
    <row r="906" spans="16:39" x14ac:dyDescent="0.25">
      <c r="P906" s="104">
        <v>0.90300000000000002</v>
      </c>
      <c r="Q906" s="103">
        <v>2.6395</v>
      </c>
      <c r="R906" s="103">
        <v>9.67</v>
      </c>
      <c r="S906" s="103">
        <v>0.997</v>
      </c>
      <c r="T906" s="103">
        <v>31.916</v>
      </c>
      <c r="U906" s="103">
        <v>1.1552</v>
      </c>
      <c r="V906" s="103">
        <v>6.282</v>
      </c>
      <c r="W906" s="103">
        <v>8.0730000000000004</v>
      </c>
      <c r="X906" s="103">
        <v>6.9790000000000001</v>
      </c>
      <c r="Y906" s="103">
        <v>6.5819999999999999</v>
      </c>
      <c r="Z906" s="103">
        <v>13.164</v>
      </c>
      <c r="AA906" s="103">
        <v>1.387</v>
      </c>
      <c r="AB906" s="103">
        <v>12.763999999999999</v>
      </c>
      <c r="AC906" s="103">
        <v>7.6790000000000003</v>
      </c>
      <c r="AD906" s="103">
        <v>3.3879999999999999</v>
      </c>
      <c r="AE906" s="103">
        <v>31.419</v>
      </c>
      <c r="AF906" s="103">
        <v>3.8835000000000002</v>
      </c>
      <c r="AG906" s="103">
        <v>16.954999999999998</v>
      </c>
      <c r="AH906" s="103">
        <v>2.9394999999999998</v>
      </c>
      <c r="AI906" s="103">
        <v>16.555</v>
      </c>
      <c r="AJ906" s="103">
        <v>17.454999999999998</v>
      </c>
      <c r="AK906" s="103">
        <v>5.5819999999999999</v>
      </c>
      <c r="AL906" s="103">
        <v>5.8819999999999997</v>
      </c>
      <c r="AM906" s="102">
        <v>12.364000000000001</v>
      </c>
    </row>
    <row r="907" spans="16:39" x14ac:dyDescent="0.25">
      <c r="P907" s="104">
        <v>0.90400000000000003</v>
      </c>
      <c r="Q907" s="103">
        <v>2.6360000000000001</v>
      </c>
      <c r="R907" s="103">
        <v>9.66</v>
      </c>
      <c r="S907" s="103">
        <v>0.996</v>
      </c>
      <c r="T907" s="103">
        <v>31.888000000000002</v>
      </c>
      <c r="U907" s="103">
        <v>1.1536</v>
      </c>
      <c r="V907" s="103">
        <v>6.2759999999999998</v>
      </c>
      <c r="W907" s="103">
        <v>8.0640000000000001</v>
      </c>
      <c r="X907" s="103">
        <v>6.9720000000000004</v>
      </c>
      <c r="Y907" s="103">
        <v>6.5759999999999996</v>
      </c>
      <c r="Z907" s="103">
        <v>13.151999999999999</v>
      </c>
      <c r="AA907" s="103">
        <v>1.3859999999999999</v>
      </c>
      <c r="AB907" s="103">
        <v>12.752000000000001</v>
      </c>
      <c r="AC907" s="103">
        <v>7.6719999999999997</v>
      </c>
      <c r="AD907" s="103">
        <v>3.3839999999999999</v>
      </c>
      <c r="AE907" s="103">
        <v>31.391999999999999</v>
      </c>
      <c r="AF907" s="103">
        <v>3.8780000000000001</v>
      </c>
      <c r="AG907" s="103">
        <v>16.940000000000001</v>
      </c>
      <c r="AH907" s="103">
        <v>2.9359999999999999</v>
      </c>
      <c r="AI907" s="103">
        <v>16.54</v>
      </c>
      <c r="AJ907" s="103">
        <v>17.440000000000001</v>
      </c>
      <c r="AK907" s="103">
        <v>5.5759999999999996</v>
      </c>
      <c r="AL907" s="103">
        <v>5.8760000000000003</v>
      </c>
      <c r="AM907" s="102">
        <v>12.352</v>
      </c>
    </row>
    <row r="908" spans="16:39" x14ac:dyDescent="0.25">
      <c r="P908" s="104">
        <v>0.90500000000000003</v>
      </c>
      <c r="Q908" s="103">
        <v>2.6324999999999998</v>
      </c>
      <c r="R908" s="103">
        <v>9.65</v>
      </c>
      <c r="S908" s="103">
        <v>0.995</v>
      </c>
      <c r="T908" s="103">
        <v>31.86</v>
      </c>
      <c r="U908" s="103">
        <v>1.1519999999999999</v>
      </c>
      <c r="V908" s="103">
        <v>6.27</v>
      </c>
      <c r="W908" s="103">
        <v>8.0549999999999997</v>
      </c>
      <c r="X908" s="103">
        <v>6.9649999999999999</v>
      </c>
      <c r="Y908" s="103">
        <v>6.57</v>
      </c>
      <c r="Z908" s="103">
        <v>13.14</v>
      </c>
      <c r="AA908" s="103">
        <v>1.385</v>
      </c>
      <c r="AB908" s="103">
        <v>12.74</v>
      </c>
      <c r="AC908" s="103">
        <v>7.665</v>
      </c>
      <c r="AD908" s="103">
        <v>3.38</v>
      </c>
      <c r="AE908" s="103">
        <v>31.364999999999998</v>
      </c>
      <c r="AF908" s="103">
        <v>3.8725000000000001</v>
      </c>
      <c r="AG908" s="103">
        <v>16.925000000000001</v>
      </c>
      <c r="AH908" s="103">
        <v>2.9325000000000001</v>
      </c>
      <c r="AI908" s="103">
        <v>16.524999999999999</v>
      </c>
      <c r="AJ908" s="103">
        <v>17.425000000000001</v>
      </c>
      <c r="AK908" s="103">
        <v>5.57</v>
      </c>
      <c r="AL908" s="103">
        <v>5.87</v>
      </c>
      <c r="AM908" s="102">
        <v>12.34</v>
      </c>
    </row>
    <row r="909" spans="16:39" x14ac:dyDescent="0.25">
      <c r="P909" s="104">
        <v>0.90600000000000003</v>
      </c>
      <c r="Q909" s="103">
        <v>2.629</v>
      </c>
      <c r="R909" s="103">
        <v>9.64</v>
      </c>
      <c r="S909" s="103">
        <v>0.99399999999999999</v>
      </c>
      <c r="T909" s="103">
        <v>31.832000000000001</v>
      </c>
      <c r="U909" s="103">
        <v>1.1504000000000001</v>
      </c>
      <c r="V909" s="103">
        <v>6.2640000000000002</v>
      </c>
      <c r="W909" s="103">
        <v>8.0459999999999994</v>
      </c>
      <c r="X909" s="103">
        <v>6.9580000000000002</v>
      </c>
      <c r="Y909" s="103">
        <v>6.5640000000000001</v>
      </c>
      <c r="Z909" s="103">
        <v>13.128</v>
      </c>
      <c r="AA909" s="103">
        <v>1.3839999999999999</v>
      </c>
      <c r="AB909" s="103">
        <v>12.728</v>
      </c>
      <c r="AC909" s="103">
        <v>7.6580000000000004</v>
      </c>
      <c r="AD909" s="103">
        <v>3.3759999999999999</v>
      </c>
      <c r="AE909" s="103">
        <v>31.338000000000001</v>
      </c>
      <c r="AF909" s="103">
        <v>3.867</v>
      </c>
      <c r="AG909" s="103">
        <v>16.91</v>
      </c>
      <c r="AH909" s="103">
        <v>2.9289999999999998</v>
      </c>
      <c r="AI909" s="103">
        <v>16.510000000000002</v>
      </c>
      <c r="AJ909" s="103">
        <v>17.41</v>
      </c>
      <c r="AK909" s="103">
        <v>5.5640000000000001</v>
      </c>
      <c r="AL909" s="103">
        <v>5.8639999999999999</v>
      </c>
      <c r="AM909" s="102">
        <v>12.327999999999999</v>
      </c>
    </row>
    <row r="910" spans="16:39" x14ac:dyDescent="0.25">
      <c r="P910" s="104">
        <v>0.90700000000000003</v>
      </c>
      <c r="Q910" s="103">
        <v>2.6255000000000002</v>
      </c>
      <c r="R910" s="103">
        <v>9.6300000000000008</v>
      </c>
      <c r="S910" s="103">
        <v>0.99299999999999999</v>
      </c>
      <c r="T910" s="103">
        <v>31.803999999999998</v>
      </c>
      <c r="U910" s="103">
        <v>1.1488</v>
      </c>
      <c r="V910" s="103">
        <v>6.258</v>
      </c>
      <c r="W910" s="103">
        <v>8.0370000000000008</v>
      </c>
      <c r="X910" s="103">
        <v>6.9509999999999996</v>
      </c>
      <c r="Y910" s="103">
        <v>6.5579999999999998</v>
      </c>
      <c r="Z910" s="103">
        <v>13.116</v>
      </c>
      <c r="AA910" s="103">
        <v>1.383</v>
      </c>
      <c r="AB910" s="103">
        <v>12.715999999999999</v>
      </c>
      <c r="AC910" s="103">
        <v>7.6509999999999998</v>
      </c>
      <c r="AD910" s="103">
        <v>3.3719999999999999</v>
      </c>
      <c r="AE910" s="103">
        <v>31.311</v>
      </c>
      <c r="AF910" s="103">
        <v>3.8614999999999999</v>
      </c>
      <c r="AG910" s="103">
        <v>16.895</v>
      </c>
      <c r="AH910" s="103">
        <v>2.9255</v>
      </c>
      <c r="AI910" s="103">
        <v>16.495000000000001</v>
      </c>
      <c r="AJ910" s="103">
        <v>17.395</v>
      </c>
      <c r="AK910" s="103">
        <v>5.5579999999999998</v>
      </c>
      <c r="AL910" s="103">
        <v>5.8579999999999997</v>
      </c>
      <c r="AM910" s="102">
        <v>12.316000000000001</v>
      </c>
    </row>
    <row r="911" spans="16:39" x14ac:dyDescent="0.25">
      <c r="P911" s="104">
        <v>0.90800000000000003</v>
      </c>
      <c r="Q911" s="103">
        <v>2.6219999999999999</v>
      </c>
      <c r="R911" s="103">
        <v>9.6199999999999992</v>
      </c>
      <c r="S911" s="103">
        <v>0.99199999999999999</v>
      </c>
      <c r="T911" s="103">
        <v>31.776</v>
      </c>
      <c r="U911" s="103">
        <v>1.1472</v>
      </c>
      <c r="V911" s="103">
        <v>6.2519999999999998</v>
      </c>
      <c r="W911" s="103">
        <v>8.0280000000000005</v>
      </c>
      <c r="X911" s="103">
        <v>6.944</v>
      </c>
      <c r="Y911" s="103">
        <v>6.5519999999999996</v>
      </c>
      <c r="Z911" s="103">
        <v>13.103999999999999</v>
      </c>
      <c r="AA911" s="103">
        <v>1.3819999999999999</v>
      </c>
      <c r="AB911" s="103">
        <v>12.704000000000001</v>
      </c>
      <c r="AC911" s="103">
        <v>7.6440000000000001</v>
      </c>
      <c r="AD911" s="103">
        <v>3.3679999999999999</v>
      </c>
      <c r="AE911" s="103">
        <v>31.283999999999999</v>
      </c>
      <c r="AF911" s="103">
        <v>3.8559999999999999</v>
      </c>
      <c r="AG911" s="103">
        <v>16.88</v>
      </c>
      <c r="AH911" s="103">
        <v>2.9220000000000002</v>
      </c>
      <c r="AI911" s="103">
        <v>16.48</v>
      </c>
      <c r="AJ911" s="103">
        <v>17.38</v>
      </c>
      <c r="AK911" s="103">
        <v>5.5519999999999996</v>
      </c>
      <c r="AL911" s="103">
        <v>5.8520000000000003</v>
      </c>
      <c r="AM911" s="102">
        <v>12.304</v>
      </c>
    </row>
    <row r="912" spans="16:39" x14ac:dyDescent="0.25">
      <c r="P912" s="104">
        <v>0.90900000000000003</v>
      </c>
      <c r="Q912" s="103">
        <v>2.6185</v>
      </c>
      <c r="R912" s="103">
        <v>9.61</v>
      </c>
      <c r="S912" s="103">
        <v>0.99099999999999999</v>
      </c>
      <c r="T912" s="103">
        <v>31.748000000000001</v>
      </c>
      <c r="U912" s="103">
        <v>1.1456</v>
      </c>
      <c r="V912" s="103">
        <v>6.2460000000000004</v>
      </c>
      <c r="W912" s="103">
        <v>8.0190000000000001</v>
      </c>
      <c r="X912" s="103">
        <v>6.9370000000000003</v>
      </c>
      <c r="Y912" s="103">
        <v>6.5460000000000003</v>
      </c>
      <c r="Z912" s="103">
        <v>13.092000000000001</v>
      </c>
      <c r="AA912" s="103">
        <v>1.381</v>
      </c>
      <c r="AB912" s="103">
        <v>12.692</v>
      </c>
      <c r="AC912" s="103">
        <v>7.6369999999999996</v>
      </c>
      <c r="AD912" s="103">
        <v>3.3639999999999999</v>
      </c>
      <c r="AE912" s="103">
        <v>31.257000000000001</v>
      </c>
      <c r="AF912" s="103">
        <v>3.8504999999999998</v>
      </c>
      <c r="AG912" s="103">
        <v>16.864999999999998</v>
      </c>
      <c r="AH912" s="103">
        <v>2.9184999999999999</v>
      </c>
      <c r="AI912" s="103">
        <v>16.465</v>
      </c>
      <c r="AJ912" s="103">
        <v>17.364999999999998</v>
      </c>
      <c r="AK912" s="103">
        <v>5.5460000000000003</v>
      </c>
      <c r="AL912" s="103">
        <v>5.8460000000000001</v>
      </c>
      <c r="AM912" s="102">
        <v>12.292</v>
      </c>
    </row>
    <row r="913" spans="16:39" x14ac:dyDescent="0.25">
      <c r="P913" s="104">
        <v>0.91</v>
      </c>
      <c r="Q913" s="103">
        <v>2.6150000000000002</v>
      </c>
      <c r="R913" s="103">
        <v>9.6</v>
      </c>
      <c r="S913" s="103">
        <v>0.99</v>
      </c>
      <c r="T913" s="103">
        <v>31.72</v>
      </c>
      <c r="U913" s="103">
        <v>1.1439999999999999</v>
      </c>
      <c r="V913" s="103">
        <v>6.24</v>
      </c>
      <c r="W913" s="103">
        <v>8.01</v>
      </c>
      <c r="X913" s="103">
        <v>6.93</v>
      </c>
      <c r="Y913" s="103">
        <v>6.54</v>
      </c>
      <c r="Z913" s="103">
        <v>13.08</v>
      </c>
      <c r="AA913" s="103">
        <v>1.38</v>
      </c>
      <c r="AB913" s="103">
        <v>12.68</v>
      </c>
      <c r="AC913" s="103">
        <v>7.63</v>
      </c>
      <c r="AD913" s="103">
        <v>3.36</v>
      </c>
      <c r="AE913" s="103">
        <v>31.23</v>
      </c>
      <c r="AF913" s="103">
        <v>3.8450000000000002</v>
      </c>
      <c r="AG913" s="103">
        <v>16.850000000000001</v>
      </c>
      <c r="AH913" s="103">
        <v>2.915</v>
      </c>
      <c r="AI913" s="103">
        <v>16.45</v>
      </c>
      <c r="AJ913" s="103">
        <v>17.350000000000001</v>
      </c>
      <c r="AK913" s="103">
        <v>5.54</v>
      </c>
      <c r="AL913" s="103">
        <v>5.84</v>
      </c>
      <c r="AM913" s="102">
        <v>12.28</v>
      </c>
    </row>
    <row r="914" spans="16:39" x14ac:dyDescent="0.25">
      <c r="P914" s="104">
        <v>0.91100000000000003</v>
      </c>
      <c r="Q914" s="103">
        <v>2.6114999999999999</v>
      </c>
      <c r="R914" s="103">
        <v>9.59</v>
      </c>
      <c r="S914" s="103">
        <v>0.98899999999999999</v>
      </c>
      <c r="T914" s="103">
        <v>31.692</v>
      </c>
      <c r="U914" s="103">
        <v>1.1424000000000001</v>
      </c>
      <c r="V914" s="103">
        <v>6.234</v>
      </c>
      <c r="W914" s="103">
        <v>8.0009999999999994</v>
      </c>
      <c r="X914" s="103">
        <v>6.923</v>
      </c>
      <c r="Y914" s="103">
        <v>6.5339999999999998</v>
      </c>
      <c r="Z914" s="103">
        <v>13.068</v>
      </c>
      <c r="AA914" s="103">
        <v>1.379</v>
      </c>
      <c r="AB914" s="103">
        <v>12.667999999999999</v>
      </c>
      <c r="AC914" s="103">
        <v>7.6230000000000002</v>
      </c>
      <c r="AD914" s="103">
        <v>3.3559999999999999</v>
      </c>
      <c r="AE914" s="103">
        <v>31.202999999999999</v>
      </c>
      <c r="AF914" s="103">
        <v>3.8395000000000001</v>
      </c>
      <c r="AG914" s="103">
        <v>16.835000000000001</v>
      </c>
      <c r="AH914" s="103">
        <v>2.9115000000000002</v>
      </c>
      <c r="AI914" s="103">
        <v>16.434999999999999</v>
      </c>
      <c r="AJ914" s="103">
        <v>17.335000000000001</v>
      </c>
      <c r="AK914" s="103">
        <v>5.5339999999999998</v>
      </c>
      <c r="AL914" s="103">
        <v>5.8339999999999996</v>
      </c>
      <c r="AM914" s="102">
        <v>12.268000000000001</v>
      </c>
    </row>
    <row r="915" spans="16:39" x14ac:dyDescent="0.25">
      <c r="P915" s="104">
        <v>0.91200000000000003</v>
      </c>
      <c r="Q915" s="103">
        <v>2.6080000000000001</v>
      </c>
      <c r="R915" s="103">
        <v>9.58</v>
      </c>
      <c r="S915" s="103">
        <v>0.98799999999999999</v>
      </c>
      <c r="T915" s="103">
        <v>31.664000000000001</v>
      </c>
      <c r="U915" s="103">
        <v>1.1408</v>
      </c>
      <c r="V915" s="103">
        <v>6.2279999999999998</v>
      </c>
      <c r="W915" s="103">
        <v>7.992</v>
      </c>
      <c r="X915" s="103">
        <v>6.9160000000000004</v>
      </c>
      <c r="Y915" s="103">
        <v>6.5279999999999996</v>
      </c>
      <c r="Z915" s="103">
        <v>13.055999999999999</v>
      </c>
      <c r="AA915" s="103">
        <v>1.3779999999999999</v>
      </c>
      <c r="AB915" s="103">
        <v>12.656000000000001</v>
      </c>
      <c r="AC915" s="103">
        <v>7.6159999999999997</v>
      </c>
      <c r="AD915" s="103">
        <v>3.3519999999999999</v>
      </c>
      <c r="AE915" s="103">
        <v>31.175999999999998</v>
      </c>
      <c r="AF915" s="103">
        <v>3.8340000000000001</v>
      </c>
      <c r="AG915" s="103">
        <v>16.82</v>
      </c>
      <c r="AH915" s="103">
        <v>2.9079999999999999</v>
      </c>
      <c r="AI915" s="103">
        <v>16.420000000000002</v>
      </c>
      <c r="AJ915" s="103">
        <v>17.32</v>
      </c>
      <c r="AK915" s="103">
        <v>5.5279999999999996</v>
      </c>
      <c r="AL915" s="103">
        <v>5.8280000000000003</v>
      </c>
      <c r="AM915" s="102">
        <v>12.256</v>
      </c>
    </row>
    <row r="916" spans="16:39" x14ac:dyDescent="0.25">
      <c r="P916" s="104">
        <v>0.91300000000000003</v>
      </c>
      <c r="Q916" s="103">
        <v>2.6044999999999998</v>
      </c>
      <c r="R916" s="103">
        <v>9.57</v>
      </c>
      <c r="S916" s="103">
        <v>0.98699999999999999</v>
      </c>
      <c r="T916" s="103">
        <v>31.635999999999999</v>
      </c>
      <c r="U916" s="103">
        <v>1.1392</v>
      </c>
      <c r="V916" s="103">
        <v>6.2220000000000004</v>
      </c>
      <c r="W916" s="103">
        <v>7.9829999999999997</v>
      </c>
      <c r="X916" s="103">
        <v>6.9089999999999998</v>
      </c>
      <c r="Y916" s="103">
        <v>6.5220000000000002</v>
      </c>
      <c r="Z916" s="103">
        <v>13.044</v>
      </c>
      <c r="AA916" s="103">
        <v>1.377</v>
      </c>
      <c r="AB916" s="103">
        <v>12.644</v>
      </c>
      <c r="AC916" s="103">
        <v>7.609</v>
      </c>
      <c r="AD916" s="103">
        <v>3.3479999999999999</v>
      </c>
      <c r="AE916" s="103">
        <v>31.149000000000001</v>
      </c>
      <c r="AF916" s="103">
        <v>3.8285</v>
      </c>
      <c r="AG916" s="103">
        <v>16.805</v>
      </c>
      <c r="AH916" s="103">
        <v>2.9045000000000001</v>
      </c>
      <c r="AI916" s="103">
        <v>16.405000000000001</v>
      </c>
      <c r="AJ916" s="103">
        <v>17.305</v>
      </c>
      <c r="AK916" s="103">
        <v>5.5220000000000002</v>
      </c>
      <c r="AL916" s="103">
        <v>5.8220000000000001</v>
      </c>
      <c r="AM916" s="102">
        <v>12.244</v>
      </c>
    </row>
    <row r="917" spans="16:39" x14ac:dyDescent="0.25">
      <c r="P917" s="104">
        <v>0.91400000000000003</v>
      </c>
      <c r="Q917" s="103">
        <v>2.601</v>
      </c>
      <c r="R917" s="103">
        <v>9.56</v>
      </c>
      <c r="S917" s="103">
        <v>0.98599999999999999</v>
      </c>
      <c r="T917" s="103">
        <v>31.608000000000001</v>
      </c>
      <c r="U917" s="103">
        <v>1.1375999999999999</v>
      </c>
      <c r="V917" s="103">
        <v>6.2160000000000002</v>
      </c>
      <c r="W917" s="103">
        <v>7.9740000000000002</v>
      </c>
      <c r="X917" s="103">
        <v>6.9020000000000001</v>
      </c>
      <c r="Y917" s="103">
        <v>6.516</v>
      </c>
      <c r="Z917" s="103">
        <v>13.032</v>
      </c>
      <c r="AA917" s="103">
        <v>1.3759999999999999</v>
      </c>
      <c r="AB917" s="103">
        <v>12.632</v>
      </c>
      <c r="AC917" s="103">
        <v>7.6020000000000003</v>
      </c>
      <c r="AD917" s="103">
        <v>3.3439999999999999</v>
      </c>
      <c r="AE917" s="103">
        <v>31.122</v>
      </c>
      <c r="AF917" s="103">
        <v>3.823</v>
      </c>
      <c r="AG917" s="103">
        <v>16.79</v>
      </c>
      <c r="AH917" s="103">
        <v>2.9009999999999998</v>
      </c>
      <c r="AI917" s="103">
        <v>16.39</v>
      </c>
      <c r="AJ917" s="103">
        <v>17.29</v>
      </c>
      <c r="AK917" s="103">
        <v>5.516</v>
      </c>
      <c r="AL917" s="103">
        <v>5.8159999999999998</v>
      </c>
      <c r="AM917" s="102">
        <v>12.231999999999999</v>
      </c>
    </row>
    <row r="918" spans="16:39" x14ac:dyDescent="0.25">
      <c r="P918" s="104">
        <v>0.91500000000000004</v>
      </c>
      <c r="Q918" s="103">
        <v>2.5975000000000001</v>
      </c>
      <c r="R918" s="103">
        <v>9.5500000000000007</v>
      </c>
      <c r="S918" s="103">
        <v>0.98499999999999999</v>
      </c>
      <c r="T918" s="103">
        <v>31.58</v>
      </c>
      <c r="U918" s="103">
        <v>1.1359999999999999</v>
      </c>
      <c r="V918" s="103">
        <v>6.21</v>
      </c>
      <c r="W918" s="103">
        <v>7.9649999999999999</v>
      </c>
      <c r="X918" s="103">
        <v>6.8949999999999996</v>
      </c>
      <c r="Y918" s="103">
        <v>6.51</v>
      </c>
      <c r="Z918" s="103">
        <v>13.02</v>
      </c>
      <c r="AA918" s="103">
        <v>1.375</v>
      </c>
      <c r="AB918" s="103">
        <v>12.62</v>
      </c>
      <c r="AC918" s="103">
        <v>7.5949999999999998</v>
      </c>
      <c r="AD918" s="103">
        <v>3.34</v>
      </c>
      <c r="AE918" s="103">
        <v>31.094999999999999</v>
      </c>
      <c r="AF918" s="103">
        <v>3.8174999999999999</v>
      </c>
      <c r="AG918" s="103">
        <v>16.774999999999999</v>
      </c>
      <c r="AH918" s="103">
        <v>2.8975</v>
      </c>
      <c r="AI918" s="103">
        <v>16.375</v>
      </c>
      <c r="AJ918" s="103">
        <v>17.274999999999999</v>
      </c>
      <c r="AK918" s="103">
        <v>5.51</v>
      </c>
      <c r="AL918" s="103">
        <v>5.81</v>
      </c>
      <c r="AM918" s="102">
        <v>12.22</v>
      </c>
    </row>
    <row r="919" spans="16:39" x14ac:dyDescent="0.25">
      <c r="P919" s="104">
        <v>0.91600000000000004</v>
      </c>
      <c r="Q919" s="103">
        <v>2.5939999999999999</v>
      </c>
      <c r="R919" s="103">
        <v>9.5399999999999991</v>
      </c>
      <c r="S919" s="103">
        <v>0.98399999999999999</v>
      </c>
      <c r="T919" s="103">
        <v>31.552</v>
      </c>
      <c r="U919" s="103">
        <v>1.1344000000000001</v>
      </c>
      <c r="V919" s="103">
        <v>6.2039999999999997</v>
      </c>
      <c r="W919" s="103">
        <v>7.9560000000000004</v>
      </c>
      <c r="X919" s="103">
        <v>6.8879999999999999</v>
      </c>
      <c r="Y919" s="103">
        <v>6.5039999999999996</v>
      </c>
      <c r="Z919" s="103">
        <v>13.007999999999999</v>
      </c>
      <c r="AA919" s="103">
        <v>1.3740000000000001</v>
      </c>
      <c r="AB919" s="103">
        <v>12.608000000000001</v>
      </c>
      <c r="AC919" s="103">
        <v>7.5880000000000001</v>
      </c>
      <c r="AD919" s="103">
        <v>3.3359999999999999</v>
      </c>
      <c r="AE919" s="103">
        <v>31.068000000000001</v>
      </c>
      <c r="AF919" s="103">
        <v>3.8119999999999998</v>
      </c>
      <c r="AG919" s="103">
        <v>16.760000000000002</v>
      </c>
      <c r="AH919" s="103">
        <v>2.8940000000000001</v>
      </c>
      <c r="AI919" s="103">
        <v>16.36</v>
      </c>
      <c r="AJ919" s="103">
        <v>17.260000000000002</v>
      </c>
      <c r="AK919" s="103">
        <v>5.5039999999999996</v>
      </c>
      <c r="AL919" s="103">
        <v>5.8040000000000003</v>
      </c>
      <c r="AM919" s="102">
        <v>12.208</v>
      </c>
    </row>
    <row r="920" spans="16:39" x14ac:dyDescent="0.25">
      <c r="P920" s="104">
        <v>0.91700000000000004</v>
      </c>
      <c r="Q920" s="103">
        <v>2.5905</v>
      </c>
      <c r="R920" s="103">
        <v>9.5299999999999994</v>
      </c>
      <c r="S920" s="103">
        <v>0.98299999999999998</v>
      </c>
      <c r="T920" s="103">
        <v>31.524000000000001</v>
      </c>
      <c r="U920" s="103">
        <v>1.1328</v>
      </c>
      <c r="V920" s="103">
        <v>6.1980000000000004</v>
      </c>
      <c r="W920" s="103">
        <v>7.9470000000000001</v>
      </c>
      <c r="X920" s="103">
        <v>6.8810000000000002</v>
      </c>
      <c r="Y920" s="103">
        <v>6.4980000000000002</v>
      </c>
      <c r="Z920" s="103">
        <v>12.996</v>
      </c>
      <c r="AA920" s="103">
        <v>1.373</v>
      </c>
      <c r="AB920" s="103">
        <v>12.596</v>
      </c>
      <c r="AC920" s="103">
        <v>7.5810000000000004</v>
      </c>
      <c r="AD920" s="103">
        <v>3.3319999999999999</v>
      </c>
      <c r="AE920" s="103">
        <v>31.041</v>
      </c>
      <c r="AF920" s="103">
        <v>3.8065000000000002</v>
      </c>
      <c r="AG920" s="103">
        <v>16.745000000000001</v>
      </c>
      <c r="AH920" s="103">
        <v>2.8904999999999998</v>
      </c>
      <c r="AI920" s="103">
        <v>16.344999999999999</v>
      </c>
      <c r="AJ920" s="103">
        <v>17.245000000000001</v>
      </c>
      <c r="AK920" s="103">
        <v>5.4980000000000002</v>
      </c>
      <c r="AL920" s="103">
        <v>5.798</v>
      </c>
      <c r="AM920" s="102">
        <v>12.196</v>
      </c>
    </row>
    <row r="921" spans="16:39" x14ac:dyDescent="0.25">
      <c r="P921" s="104">
        <v>0.91800000000000004</v>
      </c>
      <c r="Q921" s="103">
        <v>2.5870000000000002</v>
      </c>
      <c r="R921" s="103">
        <v>9.52</v>
      </c>
      <c r="S921" s="103">
        <v>0.98199999999999998</v>
      </c>
      <c r="T921" s="103">
        <v>31.495999999999999</v>
      </c>
      <c r="U921" s="103">
        <v>1.1312</v>
      </c>
      <c r="V921" s="103">
        <v>6.1920000000000002</v>
      </c>
      <c r="W921" s="103">
        <v>7.9379999999999997</v>
      </c>
      <c r="X921" s="103">
        <v>6.8739999999999997</v>
      </c>
      <c r="Y921" s="103">
        <v>6.492</v>
      </c>
      <c r="Z921" s="103">
        <v>12.984</v>
      </c>
      <c r="AA921" s="103">
        <v>1.3720000000000001</v>
      </c>
      <c r="AB921" s="103">
        <v>12.584</v>
      </c>
      <c r="AC921" s="103">
        <v>7.5739999999999998</v>
      </c>
      <c r="AD921" s="103">
        <v>3.3279999999999998</v>
      </c>
      <c r="AE921" s="103">
        <v>31.013999999999999</v>
      </c>
      <c r="AF921" s="103">
        <v>3.8010000000000002</v>
      </c>
      <c r="AG921" s="103">
        <v>16.73</v>
      </c>
      <c r="AH921" s="103">
        <v>2.887</v>
      </c>
      <c r="AI921" s="103">
        <v>16.329999999999998</v>
      </c>
      <c r="AJ921" s="103">
        <v>17.23</v>
      </c>
      <c r="AK921" s="103">
        <v>5.492</v>
      </c>
      <c r="AL921" s="103">
        <v>5.7919999999999998</v>
      </c>
      <c r="AM921" s="102">
        <v>12.183999999999999</v>
      </c>
    </row>
    <row r="922" spans="16:39" x14ac:dyDescent="0.25">
      <c r="P922" s="104">
        <v>0.91900000000000004</v>
      </c>
      <c r="Q922" s="103">
        <v>2.5834999999999999</v>
      </c>
      <c r="R922" s="103">
        <v>9.51</v>
      </c>
      <c r="S922" s="103">
        <v>0.98099999999999998</v>
      </c>
      <c r="T922" s="103">
        <v>31.468</v>
      </c>
      <c r="U922" s="103">
        <v>1.1295999999999999</v>
      </c>
      <c r="V922" s="103">
        <v>6.1859999999999999</v>
      </c>
      <c r="W922" s="103">
        <v>7.9290000000000003</v>
      </c>
      <c r="X922" s="103">
        <v>6.867</v>
      </c>
      <c r="Y922" s="103">
        <v>6.4859999999999998</v>
      </c>
      <c r="Z922" s="103">
        <v>12.972</v>
      </c>
      <c r="AA922" s="103">
        <v>1.371</v>
      </c>
      <c r="AB922" s="103">
        <v>12.571999999999999</v>
      </c>
      <c r="AC922" s="103">
        <v>7.5670000000000002</v>
      </c>
      <c r="AD922" s="103">
        <v>3.3239999999999998</v>
      </c>
      <c r="AE922" s="103">
        <v>30.986999999999998</v>
      </c>
      <c r="AF922" s="103">
        <v>3.7955000000000001</v>
      </c>
      <c r="AG922" s="103">
        <v>16.715</v>
      </c>
      <c r="AH922" s="103">
        <v>2.8835000000000002</v>
      </c>
      <c r="AI922" s="103">
        <v>16.315000000000001</v>
      </c>
      <c r="AJ922" s="103">
        <v>17.215</v>
      </c>
      <c r="AK922" s="103">
        <v>5.4859999999999998</v>
      </c>
      <c r="AL922" s="103">
        <v>5.7859999999999996</v>
      </c>
      <c r="AM922" s="102">
        <v>12.172000000000001</v>
      </c>
    </row>
    <row r="923" spans="16:39" x14ac:dyDescent="0.25">
      <c r="P923" s="104">
        <v>0.92</v>
      </c>
      <c r="Q923" s="103">
        <v>2.58</v>
      </c>
      <c r="R923" s="103">
        <v>9.5</v>
      </c>
      <c r="S923" s="103">
        <v>0.98</v>
      </c>
      <c r="T923" s="103">
        <v>31.44</v>
      </c>
      <c r="U923" s="103">
        <v>1.1279999999999999</v>
      </c>
      <c r="V923" s="103">
        <v>6.18</v>
      </c>
      <c r="W923" s="103">
        <v>7.92</v>
      </c>
      <c r="X923" s="103">
        <v>6.86</v>
      </c>
      <c r="Y923" s="103">
        <v>6.48</v>
      </c>
      <c r="Z923" s="103">
        <v>12.96</v>
      </c>
      <c r="AA923" s="103">
        <v>1.37</v>
      </c>
      <c r="AB923" s="103">
        <v>12.56</v>
      </c>
      <c r="AC923" s="103">
        <v>7.56</v>
      </c>
      <c r="AD923" s="103">
        <v>3.32</v>
      </c>
      <c r="AE923" s="103">
        <v>30.96</v>
      </c>
      <c r="AF923" s="103">
        <v>3.79</v>
      </c>
      <c r="AG923" s="103">
        <v>16.7</v>
      </c>
      <c r="AH923" s="103">
        <v>2.88</v>
      </c>
      <c r="AI923" s="103">
        <v>16.3</v>
      </c>
      <c r="AJ923" s="103">
        <v>17.2</v>
      </c>
      <c r="AK923" s="103">
        <v>5.48</v>
      </c>
      <c r="AL923" s="103">
        <v>5.78</v>
      </c>
      <c r="AM923" s="102">
        <v>12.16</v>
      </c>
    </row>
    <row r="924" spans="16:39" x14ac:dyDescent="0.25">
      <c r="P924" s="104">
        <v>0.92100000000000004</v>
      </c>
      <c r="Q924" s="103">
        <v>2.5764999999999998</v>
      </c>
      <c r="R924" s="103">
        <v>9.49</v>
      </c>
      <c r="S924" s="103">
        <v>0.97899999999999998</v>
      </c>
      <c r="T924" s="103">
        <v>31.411999999999999</v>
      </c>
      <c r="U924" s="103">
        <v>1.1264000000000001</v>
      </c>
      <c r="V924" s="103">
        <v>6.1740000000000004</v>
      </c>
      <c r="W924" s="103">
        <v>7.9109999999999996</v>
      </c>
      <c r="X924" s="103">
        <v>6.8529999999999998</v>
      </c>
      <c r="Y924" s="103">
        <v>6.4740000000000002</v>
      </c>
      <c r="Z924" s="103">
        <v>12.948</v>
      </c>
      <c r="AA924" s="103">
        <v>1.369</v>
      </c>
      <c r="AB924" s="103">
        <v>12.548</v>
      </c>
      <c r="AC924" s="103">
        <v>7.5529999999999999</v>
      </c>
      <c r="AD924" s="103">
        <v>3.3159999999999998</v>
      </c>
      <c r="AE924" s="103">
        <v>30.933</v>
      </c>
      <c r="AF924" s="103">
        <v>3.7845</v>
      </c>
      <c r="AG924" s="103">
        <v>16.684999999999999</v>
      </c>
      <c r="AH924" s="103">
        <v>2.8765000000000001</v>
      </c>
      <c r="AI924" s="103">
        <v>16.285</v>
      </c>
      <c r="AJ924" s="103">
        <v>17.184999999999999</v>
      </c>
      <c r="AK924" s="103">
        <v>5.4740000000000002</v>
      </c>
      <c r="AL924" s="103">
        <v>5.774</v>
      </c>
      <c r="AM924" s="102">
        <v>12.148</v>
      </c>
    </row>
    <row r="925" spans="16:39" x14ac:dyDescent="0.25">
      <c r="P925" s="104">
        <v>0.92200000000000004</v>
      </c>
      <c r="Q925" s="103">
        <v>2.573</v>
      </c>
      <c r="R925" s="103">
        <v>9.48</v>
      </c>
      <c r="S925" s="103">
        <v>0.97799999999999998</v>
      </c>
      <c r="T925" s="103">
        <v>31.384</v>
      </c>
      <c r="U925" s="103">
        <v>1.1248</v>
      </c>
      <c r="V925" s="103">
        <v>6.1680000000000001</v>
      </c>
      <c r="W925" s="103">
        <v>7.9020000000000001</v>
      </c>
      <c r="X925" s="103">
        <v>6.8460000000000001</v>
      </c>
      <c r="Y925" s="103">
        <v>6.468</v>
      </c>
      <c r="Z925" s="103">
        <v>12.936</v>
      </c>
      <c r="AA925" s="103">
        <v>1.3680000000000001</v>
      </c>
      <c r="AB925" s="103">
        <v>12.536</v>
      </c>
      <c r="AC925" s="103">
        <v>7.5460000000000003</v>
      </c>
      <c r="AD925" s="103">
        <v>3.3119999999999998</v>
      </c>
      <c r="AE925" s="103">
        <v>30.905999999999999</v>
      </c>
      <c r="AF925" s="103">
        <v>3.7789999999999999</v>
      </c>
      <c r="AG925" s="103">
        <v>16.670000000000002</v>
      </c>
      <c r="AH925" s="103">
        <v>2.8730000000000002</v>
      </c>
      <c r="AI925" s="103">
        <v>16.27</v>
      </c>
      <c r="AJ925" s="103">
        <v>17.170000000000002</v>
      </c>
      <c r="AK925" s="103">
        <v>5.468</v>
      </c>
      <c r="AL925" s="103">
        <v>5.7679999999999998</v>
      </c>
      <c r="AM925" s="102">
        <v>12.135999999999999</v>
      </c>
    </row>
    <row r="926" spans="16:39" x14ac:dyDescent="0.25">
      <c r="P926" s="104">
        <v>0.92300000000000004</v>
      </c>
      <c r="Q926" s="103">
        <v>2.5695000000000001</v>
      </c>
      <c r="R926" s="103">
        <v>9.4700000000000006</v>
      </c>
      <c r="S926" s="103">
        <v>0.97699999999999998</v>
      </c>
      <c r="T926" s="103">
        <v>31.356000000000002</v>
      </c>
      <c r="U926" s="103">
        <v>1.1232</v>
      </c>
      <c r="V926" s="103">
        <v>6.1619999999999999</v>
      </c>
      <c r="W926" s="103">
        <v>7.8929999999999998</v>
      </c>
      <c r="X926" s="103">
        <v>6.8390000000000004</v>
      </c>
      <c r="Y926" s="103">
        <v>6.4619999999999997</v>
      </c>
      <c r="Z926" s="103">
        <v>12.923999999999999</v>
      </c>
      <c r="AA926" s="103">
        <v>1.367</v>
      </c>
      <c r="AB926" s="103">
        <v>12.523999999999999</v>
      </c>
      <c r="AC926" s="103">
        <v>7.5389999999999997</v>
      </c>
      <c r="AD926" s="103">
        <v>3.3079999999999998</v>
      </c>
      <c r="AE926" s="103">
        <v>30.879000000000001</v>
      </c>
      <c r="AF926" s="103">
        <v>3.7734999999999999</v>
      </c>
      <c r="AG926" s="103">
        <v>16.655000000000001</v>
      </c>
      <c r="AH926" s="103">
        <v>2.8694999999999999</v>
      </c>
      <c r="AI926" s="103">
        <v>16.254999999999999</v>
      </c>
      <c r="AJ926" s="103">
        <v>17.155000000000001</v>
      </c>
      <c r="AK926" s="103">
        <v>5.4619999999999997</v>
      </c>
      <c r="AL926" s="103">
        <v>5.7619999999999996</v>
      </c>
      <c r="AM926" s="102">
        <v>12.124000000000001</v>
      </c>
    </row>
    <row r="927" spans="16:39" x14ac:dyDescent="0.25">
      <c r="P927" s="104">
        <v>0.92400000000000004</v>
      </c>
      <c r="Q927" s="103">
        <v>2.5659999999999998</v>
      </c>
      <c r="R927" s="103">
        <v>9.4600000000000009</v>
      </c>
      <c r="S927" s="103">
        <v>0.97599999999999998</v>
      </c>
      <c r="T927" s="103">
        <v>31.327999999999999</v>
      </c>
      <c r="U927" s="103">
        <v>1.1215999999999999</v>
      </c>
      <c r="V927" s="103">
        <v>6.1559999999999997</v>
      </c>
      <c r="W927" s="103">
        <v>7.8840000000000003</v>
      </c>
      <c r="X927" s="103">
        <v>6.8319999999999999</v>
      </c>
      <c r="Y927" s="103">
        <v>6.4560000000000004</v>
      </c>
      <c r="Z927" s="103">
        <v>12.912000000000001</v>
      </c>
      <c r="AA927" s="103">
        <v>1.3660000000000001</v>
      </c>
      <c r="AB927" s="103">
        <v>12.512</v>
      </c>
      <c r="AC927" s="103">
        <v>7.532</v>
      </c>
      <c r="AD927" s="103">
        <v>3.3039999999999998</v>
      </c>
      <c r="AE927" s="103">
        <v>30.852</v>
      </c>
      <c r="AF927" s="103">
        <v>3.7679999999999998</v>
      </c>
      <c r="AG927" s="103">
        <v>16.64</v>
      </c>
      <c r="AH927" s="103">
        <v>2.8660000000000001</v>
      </c>
      <c r="AI927" s="103">
        <v>16.239999999999998</v>
      </c>
      <c r="AJ927" s="103">
        <v>17.14</v>
      </c>
      <c r="AK927" s="103">
        <v>5.4560000000000004</v>
      </c>
      <c r="AL927" s="103">
        <v>5.7560000000000002</v>
      </c>
      <c r="AM927" s="102">
        <v>12.112</v>
      </c>
    </row>
    <row r="928" spans="16:39" x14ac:dyDescent="0.25">
      <c r="P928" s="104">
        <v>0.92500000000000004</v>
      </c>
      <c r="Q928" s="103">
        <v>2.5625</v>
      </c>
      <c r="R928" s="103">
        <v>9.4499999999999993</v>
      </c>
      <c r="S928" s="103">
        <v>0.97499999999999998</v>
      </c>
      <c r="T928" s="103">
        <v>31.3</v>
      </c>
      <c r="U928" s="103">
        <v>1.1200000000000001</v>
      </c>
      <c r="V928" s="103">
        <v>6.15</v>
      </c>
      <c r="W928" s="103">
        <v>7.875</v>
      </c>
      <c r="X928" s="103">
        <v>6.8250000000000002</v>
      </c>
      <c r="Y928" s="103">
        <v>6.45</v>
      </c>
      <c r="Z928" s="103">
        <v>12.9</v>
      </c>
      <c r="AA928" s="103">
        <v>1.365</v>
      </c>
      <c r="AB928" s="103">
        <v>12.5</v>
      </c>
      <c r="AC928" s="103">
        <v>7.5250000000000004</v>
      </c>
      <c r="AD928" s="103">
        <v>3.3</v>
      </c>
      <c r="AE928" s="103">
        <v>30.824999999999999</v>
      </c>
      <c r="AF928" s="103">
        <v>3.7625000000000002</v>
      </c>
      <c r="AG928" s="103">
        <v>16.625</v>
      </c>
      <c r="AH928" s="103">
        <v>2.8624999999999998</v>
      </c>
      <c r="AI928" s="103">
        <v>16.225000000000001</v>
      </c>
      <c r="AJ928" s="103">
        <v>17.125</v>
      </c>
      <c r="AK928" s="103">
        <v>5.45</v>
      </c>
      <c r="AL928" s="103">
        <v>5.75</v>
      </c>
      <c r="AM928" s="102">
        <v>12.1</v>
      </c>
    </row>
    <row r="929" spans="16:39" x14ac:dyDescent="0.25">
      <c r="P929" s="104">
        <v>0.92600000000000005</v>
      </c>
      <c r="Q929" s="103">
        <v>2.5590000000000002</v>
      </c>
      <c r="R929" s="103">
        <v>9.44</v>
      </c>
      <c r="S929" s="103">
        <v>0.97399999999999998</v>
      </c>
      <c r="T929" s="103">
        <v>31.271999999999998</v>
      </c>
      <c r="U929" s="103">
        <v>1.1184000000000001</v>
      </c>
      <c r="V929" s="103">
        <v>6.1440000000000001</v>
      </c>
      <c r="W929" s="103">
        <v>7.8659999999999997</v>
      </c>
      <c r="X929" s="103">
        <v>6.8179999999999996</v>
      </c>
      <c r="Y929" s="103">
        <v>6.444</v>
      </c>
      <c r="Z929" s="103">
        <v>12.888</v>
      </c>
      <c r="AA929" s="103">
        <v>1.3640000000000001</v>
      </c>
      <c r="AB929" s="103">
        <v>12.488</v>
      </c>
      <c r="AC929" s="103">
        <v>7.5179999999999998</v>
      </c>
      <c r="AD929" s="103">
        <v>3.2959999999999998</v>
      </c>
      <c r="AE929" s="103">
        <v>30.797999999999998</v>
      </c>
      <c r="AF929" s="103">
        <v>3.7570000000000001</v>
      </c>
      <c r="AG929" s="103">
        <v>16.61</v>
      </c>
      <c r="AH929" s="103">
        <v>2.859</v>
      </c>
      <c r="AI929" s="103">
        <v>16.21</v>
      </c>
      <c r="AJ929" s="103">
        <v>17.11</v>
      </c>
      <c r="AK929" s="103">
        <v>5.444</v>
      </c>
      <c r="AL929" s="103">
        <v>5.7439999999999998</v>
      </c>
      <c r="AM929" s="102">
        <v>12.087999999999999</v>
      </c>
    </row>
    <row r="930" spans="16:39" x14ac:dyDescent="0.25">
      <c r="P930" s="104">
        <v>0.92700000000000005</v>
      </c>
      <c r="Q930" s="103">
        <v>2.5554999999999999</v>
      </c>
      <c r="R930" s="103">
        <v>9.43</v>
      </c>
      <c r="S930" s="103">
        <v>0.97299999999999998</v>
      </c>
      <c r="T930" s="103">
        <v>31.244</v>
      </c>
      <c r="U930" s="103">
        <v>1.1168</v>
      </c>
      <c r="V930" s="103">
        <v>6.1379999999999999</v>
      </c>
      <c r="W930" s="103">
        <v>7.8570000000000002</v>
      </c>
      <c r="X930" s="103">
        <v>6.8109999999999999</v>
      </c>
      <c r="Y930" s="103">
        <v>6.4379999999999997</v>
      </c>
      <c r="Z930" s="103">
        <v>12.875999999999999</v>
      </c>
      <c r="AA930" s="103">
        <v>1.363</v>
      </c>
      <c r="AB930" s="103">
        <v>12.476000000000001</v>
      </c>
      <c r="AC930" s="103">
        <v>7.5110000000000001</v>
      </c>
      <c r="AD930" s="103">
        <v>3.2919999999999998</v>
      </c>
      <c r="AE930" s="103">
        <v>30.771000000000001</v>
      </c>
      <c r="AF930" s="103">
        <v>3.7515000000000001</v>
      </c>
      <c r="AG930" s="103">
        <v>16.594999999999999</v>
      </c>
      <c r="AH930" s="103">
        <v>2.8555000000000001</v>
      </c>
      <c r="AI930" s="103">
        <v>16.195</v>
      </c>
      <c r="AJ930" s="103">
        <v>17.094999999999999</v>
      </c>
      <c r="AK930" s="103">
        <v>5.4379999999999997</v>
      </c>
      <c r="AL930" s="103">
        <v>5.7380000000000004</v>
      </c>
      <c r="AM930" s="102">
        <v>12.076000000000001</v>
      </c>
    </row>
    <row r="931" spans="16:39" x14ac:dyDescent="0.25">
      <c r="P931" s="104">
        <v>0.92800000000000005</v>
      </c>
      <c r="Q931" s="103">
        <v>2.552</v>
      </c>
      <c r="R931" s="103">
        <v>9.42</v>
      </c>
      <c r="S931" s="103">
        <v>0.97199999999999998</v>
      </c>
      <c r="T931" s="103">
        <v>31.216000000000001</v>
      </c>
      <c r="U931" s="103">
        <v>1.1152</v>
      </c>
      <c r="V931" s="103">
        <v>6.1319999999999997</v>
      </c>
      <c r="W931" s="103">
        <v>7.8479999999999999</v>
      </c>
      <c r="X931" s="103">
        <v>6.8040000000000003</v>
      </c>
      <c r="Y931" s="103">
        <v>6.4320000000000004</v>
      </c>
      <c r="Z931" s="103">
        <v>12.864000000000001</v>
      </c>
      <c r="AA931" s="103">
        <v>1.3620000000000001</v>
      </c>
      <c r="AB931" s="103">
        <v>12.464</v>
      </c>
      <c r="AC931" s="103">
        <v>7.5039999999999996</v>
      </c>
      <c r="AD931" s="103">
        <v>3.2879999999999998</v>
      </c>
      <c r="AE931" s="103">
        <v>30.744</v>
      </c>
      <c r="AF931" s="103">
        <v>3.746</v>
      </c>
      <c r="AG931" s="103">
        <v>16.579999999999998</v>
      </c>
      <c r="AH931" s="103">
        <v>2.8519999999999999</v>
      </c>
      <c r="AI931" s="103">
        <v>16.18</v>
      </c>
      <c r="AJ931" s="103">
        <v>17.079999999999998</v>
      </c>
      <c r="AK931" s="103">
        <v>5.4320000000000004</v>
      </c>
      <c r="AL931" s="103">
        <v>5.7320000000000002</v>
      </c>
      <c r="AM931" s="102">
        <v>12.064</v>
      </c>
    </row>
    <row r="932" spans="16:39" x14ac:dyDescent="0.25">
      <c r="P932" s="104">
        <v>0.92900000000000005</v>
      </c>
      <c r="Q932" s="103">
        <v>2.5485000000000002</v>
      </c>
      <c r="R932" s="103">
        <v>9.41</v>
      </c>
      <c r="S932" s="103">
        <v>0.97099999999999997</v>
      </c>
      <c r="T932" s="103">
        <v>31.187999999999999</v>
      </c>
      <c r="U932" s="103">
        <v>1.1135999999999999</v>
      </c>
      <c r="V932" s="103">
        <v>6.1260000000000003</v>
      </c>
      <c r="W932" s="103">
        <v>7.8390000000000004</v>
      </c>
      <c r="X932" s="103">
        <v>6.7969999999999997</v>
      </c>
      <c r="Y932" s="103">
        <v>6.4260000000000002</v>
      </c>
      <c r="Z932" s="103">
        <v>12.852</v>
      </c>
      <c r="AA932" s="103">
        <v>1.361</v>
      </c>
      <c r="AB932" s="103">
        <v>12.452</v>
      </c>
      <c r="AC932" s="103">
        <v>7.4969999999999999</v>
      </c>
      <c r="AD932" s="103">
        <v>3.2839999999999998</v>
      </c>
      <c r="AE932" s="103">
        <v>30.716999999999999</v>
      </c>
      <c r="AF932" s="103">
        <v>3.7404999999999999</v>
      </c>
      <c r="AG932" s="103">
        <v>16.565000000000001</v>
      </c>
      <c r="AH932" s="103">
        <v>2.8485</v>
      </c>
      <c r="AI932" s="103">
        <v>16.164999999999999</v>
      </c>
      <c r="AJ932" s="103">
        <v>17.065000000000001</v>
      </c>
      <c r="AK932" s="103">
        <v>5.4260000000000002</v>
      </c>
      <c r="AL932" s="103">
        <v>5.726</v>
      </c>
      <c r="AM932" s="102">
        <v>12.052</v>
      </c>
    </row>
    <row r="933" spans="16:39" x14ac:dyDescent="0.25">
      <c r="P933" s="104">
        <v>0.93</v>
      </c>
      <c r="Q933" s="103">
        <v>2.5449999999999999</v>
      </c>
      <c r="R933" s="103">
        <v>9.4</v>
      </c>
      <c r="S933" s="103">
        <v>0.97</v>
      </c>
      <c r="T933" s="103">
        <v>31.16</v>
      </c>
      <c r="U933" s="103">
        <v>1.1120000000000001</v>
      </c>
      <c r="V933" s="103">
        <v>6.12</v>
      </c>
      <c r="W933" s="103">
        <v>7.83</v>
      </c>
      <c r="X933" s="103">
        <v>6.79</v>
      </c>
      <c r="Y933" s="103">
        <v>6.42</v>
      </c>
      <c r="Z933" s="103">
        <v>12.84</v>
      </c>
      <c r="AA933" s="103">
        <v>1.36</v>
      </c>
      <c r="AB933" s="103">
        <v>12.44</v>
      </c>
      <c r="AC933" s="103">
        <v>7.49</v>
      </c>
      <c r="AD933" s="103">
        <v>3.28</v>
      </c>
      <c r="AE933" s="103">
        <v>30.69</v>
      </c>
      <c r="AF933" s="103">
        <v>3.7349999999999999</v>
      </c>
      <c r="AG933" s="103">
        <v>16.55</v>
      </c>
      <c r="AH933" s="103">
        <v>2.8450000000000002</v>
      </c>
      <c r="AI933" s="103">
        <v>16.149999999999999</v>
      </c>
      <c r="AJ933" s="103">
        <v>17.05</v>
      </c>
      <c r="AK933" s="103">
        <v>5.42</v>
      </c>
      <c r="AL933" s="103">
        <v>5.72</v>
      </c>
      <c r="AM933" s="102">
        <v>12.04</v>
      </c>
    </row>
    <row r="934" spans="16:39" x14ac:dyDescent="0.25">
      <c r="P934" s="104">
        <v>0.93100000000000005</v>
      </c>
      <c r="Q934" s="103">
        <v>2.5415000000000001</v>
      </c>
      <c r="R934" s="103">
        <v>9.39</v>
      </c>
      <c r="S934" s="103">
        <v>0.96899999999999997</v>
      </c>
      <c r="T934" s="103">
        <v>31.132000000000001</v>
      </c>
      <c r="U934" s="103">
        <v>1.1104000000000001</v>
      </c>
      <c r="V934" s="103">
        <v>6.1139999999999999</v>
      </c>
      <c r="W934" s="103">
        <v>7.8209999999999997</v>
      </c>
      <c r="X934" s="103">
        <v>6.7830000000000004</v>
      </c>
      <c r="Y934" s="103">
        <v>6.4139999999999997</v>
      </c>
      <c r="Z934" s="103">
        <v>12.827999999999999</v>
      </c>
      <c r="AA934" s="103">
        <v>1.359</v>
      </c>
      <c r="AB934" s="103">
        <v>12.428000000000001</v>
      </c>
      <c r="AC934" s="103">
        <v>7.4829999999999997</v>
      </c>
      <c r="AD934" s="103">
        <v>3.2759999999999998</v>
      </c>
      <c r="AE934" s="103">
        <v>30.663</v>
      </c>
      <c r="AF934" s="103">
        <v>3.7294999999999998</v>
      </c>
      <c r="AG934" s="103">
        <v>16.535</v>
      </c>
      <c r="AH934" s="103">
        <v>2.8414999999999999</v>
      </c>
      <c r="AI934" s="103">
        <v>16.135000000000002</v>
      </c>
      <c r="AJ934" s="103">
        <v>17.035</v>
      </c>
      <c r="AK934" s="103">
        <v>5.4139999999999997</v>
      </c>
      <c r="AL934" s="103">
        <v>5.7140000000000004</v>
      </c>
      <c r="AM934" s="102">
        <v>12.028</v>
      </c>
    </row>
    <row r="935" spans="16:39" x14ac:dyDescent="0.25">
      <c r="P935" s="104">
        <v>0.93200000000000005</v>
      </c>
      <c r="Q935" s="103">
        <v>2.5379999999999998</v>
      </c>
      <c r="R935" s="103">
        <v>9.3800000000000008</v>
      </c>
      <c r="S935" s="103">
        <v>0.96799999999999997</v>
      </c>
      <c r="T935" s="103">
        <v>31.103999999999999</v>
      </c>
      <c r="U935" s="103">
        <v>1.1088</v>
      </c>
      <c r="V935" s="103">
        <v>6.1079999999999997</v>
      </c>
      <c r="W935" s="103">
        <v>7.8120000000000003</v>
      </c>
      <c r="X935" s="103">
        <v>6.7759999999999998</v>
      </c>
      <c r="Y935" s="103">
        <v>6.4080000000000004</v>
      </c>
      <c r="Z935" s="103">
        <v>12.816000000000001</v>
      </c>
      <c r="AA935" s="103">
        <v>1.3580000000000001</v>
      </c>
      <c r="AB935" s="103">
        <v>12.416</v>
      </c>
      <c r="AC935" s="103">
        <v>7.476</v>
      </c>
      <c r="AD935" s="103">
        <v>3.2719999999999998</v>
      </c>
      <c r="AE935" s="103">
        <v>30.635999999999999</v>
      </c>
      <c r="AF935" s="103">
        <v>3.7240000000000002</v>
      </c>
      <c r="AG935" s="103">
        <v>16.52</v>
      </c>
      <c r="AH935" s="103">
        <v>2.8380000000000001</v>
      </c>
      <c r="AI935" s="103">
        <v>16.12</v>
      </c>
      <c r="AJ935" s="103">
        <v>17.02</v>
      </c>
      <c r="AK935" s="103">
        <v>5.4080000000000004</v>
      </c>
      <c r="AL935" s="103">
        <v>5.7080000000000002</v>
      </c>
      <c r="AM935" s="102">
        <v>12.016</v>
      </c>
    </row>
    <row r="936" spans="16:39" x14ac:dyDescent="0.25">
      <c r="P936" s="104">
        <v>0.93300000000000005</v>
      </c>
      <c r="Q936" s="103">
        <v>2.5345</v>
      </c>
      <c r="R936" s="103">
        <v>9.3699999999999992</v>
      </c>
      <c r="S936" s="103">
        <v>0.96699999999999997</v>
      </c>
      <c r="T936" s="103">
        <v>31.076000000000001</v>
      </c>
      <c r="U936" s="103">
        <v>1.1072</v>
      </c>
      <c r="V936" s="103">
        <v>6.1020000000000003</v>
      </c>
      <c r="W936" s="103">
        <v>7.8029999999999999</v>
      </c>
      <c r="X936" s="103">
        <v>6.7690000000000001</v>
      </c>
      <c r="Y936" s="103">
        <v>6.4020000000000001</v>
      </c>
      <c r="Z936" s="103">
        <v>12.804</v>
      </c>
      <c r="AA936" s="103">
        <v>1.357</v>
      </c>
      <c r="AB936" s="103">
        <v>12.404</v>
      </c>
      <c r="AC936" s="103">
        <v>7.4690000000000003</v>
      </c>
      <c r="AD936" s="103">
        <v>3.2679999999999998</v>
      </c>
      <c r="AE936" s="103">
        <v>30.609000000000002</v>
      </c>
      <c r="AF936" s="103">
        <v>3.7185000000000001</v>
      </c>
      <c r="AG936" s="103">
        <v>16.504999999999999</v>
      </c>
      <c r="AH936" s="103">
        <v>2.8344999999999998</v>
      </c>
      <c r="AI936" s="103">
        <v>16.105</v>
      </c>
      <c r="AJ936" s="103">
        <v>17.004999999999999</v>
      </c>
      <c r="AK936" s="103">
        <v>5.4020000000000001</v>
      </c>
      <c r="AL936" s="103">
        <v>5.702</v>
      </c>
      <c r="AM936" s="102">
        <v>12.004</v>
      </c>
    </row>
    <row r="937" spans="16:39" x14ac:dyDescent="0.25">
      <c r="P937" s="104">
        <v>0.93400000000000005</v>
      </c>
      <c r="Q937" s="103">
        <v>2.5310000000000001</v>
      </c>
      <c r="R937" s="103">
        <v>9.36</v>
      </c>
      <c r="S937" s="103">
        <v>0.96599999999999997</v>
      </c>
      <c r="T937" s="103">
        <v>31.047999999999998</v>
      </c>
      <c r="U937" s="103">
        <v>1.1055999999999999</v>
      </c>
      <c r="V937" s="103">
        <v>6.0960000000000001</v>
      </c>
      <c r="W937" s="103">
        <v>7.7939999999999996</v>
      </c>
      <c r="X937" s="103">
        <v>6.7619999999999996</v>
      </c>
      <c r="Y937" s="103">
        <v>6.3959999999999999</v>
      </c>
      <c r="Z937" s="103">
        <v>12.792</v>
      </c>
      <c r="AA937" s="103">
        <v>1.3560000000000001</v>
      </c>
      <c r="AB937" s="103">
        <v>12.391999999999999</v>
      </c>
      <c r="AC937" s="103">
        <v>7.4619999999999997</v>
      </c>
      <c r="AD937" s="103">
        <v>3.2639999999999998</v>
      </c>
      <c r="AE937" s="103">
        <v>30.582000000000001</v>
      </c>
      <c r="AF937" s="103">
        <v>3.7130000000000001</v>
      </c>
      <c r="AG937" s="103">
        <v>16.489999999999998</v>
      </c>
      <c r="AH937" s="103">
        <v>2.831</v>
      </c>
      <c r="AI937" s="103">
        <v>16.09</v>
      </c>
      <c r="AJ937" s="103">
        <v>16.989999999999998</v>
      </c>
      <c r="AK937" s="103">
        <v>5.3959999999999999</v>
      </c>
      <c r="AL937" s="103">
        <v>5.6959999999999997</v>
      </c>
      <c r="AM937" s="102">
        <v>11.992000000000001</v>
      </c>
    </row>
    <row r="938" spans="16:39" x14ac:dyDescent="0.25">
      <c r="P938" s="104">
        <v>0.93500000000000005</v>
      </c>
      <c r="Q938" s="103">
        <v>2.5274999999999999</v>
      </c>
      <c r="R938" s="103">
        <v>9.35</v>
      </c>
      <c r="S938" s="103">
        <v>0.96499999999999997</v>
      </c>
      <c r="T938" s="103">
        <v>31.02</v>
      </c>
      <c r="U938" s="103">
        <v>1.1040000000000001</v>
      </c>
      <c r="V938" s="103">
        <v>6.09</v>
      </c>
      <c r="W938" s="103">
        <v>7.7850000000000001</v>
      </c>
      <c r="X938" s="103">
        <v>6.7549999999999999</v>
      </c>
      <c r="Y938" s="103">
        <v>6.39</v>
      </c>
      <c r="Z938" s="103">
        <v>12.78</v>
      </c>
      <c r="AA938" s="103">
        <v>1.355</v>
      </c>
      <c r="AB938" s="103">
        <v>12.38</v>
      </c>
      <c r="AC938" s="103">
        <v>7.4550000000000001</v>
      </c>
      <c r="AD938" s="103">
        <v>3.26</v>
      </c>
      <c r="AE938" s="103">
        <v>30.555</v>
      </c>
      <c r="AF938" s="103">
        <v>3.7075</v>
      </c>
      <c r="AG938" s="103">
        <v>16.475000000000001</v>
      </c>
      <c r="AH938" s="103">
        <v>2.8275000000000001</v>
      </c>
      <c r="AI938" s="103">
        <v>16.074999999999999</v>
      </c>
      <c r="AJ938" s="103">
        <v>16.975000000000001</v>
      </c>
      <c r="AK938" s="103">
        <v>5.39</v>
      </c>
      <c r="AL938" s="103">
        <v>5.69</v>
      </c>
      <c r="AM938" s="102">
        <v>11.98</v>
      </c>
    </row>
    <row r="939" spans="16:39" x14ac:dyDescent="0.25">
      <c r="P939" s="104">
        <v>0.93600000000000005</v>
      </c>
      <c r="Q939" s="103">
        <v>2.524</v>
      </c>
      <c r="R939" s="103">
        <v>9.34</v>
      </c>
      <c r="S939" s="103">
        <v>0.96399999999999997</v>
      </c>
      <c r="T939" s="103">
        <v>30.992000000000001</v>
      </c>
      <c r="U939" s="103">
        <v>1.1024</v>
      </c>
      <c r="V939" s="103">
        <v>6.0839999999999996</v>
      </c>
      <c r="W939" s="103">
        <v>7.7759999999999998</v>
      </c>
      <c r="X939" s="103">
        <v>6.7480000000000002</v>
      </c>
      <c r="Y939" s="103">
        <v>6.3840000000000003</v>
      </c>
      <c r="Z939" s="103">
        <v>12.768000000000001</v>
      </c>
      <c r="AA939" s="103">
        <v>1.3540000000000001</v>
      </c>
      <c r="AB939" s="103">
        <v>12.368</v>
      </c>
      <c r="AC939" s="103">
        <v>7.4480000000000004</v>
      </c>
      <c r="AD939" s="103">
        <v>3.2559999999999998</v>
      </c>
      <c r="AE939" s="103">
        <v>30.527999999999999</v>
      </c>
      <c r="AF939" s="103">
        <v>3.702</v>
      </c>
      <c r="AG939" s="103">
        <v>16.46</v>
      </c>
      <c r="AH939" s="103">
        <v>2.8239999999999998</v>
      </c>
      <c r="AI939" s="103">
        <v>16.059999999999999</v>
      </c>
      <c r="AJ939" s="103">
        <v>16.96</v>
      </c>
      <c r="AK939" s="103">
        <v>5.3840000000000003</v>
      </c>
      <c r="AL939" s="103">
        <v>5.6840000000000002</v>
      </c>
      <c r="AM939" s="102">
        <v>11.968</v>
      </c>
    </row>
    <row r="940" spans="16:39" x14ac:dyDescent="0.25">
      <c r="P940" s="104">
        <v>0.93700000000000006</v>
      </c>
      <c r="Q940" s="103">
        <v>2.5205000000000002</v>
      </c>
      <c r="R940" s="103">
        <v>9.33</v>
      </c>
      <c r="S940" s="103">
        <v>0.96299999999999997</v>
      </c>
      <c r="T940" s="103">
        <v>30.963999999999999</v>
      </c>
      <c r="U940" s="103">
        <v>1.1008</v>
      </c>
      <c r="V940" s="103">
        <v>6.0780000000000003</v>
      </c>
      <c r="W940" s="103">
        <v>7.7670000000000003</v>
      </c>
      <c r="X940" s="103">
        <v>6.7409999999999997</v>
      </c>
      <c r="Y940" s="103">
        <v>6.3780000000000001</v>
      </c>
      <c r="Z940" s="103">
        <v>12.756</v>
      </c>
      <c r="AA940" s="103">
        <v>1.353</v>
      </c>
      <c r="AB940" s="103">
        <v>12.356</v>
      </c>
      <c r="AC940" s="103">
        <v>7.4409999999999998</v>
      </c>
      <c r="AD940" s="103">
        <v>3.2519999999999998</v>
      </c>
      <c r="AE940" s="103">
        <v>30.501000000000001</v>
      </c>
      <c r="AF940" s="103">
        <v>3.6964999999999999</v>
      </c>
      <c r="AG940" s="103">
        <v>16.445</v>
      </c>
      <c r="AH940" s="103">
        <v>2.8205</v>
      </c>
      <c r="AI940" s="103">
        <v>16.045000000000002</v>
      </c>
      <c r="AJ940" s="103">
        <v>16.945</v>
      </c>
      <c r="AK940" s="103">
        <v>5.3780000000000001</v>
      </c>
      <c r="AL940" s="103">
        <v>5.6779999999999999</v>
      </c>
      <c r="AM940" s="102">
        <v>11.956</v>
      </c>
    </row>
    <row r="941" spans="16:39" x14ac:dyDescent="0.25">
      <c r="P941" s="104">
        <v>0.93799999999999994</v>
      </c>
      <c r="Q941" s="103">
        <v>2.5169999999999999</v>
      </c>
      <c r="R941" s="103">
        <v>9.32</v>
      </c>
      <c r="S941" s="103">
        <v>0.96199999999999997</v>
      </c>
      <c r="T941" s="103">
        <v>30.936</v>
      </c>
      <c r="U941" s="103">
        <v>1.0992</v>
      </c>
      <c r="V941" s="103">
        <v>6.0720000000000001</v>
      </c>
      <c r="W941" s="103">
        <v>7.758</v>
      </c>
      <c r="X941" s="103">
        <v>6.734</v>
      </c>
      <c r="Y941" s="103">
        <v>6.3719999999999999</v>
      </c>
      <c r="Z941" s="103">
        <v>12.744</v>
      </c>
      <c r="AA941" s="103">
        <v>1.3520000000000001</v>
      </c>
      <c r="AB941" s="103">
        <v>12.343999999999999</v>
      </c>
      <c r="AC941" s="103">
        <v>7.4340000000000002</v>
      </c>
      <c r="AD941" s="103">
        <v>3.2480000000000002</v>
      </c>
      <c r="AE941" s="103">
        <v>30.474</v>
      </c>
      <c r="AF941" s="103">
        <v>3.6909999999999998</v>
      </c>
      <c r="AG941" s="103">
        <v>16.43</v>
      </c>
      <c r="AH941" s="103">
        <v>2.8170000000000002</v>
      </c>
      <c r="AI941" s="103">
        <v>16.03</v>
      </c>
      <c r="AJ941" s="103">
        <v>16.93</v>
      </c>
      <c r="AK941" s="103">
        <v>5.3719999999999999</v>
      </c>
      <c r="AL941" s="103">
        <v>5.6719999999999997</v>
      </c>
      <c r="AM941" s="102">
        <v>11.944000000000001</v>
      </c>
    </row>
    <row r="942" spans="16:39" x14ac:dyDescent="0.25">
      <c r="P942" s="104">
        <v>0.93899999999999995</v>
      </c>
      <c r="Q942" s="103">
        <v>2.5135000000000001</v>
      </c>
      <c r="R942" s="103">
        <v>9.31</v>
      </c>
      <c r="S942" s="103">
        <v>0.96099999999999997</v>
      </c>
      <c r="T942" s="103">
        <v>30.908000000000001</v>
      </c>
      <c r="U942" s="103">
        <v>1.0975999999999999</v>
      </c>
      <c r="V942" s="103">
        <v>6.0659999999999998</v>
      </c>
      <c r="W942" s="103">
        <v>7.7489999999999997</v>
      </c>
      <c r="X942" s="103">
        <v>6.7270000000000003</v>
      </c>
      <c r="Y942" s="103">
        <v>6.3659999999999997</v>
      </c>
      <c r="Z942" s="103">
        <v>12.731999999999999</v>
      </c>
      <c r="AA942" s="103">
        <v>1.351</v>
      </c>
      <c r="AB942" s="103">
        <v>12.332000000000001</v>
      </c>
      <c r="AC942" s="103">
        <v>7.4269999999999996</v>
      </c>
      <c r="AD942" s="103">
        <v>3.2440000000000002</v>
      </c>
      <c r="AE942" s="103">
        <v>30.446999999999999</v>
      </c>
      <c r="AF942" s="103">
        <v>3.6855000000000002</v>
      </c>
      <c r="AG942" s="103">
        <v>16.414999999999999</v>
      </c>
      <c r="AH942" s="103">
        <v>2.8134999999999999</v>
      </c>
      <c r="AI942" s="103">
        <v>16.015000000000001</v>
      </c>
      <c r="AJ942" s="103">
        <v>16.914999999999999</v>
      </c>
      <c r="AK942" s="103">
        <v>5.3659999999999997</v>
      </c>
      <c r="AL942" s="103">
        <v>5.6660000000000004</v>
      </c>
      <c r="AM942" s="102">
        <v>11.932</v>
      </c>
    </row>
    <row r="943" spans="16:39" x14ac:dyDescent="0.25">
      <c r="P943" s="104">
        <v>0.94</v>
      </c>
      <c r="Q943" s="103">
        <v>2.5099999999999998</v>
      </c>
      <c r="R943" s="103">
        <v>9.3000000000000007</v>
      </c>
      <c r="S943" s="103">
        <v>0.96</v>
      </c>
      <c r="T943" s="103">
        <v>30.88</v>
      </c>
      <c r="U943" s="103">
        <v>1.0960000000000001</v>
      </c>
      <c r="V943" s="103">
        <v>6.06</v>
      </c>
      <c r="W943" s="103">
        <v>7.74</v>
      </c>
      <c r="X943" s="103">
        <v>6.72</v>
      </c>
      <c r="Y943" s="103">
        <v>6.36</v>
      </c>
      <c r="Z943" s="103">
        <v>12.72</v>
      </c>
      <c r="AA943" s="103">
        <v>1.35</v>
      </c>
      <c r="AB943" s="103">
        <v>12.32</v>
      </c>
      <c r="AC943" s="103">
        <v>7.42</v>
      </c>
      <c r="AD943" s="103">
        <v>3.24</v>
      </c>
      <c r="AE943" s="103">
        <v>30.42</v>
      </c>
      <c r="AF943" s="103">
        <v>3.68</v>
      </c>
      <c r="AG943" s="103">
        <v>16.399999999999999</v>
      </c>
      <c r="AH943" s="103">
        <v>2.81</v>
      </c>
      <c r="AI943" s="103">
        <v>16</v>
      </c>
      <c r="AJ943" s="103">
        <v>16.899999999999999</v>
      </c>
      <c r="AK943" s="103">
        <v>5.36</v>
      </c>
      <c r="AL943" s="103">
        <v>5.66</v>
      </c>
      <c r="AM943" s="102">
        <v>11.92</v>
      </c>
    </row>
    <row r="944" spans="16:39" x14ac:dyDescent="0.25">
      <c r="P944" s="104">
        <v>0.94099999999999995</v>
      </c>
      <c r="Q944" s="103">
        <v>2.5065</v>
      </c>
      <c r="R944" s="103">
        <v>9.2899999999999991</v>
      </c>
      <c r="S944" s="103">
        <v>0.95899999999999996</v>
      </c>
      <c r="T944" s="103">
        <v>30.852</v>
      </c>
      <c r="U944" s="103">
        <v>1.0944</v>
      </c>
      <c r="V944" s="103">
        <v>6.0540000000000003</v>
      </c>
      <c r="W944" s="103">
        <v>7.7309999999999999</v>
      </c>
      <c r="X944" s="103">
        <v>6.7130000000000001</v>
      </c>
      <c r="Y944" s="103">
        <v>6.3540000000000001</v>
      </c>
      <c r="Z944" s="103">
        <v>12.708</v>
      </c>
      <c r="AA944" s="103">
        <v>1.349</v>
      </c>
      <c r="AB944" s="103">
        <v>12.308</v>
      </c>
      <c r="AC944" s="103">
        <v>7.4130000000000003</v>
      </c>
      <c r="AD944" s="103">
        <v>3.2360000000000002</v>
      </c>
      <c r="AE944" s="103">
        <v>30.393000000000001</v>
      </c>
      <c r="AF944" s="103">
        <v>3.6745000000000001</v>
      </c>
      <c r="AG944" s="103">
        <v>16.385000000000002</v>
      </c>
      <c r="AH944" s="103">
        <v>2.8065000000000002</v>
      </c>
      <c r="AI944" s="103">
        <v>15.984999999999999</v>
      </c>
      <c r="AJ944" s="103">
        <v>16.885000000000002</v>
      </c>
      <c r="AK944" s="103">
        <v>5.3540000000000001</v>
      </c>
      <c r="AL944" s="103">
        <v>5.6539999999999999</v>
      </c>
      <c r="AM944" s="102">
        <v>11.907999999999999</v>
      </c>
    </row>
    <row r="945" spans="16:39" x14ac:dyDescent="0.25">
      <c r="P945" s="104">
        <v>0.94199999999999995</v>
      </c>
      <c r="Q945" s="103">
        <v>2.5030000000000001</v>
      </c>
      <c r="R945" s="103">
        <v>9.2799999999999994</v>
      </c>
      <c r="S945" s="103">
        <v>0.95799999999999996</v>
      </c>
      <c r="T945" s="103">
        <v>30.824000000000002</v>
      </c>
      <c r="U945" s="103">
        <v>1.0928</v>
      </c>
      <c r="V945" s="103">
        <v>6.048</v>
      </c>
      <c r="W945" s="103">
        <v>7.7220000000000004</v>
      </c>
      <c r="X945" s="103">
        <v>6.7060000000000004</v>
      </c>
      <c r="Y945" s="103">
        <v>6.3479999999999999</v>
      </c>
      <c r="Z945" s="103">
        <v>12.696</v>
      </c>
      <c r="AA945" s="103">
        <v>1.3480000000000001</v>
      </c>
      <c r="AB945" s="103">
        <v>12.295999999999999</v>
      </c>
      <c r="AC945" s="103">
        <v>7.4059999999999997</v>
      </c>
      <c r="AD945" s="103">
        <v>3.2320000000000002</v>
      </c>
      <c r="AE945" s="103">
        <v>30.366</v>
      </c>
      <c r="AF945" s="103">
        <v>3.669</v>
      </c>
      <c r="AG945" s="103">
        <v>16.37</v>
      </c>
      <c r="AH945" s="103">
        <v>2.8029999999999999</v>
      </c>
      <c r="AI945" s="103">
        <v>15.97</v>
      </c>
      <c r="AJ945" s="103">
        <v>16.87</v>
      </c>
      <c r="AK945" s="103">
        <v>5.3479999999999999</v>
      </c>
      <c r="AL945" s="103">
        <v>5.6479999999999997</v>
      </c>
      <c r="AM945" s="102">
        <v>11.896000000000001</v>
      </c>
    </row>
    <row r="946" spans="16:39" x14ac:dyDescent="0.25">
      <c r="P946" s="104">
        <v>0.94299999999999995</v>
      </c>
      <c r="Q946" s="103">
        <v>2.4994999999999998</v>
      </c>
      <c r="R946" s="103">
        <v>9.27</v>
      </c>
      <c r="S946" s="103">
        <v>0.95699999999999996</v>
      </c>
      <c r="T946" s="103">
        <v>30.795999999999999</v>
      </c>
      <c r="U946" s="103">
        <v>1.0911999999999999</v>
      </c>
      <c r="V946" s="103">
        <v>6.0419999999999998</v>
      </c>
      <c r="W946" s="103">
        <v>7.7130000000000001</v>
      </c>
      <c r="X946" s="103">
        <v>6.6989999999999998</v>
      </c>
      <c r="Y946" s="103">
        <v>6.3419999999999996</v>
      </c>
      <c r="Z946" s="103">
        <v>12.683999999999999</v>
      </c>
      <c r="AA946" s="103">
        <v>1.347</v>
      </c>
      <c r="AB946" s="103">
        <v>12.284000000000001</v>
      </c>
      <c r="AC946" s="103">
        <v>7.399</v>
      </c>
      <c r="AD946" s="103">
        <v>3.2280000000000002</v>
      </c>
      <c r="AE946" s="103">
        <v>30.338999999999999</v>
      </c>
      <c r="AF946" s="103">
        <v>3.6635</v>
      </c>
      <c r="AG946" s="103">
        <v>16.355</v>
      </c>
      <c r="AH946" s="103">
        <v>2.7995000000000001</v>
      </c>
      <c r="AI946" s="103">
        <v>15.955</v>
      </c>
      <c r="AJ946" s="103">
        <v>16.855</v>
      </c>
      <c r="AK946" s="103">
        <v>5.3419999999999996</v>
      </c>
      <c r="AL946" s="103">
        <v>5.6420000000000003</v>
      </c>
      <c r="AM946" s="102">
        <v>11.884</v>
      </c>
    </row>
    <row r="947" spans="16:39" x14ac:dyDescent="0.25">
      <c r="P947" s="104">
        <v>0.94399999999999995</v>
      </c>
      <c r="Q947" s="103">
        <v>2.496</v>
      </c>
      <c r="R947" s="103">
        <v>9.26</v>
      </c>
      <c r="S947" s="103">
        <v>0.95599999999999996</v>
      </c>
      <c r="T947" s="103">
        <v>30.768000000000001</v>
      </c>
      <c r="U947" s="103">
        <v>1.0895999999999999</v>
      </c>
      <c r="V947" s="103">
        <v>6.0359999999999996</v>
      </c>
      <c r="W947" s="103">
        <v>7.7039999999999997</v>
      </c>
      <c r="X947" s="103">
        <v>6.6920000000000002</v>
      </c>
      <c r="Y947" s="103">
        <v>6.3360000000000003</v>
      </c>
      <c r="Z947" s="103">
        <v>12.672000000000001</v>
      </c>
      <c r="AA947" s="103">
        <v>1.3460000000000001</v>
      </c>
      <c r="AB947" s="103">
        <v>12.272</v>
      </c>
      <c r="AC947" s="103">
        <v>7.3920000000000003</v>
      </c>
      <c r="AD947" s="103">
        <v>3.2240000000000002</v>
      </c>
      <c r="AE947" s="103">
        <v>30.312000000000001</v>
      </c>
      <c r="AF947" s="103">
        <v>3.6579999999999999</v>
      </c>
      <c r="AG947" s="103">
        <v>16.34</v>
      </c>
      <c r="AH947" s="103">
        <v>2.7959999999999998</v>
      </c>
      <c r="AI947" s="103">
        <v>15.94</v>
      </c>
      <c r="AJ947" s="103">
        <v>16.84</v>
      </c>
      <c r="AK947" s="103">
        <v>5.3360000000000003</v>
      </c>
      <c r="AL947" s="103">
        <v>5.6360000000000001</v>
      </c>
      <c r="AM947" s="102">
        <v>11.872</v>
      </c>
    </row>
    <row r="948" spans="16:39" x14ac:dyDescent="0.25">
      <c r="P948" s="104">
        <v>0.94499999999999995</v>
      </c>
      <c r="Q948" s="103">
        <v>2.4925000000000002</v>
      </c>
      <c r="R948" s="103">
        <v>9.25</v>
      </c>
      <c r="S948" s="103">
        <v>0.95499999999999996</v>
      </c>
      <c r="T948" s="103">
        <v>30.74</v>
      </c>
      <c r="U948" s="103">
        <v>1.0880000000000001</v>
      </c>
      <c r="V948" s="103">
        <v>6.03</v>
      </c>
      <c r="W948" s="103">
        <v>7.6950000000000003</v>
      </c>
      <c r="X948" s="103">
        <v>6.6849999999999996</v>
      </c>
      <c r="Y948" s="103">
        <v>6.33</v>
      </c>
      <c r="Z948" s="103">
        <v>12.66</v>
      </c>
      <c r="AA948" s="103">
        <v>1.345</v>
      </c>
      <c r="AB948" s="103">
        <v>12.26</v>
      </c>
      <c r="AC948" s="103">
        <v>7.3849999999999998</v>
      </c>
      <c r="AD948" s="103">
        <v>3.22</v>
      </c>
      <c r="AE948" s="103">
        <v>30.285</v>
      </c>
      <c r="AF948" s="103">
        <v>3.6524999999999999</v>
      </c>
      <c r="AG948" s="103">
        <v>16.324999999999999</v>
      </c>
      <c r="AH948" s="103">
        <v>2.7925</v>
      </c>
      <c r="AI948" s="103">
        <v>15.925000000000001</v>
      </c>
      <c r="AJ948" s="103">
        <v>16.824999999999999</v>
      </c>
      <c r="AK948" s="103">
        <v>5.33</v>
      </c>
      <c r="AL948" s="103">
        <v>5.63</v>
      </c>
      <c r="AM948" s="102">
        <v>11.86</v>
      </c>
    </row>
    <row r="949" spans="16:39" x14ac:dyDescent="0.25">
      <c r="P949" s="104">
        <v>0.94599999999999995</v>
      </c>
      <c r="Q949" s="103">
        <v>2.4889999999999999</v>
      </c>
      <c r="R949" s="103">
        <v>9.24</v>
      </c>
      <c r="S949" s="103">
        <v>0.95399999999999996</v>
      </c>
      <c r="T949" s="103">
        <v>30.712</v>
      </c>
      <c r="U949" s="103">
        <v>1.0864</v>
      </c>
      <c r="V949" s="103">
        <v>6.024</v>
      </c>
      <c r="W949" s="103">
        <v>7.6859999999999999</v>
      </c>
      <c r="X949" s="103">
        <v>6.6779999999999999</v>
      </c>
      <c r="Y949" s="103">
        <v>6.3239999999999998</v>
      </c>
      <c r="Z949" s="103">
        <v>12.648</v>
      </c>
      <c r="AA949" s="103">
        <v>1.3440000000000001</v>
      </c>
      <c r="AB949" s="103">
        <v>12.247999999999999</v>
      </c>
      <c r="AC949" s="103">
        <v>7.3780000000000001</v>
      </c>
      <c r="AD949" s="103">
        <v>3.2160000000000002</v>
      </c>
      <c r="AE949" s="103">
        <v>30.257999999999999</v>
      </c>
      <c r="AF949" s="103">
        <v>3.6469999999999998</v>
      </c>
      <c r="AG949" s="103">
        <v>16.309999999999999</v>
      </c>
      <c r="AH949" s="103">
        <v>2.7890000000000001</v>
      </c>
      <c r="AI949" s="103">
        <v>15.91</v>
      </c>
      <c r="AJ949" s="103">
        <v>16.809999999999999</v>
      </c>
      <c r="AK949" s="103">
        <v>5.3239999999999998</v>
      </c>
      <c r="AL949" s="103">
        <v>5.6239999999999997</v>
      </c>
      <c r="AM949" s="102">
        <v>11.848000000000001</v>
      </c>
    </row>
    <row r="950" spans="16:39" x14ac:dyDescent="0.25">
      <c r="P950" s="104">
        <v>0.94699999999999995</v>
      </c>
      <c r="Q950" s="103">
        <v>2.4855</v>
      </c>
      <c r="R950" s="103">
        <v>9.23</v>
      </c>
      <c r="S950" s="103">
        <v>0.95299999999999996</v>
      </c>
      <c r="T950" s="103">
        <v>30.684000000000001</v>
      </c>
      <c r="U950" s="103">
        <v>1.0848</v>
      </c>
      <c r="V950" s="103">
        <v>6.0179999999999998</v>
      </c>
      <c r="W950" s="103">
        <v>7.6769999999999996</v>
      </c>
      <c r="X950" s="103">
        <v>6.6710000000000003</v>
      </c>
      <c r="Y950" s="103">
        <v>6.3179999999999996</v>
      </c>
      <c r="Z950" s="103">
        <v>12.635999999999999</v>
      </c>
      <c r="AA950" s="103">
        <v>1.343</v>
      </c>
      <c r="AB950" s="103">
        <v>12.236000000000001</v>
      </c>
      <c r="AC950" s="103">
        <v>7.3710000000000004</v>
      </c>
      <c r="AD950" s="103">
        <v>3.2120000000000002</v>
      </c>
      <c r="AE950" s="103">
        <v>30.231000000000002</v>
      </c>
      <c r="AF950" s="103">
        <v>3.6415000000000002</v>
      </c>
      <c r="AG950" s="103">
        <v>16.295000000000002</v>
      </c>
      <c r="AH950" s="103">
        <v>2.7854999999999999</v>
      </c>
      <c r="AI950" s="103">
        <v>15.895</v>
      </c>
      <c r="AJ950" s="103">
        <v>16.795000000000002</v>
      </c>
      <c r="AK950" s="103">
        <v>5.3179999999999996</v>
      </c>
      <c r="AL950" s="103">
        <v>5.6180000000000003</v>
      </c>
      <c r="AM950" s="102">
        <v>11.836</v>
      </c>
    </row>
    <row r="951" spans="16:39" x14ac:dyDescent="0.25">
      <c r="P951" s="104">
        <v>0.94799999999999995</v>
      </c>
      <c r="Q951" s="103">
        <v>2.4820000000000002</v>
      </c>
      <c r="R951" s="103">
        <v>9.2200000000000006</v>
      </c>
      <c r="S951" s="103">
        <v>0.95199999999999996</v>
      </c>
      <c r="T951" s="103">
        <v>30.655999999999999</v>
      </c>
      <c r="U951" s="103">
        <v>1.0831999999999999</v>
      </c>
      <c r="V951" s="103">
        <v>6.0119999999999996</v>
      </c>
      <c r="W951" s="103">
        <v>7.6680000000000001</v>
      </c>
      <c r="X951" s="103">
        <v>6.6639999999999997</v>
      </c>
      <c r="Y951" s="103">
        <v>6.3120000000000003</v>
      </c>
      <c r="Z951" s="103">
        <v>12.624000000000001</v>
      </c>
      <c r="AA951" s="103">
        <v>1.3420000000000001</v>
      </c>
      <c r="AB951" s="103">
        <v>12.224</v>
      </c>
      <c r="AC951" s="103">
        <v>7.3639999999999999</v>
      </c>
      <c r="AD951" s="103">
        <v>3.2080000000000002</v>
      </c>
      <c r="AE951" s="103">
        <v>30.204000000000001</v>
      </c>
      <c r="AF951" s="103">
        <v>3.6360000000000001</v>
      </c>
      <c r="AG951" s="103">
        <v>16.28</v>
      </c>
      <c r="AH951" s="103">
        <v>2.782</v>
      </c>
      <c r="AI951" s="103">
        <v>15.88</v>
      </c>
      <c r="AJ951" s="103">
        <v>16.78</v>
      </c>
      <c r="AK951" s="103">
        <v>5.3120000000000003</v>
      </c>
      <c r="AL951" s="103">
        <v>5.6120000000000001</v>
      </c>
      <c r="AM951" s="102">
        <v>11.824</v>
      </c>
    </row>
    <row r="952" spans="16:39" x14ac:dyDescent="0.25">
      <c r="P952" s="104">
        <v>0.94899999999999995</v>
      </c>
      <c r="Q952" s="103">
        <v>2.4784999999999999</v>
      </c>
      <c r="R952" s="103">
        <v>9.2100000000000009</v>
      </c>
      <c r="S952" s="103">
        <v>0.95099999999999996</v>
      </c>
      <c r="T952" s="103">
        <v>30.628</v>
      </c>
      <c r="U952" s="103">
        <v>1.0815999999999999</v>
      </c>
      <c r="V952" s="103">
        <v>6.0060000000000002</v>
      </c>
      <c r="W952" s="103">
        <v>7.6589999999999998</v>
      </c>
      <c r="X952" s="103">
        <v>6.657</v>
      </c>
      <c r="Y952" s="103">
        <v>6.306</v>
      </c>
      <c r="Z952" s="103">
        <v>12.612</v>
      </c>
      <c r="AA952" s="103">
        <v>1.341</v>
      </c>
      <c r="AB952" s="103">
        <v>12.212</v>
      </c>
      <c r="AC952" s="103">
        <v>7.3570000000000002</v>
      </c>
      <c r="AD952" s="103">
        <v>3.2040000000000002</v>
      </c>
      <c r="AE952" s="103">
        <v>30.177</v>
      </c>
      <c r="AF952" s="103">
        <v>3.6305000000000001</v>
      </c>
      <c r="AG952" s="103">
        <v>16.265000000000001</v>
      </c>
      <c r="AH952" s="103">
        <v>2.7785000000000002</v>
      </c>
      <c r="AI952" s="103">
        <v>15.865</v>
      </c>
      <c r="AJ952" s="103">
        <v>16.765000000000001</v>
      </c>
      <c r="AK952" s="103">
        <v>5.306</v>
      </c>
      <c r="AL952" s="103">
        <v>5.6059999999999999</v>
      </c>
      <c r="AM952" s="102">
        <v>11.811999999999999</v>
      </c>
    </row>
    <row r="953" spans="16:39" x14ac:dyDescent="0.25">
      <c r="P953" s="104">
        <v>0.95</v>
      </c>
      <c r="Q953" s="103">
        <v>2.4750000000000001</v>
      </c>
      <c r="R953" s="103">
        <v>9.1999999999999993</v>
      </c>
      <c r="S953" s="103">
        <v>0.95</v>
      </c>
      <c r="T953" s="103">
        <v>30.6</v>
      </c>
      <c r="U953" s="103">
        <v>1.08</v>
      </c>
      <c r="V953" s="103">
        <v>6</v>
      </c>
      <c r="W953" s="103">
        <v>7.65</v>
      </c>
      <c r="X953" s="103">
        <v>6.65</v>
      </c>
      <c r="Y953" s="103">
        <v>6.3</v>
      </c>
      <c r="Z953" s="103">
        <v>12.6</v>
      </c>
      <c r="AA953" s="103">
        <v>1.34</v>
      </c>
      <c r="AB953" s="103">
        <v>12.2</v>
      </c>
      <c r="AC953" s="103">
        <v>7.35</v>
      </c>
      <c r="AD953" s="103">
        <v>3.2</v>
      </c>
      <c r="AE953" s="103">
        <v>30.15</v>
      </c>
      <c r="AF953" s="103">
        <v>3.625</v>
      </c>
      <c r="AG953" s="103">
        <v>16.25</v>
      </c>
      <c r="AH953" s="103">
        <v>2.7749999999999999</v>
      </c>
      <c r="AI953" s="103">
        <v>15.85</v>
      </c>
      <c r="AJ953" s="103">
        <v>16.75</v>
      </c>
      <c r="AK953" s="103">
        <v>5.3</v>
      </c>
      <c r="AL953" s="103">
        <v>5.6</v>
      </c>
      <c r="AM953" s="102">
        <v>11.8</v>
      </c>
    </row>
    <row r="954" spans="16:39" x14ac:dyDescent="0.25">
      <c r="P954" s="104">
        <v>0.95099999999999996</v>
      </c>
      <c r="Q954" s="103">
        <v>2.4714999999999998</v>
      </c>
      <c r="R954" s="103">
        <v>9.19</v>
      </c>
      <c r="S954" s="103">
        <v>0.94899999999999995</v>
      </c>
      <c r="T954" s="103">
        <v>30.571999999999999</v>
      </c>
      <c r="U954" s="103">
        <v>1.0784</v>
      </c>
      <c r="V954" s="103">
        <v>5.9939999999999998</v>
      </c>
      <c r="W954" s="103">
        <v>7.641</v>
      </c>
      <c r="X954" s="103">
        <v>6.6429999999999998</v>
      </c>
      <c r="Y954" s="103">
        <v>6.2939999999999996</v>
      </c>
      <c r="Z954" s="103">
        <v>12.587999999999999</v>
      </c>
      <c r="AA954" s="103">
        <v>1.339</v>
      </c>
      <c r="AB954" s="103">
        <v>12.188000000000001</v>
      </c>
      <c r="AC954" s="103">
        <v>7.343</v>
      </c>
      <c r="AD954" s="103">
        <v>3.1960000000000002</v>
      </c>
      <c r="AE954" s="103">
        <v>30.123000000000001</v>
      </c>
      <c r="AF954" s="103">
        <v>3.6194999999999999</v>
      </c>
      <c r="AG954" s="103">
        <v>16.234999999999999</v>
      </c>
      <c r="AH954" s="103">
        <v>2.7715000000000001</v>
      </c>
      <c r="AI954" s="103">
        <v>15.835000000000001</v>
      </c>
      <c r="AJ954" s="103">
        <v>16.734999999999999</v>
      </c>
      <c r="AK954" s="103">
        <v>5.2939999999999996</v>
      </c>
      <c r="AL954" s="103">
        <v>5.5940000000000003</v>
      </c>
      <c r="AM954" s="102">
        <v>11.788</v>
      </c>
    </row>
    <row r="955" spans="16:39" x14ac:dyDescent="0.25">
      <c r="P955" s="104">
        <v>0.95199999999999996</v>
      </c>
      <c r="Q955" s="103">
        <v>2.468</v>
      </c>
      <c r="R955" s="103">
        <v>9.18</v>
      </c>
      <c r="S955" s="103">
        <v>0.94799999999999995</v>
      </c>
      <c r="T955" s="103">
        <v>30.544</v>
      </c>
      <c r="U955" s="103">
        <v>1.0768</v>
      </c>
      <c r="V955" s="103">
        <v>5.9880000000000004</v>
      </c>
      <c r="W955" s="103">
        <v>7.6319999999999997</v>
      </c>
      <c r="X955" s="103">
        <v>6.6360000000000001</v>
      </c>
      <c r="Y955" s="103">
        <v>6.2880000000000003</v>
      </c>
      <c r="Z955" s="103">
        <v>12.576000000000001</v>
      </c>
      <c r="AA955" s="103">
        <v>1.3380000000000001</v>
      </c>
      <c r="AB955" s="103">
        <v>12.176</v>
      </c>
      <c r="AC955" s="103">
        <v>7.3360000000000003</v>
      </c>
      <c r="AD955" s="103">
        <v>3.1920000000000002</v>
      </c>
      <c r="AE955" s="103">
        <v>30.096</v>
      </c>
      <c r="AF955" s="103">
        <v>3.6139999999999999</v>
      </c>
      <c r="AG955" s="103">
        <v>16.22</v>
      </c>
      <c r="AH955" s="103">
        <v>2.7679999999999998</v>
      </c>
      <c r="AI955" s="103">
        <v>15.82</v>
      </c>
      <c r="AJ955" s="103">
        <v>16.72</v>
      </c>
      <c r="AK955" s="103">
        <v>5.2880000000000003</v>
      </c>
      <c r="AL955" s="103">
        <v>5.5880000000000001</v>
      </c>
      <c r="AM955" s="102">
        <v>11.776</v>
      </c>
    </row>
    <row r="956" spans="16:39" x14ac:dyDescent="0.25">
      <c r="P956" s="104">
        <v>0.95299999999999996</v>
      </c>
      <c r="Q956" s="103">
        <v>2.4645000000000001</v>
      </c>
      <c r="R956" s="103">
        <v>9.17</v>
      </c>
      <c r="S956" s="103">
        <v>0.94699999999999995</v>
      </c>
      <c r="T956" s="103">
        <v>30.515999999999998</v>
      </c>
      <c r="U956" s="103">
        <v>1.0751999999999999</v>
      </c>
      <c r="V956" s="103">
        <v>5.9820000000000002</v>
      </c>
      <c r="W956" s="103">
        <v>7.6230000000000002</v>
      </c>
      <c r="X956" s="103">
        <v>6.6289999999999996</v>
      </c>
      <c r="Y956" s="103">
        <v>6.282</v>
      </c>
      <c r="Z956" s="103">
        <v>12.564</v>
      </c>
      <c r="AA956" s="103">
        <v>1.337</v>
      </c>
      <c r="AB956" s="103">
        <v>12.164</v>
      </c>
      <c r="AC956" s="103">
        <v>7.3289999999999997</v>
      </c>
      <c r="AD956" s="103">
        <v>3.1880000000000002</v>
      </c>
      <c r="AE956" s="103">
        <v>30.068999999999999</v>
      </c>
      <c r="AF956" s="103">
        <v>3.6084999999999998</v>
      </c>
      <c r="AG956" s="103">
        <v>16.204999999999998</v>
      </c>
      <c r="AH956" s="103">
        <v>2.7645</v>
      </c>
      <c r="AI956" s="103">
        <v>15.805</v>
      </c>
      <c r="AJ956" s="103">
        <v>16.704999999999998</v>
      </c>
      <c r="AK956" s="103">
        <v>5.282</v>
      </c>
      <c r="AL956" s="103">
        <v>5.5819999999999999</v>
      </c>
      <c r="AM956" s="102">
        <v>11.763999999999999</v>
      </c>
    </row>
    <row r="957" spans="16:39" x14ac:dyDescent="0.25">
      <c r="P957" s="104">
        <v>0.95399999999999996</v>
      </c>
      <c r="Q957" s="103">
        <v>2.4609999999999999</v>
      </c>
      <c r="R957" s="103">
        <v>9.16</v>
      </c>
      <c r="S957" s="103">
        <v>0.94599999999999995</v>
      </c>
      <c r="T957" s="103">
        <v>30.488</v>
      </c>
      <c r="U957" s="103">
        <v>1.0736000000000001</v>
      </c>
      <c r="V957" s="103">
        <v>5.976</v>
      </c>
      <c r="W957" s="103">
        <v>7.6139999999999999</v>
      </c>
      <c r="X957" s="103">
        <v>6.6219999999999999</v>
      </c>
      <c r="Y957" s="103">
        <v>6.2759999999999998</v>
      </c>
      <c r="Z957" s="103">
        <v>12.552</v>
      </c>
      <c r="AA957" s="103">
        <v>1.3360000000000001</v>
      </c>
      <c r="AB957" s="103">
        <v>12.151999999999999</v>
      </c>
      <c r="AC957" s="103">
        <v>7.3220000000000001</v>
      </c>
      <c r="AD957" s="103">
        <v>3.1840000000000002</v>
      </c>
      <c r="AE957" s="103">
        <v>30.042000000000002</v>
      </c>
      <c r="AF957" s="103">
        <v>3.6030000000000002</v>
      </c>
      <c r="AG957" s="103">
        <v>16.190000000000001</v>
      </c>
      <c r="AH957" s="103">
        <v>2.7610000000000001</v>
      </c>
      <c r="AI957" s="103">
        <v>15.79</v>
      </c>
      <c r="AJ957" s="103">
        <v>16.690000000000001</v>
      </c>
      <c r="AK957" s="103">
        <v>5.2759999999999998</v>
      </c>
      <c r="AL957" s="103">
        <v>5.5759999999999996</v>
      </c>
      <c r="AM957" s="102">
        <v>11.752000000000001</v>
      </c>
    </row>
    <row r="958" spans="16:39" x14ac:dyDescent="0.25">
      <c r="P958" s="104">
        <v>0.95499999999999996</v>
      </c>
      <c r="Q958" s="103">
        <v>2.4575</v>
      </c>
      <c r="R958" s="103">
        <v>9.15</v>
      </c>
      <c r="S958" s="103">
        <v>0.94499999999999995</v>
      </c>
      <c r="T958" s="103">
        <v>30.46</v>
      </c>
      <c r="U958" s="103">
        <v>1.0720000000000001</v>
      </c>
      <c r="V958" s="103">
        <v>5.97</v>
      </c>
      <c r="W958" s="103">
        <v>7.6050000000000004</v>
      </c>
      <c r="X958" s="103">
        <v>6.6150000000000002</v>
      </c>
      <c r="Y958" s="103">
        <v>6.27</v>
      </c>
      <c r="Z958" s="103">
        <v>12.54</v>
      </c>
      <c r="AA958" s="103">
        <v>1.335</v>
      </c>
      <c r="AB958" s="103">
        <v>12.14</v>
      </c>
      <c r="AC958" s="103">
        <v>7.3150000000000004</v>
      </c>
      <c r="AD958" s="103">
        <v>3.18</v>
      </c>
      <c r="AE958" s="103">
        <v>30.015000000000001</v>
      </c>
      <c r="AF958" s="103">
        <v>3.5975000000000001</v>
      </c>
      <c r="AG958" s="103">
        <v>16.175000000000001</v>
      </c>
      <c r="AH958" s="103">
        <v>2.7574999999999998</v>
      </c>
      <c r="AI958" s="103">
        <v>15.775</v>
      </c>
      <c r="AJ958" s="103">
        <v>16.675000000000001</v>
      </c>
      <c r="AK958" s="103">
        <v>5.27</v>
      </c>
      <c r="AL958" s="103">
        <v>5.57</v>
      </c>
      <c r="AM958" s="102">
        <v>11.74</v>
      </c>
    </row>
    <row r="959" spans="16:39" x14ac:dyDescent="0.25">
      <c r="P959" s="104">
        <v>0.95599999999999996</v>
      </c>
      <c r="Q959" s="103">
        <v>2.4540000000000002</v>
      </c>
      <c r="R959" s="103">
        <v>9.14</v>
      </c>
      <c r="S959" s="103">
        <v>0.94399999999999995</v>
      </c>
      <c r="T959" s="103">
        <v>30.431999999999999</v>
      </c>
      <c r="U959" s="103">
        <v>1.0704</v>
      </c>
      <c r="V959" s="103">
        <v>5.9640000000000004</v>
      </c>
      <c r="W959" s="103">
        <v>7.5960000000000001</v>
      </c>
      <c r="X959" s="103">
        <v>6.6079999999999997</v>
      </c>
      <c r="Y959" s="103">
        <v>6.2640000000000002</v>
      </c>
      <c r="Z959" s="103">
        <v>12.528</v>
      </c>
      <c r="AA959" s="103">
        <v>1.3340000000000001</v>
      </c>
      <c r="AB959" s="103">
        <v>12.128</v>
      </c>
      <c r="AC959" s="103">
        <v>7.3079999999999998</v>
      </c>
      <c r="AD959" s="103">
        <v>3.1760000000000002</v>
      </c>
      <c r="AE959" s="103">
        <v>29.988</v>
      </c>
      <c r="AF959" s="103">
        <v>3.5920000000000001</v>
      </c>
      <c r="AG959" s="103">
        <v>16.16</v>
      </c>
      <c r="AH959" s="103">
        <v>2.754</v>
      </c>
      <c r="AI959" s="103">
        <v>15.76</v>
      </c>
      <c r="AJ959" s="103">
        <v>16.66</v>
      </c>
      <c r="AK959" s="103">
        <v>5.2640000000000002</v>
      </c>
      <c r="AL959" s="103">
        <v>5.5640000000000001</v>
      </c>
      <c r="AM959" s="102">
        <v>11.728</v>
      </c>
    </row>
    <row r="960" spans="16:39" x14ac:dyDescent="0.25">
      <c r="P960" s="104">
        <v>0.95699999999999996</v>
      </c>
      <c r="Q960" s="103">
        <v>2.4504999999999999</v>
      </c>
      <c r="R960" s="103">
        <v>9.1300000000000008</v>
      </c>
      <c r="S960" s="103">
        <v>0.94299999999999995</v>
      </c>
      <c r="T960" s="103">
        <v>30.404</v>
      </c>
      <c r="U960" s="103">
        <v>1.0688</v>
      </c>
      <c r="V960" s="103">
        <v>5.9580000000000002</v>
      </c>
      <c r="W960" s="103">
        <v>7.5869999999999997</v>
      </c>
      <c r="X960" s="103">
        <v>6.601</v>
      </c>
      <c r="Y960" s="103">
        <v>6.258</v>
      </c>
      <c r="Z960" s="103">
        <v>12.516</v>
      </c>
      <c r="AA960" s="103">
        <v>1.333</v>
      </c>
      <c r="AB960" s="103">
        <v>12.116</v>
      </c>
      <c r="AC960" s="103">
        <v>7.3010000000000002</v>
      </c>
      <c r="AD960" s="103">
        <v>3.1720000000000002</v>
      </c>
      <c r="AE960" s="103">
        <v>29.960999999999999</v>
      </c>
      <c r="AF960" s="103">
        <v>3.5865</v>
      </c>
      <c r="AG960" s="103">
        <v>16.145</v>
      </c>
      <c r="AH960" s="103">
        <v>2.7505000000000002</v>
      </c>
      <c r="AI960" s="103">
        <v>15.744999999999999</v>
      </c>
      <c r="AJ960" s="103">
        <v>16.645</v>
      </c>
      <c r="AK960" s="103">
        <v>5.258</v>
      </c>
      <c r="AL960" s="103">
        <v>5.5579999999999998</v>
      </c>
      <c r="AM960" s="102">
        <v>11.715999999999999</v>
      </c>
    </row>
    <row r="961" spans="16:39" x14ac:dyDescent="0.25">
      <c r="P961" s="104">
        <v>0.95799999999999996</v>
      </c>
      <c r="Q961" s="103">
        <v>2.4470000000000001</v>
      </c>
      <c r="R961" s="103">
        <v>9.1199999999999992</v>
      </c>
      <c r="S961" s="103">
        <v>0.94199999999999995</v>
      </c>
      <c r="T961" s="103">
        <v>30.376000000000001</v>
      </c>
      <c r="U961" s="103">
        <v>1.0671999999999999</v>
      </c>
      <c r="V961" s="103">
        <v>5.952</v>
      </c>
      <c r="W961" s="103">
        <v>7.5780000000000003</v>
      </c>
      <c r="X961" s="103">
        <v>6.5940000000000003</v>
      </c>
      <c r="Y961" s="103">
        <v>6.2519999999999998</v>
      </c>
      <c r="Z961" s="103">
        <v>12.504</v>
      </c>
      <c r="AA961" s="103">
        <v>1.3320000000000001</v>
      </c>
      <c r="AB961" s="103">
        <v>12.103999999999999</v>
      </c>
      <c r="AC961" s="103">
        <v>7.2939999999999996</v>
      </c>
      <c r="AD961" s="103">
        <v>3.1680000000000001</v>
      </c>
      <c r="AE961" s="103">
        <v>29.934000000000001</v>
      </c>
      <c r="AF961" s="103">
        <v>3.581</v>
      </c>
      <c r="AG961" s="103">
        <v>16.13</v>
      </c>
      <c r="AH961" s="103">
        <v>2.7469999999999999</v>
      </c>
      <c r="AI961" s="103">
        <v>15.73</v>
      </c>
      <c r="AJ961" s="103">
        <v>16.63</v>
      </c>
      <c r="AK961" s="103">
        <v>5.2519999999999998</v>
      </c>
      <c r="AL961" s="103">
        <v>5.5519999999999996</v>
      </c>
      <c r="AM961" s="102">
        <v>11.704000000000001</v>
      </c>
    </row>
    <row r="962" spans="16:39" x14ac:dyDescent="0.25">
      <c r="P962" s="104">
        <v>0.95899999999999996</v>
      </c>
      <c r="Q962" s="103">
        <v>2.4434999999999998</v>
      </c>
      <c r="R962" s="103">
        <v>9.11</v>
      </c>
      <c r="S962" s="103">
        <v>0.94099999999999995</v>
      </c>
      <c r="T962" s="103">
        <v>30.347999999999999</v>
      </c>
      <c r="U962" s="103">
        <v>1.0656000000000001</v>
      </c>
      <c r="V962" s="103">
        <v>5.9459999999999997</v>
      </c>
      <c r="W962" s="103">
        <v>7.569</v>
      </c>
      <c r="X962" s="103">
        <v>6.5869999999999997</v>
      </c>
      <c r="Y962" s="103">
        <v>6.2460000000000004</v>
      </c>
      <c r="Z962" s="103">
        <v>12.492000000000001</v>
      </c>
      <c r="AA962" s="103">
        <v>1.331</v>
      </c>
      <c r="AB962" s="103">
        <v>12.092000000000001</v>
      </c>
      <c r="AC962" s="103">
        <v>7.2869999999999999</v>
      </c>
      <c r="AD962" s="103">
        <v>3.1640000000000001</v>
      </c>
      <c r="AE962" s="103">
        <v>29.907</v>
      </c>
      <c r="AF962" s="103">
        <v>3.5754999999999999</v>
      </c>
      <c r="AG962" s="103">
        <v>16.114999999999998</v>
      </c>
      <c r="AH962" s="103">
        <v>2.7435</v>
      </c>
      <c r="AI962" s="103">
        <v>15.715</v>
      </c>
      <c r="AJ962" s="103">
        <v>16.614999999999998</v>
      </c>
      <c r="AK962" s="103">
        <v>5.2460000000000004</v>
      </c>
      <c r="AL962" s="103">
        <v>5.5460000000000003</v>
      </c>
      <c r="AM962" s="102">
        <v>11.692</v>
      </c>
    </row>
    <row r="963" spans="16:39" x14ac:dyDescent="0.25">
      <c r="P963" s="104">
        <v>0.96</v>
      </c>
      <c r="Q963" s="103">
        <v>2.44</v>
      </c>
      <c r="R963" s="103">
        <v>9.1</v>
      </c>
      <c r="S963" s="103">
        <v>0.94</v>
      </c>
      <c r="T963" s="103">
        <v>30.32</v>
      </c>
      <c r="U963" s="103">
        <v>1.0640000000000001</v>
      </c>
      <c r="V963" s="103">
        <v>5.94</v>
      </c>
      <c r="W963" s="103">
        <v>7.56</v>
      </c>
      <c r="X963" s="103">
        <v>6.58</v>
      </c>
      <c r="Y963" s="103">
        <v>6.24</v>
      </c>
      <c r="Z963" s="103">
        <v>12.48</v>
      </c>
      <c r="AA963" s="103">
        <v>1.33</v>
      </c>
      <c r="AB963" s="103">
        <v>12.08</v>
      </c>
      <c r="AC963" s="103">
        <v>7.28</v>
      </c>
      <c r="AD963" s="103">
        <v>3.16</v>
      </c>
      <c r="AE963" s="103">
        <v>29.88</v>
      </c>
      <c r="AF963" s="103">
        <v>3.57</v>
      </c>
      <c r="AG963" s="103">
        <v>16.100000000000001</v>
      </c>
      <c r="AH963" s="103">
        <v>2.74</v>
      </c>
      <c r="AI963" s="103">
        <v>15.7</v>
      </c>
      <c r="AJ963" s="103">
        <v>16.600000000000001</v>
      </c>
      <c r="AK963" s="103">
        <v>5.24</v>
      </c>
      <c r="AL963" s="103">
        <v>5.54</v>
      </c>
      <c r="AM963" s="102">
        <v>11.68</v>
      </c>
    </row>
    <row r="964" spans="16:39" x14ac:dyDescent="0.25">
      <c r="P964" s="104">
        <v>0.96099999999999997</v>
      </c>
      <c r="Q964" s="103">
        <v>2.4365000000000001</v>
      </c>
      <c r="R964" s="103">
        <v>9.09</v>
      </c>
      <c r="S964" s="103">
        <v>0.93899999999999995</v>
      </c>
      <c r="T964" s="103">
        <v>30.292000000000002</v>
      </c>
      <c r="U964" s="103">
        <v>1.0624</v>
      </c>
      <c r="V964" s="103">
        <v>5.9340000000000002</v>
      </c>
      <c r="W964" s="103">
        <v>7.5510000000000002</v>
      </c>
      <c r="X964" s="103">
        <v>6.5730000000000004</v>
      </c>
      <c r="Y964" s="103">
        <v>6.234</v>
      </c>
      <c r="Z964" s="103">
        <v>12.468</v>
      </c>
      <c r="AA964" s="103">
        <v>1.329</v>
      </c>
      <c r="AB964" s="103">
        <v>12.068</v>
      </c>
      <c r="AC964" s="103">
        <v>7.2729999999999997</v>
      </c>
      <c r="AD964" s="103">
        <v>3.1560000000000001</v>
      </c>
      <c r="AE964" s="103">
        <v>29.853000000000002</v>
      </c>
      <c r="AF964" s="103">
        <v>3.5644999999999998</v>
      </c>
      <c r="AG964" s="103">
        <v>16.085000000000001</v>
      </c>
      <c r="AH964" s="103">
        <v>2.7364999999999999</v>
      </c>
      <c r="AI964" s="103">
        <v>15.685</v>
      </c>
      <c r="AJ964" s="103">
        <v>16.585000000000001</v>
      </c>
      <c r="AK964" s="103">
        <v>5.234</v>
      </c>
      <c r="AL964" s="103">
        <v>5.5339999999999998</v>
      </c>
      <c r="AM964" s="102">
        <v>11.667999999999999</v>
      </c>
    </row>
    <row r="965" spans="16:39" x14ac:dyDescent="0.25">
      <c r="P965" s="104">
        <v>0.96199999999999997</v>
      </c>
      <c r="Q965" s="103">
        <v>2.4329999999999998</v>
      </c>
      <c r="R965" s="103">
        <v>9.08</v>
      </c>
      <c r="S965" s="103">
        <v>0.93799999999999994</v>
      </c>
      <c r="T965" s="103">
        <v>30.263999999999999</v>
      </c>
      <c r="U965" s="103">
        <v>1.0608</v>
      </c>
      <c r="V965" s="103">
        <v>5.9279999999999999</v>
      </c>
      <c r="W965" s="103">
        <v>7.5419999999999998</v>
      </c>
      <c r="X965" s="103">
        <v>6.5659999999999998</v>
      </c>
      <c r="Y965" s="103">
        <v>6.2279999999999998</v>
      </c>
      <c r="Z965" s="103">
        <v>12.456</v>
      </c>
      <c r="AA965" s="103">
        <v>1.3280000000000001</v>
      </c>
      <c r="AB965" s="103">
        <v>12.055999999999999</v>
      </c>
      <c r="AC965" s="103">
        <v>7.266</v>
      </c>
      <c r="AD965" s="103">
        <v>3.1520000000000001</v>
      </c>
      <c r="AE965" s="103">
        <v>29.826000000000001</v>
      </c>
      <c r="AF965" s="103">
        <v>3.5590000000000002</v>
      </c>
      <c r="AG965" s="103">
        <v>16.07</v>
      </c>
      <c r="AH965" s="103">
        <v>2.7330000000000001</v>
      </c>
      <c r="AI965" s="103">
        <v>15.67</v>
      </c>
      <c r="AJ965" s="103">
        <v>16.57</v>
      </c>
      <c r="AK965" s="103">
        <v>5.2279999999999998</v>
      </c>
      <c r="AL965" s="103">
        <v>5.5279999999999996</v>
      </c>
      <c r="AM965" s="102">
        <v>11.656000000000001</v>
      </c>
    </row>
    <row r="966" spans="16:39" x14ac:dyDescent="0.25">
      <c r="P966" s="104">
        <v>0.96299999999999997</v>
      </c>
      <c r="Q966" s="103">
        <v>2.4295</v>
      </c>
      <c r="R966" s="103">
        <v>9.07</v>
      </c>
      <c r="S966" s="103">
        <v>0.93700000000000006</v>
      </c>
      <c r="T966" s="103">
        <v>30.236000000000001</v>
      </c>
      <c r="U966" s="103">
        <v>1.0591999999999999</v>
      </c>
      <c r="V966" s="103">
        <v>5.9219999999999997</v>
      </c>
      <c r="W966" s="103">
        <v>7.5330000000000004</v>
      </c>
      <c r="X966" s="103">
        <v>6.5590000000000002</v>
      </c>
      <c r="Y966" s="103">
        <v>6.2220000000000004</v>
      </c>
      <c r="Z966" s="103">
        <v>12.444000000000001</v>
      </c>
      <c r="AA966" s="103">
        <v>1.327</v>
      </c>
      <c r="AB966" s="103">
        <v>12.044</v>
      </c>
      <c r="AC966" s="103">
        <v>7.2590000000000003</v>
      </c>
      <c r="AD966" s="103">
        <v>3.1480000000000001</v>
      </c>
      <c r="AE966" s="103">
        <v>29.798999999999999</v>
      </c>
      <c r="AF966" s="103">
        <v>3.5535000000000001</v>
      </c>
      <c r="AG966" s="103">
        <v>16.055</v>
      </c>
      <c r="AH966" s="103">
        <v>2.7294999999999998</v>
      </c>
      <c r="AI966" s="103">
        <v>15.654999999999999</v>
      </c>
      <c r="AJ966" s="103">
        <v>16.555</v>
      </c>
      <c r="AK966" s="103">
        <v>5.2220000000000004</v>
      </c>
      <c r="AL966" s="103">
        <v>5.5220000000000002</v>
      </c>
      <c r="AM966" s="102">
        <v>11.644</v>
      </c>
    </row>
    <row r="967" spans="16:39" x14ac:dyDescent="0.25">
      <c r="P967" s="104">
        <v>0.96399999999999997</v>
      </c>
      <c r="Q967" s="103">
        <v>2.4260000000000002</v>
      </c>
      <c r="R967" s="103">
        <v>9.06</v>
      </c>
      <c r="S967" s="103">
        <v>0.93600000000000005</v>
      </c>
      <c r="T967" s="103">
        <v>30.207999999999998</v>
      </c>
      <c r="U967" s="103">
        <v>1.0576000000000001</v>
      </c>
      <c r="V967" s="103">
        <v>5.9160000000000004</v>
      </c>
      <c r="W967" s="103">
        <v>7.524</v>
      </c>
      <c r="X967" s="103">
        <v>6.5519999999999996</v>
      </c>
      <c r="Y967" s="103">
        <v>6.2160000000000002</v>
      </c>
      <c r="Z967" s="103">
        <v>12.432</v>
      </c>
      <c r="AA967" s="103">
        <v>1.3260000000000001</v>
      </c>
      <c r="AB967" s="103">
        <v>12.032</v>
      </c>
      <c r="AC967" s="103">
        <v>7.2519999999999998</v>
      </c>
      <c r="AD967" s="103">
        <v>3.1440000000000001</v>
      </c>
      <c r="AE967" s="103">
        <v>29.771999999999998</v>
      </c>
      <c r="AF967" s="103">
        <v>3.548</v>
      </c>
      <c r="AG967" s="103">
        <v>16.04</v>
      </c>
      <c r="AH967" s="103">
        <v>2.726</v>
      </c>
      <c r="AI967" s="103">
        <v>15.64</v>
      </c>
      <c r="AJ967" s="103">
        <v>16.54</v>
      </c>
      <c r="AK967" s="103">
        <v>5.2160000000000002</v>
      </c>
      <c r="AL967" s="103">
        <v>5.516</v>
      </c>
      <c r="AM967" s="102">
        <v>11.632</v>
      </c>
    </row>
    <row r="968" spans="16:39" x14ac:dyDescent="0.25">
      <c r="P968" s="104">
        <v>0.96499999999999997</v>
      </c>
      <c r="Q968" s="103">
        <v>2.4224999999999999</v>
      </c>
      <c r="R968" s="103">
        <v>9.0500000000000007</v>
      </c>
      <c r="S968" s="103">
        <v>0.93500000000000005</v>
      </c>
      <c r="T968" s="103">
        <v>30.18</v>
      </c>
      <c r="U968" s="103">
        <v>1.056</v>
      </c>
      <c r="V968" s="103">
        <v>5.91</v>
      </c>
      <c r="W968" s="103">
        <v>7.5149999999999997</v>
      </c>
      <c r="X968" s="103">
        <v>6.5449999999999999</v>
      </c>
      <c r="Y968" s="103">
        <v>6.21</v>
      </c>
      <c r="Z968" s="103">
        <v>12.42</v>
      </c>
      <c r="AA968" s="103">
        <v>1.325</v>
      </c>
      <c r="AB968" s="103">
        <v>12.02</v>
      </c>
      <c r="AC968" s="103">
        <v>7.2450000000000001</v>
      </c>
      <c r="AD968" s="103">
        <v>3.14</v>
      </c>
      <c r="AE968" s="103">
        <v>29.745000000000001</v>
      </c>
      <c r="AF968" s="103">
        <v>3.5425</v>
      </c>
      <c r="AG968" s="103">
        <v>16.024999999999999</v>
      </c>
      <c r="AH968" s="103">
        <v>2.7225000000000001</v>
      </c>
      <c r="AI968" s="103">
        <v>15.625</v>
      </c>
      <c r="AJ968" s="103">
        <v>16.524999999999999</v>
      </c>
      <c r="AK968" s="103">
        <v>5.21</v>
      </c>
      <c r="AL968" s="103">
        <v>5.51</v>
      </c>
      <c r="AM968" s="102">
        <v>11.62</v>
      </c>
    </row>
    <row r="969" spans="16:39" x14ac:dyDescent="0.25">
      <c r="P969" s="104">
        <v>0.96599999999999997</v>
      </c>
      <c r="Q969" s="103">
        <v>2.419</v>
      </c>
      <c r="R969" s="103">
        <v>9.0399999999999991</v>
      </c>
      <c r="S969" s="103">
        <v>0.93400000000000005</v>
      </c>
      <c r="T969" s="103">
        <v>30.152000000000001</v>
      </c>
      <c r="U969" s="103">
        <v>1.0544</v>
      </c>
      <c r="V969" s="103">
        <v>5.9039999999999999</v>
      </c>
      <c r="W969" s="103">
        <v>7.5060000000000002</v>
      </c>
      <c r="X969" s="103">
        <v>6.5380000000000003</v>
      </c>
      <c r="Y969" s="103">
        <v>6.2039999999999997</v>
      </c>
      <c r="Z969" s="103">
        <v>12.407999999999999</v>
      </c>
      <c r="AA969" s="103">
        <v>1.3240000000000001</v>
      </c>
      <c r="AB969" s="103">
        <v>12.007999999999999</v>
      </c>
      <c r="AC969" s="103">
        <v>7.2380000000000004</v>
      </c>
      <c r="AD969" s="103">
        <v>3.1360000000000001</v>
      </c>
      <c r="AE969" s="103">
        <v>29.718</v>
      </c>
      <c r="AF969" s="103">
        <v>3.5369999999999999</v>
      </c>
      <c r="AG969" s="103">
        <v>16.010000000000002</v>
      </c>
      <c r="AH969" s="103">
        <v>2.7189999999999999</v>
      </c>
      <c r="AI969" s="103">
        <v>15.61</v>
      </c>
      <c r="AJ969" s="103">
        <v>16.510000000000002</v>
      </c>
      <c r="AK969" s="103">
        <v>5.2039999999999997</v>
      </c>
      <c r="AL969" s="103">
        <v>5.5039999999999996</v>
      </c>
      <c r="AM969" s="102">
        <v>11.608000000000001</v>
      </c>
    </row>
    <row r="970" spans="16:39" x14ac:dyDescent="0.25">
      <c r="P970" s="104">
        <v>0.96699999999999997</v>
      </c>
      <c r="Q970" s="103">
        <v>2.4155000000000002</v>
      </c>
      <c r="R970" s="103">
        <v>9.0299999999999994</v>
      </c>
      <c r="S970" s="103">
        <v>0.93300000000000005</v>
      </c>
      <c r="T970" s="103">
        <v>30.123999999999999</v>
      </c>
      <c r="U970" s="103">
        <v>1.0528</v>
      </c>
      <c r="V970" s="103">
        <v>5.8979999999999997</v>
      </c>
      <c r="W970" s="103">
        <v>7.4969999999999999</v>
      </c>
      <c r="X970" s="103">
        <v>6.5309999999999997</v>
      </c>
      <c r="Y970" s="103">
        <v>6.1980000000000004</v>
      </c>
      <c r="Z970" s="103">
        <v>12.396000000000001</v>
      </c>
      <c r="AA970" s="103">
        <v>1.323</v>
      </c>
      <c r="AB970" s="103">
        <v>11.996</v>
      </c>
      <c r="AC970" s="103">
        <v>7.2309999999999999</v>
      </c>
      <c r="AD970" s="103">
        <v>3.1320000000000001</v>
      </c>
      <c r="AE970" s="103">
        <v>29.690999999999999</v>
      </c>
      <c r="AF970" s="103">
        <v>3.5314999999999999</v>
      </c>
      <c r="AG970" s="103">
        <v>15.994999999999999</v>
      </c>
      <c r="AH970" s="103">
        <v>2.7155</v>
      </c>
      <c r="AI970" s="103">
        <v>15.595000000000001</v>
      </c>
      <c r="AJ970" s="103">
        <v>16.495000000000001</v>
      </c>
      <c r="AK970" s="103">
        <v>5.1980000000000004</v>
      </c>
      <c r="AL970" s="103">
        <v>5.4980000000000002</v>
      </c>
      <c r="AM970" s="102">
        <v>11.596</v>
      </c>
    </row>
    <row r="971" spans="16:39" x14ac:dyDescent="0.25">
      <c r="P971" s="104">
        <v>0.96799999999999997</v>
      </c>
      <c r="Q971" s="103">
        <v>2.4119999999999999</v>
      </c>
      <c r="R971" s="103">
        <v>9.02</v>
      </c>
      <c r="S971" s="103">
        <v>0.93200000000000005</v>
      </c>
      <c r="T971" s="103">
        <v>30.096</v>
      </c>
      <c r="U971" s="103">
        <v>1.0511999999999999</v>
      </c>
      <c r="V971" s="103">
        <v>5.8920000000000003</v>
      </c>
      <c r="W971" s="103">
        <v>7.4880000000000004</v>
      </c>
      <c r="X971" s="103">
        <v>6.524</v>
      </c>
      <c r="Y971" s="103">
        <v>6.1920000000000002</v>
      </c>
      <c r="Z971" s="103">
        <v>12.384</v>
      </c>
      <c r="AA971" s="103">
        <v>1.3220000000000001</v>
      </c>
      <c r="AB971" s="103">
        <v>11.984</v>
      </c>
      <c r="AC971" s="103">
        <v>7.2240000000000002</v>
      </c>
      <c r="AD971" s="103">
        <v>3.1280000000000001</v>
      </c>
      <c r="AE971" s="103">
        <v>29.664000000000001</v>
      </c>
      <c r="AF971" s="103">
        <v>3.5259999999999998</v>
      </c>
      <c r="AG971" s="103">
        <v>15.98</v>
      </c>
      <c r="AH971" s="103">
        <v>2.7120000000000002</v>
      </c>
      <c r="AI971" s="103">
        <v>15.58</v>
      </c>
      <c r="AJ971" s="103">
        <v>16.48</v>
      </c>
      <c r="AK971" s="103">
        <v>5.1920000000000002</v>
      </c>
      <c r="AL971" s="103">
        <v>5.492</v>
      </c>
      <c r="AM971" s="102">
        <v>11.584</v>
      </c>
    </row>
    <row r="972" spans="16:39" x14ac:dyDescent="0.25">
      <c r="P972" s="104">
        <v>0.96899999999999997</v>
      </c>
      <c r="Q972" s="103">
        <v>2.4085000000000001</v>
      </c>
      <c r="R972" s="103">
        <v>9.01</v>
      </c>
      <c r="S972" s="103">
        <v>0.93100000000000005</v>
      </c>
      <c r="T972" s="103">
        <v>30.068000000000001</v>
      </c>
      <c r="U972" s="103">
        <v>1.0496000000000001</v>
      </c>
      <c r="V972" s="103">
        <v>5.8860000000000001</v>
      </c>
      <c r="W972" s="103">
        <v>7.4790000000000001</v>
      </c>
      <c r="X972" s="103">
        <v>6.5170000000000003</v>
      </c>
      <c r="Y972" s="103">
        <v>6.1859999999999999</v>
      </c>
      <c r="Z972" s="103">
        <v>12.372</v>
      </c>
      <c r="AA972" s="103">
        <v>1.321</v>
      </c>
      <c r="AB972" s="103">
        <v>11.972</v>
      </c>
      <c r="AC972" s="103">
        <v>7.2169999999999996</v>
      </c>
      <c r="AD972" s="103">
        <v>3.1240000000000001</v>
      </c>
      <c r="AE972" s="103">
        <v>29.637</v>
      </c>
      <c r="AF972" s="103">
        <v>3.5205000000000002</v>
      </c>
      <c r="AG972" s="103">
        <v>15.965</v>
      </c>
      <c r="AH972" s="103">
        <v>2.7084999999999999</v>
      </c>
      <c r="AI972" s="103">
        <v>15.565</v>
      </c>
      <c r="AJ972" s="103">
        <v>16.465</v>
      </c>
      <c r="AK972" s="103">
        <v>5.1859999999999999</v>
      </c>
      <c r="AL972" s="103">
        <v>5.4859999999999998</v>
      </c>
      <c r="AM972" s="102">
        <v>11.571999999999999</v>
      </c>
    </row>
    <row r="973" spans="16:39" x14ac:dyDescent="0.25">
      <c r="P973" s="104">
        <v>0.97</v>
      </c>
      <c r="Q973" s="103">
        <v>2.4049999999999998</v>
      </c>
      <c r="R973" s="103">
        <v>9</v>
      </c>
      <c r="S973" s="103">
        <v>0.93</v>
      </c>
      <c r="T973" s="103">
        <v>30.04</v>
      </c>
      <c r="U973" s="103">
        <v>1.048</v>
      </c>
      <c r="V973" s="103">
        <v>5.88</v>
      </c>
      <c r="W973" s="103">
        <v>7.47</v>
      </c>
      <c r="X973" s="103">
        <v>6.51</v>
      </c>
      <c r="Y973" s="103">
        <v>6.18</v>
      </c>
      <c r="Z973" s="103">
        <v>12.36</v>
      </c>
      <c r="AA973" s="103">
        <v>1.32</v>
      </c>
      <c r="AB973" s="103">
        <v>11.96</v>
      </c>
      <c r="AC973" s="103">
        <v>7.21</v>
      </c>
      <c r="AD973" s="103">
        <v>3.12</v>
      </c>
      <c r="AE973" s="103">
        <v>29.61</v>
      </c>
      <c r="AF973" s="103">
        <v>3.5150000000000001</v>
      </c>
      <c r="AG973" s="103">
        <v>15.95</v>
      </c>
      <c r="AH973" s="103">
        <v>2.7050000000000001</v>
      </c>
      <c r="AI973" s="103">
        <v>15.55</v>
      </c>
      <c r="AJ973" s="103">
        <v>16.45</v>
      </c>
      <c r="AK973" s="103">
        <v>5.18</v>
      </c>
      <c r="AL973" s="103">
        <v>5.48</v>
      </c>
      <c r="AM973" s="102">
        <v>11.56</v>
      </c>
    </row>
    <row r="974" spans="16:39" x14ac:dyDescent="0.25">
      <c r="P974" s="104">
        <v>0.97099999999999997</v>
      </c>
      <c r="Q974" s="103">
        <v>2.4015</v>
      </c>
      <c r="R974" s="103">
        <v>8.99</v>
      </c>
      <c r="S974" s="103">
        <v>0.92900000000000005</v>
      </c>
      <c r="T974" s="103">
        <v>30.012</v>
      </c>
      <c r="U974" s="103">
        <v>1.0464</v>
      </c>
      <c r="V974" s="103">
        <v>5.8739999999999997</v>
      </c>
      <c r="W974" s="103">
        <v>7.4610000000000003</v>
      </c>
      <c r="X974" s="103">
        <v>6.5030000000000001</v>
      </c>
      <c r="Y974" s="103">
        <v>6.1740000000000004</v>
      </c>
      <c r="Z974" s="103">
        <v>12.348000000000001</v>
      </c>
      <c r="AA974" s="103">
        <v>1.319</v>
      </c>
      <c r="AB974" s="103">
        <v>11.948</v>
      </c>
      <c r="AC974" s="103">
        <v>7.2030000000000003</v>
      </c>
      <c r="AD974" s="103">
        <v>3.1160000000000001</v>
      </c>
      <c r="AE974" s="103">
        <v>29.582999999999998</v>
      </c>
      <c r="AF974" s="103">
        <v>3.5095000000000001</v>
      </c>
      <c r="AG974" s="103">
        <v>15.935</v>
      </c>
      <c r="AH974" s="103">
        <v>2.7014999999999998</v>
      </c>
      <c r="AI974" s="103">
        <v>15.535</v>
      </c>
      <c r="AJ974" s="103">
        <v>16.434999999999999</v>
      </c>
      <c r="AK974" s="103">
        <v>5.1740000000000004</v>
      </c>
      <c r="AL974" s="103">
        <v>5.4740000000000002</v>
      </c>
      <c r="AM974" s="102">
        <v>11.548</v>
      </c>
    </row>
    <row r="975" spans="16:39" x14ac:dyDescent="0.25">
      <c r="P975" s="104">
        <v>0.97199999999999998</v>
      </c>
      <c r="Q975" s="103">
        <v>2.3980000000000001</v>
      </c>
      <c r="R975" s="103">
        <v>8.98</v>
      </c>
      <c r="S975" s="103">
        <v>0.92800000000000005</v>
      </c>
      <c r="T975" s="103">
        <v>29.984000000000002</v>
      </c>
      <c r="U975" s="103">
        <v>1.0448</v>
      </c>
      <c r="V975" s="103">
        <v>5.8680000000000003</v>
      </c>
      <c r="W975" s="103">
        <v>7.452</v>
      </c>
      <c r="X975" s="103">
        <v>6.4960000000000004</v>
      </c>
      <c r="Y975" s="103">
        <v>6.1680000000000001</v>
      </c>
      <c r="Z975" s="103">
        <v>12.336</v>
      </c>
      <c r="AA975" s="103">
        <v>1.3180000000000001</v>
      </c>
      <c r="AB975" s="103">
        <v>11.936</v>
      </c>
      <c r="AC975" s="103">
        <v>7.1959999999999997</v>
      </c>
      <c r="AD975" s="103">
        <v>3.1120000000000001</v>
      </c>
      <c r="AE975" s="103">
        <v>29.556000000000001</v>
      </c>
      <c r="AF975" s="103">
        <v>3.504</v>
      </c>
      <c r="AG975" s="103">
        <v>15.92</v>
      </c>
      <c r="AH975" s="103">
        <v>2.698</v>
      </c>
      <c r="AI975" s="103">
        <v>15.52</v>
      </c>
      <c r="AJ975" s="103">
        <v>16.420000000000002</v>
      </c>
      <c r="AK975" s="103">
        <v>5.1680000000000001</v>
      </c>
      <c r="AL975" s="103">
        <v>5.468</v>
      </c>
      <c r="AM975" s="102">
        <v>11.536</v>
      </c>
    </row>
    <row r="976" spans="16:39" x14ac:dyDescent="0.25">
      <c r="P976" s="104">
        <v>0.97299999999999998</v>
      </c>
      <c r="Q976" s="103">
        <v>2.3944999999999999</v>
      </c>
      <c r="R976" s="103">
        <v>8.9700000000000006</v>
      </c>
      <c r="S976" s="103">
        <v>0.92700000000000005</v>
      </c>
      <c r="T976" s="103">
        <v>29.956</v>
      </c>
      <c r="U976" s="103">
        <v>1.0431999999999999</v>
      </c>
      <c r="V976" s="103">
        <v>5.8620000000000001</v>
      </c>
      <c r="W976" s="103">
        <v>7.4429999999999996</v>
      </c>
      <c r="X976" s="103">
        <v>6.4889999999999999</v>
      </c>
      <c r="Y976" s="103">
        <v>6.1619999999999999</v>
      </c>
      <c r="Z976" s="103">
        <v>12.324</v>
      </c>
      <c r="AA976" s="103">
        <v>1.3169999999999999</v>
      </c>
      <c r="AB976" s="103">
        <v>11.923999999999999</v>
      </c>
      <c r="AC976" s="103">
        <v>7.1890000000000001</v>
      </c>
      <c r="AD976" s="103">
        <v>3.1080000000000001</v>
      </c>
      <c r="AE976" s="103">
        <v>29.529</v>
      </c>
      <c r="AF976" s="103">
        <v>3.4984999999999999</v>
      </c>
      <c r="AG976" s="103">
        <v>15.904999999999999</v>
      </c>
      <c r="AH976" s="103">
        <v>2.6945000000000001</v>
      </c>
      <c r="AI976" s="103">
        <v>15.505000000000001</v>
      </c>
      <c r="AJ976" s="103">
        <v>16.405000000000001</v>
      </c>
      <c r="AK976" s="103">
        <v>5.1619999999999999</v>
      </c>
      <c r="AL976" s="103">
        <v>5.4619999999999997</v>
      </c>
      <c r="AM976" s="102">
        <v>11.523999999999999</v>
      </c>
    </row>
    <row r="977" spans="16:39" x14ac:dyDescent="0.25">
      <c r="P977" s="104">
        <v>0.97399999999999998</v>
      </c>
      <c r="Q977" s="103">
        <v>2.391</v>
      </c>
      <c r="R977" s="103">
        <v>8.9600000000000009</v>
      </c>
      <c r="S977" s="103">
        <v>0.92600000000000005</v>
      </c>
      <c r="T977" s="103">
        <v>29.928000000000001</v>
      </c>
      <c r="U977" s="103">
        <v>1.0416000000000001</v>
      </c>
      <c r="V977" s="103">
        <v>5.8559999999999999</v>
      </c>
      <c r="W977" s="103">
        <v>7.4340000000000002</v>
      </c>
      <c r="X977" s="103">
        <v>6.4820000000000002</v>
      </c>
      <c r="Y977" s="103">
        <v>6.1559999999999997</v>
      </c>
      <c r="Z977" s="103">
        <v>12.311999999999999</v>
      </c>
      <c r="AA977" s="103">
        <v>1.3160000000000001</v>
      </c>
      <c r="AB977" s="103">
        <v>11.912000000000001</v>
      </c>
      <c r="AC977" s="103">
        <v>7.1820000000000004</v>
      </c>
      <c r="AD977" s="103">
        <v>3.1040000000000001</v>
      </c>
      <c r="AE977" s="103">
        <v>29.501999999999999</v>
      </c>
      <c r="AF977" s="103">
        <v>3.4929999999999999</v>
      </c>
      <c r="AG977" s="103">
        <v>15.89</v>
      </c>
      <c r="AH977" s="103">
        <v>2.6909999999999998</v>
      </c>
      <c r="AI977" s="103">
        <v>15.49</v>
      </c>
      <c r="AJ977" s="103">
        <v>16.39</v>
      </c>
      <c r="AK977" s="103">
        <v>5.1559999999999997</v>
      </c>
      <c r="AL977" s="103">
        <v>5.4560000000000004</v>
      </c>
      <c r="AM977" s="102">
        <v>11.512</v>
      </c>
    </row>
    <row r="978" spans="16:39" x14ac:dyDescent="0.25">
      <c r="P978" s="104">
        <v>0.97499999999999998</v>
      </c>
      <c r="Q978" s="103">
        <v>2.3875000000000002</v>
      </c>
      <c r="R978" s="103">
        <v>8.9499999999999993</v>
      </c>
      <c r="S978" s="103">
        <v>0.92500000000000004</v>
      </c>
      <c r="T978" s="103">
        <v>29.9</v>
      </c>
      <c r="U978" s="103">
        <v>1.04</v>
      </c>
      <c r="V978" s="103">
        <v>5.85</v>
      </c>
      <c r="W978" s="103">
        <v>7.4249999999999998</v>
      </c>
      <c r="X978" s="103">
        <v>6.4749999999999996</v>
      </c>
      <c r="Y978" s="103">
        <v>6.15</v>
      </c>
      <c r="Z978" s="103">
        <v>12.3</v>
      </c>
      <c r="AA978" s="103">
        <v>1.3149999999999999</v>
      </c>
      <c r="AB978" s="103">
        <v>11.9</v>
      </c>
      <c r="AC978" s="103">
        <v>7.1749999999999998</v>
      </c>
      <c r="AD978" s="103">
        <v>3.1</v>
      </c>
      <c r="AE978" s="103">
        <v>29.475000000000001</v>
      </c>
      <c r="AF978" s="103">
        <v>3.4874999999999998</v>
      </c>
      <c r="AG978" s="103">
        <v>15.875</v>
      </c>
      <c r="AH978" s="103">
        <v>2.6875</v>
      </c>
      <c r="AI978" s="103">
        <v>15.475</v>
      </c>
      <c r="AJ978" s="103">
        <v>16.375</v>
      </c>
      <c r="AK978" s="103">
        <v>5.15</v>
      </c>
      <c r="AL978" s="103">
        <v>5.45</v>
      </c>
      <c r="AM978" s="102">
        <v>11.5</v>
      </c>
    </row>
    <row r="979" spans="16:39" x14ac:dyDescent="0.25">
      <c r="P979" s="104">
        <v>0.97599999999999998</v>
      </c>
      <c r="Q979" s="103">
        <v>2.3839999999999999</v>
      </c>
      <c r="R979" s="103">
        <v>8.94</v>
      </c>
      <c r="S979" s="103">
        <v>0.92400000000000004</v>
      </c>
      <c r="T979" s="103">
        <v>29.872</v>
      </c>
      <c r="U979" s="103">
        <v>1.0384</v>
      </c>
      <c r="V979" s="103">
        <v>5.8440000000000003</v>
      </c>
      <c r="W979" s="103">
        <v>7.4160000000000004</v>
      </c>
      <c r="X979" s="103">
        <v>6.468</v>
      </c>
      <c r="Y979" s="103">
        <v>6.1440000000000001</v>
      </c>
      <c r="Z979" s="103">
        <v>12.288</v>
      </c>
      <c r="AA979" s="103">
        <v>1.3140000000000001</v>
      </c>
      <c r="AB979" s="103">
        <v>11.888</v>
      </c>
      <c r="AC979" s="103">
        <v>7.1680000000000001</v>
      </c>
      <c r="AD979" s="103">
        <v>3.0960000000000001</v>
      </c>
      <c r="AE979" s="103">
        <v>29.448</v>
      </c>
      <c r="AF979" s="103">
        <v>3.4820000000000002</v>
      </c>
      <c r="AG979" s="103">
        <v>15.86</v>
      </c>
      <c r="AH979" s="103">
        <v>2.6840000000000002</v>
      </c>
      <c r="AI979" s="103">
        <v>15.46</v>
      </c>
      <c r="AJ979" s="103">
        <v>16.36</v>
      </c>
      <c r="AK979" s="103">
        <v>5.1440000000000001</v>
      </c>
      <c r="AL979" s="103">
        <v>5.444</v>
      </c>
      <c r="AM979" s="102">
        <v>11.488</v>
      </c>
    </row>
    <row r="980" spans="16:39" x14ac:dyDescent="0.25">
      <c r="P980" s="104">
        <v>0.97699999999999998</v>
      </c>
      <c r="Q980" s="103">
        <v>2.3805000000000001</v>
      </c>
      <c r="R980" s="103">
        <v>8.93</v>
      </c>
      <c r="S980" s="103">
        <v>0.92300000000000004</v>
      </c>
      <c r="T980" s="103">
        <v>29.844000000000001</v>
      </c>
      <c r="U980" s="103">
        <v>1.0367999999999999</v>
      </c>
      <c r="V980" s="103">
        <v>5.8380000000000001</v>
      </c>
      <c r="W980" s="103">
        <v>7.407</v>
      </c>
      <c r="X980" s="103">
        <v>6.4610000000000003</v>
      </c>
      <c r="Y980" s="103">
        <v>6.1379999999999999</v>
      </c>
      <c r="Z980" s="103">
        <v>12.276</v>
      </c>
      <c r="AA980" s="103">
        <v>1.3129999999999999</v>
      </c>
      <c r="AB980" s="103">
        <v>11.875999999999999</v>
      </c>
      <c r="AC980" s="103">
        <v>7.1609999999999996</v>
      </c>
      <c r="AD980" s="103">
        <v>3.0920000000000001</v>
      </c>
      <c r="AE980" s="103">
        <v>29.420999999999999</v>
      </c>
      <c r="AF980" s="103">
        <v>3.4765000000000001</v>
      </c>
      <c r="AG980" s="103">
        <v>15.845000000000001</v>
      </c>
      <c r="AH980" s="103">
        <v>2.6804999999999999</v>
      </c>
      <c r="AI980" s="103">
        <v>15.445</v>
      </c>
      <c r="AJ980" s="103">
        <v>16.344999999999999</v>
      </c>
      <c r="AK980" s="103">
        <v>5.1379999999999999</v>
      </c>
      <c r="AL980" s="103">
        <v>5.4379999999999997</v>
      </c>
      <c r="AM980" s="102">
        <v>11.476000000000001</v>
      </c>
    </row>
    <row r="981" spans="16:39" x14ac:dyDescent="0.25">
      <c r="P981" s="104">
        <v>0.97799999999999998</v>
      </c>
      <c r="Q981" s="103">
        <v>2.3769999999999998</v>
      </c>
      <c r="R981" s="103">
        <v>8.92</v>
      </c>
      <c r="S981" s="103">
        <v>0.92200000000000004</v>
      </c>
      <c r="T981" s="103">
        <v>29.815999999999999</v>
      </c>
      <c r="U981" s="103">
        <v>1.0351999999999999</v>
      </c>
      <c r="V981" s="103">
        <v>5.8319999999999999</v>
      </c>
      <c r="W981" s="103">
        <v>7.3979999999999997</v>
      </c>
      <c r="X981" s="103">
        <v>6.4539999999999997</v>
      </c>
      <c r="Y981" s="103">
        <v>6.1319999999999997</v>
      </c>
      <c r="Z981" s="103">
        <v>12.263999999999999</v>
      </c>
      <c r="AA981" s="103">
        <v>1.3120000000000001</v>
      </c>
      <c r="AB981" s="103">
        <v>11.864000000000001</v>
      </c>
      <c r="AC981" s="103">
        <v>7.1539999999999999</v>
      </c>
      <c r="AD981" s="103">
        <v>3.0880000000000001</v>
      </c>
      <c r="AE981" s="103">
        <v>29.393999999999998</v>
      </c>
      <c r="AF981" s="103">
        <v>3.4710000000000001</v>
      </c>
      <c r="AG981" s="103">
        <v>15.83</v>
      </c>
      <c r="AH981" s="103">
        <v>2.677</v>
      </c>
      <c r="AI981" s="103">
        <v>15.43</v>
      </c>
      <c r="AJ981" s="103">
        <v>16.329999999999998</v>
      </c>
      <c r="AK981" s="103">
        <v>5.1319999999999997</v>
      </c>
      <c r="AL981" s="103">
        <v>5.4320000000000004</v>
      </c>
      <c r="AM981" s="102">
        <v>11.464</v>
      </c>
    </row>
    <row r="982" spans="16:39" x14ac:dyDescent="0.25">
      <c r="P982" s="104">
        <v>0.97899999999999998</v>
      </c>
      <c r="Q982" s="103">
        <v>2.3734999999999999</v>
      </c>
      <c r="R982" s="103">
        <v>8.91</v>
      </c>
      <c r="S982" s="103">
        <v>0.92100000000000004</v>
      </c>
      <c r="T982" s="103">
        <v>29.788</v>
      </c>
      <c r="U982" s="103">
        <v>1.0336000000000001</v>
      </c>
      <c r="V982" s="103">
        <v>5.8259999999999996</v>
      </c>
      <c r="W982" s="103">
        <v>7.3890000000000002</v>
      </c>
      <c r="X982" s="103">
        <v>6.4470000000000001</v>
      </c>
      <c r="Y982" s="103">
        <v>6.1260000000000003</v>
      </c>
      <c r="Z982" s="103">
        <v>12.252000000000001</v>
      </c>
      <c r="AA982" s="103">
        <v>1.3109999999999999</v>
      </c>
      <c r="AB982" s="103">
        <v>11.852</v>
      </c>
      <c r="AC982" s="103">
        <v>7.1470000000000002</v>
      </c>
      <c r="AD982" s="103">
        <v>3.0840000000000001</v>
      </c>
      <c r="AE982" s="103">
        <v>29.367000000000001</v>
      </c>
      <c r="AF982" s="103">
        <v>3.4655</v>
      </c>
      <c r="AG982" s="103">
        <v>15.815</v>
      </c>
      <c r="AH982" s="103">
        <v>2.6735000000000002</v>
      </c>
      <c r="AI982" s="103">
        <v>15.414999999999999</v>
      </c>
      <c r="AJ982" s="103">
        <v>16.315000000000001</v>
      </c>
      <c r="AK982" s="103">
        <v>5.1260000000000003</v>
      </c>
      <c r="AL982" s="103">
        <v>5.4260000000000002</v>
      </c>
      <c r="AM982" s="102">
        <v>11.452</v>
      </c>
    </row>
    <row r="983" spans="16:39" x14ac:dyDescent="0.25">
      <c r="P983" s="104">
        <v>0.98</v>
      </c>
      <c r="Q983" s="103">
        <v>2.37</v>
      </c>
      <c r="R983" s="103">
        <v>8.9</v>
      </c>
      <c r="S983" s="103">
        <v>0.92</v>
      </c>
      <c r="T983" s="103">
        <v>29.76</v>
      </c>
      <c r="U983" s="103">
        <v>1.032</v>
      </c>
      <c r="V983" s="103">
        <v>5.82</v>
      </c>
      <c r="W983" s="103">
        <v>7.38</v>
      </c>
      <c r="X983" s="103">
        <v>6.44</v>
      </c>
      <c r="Y983" s="103">
        <v>6.12</v>
      </c>
      <c r="Z983" s="103">
        <v>12.24</v>
      </c>
      <c r="AA983" s="103">
        <v>1.31</v>
      </c>
      <c r="AB983" s="103">
        <v>11.84</v>
      </c>
      <c r="AC983" s="103">
        <v>7.14</v>
      </c>
      <c r="AD983" s="103">
        <v>3.08</v>
      </c>
      <c r="AE983" s="103">
        <v>29.34</v>
      </c>
      <c r="AF983" s="103">
        <v>3.46</v>
      </c>
      <c r="AG983" s="103">
        <v>15.8</v>
      </c>
      <c r="AH983" s="103">
        <v>2.67</v>
      </c>
      <c r="AI983" s="103">
        <v>15.4</v>
      </c>
      <c r="AJ983" s="103">
        <v>16.3</v>
      </c>
      <c r="AK983" s="103">
        <v>5.12</v>
      </c>
      <c r="AL983" s="103">
        <v>5.42</v>
      </c>
      <c r="AM983" s="102">
        <v>11.44</v>
      </c>
    </row>
    <row r="984" spans="16:39" x14ac:dyDescent="0.25">
      <c r="P984" s="104">
        <v>0.98099999999999998</v>
      </c>
      <c r="Q984" s="103">
        <v>2.3664999999999998</v>
      </c>
      <c r="R984" s="103">
        <v>8.89</v>
      </c>
      <c r="S984" s="103">
        <v>0.91900000000000004</v>
      </c>
      <c r="T984" s="103">
        <v>29.731999999999999</v>
      </c>
      <c r="U984" s="103">
        <v>1.0304</v>
      </c>
      <c r="V984" s="103">
        <v>5.8140000000000001</v>
      </c>
      <c r="W984" s="103">
        <v>7.3710000000000004</v>
      </c>
      <c r="X984" s="103">
        <v>6.4329999999999998</v>
      </c>
      <c r="Y984" s="103">
        <v>6.1139999999999999</v>
      </c>
      <c r="Z984" s="103">
        <v>12.228</v>
      </c>
      <c r="AA984" s="103">
        <v>1.3089999999999999</v>
      </c>
      <c r="AB984" s="103">
        <v>11.827999999999999</v>
      </c>
      <c r="AC984" s="103">
        <v>7.133</v>
      </c>
      <c r="AD984" s="103">
        <v>3.0760000000000001</v>
      </c>
      <c r="AE984" s="103">
        <v>29.312999999999999</v>
      </c>
      <c r="AF984" s="103">
        <v>3.4544999999999999</v>
      </c>
      <c r="AG984" s="103">
        <v>15.785</v>
      </c>
      <c r="AH984" s="103">
        <v>2.6665000000000001</v>
      </c>
      <c r="AI984" s="103">
        <v>15.385</v>
      </c>
      <c r="AJ984" s="103">
        <v>16.285</v>
      </c>
      <c r="AK984" s="103">
        <v>5.1139999999999999</v>
      </c>
      <c r="AL984" s="103">
        <v>5.4139999999999997</v>
      </c>
      <c r="AM984" s="102">
        <v>11.428000000000001</v>
      </c>
    </row>
    <row r="985" spans="16:39" x14ac:dyDescent="0.25">
      <c r="P985" s="104">
        <v>0.98199999999999998</v>
      </c>
      <c r="Q985" s="103">
        <v>2.363</v>
      </c>
      <c r="R985" s="103">
        <v>8.8800000000000008</v>
      </c>
      <c r="S985" s="103">
        <v>0.91800000000000004</v>
      </c>
      <c r="T985" s="103">
        <v>29.704000000000001</v>
      </c>
      <c r="U985" s="103">
        <v>1.0287999999999999</v>
      </c>
      <c r="V985" s="103">
        <v>5.8079999999999998</v>
      </c>
      <c r="W985" s="103">
        <v>7.3620000000000001</v>
      </c>
      <c r="X985" s="103">
        <v>6.4260000000000002</v>
      </c>
      <c r="Y985" s="103">
        <v>6.1079999999999997</v>
      </c>
      <c r="Z985" s="103">
        <v>12.215999999999999</v>
      </c>
      <c r="AA985" s="103">
        <v>1.3080000000000001</v>
      </c>
      <c r="AB985" s="103">
        <v>11.816000000000001</v>
      </c>
      <c r="AC985" s="103">
        <v>7.1260000000000003</v>
      </c>
      <c r="AD985" s="103">
        <v>3.0720000000000001</v>
      </c>
      <c r="AE985" s="103">
        <v>29.286000000000001</v>
      </c>
      <c r="AF985" s="103">
        <v>3.4489999999999998</v>
      </c>
      <c r="AG985" s="103">
        <v>15.77</v>
      </c>
      <c r="AH985" s="103">
        <v>2.6629999999999998</v>
      </c>
      <c r="AI985" s="103">
        <v>15.37</v>
      </c>
      <c r="AJ985" s="103">
        <v>16.27</v>
      </c>
      <c r="AK985" s="103">
        <v>5.1079999999999997</v>
      </c>
      <c r="AL985" s="103">
        <v>5.4080000000000004</v>
      </c>
      <c r="AM985" s="102">
        <v>11.416</v>
      </c>
    </row>
    <row r="986" spans="16:39" x14ac:dyDescent="0.25">
      <c r="P986" s="104">
        <v>0.98299999999999998</v>
      </c>
      <c r="Q986" s="103">
        <v>2.3595000000000002</v>
      </c>
      <c r="R986" s="103">
        <v>8.8699999999999992</v>
      </c>
      <c r="S986" s="103">
        <v>0.91700000000000004</v>
      </c>
      <c r="T986" s="103">
        <v>29.675999999999998</v>
      </c>
      <c r="U986" s="103">
        <v>1.0271999999999999</v>
      </c>
      <c r="V986" s="103">
        <v>5.8019999999999996</v>
      </c>
      <c r="W986" s="103">
        <v>7.3529999999999998</v>
      </c>
      <c r="X986" s="103">
        <v>6.4189999999999996</v>
      </c>
      <c r="Y986" s="103">
        <v>6.1020000000000003</v>
      </c>
      <c r="Z986" s="103">
        <v>12.204000000000001</v>
      </c>
      <c r="AA986" s="103">
        <v>1.3069999999999999</v>
      </c>
      <c r="AB986" s="103">
        <v>11.804</v>
      </c>
      <c r="AC986" s="103">
        <v>7.1189999999999998</v>
      </c>
      <c r="AD986" s="103">
        <v>3.0680000000000001</v>
      </c>
      <c r="AE986" s="103">
        <v>29.259</v>
      </c>
      <c r="AF986" s="103">
        <v>3.4434999999999998</v>
      </c>
      <c r="AG986" s="103">
        <v>15.755000000000001</v>
      </c>
      <c r="AH986" s="103">
        <v>2.6595</v>
      </c>
      <c r="AI986" s="103">
        <v>15.355</v>
      </c>
      <c r="AJ986" s="103">
        <v>16.254999999999999</v>
      </c>
      <c r="AK986" s="103">
        <v>5.1020000000000003</v>
      </c>
      <c r="AL986" s="103">
        <v>5.4020000000000001</v>
      </c>
      <c r="AM986" s="102">
        <v>11.404</v>
      </c>
    </row>
    <row r="987" spans="16:39" x14ac:dyDescent="0.25">
      <c r="P987" s="104">
        <v>0.98399999999999999</v>
      </c>
      <c r="Q987" s="103">
        <v>2.3559999999999999</v>
      </c>
      <c r="R987" s="103">
        <v>8.86</v>
      </c>
      <c r="S987" s="103">
        <v>0.91600000000000004</v>
      </c>
      <c r="T987" s="103">
        <v>29.648</v>
      </c>
      <c r="U987" s="103">
        <v>1.0256000000000001</v>
      </c>
      <c r="V987" s="103">
        <v>5.7960000000000003</v>
      </c>
      <c r="W987" s="103">
        <v>7.3440000000000003</v>
      </c>
      <c r="X987" s="103">
        <v>6.4119999999999999</v>
      </c>
      <c r="Y987" s="103">
        <v>6.0960000000000001</v>
      </c>
      <c r="Z987" s="103">
        <v>12.192</v>
      </c>
      <c r="AA987" s="103">
        <v>1.306</v>
      </c>
      <c r="AB987" s="103">
        <v>11.792</v>
      </c>
      <c r="AC987" s="103">
        <v>7.1120000000000001</v>
      </c>
      <c r="AD987" s="103">
        <v>3.0640000000000001</v>
      </c>
      <c r="AE987" s="103">
        <v>29.231999999999999</v>
      </c>
      <c r="AF987" s="103">
        <v>3.4380000000000002</v>
      </c>
      <c r="AG987" s="103">
        <v>15.74</v>
      </c>
      <c r="AH987" s="103">
        <v>2.6560000000000001</v>
      </c>
      <c r="AI987" s="103">
        <v>15.34</v>
      </c>
      <c r="AJ987" s="103">
        <v>16.239999999999998</v>
      </c>
      <c r="AK987" s="103">
        <v>5.0960000000000001</v>
      </c>
      <c r="AL987" s="103">
        <v>5.3959999999999999</v>
      </c>
      <c r="AM987" s="102">
        <v>11.391999999999999</v>
      </c>
    </row>
    <row r="988" spans="16:39" x14ac:dyDescent="0.25">
      <c r="P988" s="104">
        <v>0.98499999999999999</v>
      </c>
      <c r="Q988" s="103">
        <v>2.3525</v>
      </c>
      <c r="R988" s="103">
        <v>8.85</v>
      </c>
      <c r="S988" s="103">
        <v>0.91500000000000004</v>
      </c>
      <c r="T988" s="103">
        <v>29.62</v>
      </c>
      <c r="U988" s="103">
        <v>1.024</v>
      </c>
      <c r="V988" s="103">
        <v>5.79</v>
      </c>
      <c r="W988" s="103">
        <v>7.335</v>
      </c>
      <c r="X988" s="103">
        <v>6.4050000000000002</v>
      </c>
      <c r="Y988" s="103">
        <v>6.09</v>
      </c>
      <c r="Z988" s="103">
        <v>12.18</v>
      </c>
      <c r="AA988" s="103">
        <v>1.3049999999999999</v>
      </c>
      <c r="AB988" s="103">
        <v>11.78</v>
      </c>
      <c r="AC988" s="103">
        <v>7.1050000000000004</v>
      </c>
      <c r="AD988" s="103">
        <v>3.06</v>
      </c>
      <c r="AE988" s="103">
        <v>29.204999999999998</v>
      </c>
      <c r="AF988" s="103">
        <v>3.4325000000000001</v>
      </c>
      <c r="AG988" s="103">
        <v>15.725</v>
      </c>
      <c r="AH988" s="103">
        <v>2.6524999999999999</v>
      </c>
      <c r="AI988" s="103">
        <v>15.324999999999999</v>
      </c>
      <c r="AJ988" s="103">
        <v>16.225000000000001</v>
      </c>
      <c r="AK988" s="103">
        <v>5.09</v>
      </c>
      <c r="AL988" s="103">
        <v>5.39</v>
      </c>
      <c r="AM988" s="102">
        <v>11.38</v>
      </c>
    </row>
    <row r="989" spans="16:39" x14ac:dyDescent="0.25">
      <c r="P989" s="104">
        <v>0.98599999999999999</v>
      </c>
      <c r="Q989" s="103">
        <v>2.3490000000000002</v>
      </c>
      <c r="R989" s="103">
        <v>8.84</v>
      </c>
      <c r="S989" s="103">
        <v>0.91400000000000003</v>
      </c>
      <c r="T989" s="103">
        <v>29.591999999999999</v>
      </c>
      <c r="U989" s="103">
        <v>1.0224</v>
      </c>
      <c r="V989" s="103">
        <v>5.7839999999999998</v>
      </c>
      <c r="W989" s="103">
        <v>7.3259999999999996</v>
      </c>
      <c r="X989" s="103">
        <v>6.3979999999999997</v>
      </c>
      <c r="Y989" s="103">
        <v>6.0839999999999996</v>
      </c>
      <c r="Z989" s="103">
        <v>12.167999999999999</v>
      </c>
      <c r="AA989" s="103">
        <v>1.304</v>
      </c>
      <c r="AB989" s="103">
        <v>11.768000000000001</v>
      </c>
      <c r="AC989" s="103">
        <v>7.0979999999999999</v>
      </c>
      <c r="AD989" s="103">
        <v>3.056</v>
      </c>
      <c r="AE989" s="103">
        <v>29.178000000000001</v>
      </c>
      <c r="AF989" s="103">
        <v>3.427</v>
      </c>
      <c r="AG989" s="103">
        <v>15.71</v>
      </c>
      <c r="AH989" s="103">
        <v>2.649</v>
      </c>
      <c r="AI989" s="103">
        <v>15.31</v>
      </c>
      <c r="AJ989" s="103">
        <v>16.21</v>
      </c>
      <c r="AK989" s="103">
        <v>5.0839999999999996</v>
      </c>
      <c r="AL989" s="103">
        <v>5.3840000000000003</v>
      </c>
      <c r="AM989" s="102">
        <v>11.368</v>
      </c>
    </row>
    <row r="990" spans="16:39" x14ac:dyDescent="0.25">
      <c r="P990" s="104">
        <v>0.98699999999999999</v>
      </c>
      <c r="Q990" s="103">
        <v>2.3454999999999999</v>
      </c>
      <c r="R990" s="103">
        <v>8.83</v>
      </c>
      <c r="S990" s="103">
        <v>0.91300000000000003</v>
      </c>
      <c r="T990" s="103">
        <v>29.564</v>
      </c>
      <c r="U990" s="103">
        <v>1.0207999999999999</v>
      </c>
      <c r="V990" s="103">
        <v>5.7779999999999996</v>
      </c>
      <c r="W990" s="103">
        <v>7.3170000000000002</v>
      </c>
      <c r="X990" s="103">
        <v>6.391</v>
      </c>
      <c r="Y990" s="103">
        <v>6.0780000000000003</v>
      </c>
      <c r="Z990" s="103">
        <v>12.156000000000001</v>
      </c>
      <c r="AA990" s="103">
        <v>1.3029999999999999</v>
      </c>
      <c r="AB990" s="103">
        <v>11.756</v>
      </c>
      <c r="AC990" s="103">
        <v>7.0910000000000002</v>
      </c>
      <c r="AD990" s="103">
        <v>3.052</v>
      </c>
      <c r="AE990" s="103">
        <v>29.151</v>
      </c>
      <c r="AF990" s="103">
        <v>3.4215</v>
      </c>
      <c r="AG990" s="103">
        <v>15.695</v>
      </c>
      <c r="AH990" s="103">
        <v>2.6455000000000002</v>
      </c>
      <c r="AI990" s="103">
        <v>15.295</v>
      </c>
      <c r="AJ990" s="103">
        <v>16.195</v>
      </c>
      <c r="AK990" s="103">
        <v>5.0780000000000003</v>
      </c>
      <c r="AL990" s="103">
        <v>5.3780000000000001</v>
      </c>
      <c r="AM990" s="102">
        <v>11.356</v>
      </c>
    </row>
    <row r="991" spans="16:39" x14ac:dyDescent="0.25">
      <c r="P991" s="104">
        <v>0.98799999999999999</v>
      </c>
      <c r="Q991" s="103">
        <v>2.3420000000000001</v>
      </c>
      <c r="R991" s="103">
        <v>8.82</v>
      </c>
      <c r="S991" s="103">
        <v>0.91200000000000003</v>
      </c>
      <c r="T991" s="103">
        <v>29.536000000000001</v>
      </c>
      <c r="U991" s="103">
        <v>1.0192000000000001</v>
      </c>
      <c r="V991" s="103">
        <v>5.7720000000000002</v>
      </c>
      <c r="W991" s="103">
        <v>7.3079999999999998</v>
      </c>
      <c r="X991" s="103">
        <v>6.3840000000000003</v>
      </c>
      <c r="Y991" s="103">
        <v>6.0720000000000001</v>
      </c>
      <c r="Z991" s="103">
        <v>12.144</v>
      </c>
      <c r="AA991" s="103">
        <v>1.302</v>
      </c>
      <c r="AB991" s="103">
        <v>11.744</v>
      </c>
      <c r="AC991" s="103">
        <v>7.0839999999999996</v>
      </c>
      <c r="AD991" s="103">
        <v>3.048</v>
      </c>
      <c r="AE991" s="103">
        <v>29.123999999999999</v>
      </c>
      <c r="AF991" s="103">
        <v>3.4159999999999999</v>
      </c>
      <c r="AG991" s="103">
        <v>15.68</v>
      </c>
      <c r="AH991" s="103">
        <v>2.6419999999999999</v>
      </c>
      <c r="AI991" s="103">
        <v>15.28</v>
      </c>
      <c r="AJ991" s="103">
        <v>16.18</v>
      </c>
      <c r="AK991" s="103">
        <v>5.0720000000000001</v>
      </c>
      <c r="AL991" s="103">
        <v>5.3719999999999999</v>
      </c>
      <c r="AM991" s="102">
        <v>11.343999999999999</v>
      </c>
    </row>
    <row r="992" spans="16:39" x14ac:dyDescent="0.25">
      <c r="P992" s="104">
        <v>0.98899999999999999</v>
      </c>
      <c r="Q992" s="103">
        <v>2.3384999999999998</v>
      </c>
      <c r="R992" s="103">
        <v>8.81</v>
      </c>
      <c r="S992" s="103">
        <v>0.91100000000000003</v>
      </c>
      <c r="T992" s="103">
        <v>29.507999999999999</v>
      </c>
      <c r="U992" s="103">
        <v>1.0176000000000001</v>
      </c>
      <c r="V992" s="103">
        <v>5.766</v>
      </c>
      <c r="W992" s="103">
        <v>7.2990000000000004</v>
      </c>
      <c r="X992" s="103">
        <v>6.3769999999999998</v>
      </c>
      <c r="Y992" s="103">
        <v>6.0659999999999998</v>
      </c>
      <c r="Z992" s="103">
        <v>12.132</v>
      </c>
      <c r="AA992" s="103">
        <v>1.3009999999999999</v>
      </c>
      <c r="AB992" s="103">
        <v>11.731999999999999</v>
      </c>
      <c r="AC992" s="103">
        <v>7.077</v>
      </c>
      <c r="AD992" s="103">
        <v>3.044</v>
      </c>
      <c r="AE992" s="103">
        <v>29.097000000000001</v>
      </c>
      <c r="AF992" s="103">
        <v>3.4104999999999999</v>
      </c>
      <c r="AG992" s="103">
        <v>15.664999999999999</v>
      </c>
      <c r="AH992" s="103">
        <v>2.6385000000000001</v>
      </c>
      <c r="AI992" s="103">
        <v>15.265000000000001</v>
      </c>
      <c r="AJ992" s="103">
        <v>16.164999999999999</v>
      </c>
      <c r="AK992" s="103">
        <v>5.0659999999999998</v>
      </c>
      <c r="AL992" s="103">
        <v>5.3659999999999997</v>
      </c>
      <c r="AM992" s="102">
        <v>11.332000000000001</v>
      </c>
    </row>
    <row r="993" spans="16:39" x14ac:dyDescent="0.25">
      <c r="P993" s="104">
        <v>0.99</v>
      </c>
      <c r="Q993" s="103">
        <v>2.335</v>
      </c>
      <c r="R993" s="103">
        <v>8.8000000000000007</v>
      </c>
      <c r="S993" s="103">
        <v>0.91</v>
      </c>
      <c r="T993" s="103">
        <v>29.48</v>
      </c>
      <c r="U993" s="103">
        <v>1.016</v>
      </c>
      <c r="V993" s="103">
        <v>5.76</v>
      </c>
      <c r="W993" s="103">
        <v>7.29</v>
      </c>
      <c r="X993" s="103">
        <v>6.37</v>
      </c>
      <c r="Y993" s="103">
        <v>6.06</v>
      </c>
      <c r="Z993" s="103">
        <v>12.12</v>
      </c>
      <c r="AA993" s="103">
        <v>1.3</v>
      </c>
      <c r="AB993" s="103">
        <v>11.72</v>
      </c>
      <c r="AC993" s="103">
        <v>7.07</v>
      </c>
      <c r="AD993" s="103">
        <v>3.04</v>
      </c>
      <c r="AE993" s="103">
        <v>29.07</v>
      </c>
      <c r="AF993" s="103">
        <v>3.4049999999999998</v>
      </c>
      <c r="AG993" s="103">
        <v>15.65</v>
      </c>
      <c r="AH993" s="103">
        <v>2.6349999999999998</v>
      </c>
      <c r="AI993" s="103">
        <v>15.25</v>
      </c>
      <c r="AJ993" s="103">
        <v>16.149999999999999</v>
      </c>
      <c r="AK993" s="103">
        <v>5.0599999999999996</v>
      </c>
      <c r="AL993" s="103">
        <v>5.36</v>
      </c>
      <c r="AM993" s="102">
        <v>11.32</v>
      </c>
    </row>
    <row r="994" spans="16:39" x14ac:dyDescent="0.25">
      <c r="P994" s="104">
        <v>0.99099999999999999</v>
      </c>
      <c r="Q994" s="103">
        <v>2.3315000000000001</v>
      </c>
      <c r="R994" s="103">
        <v>8.7899999999999991</v>
      </c>
      <c r="S994" s="103">
        <v>0.90900000000000003</v>
      </c>
      <c r="T994" s="103">
        <v>29.452000000000002</v>
      </c>
      <c r="U994" s="103">
        <v>1.0144</v>
      </c>
      <c r="V994" s="103">
        <v>5.7539999999999996</v>
      </c>
      <c r="W994" s="103">
        <v>7.2809999999999997</v>
      </c>
      <c r="X994" s="103">
        <v>6.3630000000000004</v>
      </c>
      <c r="Y994" s="103">
        <v>6.0540000000000003</v>
      </c>
      <c r="Z994" s="103">
        <v>12.108000000000001</v>
      </c>
      <c r="AA994" s="103">
        <v>1.2989999999999999</v>
      </c>
      <c r="AB994" s="103">
        <v>11.708</v>
      </c>
      <c r="AC994" s="103">
        <v>7.0629999999999997</v>
      </c>
      <c r="AD994" s="103">
        <v>3.036</v>
      </c>
      <c r="AE994" s="103">
        <v>29.042999999999999</v>
      </c>
      <c r="AF994" s="103">
        <v>3.3995000000000002</v>
      </c>
      <c r="AG994" s="103">
        <v>15.635</v>
      </c>
      <c r="AH994" s="103">
        <v>2.6315</v>
      </c>
      <c r="AI994" s="103">
        <v>15.234999999999999</v>
      </c>
      <c r="AJ994" s="103">
        <v>16.135000000000002</v>
      </c>
      <c r="AK994" s="103">
        <v>5.0540000000000003</v>
      </c>
      <c r="AL994" s="103">
        <v>5.3540000000000001</v>
      </c>
      <c r="AM994" s="102">
        <v>11.308</v>
      </c>
    </row>
    <row r="995" spans="16:39" x14ac:dyDescent="0.25">
      <c r="P995" s="104">
        <v>0.99199999999999999</v>
      </c>
      <c r="Q995" s="103">
        <v>2.3279999999999998</v>
      </c>
      <c r="R995" s="103">
        <v>8.7799999999999994</v>
      </c>
      <c r="S995" s="103">
        <v>0.90800000000000003</v>
      </c>
      <c r="T995" s="103">
        <v>29.423999999999999</v>
      </c>
      <c r="U995" s="103">
        <v>1.0127999999999999</v>
      </c>
      <c r="V995" s="103">
        <v>5.7480000000000002</v>
      </c>
      <c r="W995" s="103">
        <v>7.2720000000000002</v>
      </c>
      <c r="X995" s="103">
        <v>6.3559999999999999</v>
      </c>
      <c r="Y995" s="103">
        <v>6.048</v>
      </c>
      <c r="Z995" s="103">
        <v>12.096</v>
      </c>
      <c r="AA995" s="103">
        <v>1.298</v>
      </c>
      <c r="AB995" s="103">
        <v>11.696</v>
      </c>
      <c r="AC995" s="103">
        <v>7.056</v>
      </c>
      <c r="AD995" s="103">
        <v>3.032</v>
      </c>
      <c r="AE995" s="103">
        <v>29.015999999999998</v>
      </c>
      <c r="AF995" s="103">
        <v>3.3940000000000001</v>
      </c>
      <c r="AG995" s="103">
        <v>15.62</v>
      </c>
      <c r="AH995" s="103">
        <v>2.6280000000000001</v>
      </c>
      <c r="AI995" s="103">
        <v>15.22</v>
      </c>
      <c r="AJ995" s="103">
        <v>16.12</v>
      </c>
      <c r="AK995" s="103">
        <v>5.048</v>
      </c>
      <c r="AL995" s="103">
        <v>5.3479999999999999</v>
      </c>
      <c r="AM995" s="102">
        <v>11.295999999999999</v>
      </c>
    </row>
    <row r="996" spans="16:39" x14ac:dyDescent="0.25">
      <c r="P996" s="104">
        <v>0.99299999999999999</v>
      </c>
      <c r="Q996" s="103">
        <v>2.3245</v>
      </c>
      <c r="R996" s="103">
        <v>8.77</v>
      </c>
      <c r="S996" s="103">
        <v>0.90700000000000003</v>
      </c>
      <c r="T996" s="103">
        <v>29.396000000000001</v>
      </c>
      <c r="U996" s="103">
        <v>1.0112000000000001</v>
      </c>
      <c r="V996" s="103">
        <v>5.742</v>
      </c>
      <c r="W996" s="103">
        <v>7.2629999999999999</v>
      </c>
      <c r="X996" s="103">
        <v>6.3490000000000002</v>
      </c>
      <c r="Y996" s="103">
        <v>6.0419999999999998</v>
      </c>
      <c r="Z996" s="103">
        <v>12.084</v>
      </c>
      <c r="AA996" s="103">
        <v>1.2969999999999999</v>
      </c>
      <c r="AB996" s="103">
        <v>11.683999999999999</v>
      </c>
      <c r="AC996" s="103">
        <v>7.0490000000000004</v>
      </c>
      <c r="AD996" s="103">
        <v>3.028</v>
      </c>
      <c r="AE996" s="103">
        <v>28.989000000000001</v>
      </c>
      <c r="AF996" s="103">
        <v>3.3885000000000001</v>
      </c>
      <c r="AG996" s="103">
        <v>15.605</v>
      </c>
      <c r="AH996" s="103">
        <v>2.6244999999999998</v>
      </c>
      <c r="AI996" s="103">
        <v>15.205</v>
      </c>
      <c r="AJ996" s="103">
        <v>16.105</v>
      </c>
      <c r="AK996" s="103">
        <v>5.0419999999999998</v>
      </c>
      <c r="AL996" s="103">
        <v>5.3419999999999996</v>
      </c>
      <c r="AM996" s="102">
        <v>11.284000000000001</v>
      </c>
    </row>
    <row r="997" spans="16:39" x14ac:dyDescent="0.25">
      <c r="P997" s="104">
        <v>0.99399999999999999</v>
      </c>
      <c r="Q997" s="103">
        <v>2.3210000000000002</v>
      </c>
      <c r="R997" s="103">
        <v>8.76</v>
      </c>
      <c r="S997" s="103">
        <v>0.90600000000000003</v>
      </c>
      <c r="T997" s="103">
        <v>29.367999999999999</v>
      </c>
      <c r="U997" s="103">
        <v>1.0096000000000001</v>
      </c>
      <c r="V997" s="103">
        <v>5.7359999999999998</v>
      </c>
      <c r="W997" s="103">
        <v>7.2539999999999996</v>
      </c>
      <c r="X997" s="103">
        <v>6.3419999999999996</v>
      </c>
      <c r="Y997" s="103">
        <v>6.0359999999999996</v>
      </c>
      <c r="Z997" s="103">
        <v>12.071999999999999</v>
      </c>
      <c r="AA997" s="103">
        <v>1.296</v>
      </c>
      <c r="AB997" s="103">
        <v>11.672000000000001</v>
      </c>
      <c r="AC997" s="103">
        <v>7.0419999999999998</v>
      </c>
      <c r="AD997" s="103">
        <v>3.024</v>
      </c>
      <c r="AE997" s="103">
        <v>28.962</v>
      </c>
      <c r="AF997" s="103">
        <v>3.383</v>
      </c>
      <c r="AG997" s="103">
        <v>15.59</v>
      </c>
      <c r="AH997" s="103">
        <v>2.621</v>
      </c>
      <c r="AI997" s="103">
        <v>15.19</v>
      </c>
      <c r="AJ997" s="103">
        <v>16.09</v>
      </c>
      <c r="AK997" s="103">
        <v>5.0359999999999996</v>
      </c>
      <c r="AL997" s="103">
        <v>5.3360000000000003</v>
      </c>
      <c r="AM997" s="102">
        <v>11.272</v>
      </c>
    </row>
    <row r="998" spans="16:39" x14ac:dyDescent="0.25">
      <c r="P998" s="104">
        <v>0.995</v>
      </c>
      <c r="Q998" s="103">
        <v>2.3174999999999999</v>
      </c>
      <c r="R998" s="103">
        <v>8.75</v>
      </c>
      <c r="S998" s="103">
        <v>0.90500000000000003</v>
      </c>
      <c r="T998" s="103">
        <v>29.34</v>
      </c>
      <c r="U998" s="103">
        <v>1.008</v>
      </c>
      <c r="V998" s="103">
        <v>5.73</v>
      </c>
      <c r="W998" s="103">
        <v>7.2450000000000001</v>
      </c>
      <c r="X998" s="103">
        <v>6.335</v>
      </c>
      <c r="Y998" s="103">
        <v>6.03</v>
      </c>
      <c r="Z998" s="103">
        <v>12.06</v>
      </c>
      <c r="AA998" s="103">
        <v>1.2949999999999999</v>
      </c>
      <c r="AB998" s="103">
        <v>11.66</v>
      </c>
      <c r="AC998" s="103">
        <v>7.0350000000000001</v>
      </c>
      <c r="AD998" s="103">
        <v>3.02</v>
      </c>
      <c r="AE998" s="103">
        <v>28.934999999999999</v>
      </c>
      <c r="AF998" s="103">
        <v>3.3774999999999999</v>
      </c>
      <c r="AG998" s="103">
        <v>15.574999999999999</v>
      </c>
      <c r="AH998" s="103">
        <v>2.6175000000000002</v>
      </c>
      <c r="AI998" s="103">
        <v>15.175000000000001</v>
      </c>
      <c r="AJ998" s="103">
        <v>16.074999999999999</v>
      </c>
      <c r="AK998" s="103">
        <v>5.03</v>
      </c>
      <c r="AL998" s="103">
        <v>5.33</v>
      </c>
      <c r="AM998" s="102">
        <v>11.26</v>
      </c>
    </row>
    <row r="999" spans="16:39" x14ac:dyDescent="0.25">
      <c r="P999" s="104">
        <v>0.996</v>
      </c>
      <c r="Q999" s="103">
        <v>2.3140000000000001</v>
      </c>
      <c r="R999" s="103">
        <v>8.74</v>
      </c>
      <c r="S999" s="103">
        <v>0.90400000000000003</v>
      </c>
      <c r="T999" s="103">
        <v>29.312000000000001</v>
      </c>
      <c r="U999" s="103">
        <v>1.0064</v>
      </c>
      <c r="V999" s="103">
        <v>5.7240000000000002</v>
      </c>
      <c r="W999" s="103">
        <v>7.2359999999999998</v>
      </c>
      <c r="X999" s="103">
        <v>6.3280000000000003</v>
      </c>
      <c r="Y999" s="103">
        <v>6.024</v>
      </c>
      <c r="Z999" s="103">
        <v>12.048</v>
      </c>
      <c r="AA999" s="103">
        <v>1.294</v>
      </c>
      <c r="AB999" s="103">
        <v>11.648</v>
      </c>
      <c r="AC999" s="103">
        <v>7.0279999999999996</v>
      </c>
      <c r="AD999" s="103">
        <v>3.016</v>
      </c>
      <c r="AE999" s="103">
        <v>28.908000000000001</v>
      </c>
      <c r="AF999" s="103">
        <v>3.3719999999999999</v>
      </c>
      <c r="AG999" s="103">
        <v>15.56</v>
      </c>
      <c r="AH999" s="103">
        <v>2.6139999999999999</v>
      </c>
      <c r="AI999" s="103">
        <v>15.16</v>
      </c>
      <c r="AJ999" s="103">
        <v>16.059999999999999</v>
      </c>
      <c r="AK999" s="103">
        <v>5.024</v>
      </c>
      <c r="AL999" s="103">
        <v>5.3239999999999998</v>
      </c>
      <c r="AM999" s="102">
        <v>11.247999999999999</v>
      </c>
    </row>
    <row r="1000" spans="16:39" x14ac:dyDescent="0.25">
      <c r="P1000" s="104">
        <v>0.997</v>
      </c>
      <c r="Q1000" s="103">
        <v>2.3105000000000002</v>
      </c>
      <c r="R1000" s="103">
        <v>8.73</v>
      </c>
      <c r="S1000" s="103">
        <v>0.90300000000000002</v>
      </c>
      <c r="T1000" s="103">
        <v>29.283999999999999</v>
      </c>
      <c r="U1000" s="103">
        <v>1.0047999999999999</v>
      </c>
      <c r="V1000" s="103">
        <v>5.718</v>
      </c>
      <c r="W1000" s="103">
        <v>7.2270000000000003</v>
      </c>
      <c r="X1000" s="103">
        <v>6.3209999999999997</v>
      </c>
      <c r="Y1000" s="103">
        <v>6.0179999999999998</v>
      </c>
      <c r="Z1000" s="103">
        <v>12.036</v>
      </c>
      <c r="AA1000" s="103">
        <v>1.2929999999999999</v>
      </c>
      <c r="AB1000" s="103">
        <v>11.635999999999999</v>
      </c>
      <c r="AC1000" s="103">
        <v>7.0209999999999999</v>
      </c>
      <c r="AD1000" s="103">
        <v>3.012</v>
      </c>
      <c r="AE1000" s="103">
        <v>28.881</v>
      </c>
      <c r="AF1000" s="103">
        <v>3.3664999999999998</v>
      </c>
      <c r="AG1000" s="103">
        <v>15.545</v>
      </c>
      <c r="AH1000" s="103">
        <v>2.6105</v>
      </c>
      <c r="AI1000" s="103">
        <v>15.145</v>
      </c>
      <c r="AJ1000" s="103">
        <v>16.045000000000002</v>
      </c>
      <c r="AK1000" s="103">
        <v>5.0179999999999998</v>
      </c>
      <c r="AL1000" s="103">
        <v>5.3179999999999996</v>
      </c>
      <c r="AM1000" s="102">
        <v>11.236000000000001</v>
      </c>
    </row>
    <row r="1001" spans="16:39" x14ac:dyDescent="0.25">
      <c r="P1001" s="104">
        <v>0.998</v>
      </c>
      <c r="Q1001" s="103">
        <v>2.3069999999999999</v>
      </c>
      <c r="R1001" s="103">
        <v>8.7200000000000006</v>
      </c>
      <c r="S1001" s="103">
        <v>0.90200000000000002</v>
      </c>
      <c r="T1001" s="103">
        <v>29.256</v>
      </c>
      <c r="U1001" s="103">
        <v>1.0032000000000001</v>
      </c>
      <c r="V1001" s="103">
        <v>5.7119999999999997</v>
      </c>
      <c r="W1001" s="103">
        <v>7.218</v>
      </c>
      <c r="X1001" s="103">
        <v>6.3140000000000001</v>
      </c>
      <c r="Y1001" s="103">
        <v>6.0119999999999996</v>
      </c>
      <c r="Z1001" s="103">
        <v>12.023999999999999</v>
      </c>
      <c r="AA1001" s="103">
        <v>1.292</v>
      </c>
      <c r="AB1001" s="103">
        <v>11.624000000000001</v>
      </c>
      <c r="AC1001" s="103">
        <v>7.0140000000000002</v>
      </c>
      <c r="AD1001" s="103">
        <v>3.008</v>
      </c>
      <c r="AE1001" s="103">
        <v>28.853999999999999</v>
      </c>
      <c r="AF1001" s="103">
        <v>3.3610000000000002</v>
      </c>
      <c r="AG1001" s="103">
        <v>15.53</v>
      </c>
      <c r="AH1001" s="103">
        <v>2.6070000000000002</v>
      </c>
      <c r="AI1001" s="103">
        <v>15.13</v>
      </c>
      <c r="AJ1001" s="103">
        <v>16.03</v>
      </c>
      <c r="AK1001" s="103">
        <v>5.0119999999999996</v>
      </c>
      <c r="AL1001" s="103">
        <v>5.3120000000000003</v>
      </c>
      <c r="AM1001" s="102">
        <v>11.224</v>
      </c>
    </row>
    <row r="1002" spans="16:39" x14ac:dyDescent="0.25">
      <c r="P1002" s="104">
        <v>0.999</v>
      </c>
      <c r="Q1002" s="103">
        <v>2.3035000000000001</v>
      </c>
      <c r="R1002" s="103">
        <v>8.7100000000000009</v>
      </c>
      <c r="S1002" s="103">
        <v>0.90100000000000002</v>
      </c>
      <c r="T1002" s="103">
        <v>29.228000000000002</v>
      </c>
      <c r="U1002" s="103">
        <v>1.0016</v>
      </c>
      <c r="V1002" s="103">
        <v>5.7060000000000004</v>
      </c>
      <c r="W1002" s="103">
        <v>7.2089999999999996</v>
      </c>
      <c r="X1002" s="103">
        <v>6.3070000000000004</v>
      </c>
      <c r="Y1002" s="103">
        <v>6.0060000000000002</v>
      </c>
      <c r="Z1002" s="103">
        <v>12.012</v>
      </c>
      <c r="AA1002" s="103">
        <v>1.2909999999999999</v>
      </c>
      <c r="AB1002" s="103">
        <v>11.612</v>
      </c>
      <c r="AC1002" s="103">
        <v>7.0069999999999997</v>
      </c>
      <c r="AD1002" s="103">
        <v>3.004</v>
      </c>
      <c r="AE1002" s="103">
        <v>28.827000000000002</v>
      </c>
      <c r="AF1002" s="103">
        <v>3.3555000000000001</v>
      </c>
      <c r="AG1002" s="103">
        <v>15.515000000000001</v>
      </c>
      <c r="AH1002" s="103">
        <v>2.6034999999999999</v>
      </c>
      <c r="AI1002" s="103">
        <v>15.115</v>
      </c>
      <c r="AJ1002" s="103">
        <v>16.015000000000001</v>
      </c>
      <c r="AK1002" s="103">
        <v>5.0060000000000002</v>
      </c>
      <c r="AL1002" s="103">
        <v>5.306</v>
      </c>
      <c r="AM1002" s="102">
        <v>11.212</v>
      </c>
    </row>
    <row r="1003" spans="16:39" x14ac:dyDescent="0.25">
      <c r="P1003" s="104">
        <v>1</v>
      </c>
      <c r="Q1003" s="103">
        <v>2.2999999999999998</v>
      </c>
      <c r="R1003" s="103">
        <v>8.6999999999999993</v>
      </c>
      <c r="S1003" s="103">
        <v>0.9</v>
      </c>
      <c r="T1003" s="103">
        <v>29.2</v>
      </c>
      <c r="U1003" s="103">
        <v>1</v>
      </c>
      <c r="V1003" s="103">
        <v>5.7</v>
      </c>
      <c r="W1003" s="103">
        <v>7.2</v>
      </c>
      <c r="X1003" s="103">
        <v>6.3</v>
      </c>
      <c r="Y1003" s="103">
        <v>6</v>
      </c>
      <c r="Z1003" s="103">
        <v>12</v>
      </c>
      <c r="AA1003" s="103">
        <v>1.29</v>
      </c>
      <c r="AB1003" s="103">
        <v>11.6</v>
      </c>
      <c r="AC1003" s="103">
        <v>7</v>
      </c>
      <c r="AD1003" s="103">
        <v>3</v>
      </c>
      <c r="AE1003" s="103">
        <v>28.8</v>
      </c>
      <c r="AF1003" s="103">
        <v>3.35</v>
      </c>
      <c r="AG1003" s="103">
        <v>15.5</v>
      </c>
      <c r="AH1003" s="103">
        <v>2.6</v>
      </c>
      <c r="AI1003" s="103">
        <v>15.1</v>
      </c>
      <c r="AJ1003" s="103">
        <v>16</v>
      </c>
      <c r="AK1003" s="103">
        <v>5</v>
      </c>
      <c r="AL1003" s="103">
        <v>5.3</v>
      </c>
      <c r="AM1003" s="102">
        <v>11.2</v>
      </c>
    </row>
    <row r="1004" spans="16:39" x14ac:dyDescent="0.25">
      <c r="P1004" s="104">
        <v>1.0009999999999999</v>
      </c>
      <c r="Q1004" s="103">
        <v>2.2970000000000002</v>
      </c>
      <c r="R1004" s="103">
        <v>8.6920000000000002</v>
      </c>
      <c r="S1004" s="103">
        <v>0.89800000000000002</v>
      </c>
      <c r="T1004" s="103">
        <v>29.175999999999998</v>
      </c>
      <c r="U1004" s="103">
        <v>0.999</v>
      </c>
      <c r="V1004" s="103">
        <v>5.694</v>
      </c>
      <c r="W1004" s="103">
        <v>7.194</v>
      </c>
      <c r="X1004" s="103">
        <v>6.2939999999999996</v>
      </c>
      <c r="Y1004" s="103">
        <v>5.9939999999999998</v>
      </c>
      <c r="Z1004" s="103">
        <v>11.989000000000001</v>
      </c>
      <c r="AA1004" s="103">
        <v>1.2887999999999999</v>
      </c>
      <c r="AB1004" s="103">
        <v>11.59</v>
      </c>
      <c r="AC1004" s="103">
        <v>6.9930000000000003</v>
      </c>
      <c r="AD1004" s="103">
        <v>2.996</v>
      </c>
      <c r="AE1004" s="103">
        <v>28.776</v>
      </c>
      <c r="AF1004" s="103">
        <v>3.3454999999999999</v>
      </c>
      <c r="AG1004" s="103">
        <v>15.486000000000001</v>
      </c>
      <c r="AH1004" s="103">
        <v>2.597</v>
      </c>
      <c r="AI1004" s="103">
        <v>15.086</v>
      </c>
      <c r="AJ1004" s="103">
        <v>15.984999999999999</v>
      </c>
      <c r="AK1004" s="103">
        <v>4.9960000000000004</v>
      </c>
      <c r="AL1004" s="103">
        <v>5.2960000000000003</v>
      </c>
      <c r="AM1004" s="102">
        <v>11.19</v>
      </c>
    </row>
    <row r="1005" spans="16:39" x14ac:dyDescent="0.25">
      <c r="P1005" s="104">
        <v>1.002</v>
      </c>
      <c r="Q1005" s="103">
        <v>2.294</v>
      </c>
      <c r="R1005" s="103">
        <v>8.6839999999999993</v>
      </c>
      <c r="S1005" s="103">
        <v>0.89600000000000002</v>
      </c>
      <c r="T1005" s="103">
        <v>29.152000000000001</v>
      </c>
      <c r="U1005" s="103">
        <v>0.998</v>
      </c>
      <c r="V1005" s="103">
        <v>5.6879999999999997</v>
      </c>
      <c r="W1005" s="103">
        <v>7.1879999999999997</v>
      </c>
      <c r="X1005" s="103">
        <v>6.2880000000000003</v>
      </c>
      <c r="Y1005" s="103">
        <v>5.9880000000000004</v>
      </c>
      <c r="Z1005" s="103">
        <v>11.978</v>
      </c>
      <c r="AA1005" s="103">
        <v>1.2876000000000001</v>
      </c>
      <c r="AB1005" s="103">
        <v>11.58</v>
      </c>
      <c r="AC1005" s="103">
        <v>6.9859999999999998</v>
      </c>
      <c r="AD1005" s="103">
        <v>2.992</v>
      </c>
      <c r="AE1005" s="103">
        <v>28.751999999999999</v>
      </c>
      <c r="AF1005" s="103">
        <v>3.3410000000000002</v>
      </c>
      <c r="AG1005" s="103">
        <v>15.472</v>
      </c>
      <c r="AH1005" s="103">
        <v>2.5939999999999999</v>
      </c>
      <c r="AI1005" s="103">
        <v>15.071999999999999</v>
      </c>
      <c r="AJ1005" s="103">
        <v>15.97</v>
      </c>
      <c r="AK1005" s="103">
        <v>4.992</v>
      </c>
      <c r="AL1005" s="103">
        <v>5.2919999999999998</v>
      </c>
      <c r="AM1005" s="102">
        <v>11.18</v>
      </c>
    </row>
    <row r="1006" spans="16:39" x14ac:dyDescent="0.25">
      <c r="P1006" s="104">
        <v>1.0029999999999999</v>
      </c>
      <c r="Q1006" s="103">
        <v>2.2909999999999999</v>
      </c>
      <c r="R1006" s="103">
        <v>8.6760000000000002</v>
      </c>
      <c r="S1006" s="103">
        <v>0.89400000000000002</v>
      </c>
      <c r="T1006" s="103">
        <v>29.128</v>
      </c>
      <c r="U1006" s="103">
        <v>0.997</v>
      </c>
      <c r="V1006" s="103">
        <v>5.6820000000000004</v>
      </c>
      <c r="W1006" s="103">
        <v>7.1820000000000004</v>
      </c>
      <c r="X1006" s="103">
        <v>6.282</v>
      </c>
      <c r="Y1006" s="103">
        <v>5.9820000000000002</v>
      </c>
      <c r="Z1006" s="103">
        <v>11.967000000000001</v>
      </c>
      <c r="AA1006" s="103">
        <v>1.2864</v>
      </c>
      <c r="AB1006" s="103">
        <v>11.57</v>
      </c>
      <c r="AC1006" s="103">
        <v>6.9790000000000001</v>
      </c>
      <c r="AD1006" s="103">
        <v>2.988</v>
      </c>
      <c r="AE1006" s="103">
        <v>28.728000000000002</v>
      </c>
      <c r="AF1006" s="103">
        <v>3.3365</v>
      </c>
      <c r="AG1006" s="103">
        <v>15.458</v>
      </c>
      <c r="AH1006" s="103">
        <v>2.5910000000000002</v>
      </c>
      <c r="AI1006" s="103">
        <v>15.058</v>
      </c>
      <c r="AJ1006" s="103">
        <v>15.955</v>
      </c>
      <c r="AK1006" s="103">
        <v>4.9880000000000004</v>
      </c>
      <c r="AL1006" s="103">
        <v>5.2880000000000003</v>
      </c>
      <c r="AM1006" s="102">
        <v>11.17</v>
      </c>
    </row>
    <row r="1007" spans="16:39" x14ac:dyDescent="0.25">
      <c r="P1007" s="104">
        <v>1.004</v>
      </c>
      <c r="Q1007" s="103">
        <v>2.2879999999999998</v>
      </c>
      <c r="R1007" s="103">
        <v>8.6679999999999993</v>
      </c>
      <c r="S1007" s="103">
        <v>0.89200000000000002</v>
      </c>
      <c r="T1007" s="103">
        <v>29.103999999999999</v>
      </c>
      <c r="U1007" s="103">
        <v>0.996</v>
      </c>
      <c r="V1007" s="103">
        <v>5.6760000000000002</v>
      </c>
      <c r="W1007" s="103">
        <v>7.1760000000000002</v>
      </c>
      <c r="X1007" s="103">
        <v>6.2759999999999998</v>
      </c>
      <c r="Y1007" s="103">
        <v>5.976</v>
      </c>
      <c r="Z1007" s="103">
        <v>11.956</v>
      </c>
      <c r="AA1007" s="103">
        <v>1.2851999999999999</v>
      </c>
      <c r="AB1007" s="103">
        <v>11.56</v>
      </c>
      <c r="AC1007" s="103">
        <v>6.9720000000000004</v>
      </c>
      <c r="AD1007" s="103">
        <v>2.984</v>
      </c>
      <c r="AE1007" s="103">
        <v>28.704000000000001</v>
      </c>
      <c r="AF1007" s="103">
        <v>3.3319999999999999</v>
      </c>
      <c r="AG1007" s="103">
        <v>15.444000000000001</v>
      </c>
      <c r="AH1007" s="103">
        <v>2.5880000000000001</v>
      </c>
      <c r="AI1007" s="103">
        <v>15.044</v>
      </c>
      <c r="AJ1007" s="103">
        <v>15.94</v>
      </c>
      <c r="AK1007" s="103">
        <v>4.984</v>
      </c>
      <c r="AL1007" s="103">
        <v>5.2839999999999998</v>
      </c>
      <c r="AM1007" s="102">
        <v>11.16</v>
      </c>
    </row>
    <row r="1008" spans="16:39" x14ac:dyDescent="0.25">
      <c r="P1008" s="104">
        <v>1.0049999999999999</v>
      </c>
      <c r="Q1008" s="103">
        <v>2.2850000000000001</v>
      </c>
      <c r="R1008" s="103">
        <v>8.66</v>
      </c>
      <c r="S1008" s="103">
        <v>0.89</v>
      </c>
      <c r="T1008" s="103">
        <v>29.08</v>
      </c>
      <c r="U1008" s="103">
        <v>0.995</v>
      </c>
      <c r="V1008" s="103">
        <v>5.67</v>
      </c>
      <c r="W1008" s="103">
        <v>7.17</v>
      </c>
      <c r="X1008" s="103">
        <v>6.27</v>
      </c>
      <c r="Y1008" s="103">
        <v>5.97</v>
      </c>
      <c r="Z1008" s="103">
        <v>11.945</v>
      </c>
      <c r="AA1008" s="103">
        <v>1.284</v>
      </c>
      <c r="AB1008" s="103">
        <v>11.55</v>
      </c>
      <c r="AC1008" s="103">
        <v>6.9649999999999999</v>
      </c>
      <c r="AD1008" s="103">
        <v>2.98</v>
      </c>
      <c r="AE1008" s="103">
        <v>28.68</v>
      </c>
      <c r="AF1008" s="103">
        <v>3.3275000000000001</v>
      </c>
      <c r="AG1008" s="103">
        <v>15.43</v>
      </c>
      <c r="AH1008" s="103">
        <v>2.585</v>
      </c>
      <c r="AI1008" s="103">
        <v>15.03</v>
      </c>
      <c r="AJ1008" s="103">
        <v>15.925000000000001</v>
      </c>
      <c r="AK1008" s="103">
        <v>4.9800000000000004</v>
      </c>
      <c r="AL1008" s="103">
        <v>5.28</v>
      </c>
      <c r="AM1008" s="102">
        <v>11.15</v>
      </c>
    </row>
    <row r="1009" spans="16:39" x14ac:dyDescent="0.25">
      <c r="P1009" s="104">
        <v>1.006</v>
      </c>
      <c r="Q1009" s="103">
        <v>2.282</v>
      </c>
      <c r="R1009" s="103">
        <v>8.6519999999999992</v>
      </c>
      <c r="S1009" s="103">
        <v>0.88800000000000001</v>
      </c>
      <c r="T1009" s="103">
        <v>29.056000000000001</v>
      </c>
      <c r="U1009" s="103">
        <v>0.99399999999999999</v>
      </c>
      <c r="V1009" s="103">
        <v>5.6639999999999997</v>
      </c>
      <c r="W1009" s="103">
        <v>7.1639999999999997</v>
      </c>
      <c r="X1009" s="103">
        <v>6.2640000000000002</v>
      </c>
      <c r="Y1009" s="103">
        <v>5.9640000000000004</v>
      </c>
      <c r="Z1009" s="103">
        <v>11.933999999999999</v>
      </c>
      <c r="AA1009" s="103">
        <v>1.2827999999999999</v>
      </c>
      <c r="AB1009" s="103">
        <v>11.54</v>
      </c>
      <c r="AC1009" s="103">
        <v>6.9580000000000002</v>
      </c>
      <c r="AD1009" s="103">
        <v>2.976</v>
      </c>
      <c r="AE1009" s="103">
        <v>28.655999999999999</v>
      </c>
      <c r="AF1009" s="103">
        <v>3.323</v>
      </c>
      <c r="AG1009" s="103">
        <v>15.416</v>
      </c>
      <c r="AH1009" s="103">
        <v>2.5819999999999999</v>
      </c>
      <c r="AI1009" s="103">
        <v>15.016</v>
      </c>
      <c r="AJ1009" s="103">
        <v>15.91</v>
      </c>
      <c r="AK1009" s="103">
        <v>4.976</v>
      </c>
      <c r="AL1009" s="103">
        <v>5.2759999999999998</v>
      </c>
      <c r="AM1009" s="102">
        <v>11.14</v>
      </c>
    </row>
    <row r="1010" spans="16:39" x14ac:dyDescent="0.25">
      <c r="P1010" s="104">
        <v>1.0069999999999999</v>
      </c>
      <c r="Q1010" s="103">
        <v>2.2789999999999999</v>
      </c>
      <c r="R1010" s="103">
        <v>8.6440000000000001</v>
      </c>
      <c r="S1010" s="103">
        <v>0.88600000000000001</v>
      </c>
      <c r="T1010" s="103">
        <v>29.032</v>
      </c>
      <c r="U1010" s="103">
        <v>0.99299999999999999</v>
      </c>
      <c r="V1010" s="103">
        <v>5.6580000000000004</v>
      </c>
      <c r="W1010" s="103">
        <v>7.1580000000000004</v>
      </c>
      <c r="X1010" s="103">
        <v>6.258</v>
      </c>
      <c r="Y1010" s="103">
        <v>5.9580000000000002</v>
      </c>
      <c r="Z1010" s="103">
        <v>11.923</v>
      </c>
      <c r="AA1010" s="103">
        <v>1.2816000000000001</v>
      </c>
      <c r="AB1010" s="103">
        <v>11.53</v>
      </c>
      <c r="AC1010" s="103">
        <v>6.9509999999999996</v>
      </c>
      <c r="AD1010" s="103">
        <v>2.972</v>
      </c>
      <c r="AE1010" s="103">
        <v>28.632000000000001</v>
      </c>
      <c r="AF1010" s="103">
        <v>3.3184999999999998</v>
      </c>
      <c r="AG1010" s="103">
        <v>15.401999999999999</v>
      </c>
      <c r="AH1010" s="103">
        <v>2.5790000000000002</v>
      </c>
      <c r="AI1010" s="103">
        <v>15.002000000000001</v>
      </c>
      <c r="AJ1010" s="103">
        <v>15.895</v>
      </c>
      <c r="AK1010" s="103">
        <v>4.9720000000000004</v>
      </c>
      <c r="AL1010" s="103">
        <v>5.2720000000000002</v>
      </c>
      <c r="AM1010" s="102">
        <v>11.13</v>
      </c>
    </row>
    <row r="1011" spans="16:39" x14ac:dyDescent="0.25">
      <c r="P1011" s="104">
        <v>1.008</v>
      </c>
      <c r="Q1011" s="103">
        <v>2.2759999999999998</v>
      </c>
      <c r="R1011" s="103">
        <v>8.6359999999999992</v>
      </c>
      <c r="S1011" s="103">
        <v>0.88400000000000001</v>
      </c>
      <c r="T1011" s="103">
        <v>29.007999999999999</v>
      </c>
      <c r="U1011" s="103">
        <v>0.99199999999999999</v>
      </c>
      <c r="V1011" s="103">
        <v>5.6520000000000001</v>
      </c>
      <c r="W1011" s="103">
        <v>7.1520000000000001</v>
      </c>
      <c r="X1011" s="103">
        <v>6.2519999999999998</v>
      </c>
      <c r="Y1011" s="103">
        <v>5.952</v>
      </c>
      <c r="Z1011" s="103">
        <v>11.912000000000001</v>
      </c>
      <c r="AA1011" s="103">
        <v>1.2804</v>
      </c>
      <c r="AB1011" s="103">
        <v>11.52</v>
      </c>
      <c r="AC1011" s="103">
        <v>6.944</v>
      </c>
      <c r="AD1011" s="103">
        <v>2.968</v>
      </c>
      <c r="AE1011" s="103">
        <v>28.608000000000001</v>
      </c>
      <c r="AF1011" s="103">
        <v>3.3140000000000001</v>
      </c>
      <c r="AG1011" s="103">
        <v>15.388</v>
      </c>
      <c r="AH1011" s="103">
        <v>2.5760000000000001</v>
      </c>
      <c r="AI1011" s="103">
        <v>14.988</v>
      </c>
      <c r="AJ1011" s="103">
        <v>15.88</v>
      </c>
      <c r="AK1011" s="103">
        <v>4.968</v>
      </c>
      <c r="AL1011" s="103">
        <v>5.2679999999999998</v>
      </c>
      <c r="AM1011" s="102">
        <v>11.12</v>
      </c>
    </row>
    <row r="1012" spans="16:39" x14ac:dyDescent="0.25">
      <c r="P1012" s="104">
        <v>1.0089999999999999</v>
      </c>
      <c r="Q1012" s="103">
        <v>2.2730000000000001</v>
      </c>
      <c r="R1012" s="103">
        <v>8.6280000000000001</v>
      </c>
      <c r="S1012" s="103">
        <v>0.88200000000000001</v>
      </c>
      <c r="T1012" s="103">
        <v>28.984000000000002</v>
      </c>
      <c r="U1012" s="103">
        <v>0.99099999999999999</v>
      </c>
      <c r="V1012" s="103">
        <v>5.6459999999999999</v>
      </c>
      <c r="W1012" s="103">
        <v>7.1459999999999999</v>
      </c>
      <c r="X1012" s="103">
        <v>6.2460000000000004</v>
      </c>
      <c r="Y1012" s="103">
        <v>5.9459999999999997</v>
      </c>
      <c r="Z1012" s="103">
        <v>11.901</v>
      </c>
      <c r="AA1012" s="103">
        <v>1.2791999999999999</v>
      </c>
      <c r="AB1012" s="103">
        <v>11.51</v>
      </c>
      <c r="AC1012" s="103">
        <v>6.9370000000000003</v>
      </c>
      <c r="AD1012" s="103">
        <v>2.964</v>
      </c>
      <c r="AE1012" s="103">
        <v>28.584</v>
      </c>
      <c r="AF1012" s="103">
        <v>3.3094999999999999</v>
      </c>
      <c r="AG1012" s="103">
        <v>15.374000000000001</v>
      </c>
      <c r="AH1012" s="103">
        <v>2.573</v>
      </c>
      <c r="AI1012" s="103">
        <v>14.974</v>
      </c>
      <c r="AJ1012" s="103">
        <v>15.865</v>
      </c>
      <c r="AK1012" s="103">
        <v>4.9640000000000004</v>
      </c>
      <c r="AL1012" s="103">
        <v>5.2640000000000002</v>
      </c>
      <c r="AM1012" s="102">
        <v>11.11</v>
      </c>
    </row>
    <row r="1013" spans="16:39" x14ac:dyDescent="0.25">
      <c r="P1013" s="104">
        <v>1.01</v>
      </c>
      <c r="Q1013" s="103">
        <v>2.27</v>
      </c>
      <c r="R1013" s="103">
        <v>8.6199999999999992</v>
      </c>
      <c r="S1013" s="103">
        <v>0.88</v>
      </c>
      <c r="T1013" s="103">
        <v>28.96</v>
      </c>
      <c r="U1013" s="103">
        <v>0.99</v>
      </c>
      <c r="V1013" s="103">
        <v>5.64</v>
      </c>
      <c r="W1013" s="103">
        <v>7.14</v>
      </c>
      <c r="X1013" s="103">
        <v>6.24</v>
      </c>
      <c r="Y1013" s="103">
        <v>5.94</v>
      </c>
      <c r="Z1013" s="103">
        <v>11.89</v>
      </c>
      <c r="AA1013" s="103">
        <v>1.278</v>
      </c>
      <c r="AB1013" s="103">
        <v>11.5</v>
      </c>
      <c r="AC1013" s="103">
        <v>6.93</v>
      </c>
      <c r="AD1013" s="103">
        <v>2.96</v>
      </c>
      <c r="AE1013" s="103">
        <v>28.56</v>
      </c>
      <c r="AF1013" s="103">
        <v>3.3050000000000002</v>
      </c>
      <c r="AG1013" s="103">
        <v>15.36</v>
      </c>
      <c r="AH1013" s="103">
        <v>2.57</v>
      </c>
      <c r="AI1013" s="103">
        <v>14.96</v>
      </c>
      <c r="AJ1013" s="103">
        <v>15.85</v>
      </c>
      <c r="AK1013" s="103">
        <v>4.96</v>
      </c>
      <c r="AL1013" s="103">
        <v>5.26</v>
      </c>
      <c r="AM1013" s="102">
        <v>11.1</v>
      </c>
    </row>
    <row r="1014" spans="16:39" x14ac:dyDescent="0.25">
      <c r="P1014" s="104">
        <v>1.0109999999999999</v>
      </c>
      <c r="Q1014" s="103">
        <v>2.2669999999999999</v>
      </c>
      <c r="R1014" s="103">
        <v>8.6120000000000001</v>
      </c>
      <c r="S1014" s="103">
        <v>0.878</v>
      </c>
      <c r="T1014" s="103">
        <v>28.936</v>
      </c>
      <c r="U1014" s="103">
        <v>0.98899999999999999</v>
      </c>
      <c r="V1014" s="103">
        <v>5.6340000000000003</v>
      </c>
      <c r="W1014" s="103">
        <v>7.1340000000000003</v>
      </c>
      <c r="X1014" s="103">
        <v>6.234</v>
      </c>
      <c r="Y1014" s="103">
        <v>5.9340000000000002</v>
      </c>
      <c r="Z1014" s="103">
        <v>11.879</v>
      </c>
      <c r="AA1014" s="103">
        <v>1.2767999999999999</v>
      </c>
      <c r="AB1014" s="103">
        <v>11.49</v>
      </c>
      <c r="AC1014" s="103">
        <v>6.923</v>
      </c>
      <c r="AD1014" s="103">
        <v>2.956</v>
      </c>
      <c r="AE1014" s="103">
        <v>28.536000000000001</v>
      </c>
      <c r="AF1014" s="103">
        <v>3.3005</v>
      </c>
      <c r="AG1014" s="103">
        <v>15.346</v>
      </c>
      <c r="AH1014" s="103">
        <v>2.5670000000000002</v>
      </c>
      <c r="AI1014" s="103">
        <v>14.946</v>
      </c>
      <c r="AJ1014" s="103">
        <v>15.835000000000001</v>
      </c>
      <c r="AK1014" s="103">
        <v>4.9560000000000004</v>
      </c>
      <c r="AL1014" s="103">
        <v>5.2560000000000002</v>
      </c>
      <c r="AM1014" s="102">
        <v>11.09</v>
      </c>
    </row>
    <row r="1015" spans="16:39" x14ac:dyDescent="0.25">
      <c r="P1015" s="104">
        <v>1.012</v>
      </c>
      <c r="Q1015" s="103">
        <v>2.2639999999999998</v>
      </c>
      <c r="R1015" s="103">
        <v>8.6039999999999992</v>
      </c>
      <c r="S1015" s="103">
        <v>0.876</v>
      </c>
      <c r="T1015" s="103">
        <v>28.911999999999999</v>
      </c>
      <c r="U1015" s="103">
        <v>0.98799999999999999</v>
      </c>
      <c r="V1015" s="103">
        <v>5.6280000000000001</v>
      </c>
      <c r="W1015" s="103">
        <v>7.1280000000000001</v>
      </c>
      <c r="X1015" s="103">
        <v>6.2279999999999998</v>
      </c>
      <c r="Y1015" s="103">
        <v>5.9279999999999999</v>
      </c>
      <c r="Z1015" s="103">
        <v>11.868</v>
      </c>
      <c r="AA1015" s="103">
        <v>1.2756000000000001</v>
      </c>
      <c r="AB1015" s="103">
        <v>11.48</v>
      </c>
      <c r="AC1015" s="103">
        <v>6.9160000000000004</v>
      </c>
      <c r="AD1015" s="103">
        <v>2.952</v>
      </c>
      <c r="AE1015" s="103">
        <v>28.512</v>
      </c>
      <c r="AF1015" s="103">
        <v>3.2959999999999998</v>
      </c>
      <c r="AG1015" s="103">
        <v>15.332000000000001</v>
      </c>
      <c r="AH1015" s="103">
        <v>2.5640000000000001</v>
      </c>
      <c r="AI1015" s="103">
        <v>14.932</v>
      </c>
      <c r="AJ1015" s="103">
        <v>15.82</v>
      </c>
      <c r="AK1015" s="103">
        <v>4.952</v>
      </c>
      <c r="AL1015" s="103">
        <v>5.2519999999999998</v>
      </c>
      <c r="AM1015" s="102">
        <v>11.08</v>
      </c>
    </row>
    <row r="1016" spans="16:39" x14ac:dyDescent="0.25">
      <c r="P1016" s="104">
        <v>1.0129999999999999</v>
      </c>
      <c r="Q1016" s="103">
        <v>2.2610000000000001</v>
      </c>
      <c r="R1016" s="103">
        <v>8.5960000000000001</v>
      </c>
      <c r="S1016" s="103">
        <v>0.874</v>
      </c>
      <c r="T1016" s="103">
        <v>28.888000000000002</v>
      </c>
      <c r="U1016" s="103">
        <v>0.98699999999999999</v>
      </c>
      <c r="V1016" s="103">
        <v>5.6219999999999999</v>
      </c>
      <c r="W1016" s="103">
        <v>7.1219999999999999</v>
      </c>
      <c r="X1016" s="103">
        <v>6.2220000000000004</v>
      </c>
      <c r="Y1016" s="103">
        <v>5.9219999999999997</v>
      </c>
      <c r="Z1016" s="103">
        <v>11.856999999999999</v>
      </c>
      <c r="AA1016" s="103">
        <v>1.2744</v>
      </c>
      <c r="AB1016" s="103">
        <v>11.47</v>
      </c>
      <c r="AC1016" s="103">
        <v>6.9089999999999998</v>
      </c>
      <c r="AD1016" s="103">
        <v>2.948</v>
      </c>
      <c r="AE1016" s="103">
        <v>28.488</v>
      </c>
      <c r="AF1016" s="103">
        <v>3.2915000000000001</v>
      </c>
      <c r="AG1016" s="103">
        <v>15.318</v>
      </c>
      <c r="AH1016" s="103">
        <v>2.5609999999999999</v>
      </c>
      <c r="AI1016" s="103">
        <v>14.917999999999999</v>
      </c>
      <c r="AJ1016" s="103">
        <v>15.805</v>
      </c>
      <c r="AK1016" s="103">
        <v>4.9480000000000004</v>
      </c>
      <c r="AL1016" s="103">
        <v>5.2480000000000002</v>
      </c>
      <c r="AM1016" s="102">
        <v>11.07</v>
      </c>
    </row>
    <row r="1017" spans="16:39" x14ac:dyDescent="0.25">
      <c r="P1017" s="104">
        <v>1.014</v>
      </c>
      <c r="Q1017" s="103">
        <v>2.258</v>
      </c>
      <c r="R1017" s="103">
        <v>8.5879999999999992</v>
      </c>
      <c r="S1017" s="103">
        <v>0.872</v>
      </c>
      <c r="T1017" s="103">
        <v>28.864000000000001</v>
      </c>
      <c r="U1017" s="103">
        <v>0.98599999999999999</v>
      </c>
      <c r="V1017" s="103">
        <v>5.6159999999999997</v>
      </c>
      <c r="W1017" s="103">
        <v>7.1159999999999997</v>
      </c>
      <c r="X1017" s="103">
        <v>6.2160000000000002</v>
      </c>
      <c r="Y1017" s="103">
        <v>5.9160000000000004</v>
      </c>
      <c r="Z1017" s="103">
        <v>11.846</v>
      </c>
      <c r="AA1017" s="103">
        <v>1.2732000000000001</v>
      </c>
      <c r="AB1017" s="103">
        <v>11.46</v>
      </c>
      <c r="AC1017" s="103">
        <v>6.9020000000000001</v>
      </c>
      <c r="AD1017" s="103">
        <v>2.944</v>
      </c>
      <c r="AE1017" s="103">
        <v>28.463999999999999</v>
      </c>
      <c r="AF1017" s="103">
        <v>3.2869999999999999</v>
      </c>
      <c r="AG1017" s="103">
        <v>15.304</v>
      </c>
      <c r="AH1017" s="103">
        <v>2.5579999999999998</v>
      </c>
      <c r="AI1017" s="103">
        <v>14.904</v>
      </c>
      <c r="AJ1017" s="103">
        <v>15.79</v>
      </c>
      <c r="AK1017" s="103">
        <v>4.944</v>
      </c>
      <c r="AL1017" s="103">
        <v>5.2439999999999998</v>
      </c>
      <c r="AM1017" s="102">
        <v>11.06</v>
      </c>
    </row>
    <row r="1018" spans="16:39" x14ac:dyDescent="0.25">
      <c r="P1018" s="104">
        <v>1.0149999999999999</v>
      </c>
      <c r="Q1018" s="103">
        <v>2.2549999999999999</v>
      </c>
      <c r="R1018" s="103">
        <v>8.58</v>
      </c>
      <c r="S1018" s="103">
        <v>0.87</v>
      </c>
      <c r="T1018" s="103">
        <v>28.84</v>
      </c>
      <c r="U1018" s="103">
        <v>0.98499999999999999</v>
      </c>
      <c r="V1018" s="103">
        <v>5.61</v>
      </c>
      <c r="W1018" s="103">
        <v>7.11</v>
      </c>
      <c r="X1018" s="103">
        <v>6.21</v>
      </c>
      <c r="Y1018" s="103">
        <v>5.91</v>
      </c>
      <c r="Z1018" s="103">
        <v>11.835000000000001</v>
      </c>
      <c r="AA1018" s="103">
        <v>1.272</v>
      </c>
      <c r="AB1018" s="103">
        <v>11.45</v>
      </c>
      <c r="AC1018" s="103">
        <v>6.8949999999999996</v>
      </c>
      <c r="AD1018" s="103">
        <v>2.94</v>
      </c>
      <c r="AE1018" s="103">
        <v>28.44</v>
      </c>
      <c r="AF1018" s="103">
        <v>3.2825000000000002</v>
      </c>
      <c r="AG1018" s="103">
        <v>15.29</v>
      </c>
      <c r="AH1018" s="103">
        <v>2.5550000000000002</v>
      </c>
      <c r="AI1018" s="103">
        <v>14.89</v>
      </c>
      <c r="AJ1018" s="103">
        <v>15.775</v>
      </c>
      <c r="AK1018" s="103">
        <v>4.9400000000000004</v>
      </c>
      <c r="AL1018" s="103">
        <v>5.24</v>
      </c>
      <c r="AM1018" s="102">
        <v>11.05</v>
      </c>
    </row>
    <row r="1019" spans="16:39" x14ac:dyDescent="0.25">
      <c r="P1019" s="104">
        <v>1.016</v>
      </c>
      <c r="Q1019" s="103">
        <v>2.2519999999999998</v>
      </c>
      <c r="R1019" s="103">
        <v>8.5719999999999992</v>
      </c>
      <c r="S1019" s="103">
        <v>0.86799999999999999</v>
      </c>
      <c r="T1019" s="103">
        <v>28.815999999999999</v>
      </c>
      <c r="U1019" s="103">
        <v>0.98399999999999999</v>
      </c>
      <c r="V1019" s="103">
        <v>5.6040000000000001</v>
      </c>
      <c r="W1019" s="103">
        <v>7.1040000000000001</v>
      </c>
      <c r="X1019" s="103">
        <v>6.2039999999999997</v>
      </c>
      <c r="Y1019" s="103">
        <v>5.9039999999999999</v>
      </c>
      <c r="Z1019" s="103">
        <v>11.824</v>
      </c>
      <c r="AA1019" s="103">
        <v>1.2707999999999999</v>
      </c>
      <c r="AB1019" s="103">
        <v>11.44</v>
      </c>
      <c r="AC1019" s="103">
        <v>6.8879999999999999</v>
      </c>
      <c r="AD1019" s="103">
        <v>2.9359999999999999</v>
      </c>
      <c r="AE1019" s="103">
        <v>28.416</v>
      </c>
      <c r="AF1019" s="103">
        <v>3.278</v>
      </c>
      <c r="AG1019" s="103">
        <v>15.276</v>
      </c>
      <c r="AH1019" s="103">
        <v>2.552</v>
      </c>
      <c r="AI1019" s="103">
        <v>14.875999999999999</v>
      </c>
      <c r="AJ1019" s="103">
        <v>15.76</v>
      </c>
      <c r="AK1019" s="103">
        <v>4.9359999999999999</v>
      </c>
      <c r="AL1019" s="103">
        <v>5.2359999999999998</v>
      </c>
      <c r="AM1019" s="102">
        <v>11.04</v>
      </c>
    </row>
    <row r="1020" spans="16:39" x14ac:dyDescent="0.25">
      <c r="P1020" s="104">
        <v>1.0169999999999999</v>
      </c>
      <c r="Q1020" s="103">
        <v>2.2490000000000001</v>
      </c>
      <c r="R1020" s="103">
        <v>8.5640000000000001</v>
      </c>
      <c r="S1020" s="103">
        <v>0.86599999999999999</v>
      </c>
      <c r="T1020" s="103">
        <v>28.792000000000002</v>
      </c>
      <c r="U1020" s="103">
        <v>0.98299999999999998</v>
      </c>
      <c r="V1020" s="103">
        <v>5.5979999999999999</v>
      </c>
      <c r="W1020" s="103">
        <v>7.0979999999999999</v>
      </c>
      <c r="X1020" s="103">
        <v>6.1980000000000004</v>
      </c>
      <c r="Y1020" s="103">
        <v>5.8979999999999997</v>
      </c>
      <c r="Z1020" s="103">
        <v>11.813000000000001</v>
      </c>
      <c r="AA1020" s="103">
        <v>1.2696000000000001</v>
      </c>
      <c r="AB1020" s="103">
        <v>11.43</v>
      </c>
      <c r="AC1020" s="103">
        <v>6.8810000000000002</v>
      </c>
      <c r="AD1020" s="103">
        <v>2.9319999999999999</v>
      </c>
      <c r="AE1020" s="103">
        <v>28.391999999999999</v>
      </c>
      <c r="AF1020" s="103">
        <v>3.2734999999999999</v>
      </c>
      <c r="AG1020" s="103">
        <v>15.262</v>
      </c>
      <c r="AH1020" s="103">
        <v>2.5489999999999999</v>
      </c>
      <c r="AI1020" s="103">
        <v>14.862</v>
      </c>
      <c r="AJ1020" s="103">
        <v>15.744999999999999</v>
      </c>
      <c r="AK1020" s="103">
        <v>4.9320000000000004</v>
      </c>
      <c r="AL1020" s="103">
        <v>5.2320000000000002</v>
      </c>
      <c r="AM1020" s="102">
        <v>11.03</v>
      </c>
    </row>
    <row r="1021" spans="16:39" x14ac:dyDescent="0.25">
      <c r="P1021" s="104">
        <v>1.018</v>
      </c>
      <c r="Q1021" s="103">
        <v>2.246</v>
      </c>
      <c r="R1021" s="103">
        <v>8.5559999999999992</v>
      </c>
      <c r="S1021" s="103">
        <v>0.86399999999999999</v>
      </c>
      <c r="T1021" s="103">
        <v>28.768000000000001</v>
      </c>
      <c r="U1021" s="103">
        <v>0.98199999999999998</v>
      </c>
      <c r="V1021" s="103">
        <v>5.5919999999999996</v>
      </c>
      <c r="W1021" s="103">
        <v>7.0919999999999996</v>
      </c>
      <c r="X1021" s="103">
        <v>6.1920000000000002</v>
      </c>
      <c r="Y1021" s="103">
        <v>5.8920000000000003</v>
      </c>
      <c r="Z1021" s="103">
        <v>11.802</v>
      </c>
      <c r="AA1021" s="103">
        <v>1.2684</v>
      </c>
      <c r="AB1021" s="103">
        <v>11.42</v>
      </c>
      <c r="AC1021" s="103">
        <v>6.8739999999999997</v>
      </c>
      <c r="AD1021" s="103">
        <v>2.9279999999999999</v>
      </c>
      <c r="AE1021" s="103">
        <v>28.367999999999999</v>
      </c>
      <c r="AF1021" s="103">
        <v>3.2690000000000001</v>
      </c>
      <c r="AG1021" s="103">
        <v>15.247999999999999</v>
      </c>
      <c r="AH1021" s="103">
        <v>2.5459999999999998</v>
      </c>
      <c r="AI1021" s="103">
        <v>14.848000000000001</v>
      </c>
      <c r="AJ1021" s="103">
        <v>15.73</v>
      </c>
      <c r="AK1021" s="103">
        <v>4.9279999999999999</v>
      </c>
      <c r="AL1021" s="103">
        <v>5.2279999999999998</v>
      </c>
      <c r="AM1021" s="102">
        <v>11.02</v>
      </c>
    </row>
    <row r="1022" spans="16:39" x14ac:dyDescent="0.25">
      <c r="P1022" s="104">
        <v>1.0189999999999999</v>
      </c>
      <c r="Q1022" s="103">
        <v>2.2429999999999999</v>
      </c>
      <c r="R1022" s="103">
        <v>8.548</v>
      </c>
      <c r="S1022" s="103">
        <v>0.86199999999999999</v>
      </c>
      <c r="T1022" s="103">
        <v>28.744</v>
      </c>
      <c r="U1022" s="103">
        <v>0.98099999999999998</v>
      </c>
      <c r="V1022" s="103">
        <v>5.5860000000000003</v>
      </c>
      <c r="W1022" s="103">
        <v>7.0860000000000003</v>
      </c>
      <c r="X1022" s="103">
        <v>6.1859999999999999</v>
      </c>
      <c r="Y1022" s="103">
        <v>5.8860000000000001</v>
      </c>
      <c r="Z1022" s="103">
        <v>11.791</v>
      </c>
      <c r="AA1022" s="103">
        <v>1.2672000000000001</v>
      </c>
      <c r="AB1022" s="103">
        <v>11.41</v>
      </c>
      <c r="AC1022" s="103">
        <v>6.867</v>
      </c>
      <c r="AD1022" s="103">
        <v>2.9239999999999999</v>
      </c>
      <c r="AE1022" s="103">
        <v>28.344000000000001</v>
      </c>
      <c r="AF1022" s="103">
        <v>3.2645</v>
      </c>
      <c r="AG1022" s="103">
        <v>15.234</v>
      </c>
      <c r="AH1022" s="103">
        <v>2.5430000000000001</v>
      </c>
      <c r="AI1022" s="103">
        <v>14.834</v>
      </c>
      <c r="AJ1022" s="103">
        <v>15.715</v>
      </c>
      <c r="AK1022" s="103">
        <v>4.9240000000000004</v>
      </c>
      <c r="AL1022" s="103">
        <v>5.2240000000000002</v>
      </c>
      <c r="AM1022" s="102">
        <v>11.01</v>
      </c>
    </row>
    <row r="1023" spans="16:39" x14ac:dyDescent="0.25">
      <c r="P1023" s="104">
        <v>1.02</v>
      </c>
      <c r="Q1023" s="103">
        <v>2.2400000000000002</v>
      </c>
      <c r="R1023" s="103">
        <v>8.5399999999999991</v>
      </c>
      <c r="S1023" s="103">
        <v>0.86</v>
      </c>
      <c r="T1023" s="103">
        <v>28.72</v>
      </c>
      <c r="U1023" s="103">
        <v>0.98</v>
      </c>
      <c r="V1023" s="103">
        <v>5.58</v>
      </c>
      <c r="W1023" s="103">
        <v>7.08</v>
      </c>
      <c r="X1023" s="103">
        <v>6.18</v>
      </c>
      <c r="Y1023" s="103">
        <v>5.88</v>
      </c>
      <c r="Z1023" s="103">
        <v>11.78</v>
      </c>
      <c r="AA1023" s="103">
        <v>1.266</v>
      </c>
      <c r="AB1023" s="103">
        <v>11.4</v>
      </c>
      <c r="AC1023" s="103">
        <v>6.86</v>
      </c>
      <c r="AD1023" s="103">
        <v>2.92</v>
      </c>
      <c r="AE1023" s="103">
        <v>28.32</v>
      </c>
      <c r="AF1023" s="103">
        <v>3.26</v>
      </c>
      <c r="AG1023" s="103">
        <v>15.22</v>
      </c>
      <c r="AH1023" s="103">
        <v>2.54</v>
      </c>
      <c r="AI1023" s="103">
        <v>14.82</v>
      </c>
      <c r="AJ1023" s="103">
        <v>15.7</v>
      </c>
      <c r="AK1023" s="103">
        <v>4.92</v>
      </c>
      <c r="AL1023" s="103">
        <v>5.22</v>
      </c>
      <c r="AM1023" s="102">
        <v>11</v>
      </c>
    </row>
    <row r="1024" spans="16:39" x14ac:dyDescent="0.25">
      <c r="P1024" s="104">
        <v>1.0209999999999999</v>
      </c>
      <c r="Q1024" s="103">
        <v>2.2370000000000001</v>
      </c>
      <c r="R1024" s="103">
        <v>8.532</v>
      </c>
      <c r="S1024" s="103">
        <v>0.85799999999999998</v>
      </c>
      <c r="T1024" s="103">
        <v>28.696000000000002</v>
      </c>
      <c r="U1024" s="103">
        <v>0.97899999999999998</v>
      </c>
      <c r="V1024" s="103">
        <v>5.5739999999999998</v>
      </c>
      <c r="W1024" s="103">
        <v>7.0739999999999998</v>
      </c>
      <c r="X1024" s="103">
        <v>6.1740000000000004</v>
      </c>
      <c r="Y1024" s="103">
        <v>5.8739999999999997</v>
      </c>
      <c r="Z1024" s="103">
        <v>11.769</v>
      </c>
      <c r="AA1024" s="103">
        <v>1.2647999999999999</v>
      </c>
      <c r="AB1024" s="103">
        <v>11.39</v>
      </c>
      <c r="AC1024" s="103">
        <v>6.8529999999999998</v>
      </c>
      <c r="AD1024" s="103">
        <v>2.9159999999999999</v>
      </c>
      <c r="AE1024" s="103">
        <v>28.295999999999999</v>
      </c>
      <c r="AF1024" s="103">
        <v>3.2555000000000001</v>
      </c>
      <c r="AG1024" s="103">
        <v>15.206</v>
      </c>
      <c r="AH1024" s="103">
        <v>2.5369999999999999</v>
      </c>
      <c r="AI1024" s="103">
        <v>14.805999999999999</v>
      </c>
      <c r="AJ1024" s="103">
        <v>15.685</v>
      </c>
      <c r="AK1024" s="103">
        <v>4.9160000000000004</v>
      </c>
      <c r="AL1024" s="103">
        <v>5.2160000000000002</v>
      </c>
      <c r="AM1024" s="102">
        <v>10.99</v>
      </c>
    </row>
    <row r="1025" spans="16:39" x14ac:dyDescent="0.25">
      <c r="P1025" s="104">
        <v>1.022</v>
      </c>
      <c r="Q1025" s="103">
        <v>2.234</v>
      </c>
      <c r="R1025" s="103">
        <v>8.5239999999999991</v>
      </c>
      <c r="S1025" s="103">
        <v>0.85599999999999998</v>
      </c>
      <c r="T1025" s="103">
        <v>28.672000000000001</v>
      </c>
      <c r="U1025" s="103">
        <v>0.97799999999999998</v>
      </c>
      <c r="V1025" s="103">
        <v>5.5679999999999996</v>
      </c>
      <c r="W1025" s="103">
        <v>7.0679999999999996</v>
      </c>
      <c r="X1025" s="103">
        <v>6.1680000000000001</v>
      </c>
      <c r="Y1025" s="103">
        <v>5.8680000000000003</v>
      </c>
      <c r="Z1025" s="103">
        <v>11.757999999999999</v>
      </c>
      <c r="AA1025" s="103">
        <v>1.2636000000000001</v>
      </c>
      <c r="AB1025" s="103">
        <v>11.38</v>
      </c>
      <c r="AC1025" s="103">
        <v>6.8460000000000001</v>
      </c>
      <c r="AD1025" s="103">
        <v>2.9119999999999999</v>
      </c>
      <c r="AE1025" s="103">
        <v>28.271999999999998</v>
      </c>
      <c r="AF1025" s="103">
        <v>3.2509999999999999</v>
      </c>
      <c r="AG1025" s="103">
        <v>15.192</v>
      </c>
      <c r="AH1025" s="103">
        <v>2.5339999999999998</v>
      </c>
      <c r="AI1025" s="103">
        <v>14.792</v>
      </c>
      <c r="AJ1025" s="103">
        <v>15.67</v>
      </c>
      <c r="AK1025" s="103">
        <v>4.9119999999999999</v>
      </c>
      <c r="AL1025" s="103">
        <v>5.2119999999999997</v>
      </c>
      <c r="AM1025" s="102">
        <v>10.98</v>
      </c>
    </row>
    <row r="1026" spans="16:39" x14ac:dyDescent="0.25">
      <c r="P1026" s="104">
        <v>1.0229999999999999</v>
      </c>
      <c r="Q1026" s="103">
        <v>2.2309999999999999</v>
      </c>
      <c r="R1026" s="103">
        <v>8.516</v>
      </c>
      <c r="S1026" s="103">
        <v>0.85399999999999998</v>
      </c>
      <c r="T1026" s="103">
        <v>28.648</v>
      </c>
      <c r="U1026" s="103">
        <v>0.97699999999999998</v>
      </c>
      <c r="V1026" s="103">
        <v>5.5620000000000003</v>
      </c>
      <c r="W1026" s="103">
        <v>7.0620000000000003</v>
      </c>
      <c r="X1026" s="103">
        <v>6.1619999999999999</v>
      </c>
      <c r="Y1026" s="103">
        <v>5.8620000000000001</v>
      </c>
      <c r="Z1026" s="103">
        <v>11.747</v>
      </c>
      <c r="AA1026" s="103">
        <v>1.2624</v>
      </c>
      <c r="AB1026" s="103">
        <v>11.37</v>
      </c>
      <c r="AC1026" s="103">
        <v>6.8390000000000004</v>
      </c>
      <c r="AD1026" s="103">
        <v>2.9079999999999999</v>
      </c>
      <c r="AE1026" s="103">
        <v>28.248000000000001</v>
      </c>
      <c r="AF1026" s="103">
        <v>3.2465000000000002</v>
      </c>
      <c r="AG1026" s="103">
        <v>15.178000000000001</v>
      </c>
      <c r="AH1026" s="103">
        <v>2.5310000000000001</v>
      </c>
      <c r="AI1026" s="103">
        <v>14.778</v>
      </c>
      <c r="AJ1026" s="103">
        <v>15.654999999999999</v>
      </c>
      <c r="AK1026" s="103">
        <v>4.9080000000000004</v>
      </c>
      <c r="AL1026" s="103">
        <v>5.2080000000000002</v>
      </c>
      <c r="AM1026" s="102">
        <v>10.97</v>
      </c>
    </row>
    <row r="1027" spans="16:39" x14ac:dyDescent="0.25">
      <c r="P1027" s="104">
        <v>1.024</v>
      </c>
      <c r="Q1027" s="103">
        <v>2.2280000000000002</v>
      </c>
      <c r="R1027" s="103">
        <v>8.5079999999999991</v>
      </c>
      <c r="S1027" s="103">
        <v>0.85199999999999998</v>
      </c>
      <c r="T1027" s="103">
        <v>28.623999999999999</v>
      </c>
      <c r="U1027" s="103">
        <v>0.97599999999999998</v>
      </c>
      <c r="V1027" s="103">
        <v>5.556</v>
      </c>
      <c r="W1027" s="103">
        <v>7.056</v>
      </c>
      <c r="X1027" s="103">
        <v>6.1559999999999997</v>
      </c>
      <c r="Y1027" s="103">
        <v>5.8559999999999999</v>
      </c>
      <c r="Z1027" s="103">
        <v>11.736000000000001</v>
      </c>
      <c r="AA1027" s="103">
        <v>1.2612000000000001</v>
      </c>
      <c r="AB1027" s="103">
        <v>11.36</v>
      </c>
      <c r="AC1027" s="103">
        <v>6.8319999999999999</v>
      </c>
      <c r="AD1027" s="103">
        <v>2.9039999999999999</v>
      </c>
      <c r="AE1027" s="103">
        <v>28.224</v>
      </c>
      <c r="AF1027" s="103">
        <v>3.242</v>
      </c>
      <c r="AG1027" s="103">
        <v>15.164</v>
      </c>
      <c r="AH1027" s="103">
        <v>2.528</v>
      </c>
      <c r="AI1027" s="103">
        <v>14.763999999999999</v>
      </c>
      <c r="AJ1027" s="103">
        <v>15.64</v>
      </c>
      <c r="AK1027" s="103">
        <v>4.9039999999999999</v>
      </c>
      <c r="AL1027" s="103">
        <v>5.2039999999999997</v>
      </c>
      <c r="AM1027" s="102">
        <v>10.96</v>
      </c>
    </row>
    <row r="1028" spans="16:39" x14ac:dyDescent="0.25">
      <c r="P1028" s="104">
        <v>1.0249999999999999</v>
      </c>
      <c r="Q1028" s="103">
        <v>2.2250000000000001</v>
      </c>
      <c r="R1028" s="103">
        <v>8.5</v>
      </c>
      <c r="S1028" s="103">
        <v>0.85</v>
      </c>
      <c r="T1028" s="103">
        <v>28.6</v>
      </c>
      <c r="U1028" s="103">
        <v>0.97499999999999998</v>
      </c>
      <c r="V1028" s="103">
        <v>5.55</v>
      </c>
      <c r="W1028" s="103">
        <v>7.05</v>
      </c>
      <c r="X1028" s="103">
        <v>6.15</v>
      </c>
      <c r="Y1028" s="103">
        <v>5.85</v>
      </c>
      <c r="Z1028" s="103">
        <v>11.725</v>
      </c>
      <c r="AA1028" s="103">
        <v>1.26</v>
      </c>
      <c r="AB1028" s="103">
        <v>11.35</v>
      </c>
      <c r="AC1028" s="103">
        <v>6.8250000000000002</v>
      </c>
      <c r="AD1028" s="103">
        <v>2.9</v>
      </c>
      <c r="AE1028" s="103">
        <v>28.2</v>
      </c>
      <c r="AF1028" s="103">
        <v>3.2374999999999998</v>
      </c>
      <c r="AG1028" s="103">
        <v>15.15</v>
      </c>
      <c r="AH1028" s="103">
        <v>2.5249999999999999</v>
      </c>
      <c r="AI1028" s="103">
        <v>14.75</v>
      </c>
      <c r="AJ1028" s="103">
        <v>15.625</v>
      </c>
      <c r="AK1028" s="103">
        <v>4.9000000000000004</v>
      </c>
      <c r="AL1028" s="103">
        <v>5.2</v>
      </c>
      <c r="AM1028" s="102">
        <v>10.95</v>
      </c>
    </row>
    <row r="1029" spans="16:39" x14ac:dyDescent="0.25">
      <c r="P1029" s="104">
        <v>1.026</v>
      </c>
      <c r="Q1029" s="103">
        <v>2.222</v>
      </c>
      <c r="R1029" s="103">
        <v>8.4920000000000009</v>
      </c>
      <c r="S1029" s="103">
        <v>0.84799999999999998</v>
      </c>
      <c r="T1029" s="103">
        <v>28.576000000000001</v>
      </c>
      <c r="U1029" s="103">
        <v>0.97399999999999998</v>
      </c>
      <c r="V1029" s="103">
        <v>5.5439999999999996</v>
      </c>
      <c r="W1029" s="103">
        <v>7.0439999999999996</v>
      </c>
      <c r="X1029" s="103">
        <v>6.1440000000000001</v>
      </c>
      <c r="Y1029" s="103">
        <v>5.8440000000000003</v>
      </c>
      <c r="Z1029" s="103">
        <v>11.714</v>
      </c>
      <c r="AA1029" s="103">
        <v>1.2587999999999999</v>
      </c>
      <c r="AB1029" s="103">
        <v>11.34</v>
      </c>
      <c r="AC1029" s="103">
        <v>6.8179999999999996</v>
      </c>
      <c r="AD1029" s="103">
        <v>2.8959999999999999</v>
      </c>
      <c r="AE1029" s="103">
        <v>28.175999999999998</v>
      </c>
      <c r="AF1029" s="103">
        <v>3.2330000000000001</v>
      </c>
      <c r="AG1029" s="103">
        <v>15.135999999999999</v>
      </c>
      <c r="AH1029" s="103">
        <v>2.5219999999999998</v>
      </c>
      <c r="AI1029" s="103">
        <v>14.736000000000001</v>
      </c>
      <c r="AJ1029" s="103">
        <v>15.61</v>
      </c>
      <c r="AK1029" s="103">
        <v>4.8959999999999999</v>
      </c>
      <c r="AL1029" s="103">
        <v>5.1959999999999997</v>
      </c>
      <c r="AM1029" s="102">
        <v>10.94</v>
      </c>
    </row>
    <row r="1030" spans="16:39" x14ac:dyDescent="0.25">
      <c r="P1030" s="104">
        <v>1.0269999999999999</v>
      </c>
      <c r="Q1030" s="103">
        <v>2.2189999999999999</v>
      </c>
      <c r="R1030" s="103">
        <v>8.484</v>
      </c>
      <c r="S1030" s="103">
        <v>0.84599999999999997</v>
      </c>
      <c r="T1030" s="103">
        <v>28.552</v>
      </c>
      <c r="U1030" s="103">
        <v>0.97299999999999998</v>
      </c>
      <c r="V1030" s="103">
        <v>5.5380000000000003</v>
      </c>
      <c r="W1030" s="103">
        <v>7.0380000000000003</v>
      </c>
      <c r="X1030" s="103">
        <v>6.1379999999999999</v>
      </c>
      <c r="Y1030" s="103">
        <v>5.8380000000000001</v>
      </c>
      <c r="Z1030" s="103">
        <v>11.702999999999999</v>
      </c>
      <c r="AA1030" s="103">
        <v>1.2576000000000001</v>
      </c>
      <c r="AB1030" s="103">
        <v>11.33</v>
      </c>
      <c r="AC1030" s="103">
        <v>6.8109999999999999</v>
      </c>
      <c r="AD1030" s="103">
        <v>2.8919999999999999</v>
      </c>
      <c r="AE1030" s="103">
        <v>28.152000000000001</v>
      </c>
      <c r="AF1030" s="103">
        <v>3.2284999999999999</v>
      </c>
      <c r="AG1030" s="103">
        <v>15.122</v>
      </c>
      <c r="AH1030" s="103">
        <v>2.5190000000000001</v>
      </c>
      <c r="AI1030" s="103">
        <v>14.722</v>
      </c>
      <c r="AJ1030" s="103">
        <v>15.595000000000001</v>
      </c>
      <c r="AK1030" s="103">
        <v>4.8920000000000003</v>
      </c>
      <c r="AL1030" s="103">
        <v>5.1920000000000002</v>
      </c>
      <c r="AM1030" s="102">
        <v>10.93</v>
      </c>
    </row>
    <row r="1031" spans="16:39" x14ac:dyDescent="0.25">
      <c r="P1031" s="104">
        <v>1.028</v>
      </c>
      <c r="Q1031" s="103">
        <v>2.2160000000000002</v>
      </c>
      <c r="R1031" s="103">
        <v>8.4760000000000009</v>
      </c>
      <c r="S1031" s="103">
        <v>0.84399999999999997</v>
      </c>
      <c r="T1031" s="103">
        <v>28.527999999999999</v>
      </c>
      <c r="U1031" s="103">
        <v>0.97199999999999998</v>
      </c>
      <c r="V1031" s="103">
        <v>5.532</v>
      </c>
      <c r="W1031" s="103">
        <v>7.032</v>
      </c>
      <c r="X1031" s="103">
        <v>6.1319999999999997</v>
      </c>
      <c r="Y1031" s="103">
        <v>5.8319999999999999</v>
      </c>
      <c r="Z1031" s="103">
        <v>11.692</v>
      </c>
      <c r="AA1031" s="103">
        <v>1.2564</v>
      </c>
      <c r="AB1031" s="103">
        <v>11.32</v>
      </c>
      <c r="AC1031" s="103">
        <v>6.8040000000000003</v>
      </c>
      <c r="AD1031" s="103">
        <v>2.8879999999999999</v>
      </c>
      <c r="AE1031" s="103">
        <v>28.128</v>
      </c>
      <c r="AF1031" s="103">
        <v>3.2240000000000002</v>
      </c>
      <c r="AG1031" s="103">
        <v>15.108000000000001</v>
      </c>
      <c r="AH1031" s="103">
        <v>2.516</v>
      </c>
      <c r="AI1031" s="103">
        <v>14.708</v>
      </c>
      <c r="AJ1031" s="103">
        <v>15.58</v>
      </c>
      <c r="AK1031" s="103">
        <v>4.8879999999999999</v>
      </c>
      <c r="AL1031" s="103">
        <v>5.1879999999999997</v>
      </c>
      <c r="AM1031" s="102">
        <v>10.92</v>
      </c>
    </row>
    <row r="1032" spans="16:39" x14ac:dyDescent="0.25">
      <c r="P1032" s="104">
        <v>1.0289999999999999</v>
      </c>
      <c r="Q1032" s="103">
        <v>2.2130000000000001</v>
      </c>
      <c r="R1032" s="103">
        <v>8.468</v>
      </c>
      <c r="S1032" s="103">
        <v>0.84199999999999997</v>
      </c>
      <c r="T1032" s="103">
        <v>28.504000000000001</v>
      </c>
      <c r="U1032" s="103">
        <v>0.97099999999999997</v>
      </c>
      <c r="V1032" s="103">
        <v>5.5259999999999998</v>
      </c>
      <c r="W1032" s="103">
        <v>7.0259999999999998</v>
      </c>
      <c r="X1032" s="103">
        <v>6.1260000000000003</v>
      </c>
      <c r="Y1032" s="103">
        <v>5.8259999999999996</v>
      </c>
      <c r="Z1032" s="103">
        <v>11.680999999999999</v>
      </c>
      <c r="AA1032" s="103">
        <v>1.2552000000000001</v>
      </c>
      <c r="AB1032" s="103">
        <v>11.31</v>
      </c>
      <c r="AC1032" s="103">
        <v>6.7969999999999997</v>
      </c>
      <c r="AD1032" s="103">
        <v>2.8839999999999999</v>
      </c>
      <c r="AE1032" s="103">
        <v>28.103999999999999</v>
      </c>
      <c r="AF1032" s="103">
        <v>3.2195</v>
      </c>
      <c r="AG1032" s="103">
        <v>15.093999999999999</v>
      </c>
      <c r="AH1032" s="103">
        <v>2.5129999999999999</v>
      </c>
      <c r="AI1032" s="103">
        <v>14.694000000000001</v>
      </c>
      <c r="AJ1032" s="103">
        <v>15.565</v>
      </c>
      <c r="AK1032" s="103">
        <v>4.8840000000000003</v>
      </c>
      <c r="AL1032" s="103">
        <v>5.1840000000000002</v>
      </c>
      <c r="AM1032" s="102">
        <v>10.91</v>
      </c>
    </row>
    <row r="1033" spans="16:39" x14ac:dyDescent="0.25">
      <c r="P1033" s="104">
        <v>1.03</v>
      </c>
      <c r="Q1033" s="103">
        <v>2.21</v>
      </c>
      <c r="R1033" s="103">
        <v>8.4600000000000009</v>
      </c>
      <c r="S1033" s="103">
        <v>0.84</v>
      </c>
      <c r="T1033" s="103">
        <v>28.48</v>
      </c>
      <c r="U1033" s="103">
        <v>0.97</v>
      </c>
      <c r="V1033" s="103">
        <v>5.52</v>
      </c>
      <c r="W1033" s="103">
        <v>7.02</v>
      </c>
      <c r="X1033" s="103">
        <v>6.12</v>
      </c>
      <c r="Y1033" s="103">
        <v>5.82</v>
      </c>
      <c r="Z1033" s="103">
        <v>11.67</v>
      </c>
      <c r="AA1033" s="103">
        <v>1.254</v>
      </c>
      <c r="AB1033" s="103">
        <v>11.3</v>
      </c>
      <c r="AC1033" s="103">
        <v>6.79</v>
      </c>
      <c r="AD1033" s="103">
        <v>2.88</v>
      </c>
      <c r="AE1033" s="103">
        <v>28.08</v>
      </c>
      <c r="AF1033" s="103">
        <v>3.2149999999999999</v>
      </c>
      <c r="AG1033" s="103">
        <v>15.08</v>
      </c>
      <c r="AH1033" s="103">
        <v>2.5099999999999998</v>
      </c>
      <c r="AI1033" s="103">
        <v>14.68</v>
      </c>
      <c r="AJ1033" s="103">
        <v>15.55</v>
      </c>
      <c r="AK1033" s="103">
        <v>4.88</v>
      </c>
      <c r="AL1033" s="103">
        <v>5.18</v>
      </c>
      <c r="AM1033" s="102">
        <v>10.9</v>
      </c>
    </row>
    <row r="1034" spans="16:39" x14ac:dyDescent="0.25">
      <c r="P1034" s="104">
        <v>1.0309999999999999</v>
      </c>
      <c r="Q1034" s="103">
        <v>2.2069999999999999</v>
      </c>
      <c r="R1034" s="103">
        <v>8.452</v>
      </c>
      <c r="S1034" s="103">
        <v>0.83799999999999997</v>
      </c>
      <c r="T1034" s="103">
        <v>28.456</v>
      </c>
      <c r="U1034" s="103">
        <v>0.96899999999999997</v>
      </c>
      <c r="V1034" s="103">
        <v>5.5140000000000002</v>
      </c>
      <c r="W1034" s="103">
        <v>7.0140000000000002</v>
      </c>
      <c r="X1034" s="103">
        <v>6.1139999999999999</v>
      </c>
      <c r="Y1034" s="103">
        <v>5.8140000000000001</v>
      </c>
      <c r="Z1034" s="103">
        <v>11.659000000000001</v>
      </c>
      <c r="AA1034" s="103">
        <v>1.2527999999999999</v>
      </c>
      <c r="AB1034" s="103">
        <v>11.29</v>
      </c>
      <c r="AC1034" s="103">
        <v>6.7830000000000004</v>
      </c>
      <c r="AD1034" s="103">
        <v>2.8759999999999999</v>
      </c>
      <c r="AE1034" s="103">
        <v>28.056000000000001</v>
      </c>
      <c r="AF1034" s="103">
        <v>3.2105000000000001</v>
      </c>
      <c r="AG1034" s="103">
        <v>15.066000000000001</v>
      </c>
      <c r="AH1034" s="103">
        <v>2.5070000000000001</v>
      </c>
      <c r="AI1034" s="103">
        <v>14.666</v>
      </c>
      <c r="AJ1034" s="103">
        <v>15.535</v>
      </c>
      <c r="AK1034" s="103">
        <v>4.8760000000000003</v>
      </c>
      <c r="AL1034" s="103">
        <v>5.1760000000000002</v>
      </c>
      <c r="AM1034" s="102">
        <v>10.89</v>
      </c>
    </row>
    <row r="1035" spans="16:39" x14ac:dyDescent="0.25">
      <c r="P1035" s="104">
        <v>1.032</v>
      </c>
      <c r="Q1035" s="103">
        <v>2.2040000000000002</v>
      </c>
      <c r="R1035" s="103">
        <v>8.4440000000000008</v>
      </c>
      <c r="S1035" s="103">
        <v>0.83599999999999997</v>
      </c>
      <c r="T1035" s="103">
        <v>28.431999999999999</v>
      </c>
      <c r="U1035" s="103">
        <v>0.96799999999999997</v>
      </c>
      <c r="V1035" s="103">
        <v>5.508</v>
      </c>
      <c r="W1035" s="103">
        <v>7.008</v>
      </c>
      <c r="X1035" s="103">
        <v>6.1079999999999997</v>
      </c>
      <c r="Y1035" s="103">
        <v>5.8079999999999998</v>
      </c>
      <c r="Z1035" s="103">
        <v>11.648</v>
      </c>
      <c r="AA1035" s="103">
        <v>1.2516</v>
      </c>
      <c r="AB1035" s="103">
        <v>11.28</v>
      </c>
      <c r="AC1035" s="103">
        <v>6.7759999999999998</v>
      </c>
      <c r="AD1035" s="103">
        <v>2.8719999999999999</v>
      </c>
      <c r="AE1035" s="103">
        <v>28.032</v>
      </c>
      <c r="AF1035" s="103">
        <v>3.206</v>
      </c>
      <c r="AG1035" s="103">
        <v>15.052</v>
      </c>
      <c r="AH1035" s="103">
        <v>2.504</v>
      </c>
      <c r="AI1035" s="103">
        <v>14.651999999999999</v>
      </c>
      <c r="AJ1035" s="103">
        <v>15.52</v>
      </c>
      <c r="AK1035" s="103">
        <v>4.8719999999999999</v>
      </c>
      <c r="AL1035" s="103">
        <v>5.1719999999999997</v>
      </c>
      <c r="AM1035" s="102">
        <v>10.88</v>
      </c>
    </row>
    <row r="1036" spans="16:39" x14ac:dyDescent="0.25">
      <c r="P1036" s="104">
        <v>1.0329999999999999</v>
      </c>
      <c r="Q1036" s="103">
        <v>2.2010000000000001</v>
      </c>
      <c r="R1036" s="103">
        <v>8.4359999999999999</v>
      </c>
      <c r="S1036" s="103">
        <v>0.83399999999999996</v>
      </c>
      <c r="T1036" s="103">
        <v>28.408000000000001</v>
      </c>
      <c r="U1036" s="103">
        <v>0.96699999999999997</v>
      </c>
      <c r="V1036" s="103">
        <v>5.5019999999999998</v>
      </c>
      <c r="W1036" s="103">
        <v>7.0019999999999998</v>
      </c>
      <c r="X1036" s="103">
        <v>6.1020000000000003</v>
      </c>
      <c r="Y1036" s="103">
        <v>5.8019999999999996</v>
      </c>
      <c r="Z1036" s="103">
        <v>11.637</v>
      </c>
      <c r="AA1036" s="103">
        <v>1.2504</v>
      </c>
      <c r="AB1036" s="103">
        <v>11.27</v>
      </c>
      <c r="AC1036" s="103">
        <v>6.7690000000000001</v>
      </c>
      <c r="AD1036" s="103">
        <v>2.8679999999999999</v>
      </c>
      <c r="AE1036" s="103">
        <v>28.007999999999999</v>
      </c>
      <c r="AF1036" s="103">
        <v>3.2014999999999998</v>
      </c>
      <c r="AG1036" s="103">
        <v>15.038</v>
      </c>
      <c r="AH1036" s="103">
        <v>2.5009999999999999</v>
      </c>
      <c r="AI1036" s="103">
        <v>14.638</v>
      </c>
      <c r="AJ1036" s="103">
        <v>15.505000000000001</v>
      </c>
      <c r="AK1036" s="103">
        <v>4.8680000000000003</v>
      </c>
      <c r="AL1036" s="103">
        <v>5.1680000000000001</v>
      </c>
      <c r="AM1036" s="102">
        <v>10.87</v>
      </c>
    </row>
    <row r="1037" spans="16:39" x14ac:dyDescent="0.25">
      <c r="P1037" s="104">
        <v>1.034</v>
      </c>
      <c r="Q1037" s="103">
        <v>2.198</v>
      </c>
      <c r="R1037" s="103">
        <v>8.4280000000000008</v>
      </c>
      <c r="S1037" s="103">
        <v>0.83199999999999996</v>
      </c>
      <c r="T1037" s="103">
        <v>28.384</v>
      </c>
      <c r="U1037" s="103">
        <v>0.96599999999999997</v>
      </c>
      <c r="V1037" s="103">
        <v>5.4960000000000004</v>
      </c>
      <c r="W1037" s="103">
        <v>6.9960000000000004</v>
      </c>
      <c r="X1037" s="103">
        <v>6.0960000000000001</v>
      </c>
      <c r="Y1037" s="103">
        <v>5.7960000000000003</v>
      </c>
      <c r="Z1037" s="103">
        <v>11.625999999999999</v>
      </c>
      <c r="AA1037" s="103">
        <v>1.2492000000000001</v>
      </c>
      <c r="AB1037" s="103">
        <v>11.26</v>
      </c>
      <c r="AC1037" s="103">
        <v>6.7619999999999996</v>
      </c>
      <c r="AD1037" s="103">
        <v>2.8639999999999999</v>
      </c>
      <c r="AE1037" s="103">
        <v>27.984000000000002</v>
      </c>
      <c r="AF1037" s="103">
        <v>3.1970000000000001</v>
      </c>
      <c r="AG1037" s="103">
        <v>15.023999999999999</v>
      </c>
      <c r="AH1037" s="103">
        <v>2.4980000000000002</v>
      </c>
      <c r="AI1037" s="103">
        <v>14.624000000000001</v>
      </c>
      <c r="AJ1037" s="103">
        <v>15.49</v>
      </c>
      <c r="AK1037" s="103">
        <v>4.8639999999999999</v>
      </c>
      <c r="AL1037" s="103">
        <v>5.1639999999999997</v>
      </c>
      <c r="AM1037" s="102">
        <v>10.86</v>
      </c>
    </row>
    <row r="1038" spans="16:39" x14ac:dyDescent="0.25">
      <c r="P1038" s="104">
        <v>1.0349999999999999</v>
      </c>
      <c r="Q1038" s="103">
        <v>2.1949999999999998</v>
      </c>
      <c r="R1038" s="103">
        <v>8.42</v>
      </c>
      <c r="S1038" s="103">
        <v>0.83</v>
      </c>
      <c r="T1038" s="103">
        <v>28.36</v>
      </c>
      <c r="U1038" s="103">
        <v>0.96499999999999997</v>
      </c>
      <c r="V1038" s="103">
        <v>5.49</v>
      </c>
      <c r="W1038" s="103">
        <v>6.99</v>
      </c>
      <c r="X1038" s="103">
        <v>6.09</v>
      </c>
      <c r="Y1038" s="103">
        <v>5.79</v>
      </c>
      <c r="Z1038" s="103">
        <v>11.615</v>
      </c>
      <c r="AA1038" s="103">
        <v>1.248</v>
      </c>
      <c r="AB1038" s="103">
        <v>11.25</v>
      </c>
      <c r="AC1038" s="103">
        <v>6.7549999999999999</v>
      </c>
      <c r="AD1038" s="103">
        <v>2.86</v>
      </c>
      <c r="AE1038" s="103">
        <v>27.96</v>
      </c>
      <c r="AF1038" s="103">
        <v>3.1924999999999999</v>
      </c>
      <c r="AG1038" s="103">
        <v>15.01</v>
      </c>
      <c r="AH1038" s="103">
        <v>2.4950000000000001</v>
      </c>
      <c r="AI1038" s="103">
        <v>14.61</v>
      </c>
      <c r="AJ1038" s="103">
        <v>15.475</v>
      </c>
      <c r="AK1038" s="103">
        <v>4.8600000000000003</v>
      </c>
      <c r="AL1038" s="103">
        <v>5.16</v>
      </c>
      <c r="AM1038" s="102">
        <v>10.85</v>
      </c>
    </row>
    <row r="1039" spans="16:39" x14ac:dyDescent="0.25">
      <c r="P1039" s="104">
        <v>1.036</v>
      </c>
      <c r="Q1039" s="103">
        <v>2.1920000000000002</v>
      </c>
      <c r="R1039" s="103">
        <v>8.4120000000000008</v>
      </c>
      <c r="S1039" s="103">
        <v>0.82799999999999996</v>
      </c>
      <c r="T1039" s="103">
        <v>28.335999999999999</v>
      </c>
      <c r="U1039" s="103">
        <v>0.96399999999999997</v>
      </c>
      <c r="V1039" s="103">
        <v>5.484</v>
      </c>
      <c r="W1039" s="103">
        <v>6.984</v>
      </c>
      <c r="X1039" s="103">
        <v>6.0839999999999996</v>
      </c>
      <c r="Y1039" s="103">
        <v>5.7839999999999998</v>
      </c>
      <c r="Z1039" s="103">
        <v>11.603999999999999</v>
      </c>
      <c r="AA1039" s="103">
        <v>1.2467999999999999</v>
      </c>
      <c r="AB1039" s="103">
        <v>11.24</v>
      </c>
      <c r="AC1039" s="103">
        <v>6.7480000000000002</v>
      </c>
      <c r="AD1039" s="103">
        <v>2.8559999999999999</v>
      </c>
      <c r="AE1039" s="103">
        <v>27.936</v>
      </c>
      <c r="AF1039" s="103">
        <v>3.1880000000000002</v>
      </c>
      <c r="AG1039" s="103">
        <v>14.996</v>
      </c>
      <c r="AH1039" s="103">
        <v>2.492</v>
      </c>
      <c r="AI1039" s="103">
        <v>14.596</v>
      </c>
      <c r="AJ1039" s="103">
        <v>15.46</v>
      </c>
      <c r="AK1039" s="103">
        <v>4.8559999999999999</v>
      </c>
      <c r="AL1039" s="103">
        <v>5.1559999999999997</v>
      </c>
      <c r="AM1039" s="102">
        <v>10.84</v>
      </c>
    </row>
    <row r="1040" spans="16:39" x14ac:dyDescent="0.25">
      <c r="P1040" s="104">
        <v>1.0369999999999999</v>
      </c>
      <c r="Q1040" s="103">
        <v>2.1890000000000001</v>
      </c>
      <c r="R1040" s="103">
        <v>8.4039999999999999</v>
      </c>
      <c r="S1040" s="103">
        <v>0.82599999999999996</v>
      </c>
      <c r="T1040" s="103">
        <v>28.312000000000001</v>
      </c>
      <c r="U1040" s="103">
        <v>0.96299999999999997</v>
      </c>
      <c r="V1040" s="103">
        <v>5.4779999999999998</v>
      </c>
      <c r="W1040" s="103">
        <v>6.9779999999999998</v>
      </c>
      <c r="X1040" s="103">
        <v>6.0780000000000003</v>
      </c>
      <c r="Y1040" s="103">
        <v>5.7779999999999996</v>
      </c>
      <c r="Z1040" s="103">
        <v>11.593</v>
      </c>
      <c r="AA1040" s="103">
        <v>1.2456</v>
      </c>
      <c r="AB1040" s="103">
        <v>11.23</v>
      </c>
      <c r="AC1040" s="103">
        <v>6.7409999999999997</v>
      </c>
      <c r="AD1040" s="103">
        <v>2.8519999999999999</v>
      </c>
      <c r="AE1040" s="103">
        <v>27.911999999999999</v>
      </c>
      <c r="AF1040" s="103">
        <v>3.1835</v>
      </c>
      <c r="AG1040" s="103">
        <v>14.981999999999999</v>
      </c>
      <c r="AH1040" s="103">
        <v>2.4889999999999999</v>
      </c>
      <c r="AI1040" s="103">
        <v>14.582000000000001</v>
      </c>
      <c r="AJ1040" s="103">
        <v>15.445</v>
      </c>
      <c r="AK1040" s="103">
        <v>4.8520000000000003</v>
      </c>
      <c r="AL1040" s="103">
        <v>5.1520000000000001</v>
      </c>
      <c r="AM1040" s="102">
        <v>10.83</v>
      </c>
    </row>
    <row r="1041" spans="16:39" x14ac:dyDescent="0.25">
      <c r="P1041" s="104">
        <v>1.038</v>
      </c>
      <c r="Q1041" s="103">
        <v>2.1859999999999999</v>
      </c>
      <c r="R1041" s="103">
        <v>8.3960000000000008</v>
      </c>
      <c r="S1041" s="103">
        <v>0.82399999999999995</v>
      </c>
      <c r="T1041" s="103">
        <v>28.288</v>
      </c>
      <c r="U1041" s="103">
        <v>0.96199999999999997</v>
      </c>
      <c r="V1041" s="103">
        <v>5.4720000000000004</v>
      </c>
      <c r="W1041" s="103">
        <v>6.9720000000000004</v>
      </c>
      <c r="X1041" s="103">
        <v>6.0720000000000001</v>
      </c>
      <c r="Y1041" s="103">
        <v>5.7720000000000002</v>
      </c>
      <c r="Z1041" s="103">
        <v>11.582000000000001</v>
      </c>
      <c r="AA1041" s="103">
        <v>1.2444</v>
      </c>
      <c r="AB1041" s="103">
        <v>11.22</v>
      </c>
      <c r="AC1041" s="103">
        <v>6.734</v>
      </c>
      <c r="AD1041" s="103">
        <v>2.8479999999999999</v>
      </c>
      <c r="AE1041" s="103">
        <v>27.888000000000002</v>
      </c>
      <c r="AF1041" s="103">
        <v>3.1789999999999998</v>
      </c>
      <c r="AG1041" s="103">
        <v>14.968</v>
      </c>
      <c r="AH1041" s="103">
        <v>2.4860000000000002</v>
      </c>
      <c r="AI1041" s="103">
        <v>14.568</v>
      </c>
      <c r="AJ1041" s="103">
        <v>15.43</v>
      </c>
      <c r="AK1041" s="103">
        <v>4.8479999999999999</v>
      </c>
      <c r="AL1041" s="103">
        <v>5.1479999999999997</v>
      </c>
      <c r="AM1041" s="102">
        <v>10.82</v>
      </c>
    </row>
    <row r="1042" spans="16:39" x14ac:dyDescent="0.25">
      <c r="P1042" s="104">
        <v>1.0389999999999999</v>
      </c>
      <c r="Q1042" s="103">
        <v>2.1829999999999998</v>
      </c>
      <c r="R1042" s="103">
        <v>8.3879999999999999</v>
      </c>
      <c r="S1042" s="103">
        <v>0.82199999999999995</v>
      </c>
      <c r="T1042" s="103">
        <v>28.263999999999999</v>
      </c>
      <c r="U1042" s="103">
        <v>0.96099999999999997</v>
      </c>
      <c r="V1042" s="103">
        <v>5.4660000000000002</v>
      </c>
      <c r="W1042" s="103">
        <v>6.9660000000000002</v>
      </c>
      <c r="X1042" s="103">
        <v>6.0659999999999998</v>
      </c>
      <c r="Y1042" s="103">
        <v>5.766</v>
      </c>
      <c r="Z1042" s="103">
        <v>11.571</v>
      </c>
      <c r="AA1042" s="103">
        <v>1.2432000000000001</v>
      </c>
      <c r="AB1042" s="103">
        <v>11.21</v>
      </c>
      <c r="AC1042" s="103">
        <v>6.7270000000000003</v>
      </c>
      <c r="AD1042" s="103">
        <v>2.8439999999999999</v>
      </c>
      <c r="AE1042" s="103">
        <v>27.864000000000001</v>
      </c>
      <c r="AF1042" s="103">
        <v>3.1745000000000001</v>
      </c>
      <c r="AG1042" s="103">
        <v>14.954000000000001</v>
      </c>
      <c r="AH1042" s="103">
        <v>2.4830000000000001</v>
      </c>
      <c r="AI1042" s="103">
        <v>14.554</v>
      </c>
      <c r="AJ1042" s="103">
        <v>15.414999999999999</v>
      </c>
      <c r="AK1042" s="103">
        <v>4.8440000000000003</v>
      </c>
      <c r="AL1042" s="103">
        <v>5.1440000000000001</v>
      </c>
      <c r="AM1042" s="102">
        <v>10.81</v>
      </c>
    </row>
    <row r="1043" spans="16:39" x14ac:dyDescent="0.25">
      <c r="P1043" s="104">
        <v>1.04</v>
      </c>
      <c r="Q1043" s="103">
        <v>2.1800000000000002</v>
      </c>
      <c r="R1043" s="103">
        <v>8.3800000000000008</v>
      </c>
      <c r="S1043" s="103">
        <v>0.82</v>
      </c>
      <c r="T1043" s="103">
        <v>28.24</v>
      </c>
      <c r="U1043" s="103">
        <v>0.96</v>
      </c>
      <c r="V1043" s="103">
        <v>5.46</v>
      </c>
      <c r="W1043" s="103">
        <v>6.96</v>
      </c>
      <c r="X1043" s="103">
        <v>6.06</v>
      </c>
      <c r="Y1043" s="103">
        <v>5.76</v>
      </c>
      <c r="Z1043" s="103">
        <v>11.56</v>
      </c>
      <c r="AA1043" s="103">
        <v>1.242</v>
      </c>
      <c r="AB1043" s="103">
        <v>11.2</v>
      </c>
      <c r="AC1043" s="103">
        <v>6.72</v>
      </c>
      <c r="AD1043" s="103">
        <v>2.84</v>
      </c>
      <c r="AE1043" s="103">
        <v>27.84</v>
      </c>
      <c r="AF1043" s="103">
        <v>3.17</v>
      </c>
      <c r="AG1043" s="103">
        <v>14.94</v>
      </c>
      <c r="AH1043" s="103">
        <v>2.48</v>
      </c>
      <c r="AI1043" s="103">
        <v>14.54</v>
      </c>
      <c r="AJ1043" s="103">
        <v>15.4</v>
      </c>
      <c r="AK1043" s="103">
        <v>4.84</v>
      </c>
      <c r="AL1043" s="103">
        <v>5.14</v>
      </c>
      <c r="AM1043" s="102">
        <v>10.8</v>
      </c>
    </row>
    <row r="1044" spans="16:39" x14ac:dyDescent="0.25">
      <c r="P1044" s="104">
        <v>1.0409999999999999</v>
      </c>
      <c r="Q1044" s="103">
        <v>2.177</v>
      </c>
      <c r="R1044" s="103">
        <v>8.3719999999999999</v>
      </c>
      <c r="S1044" s="103">
        <v>0.81799999999999995</v>
      </c>
      <c r="T1044" s="103">
        <v>28.216000000000001</v>
      </c>
      <c r="U1044" s="103">
        <v>0.95899999999999996</v>
      </c>
      <c r="V1044" s="103">
        <v>5.4539999999999997</v>
      </c>
      <c r="W1044" s="103">
        <v>6.9539999999999997</v>
      </c>
      <c r="X1044" s="103">
        <v>6.0540000000000003</v>
      </c>
      <c r="Y1044" s="103">
        <v>5.7539999999999996</v>
      </c>
      <c r="Z1044" s="103">
        <v>11.548999999999999</v>
      </c>
      <c r="AA1044" s="103">
        <v>1.2407999999999999</v>
      </c>
      <c r="AB1044" s="103">
        <v>11.19</v>
      </c>
      <c r="AC1044" s="103">
        <v>6.7130000000000001</v>
      </c>
      <c r="AD1044" s="103">
        <v>2.8359999999999999</v>
      </c>
      <c r="AE1044" s="103">
        <v>27.815999999999999</v>
      </c>
      <c r="AF1044" s="103">
        <v>3.1655000000000002</v>
      </c>
      <c r="AG1044" s="103">
        <v>14.926</v>
      </c>
      <c r="AH1044" s="103">
        <v>2.4769999999999999</v>
      </c>
      <c r="AI1044" s="103">
        <v>14.526</v>
      </c>
      <c r="AJ1044" s="103">
        <v>15.385</v>
      </c>
      <c r="AK1044" s="103">
        <v>4.8360000000000003</v>
      </c>
      <c r="AL1044" s="103">
        <v>5.1360000000000001</v>
      </c>
      <c r="AM1044" s="102">
        <v>10.79</v>
      </c>
    </row>
    <row r="1045" spans="16:39" x14ac:dyDescent="0.25">
      <c r="P1045" s="104">
        <v>1.042</v>
      </c>
      <c r="Q1045" s="103">
        <v>2.1739999999999999</v>
      </c>
      <c r="R1045" s="103">
        <v>8.3640000000000008</v>
      </c>
      <c r="S1045" s="103">
        <v>0.81599999999999995</v>
      </c>
      <c r="T1045" s="103">
        <v>28.192</v>
      </c>
      <c r="U1045" s="103">
        <v>0.95799999999999996</v>
      </c>
      <c r="V1045" s="103">
        <v>5.4480000000000004</v>
      </c>
      <c r="W1045" s="103">
        <v>6.9480000000000004</v>
      </c>
      <c r="X1045" s="103">
        <v>6.048</v>
      </c>
      <c r="Y1045" s="103">
        <v>5.7480000000000002</v>
      </c>
      <c r="Z1045" s="103">
        <v>11.538</v>
      </c>
      <c r="AA1045" s="103">
        <v>1.2396</v>
      </c>
      <c r="AB1045" s="103">
        <v>11.18</v>
      </c>
      <c r="AC1045" s="103">
        <v>6.7060000000000004</v>
      </c>
      <c r="AD1045" s="103">
        <v>2.8319999999999999</v>
      </c>
      <c r="AE1045" s="103">
        <v>27.792000000000002</v>
      </c>
      <c r="AF1045" s="103">
        <v>3.161</v>
      </c>
      <c r="AG1045" s="103">
        <v>14.912000000000001</v>
      </c>
      <c r="AH1045" s="103">
        <v>2.4740000000000002</v>
      </c>
      <c r="AI1045" s="103">
        <v>14.512</v>
      </c>
      <c r="AJ1045" s="103">
        <v>15.37</v>
      </c>
      <c r="AK1045" s="103">
        <v>4.8319999999999999</v>
      </c>
      <c r="AL1045" s="103">
        <v>5.1319999999999997</v>
      </c>
      <c r="AM1045" s="102">
        <v>10.78</v>
      </c>
    </row>
    <row r="1046" spans="16:39" x14ac:dyDescent="0.25">
      <c r="P1046" s="104">
        <v>1.0429999999999999</v>
      </c>
      <c r="Q1046" s="103">
        <v>2.1709999999999998</v>
      </c>
      <c r="R1046" s="103">
        <v>8.3559999999999999</v>
      </c>
      <c r="S1046" s="103">
        <v>0.81399999999999995</v>
      </c>
      <c r="T1046" s="103">
        <v>28.167999999999999</v>
      </c>
      <c r="U1046" s="103">
        <v>0.95699999999999996</v>
      </c>
      <c r="V1046" s="103">
        <v>5.4420000000000002</v>
      </c>
      <c r="W1046" s="103">
        <v>6.9420000000000002</v>
      </c>
      <c r="X1046" s="103">
        <v>6.0419999999999998</v>
      </c>
      <c r="Y1046" s="103">
        <v>5.742</v>
      </c>
      <c r="Z1046" s="103">
        <v>11.526999999999999</v>
      </c>
      <c r="AA1046" s="103">
        <v>1.2383999999999999</v>
      </c>
      <c r="AB1046" s="103">
        <v>11.17</v>
      </c>
      <c r="AC1046" s="103">
        <v>6.6989999999999998</v>
      </c>
      <c r="AD1046" s="103">
        <v>2.8279999999999998</v>
      </c>
      <c r="AE1046" s="103">
        <v>27.768000000000001</v>
      </c>
      <c r="AF1046" s="103">
        <v>3.1564999999999999</v>
      </c>
      <c r="AG1046" s="103">
        <v>14.898</v>
      </c>
      <c r="AH1046" s="103">
        <v>2.4710000000000001</v>
      </c>
      <c r="AI1046" s="103">
        <v>14.497999999999999</v>
      </c>
      <c r="AJ1046" s="103">
        <v>15.355</v>
      </c>
      <c r="AK1046" s="103">
        <v>4.8280000000000003</v>
      </c>
      <c r="AL1046" s="103">
        <v>5.1280000000000001</v>
      </c>
      <c r="AM1046" s="102">
        <v>10.77</v>
      </c>
    </row>
    <row r="1047" spans="16:39" x14ac:dyDescent="0.25">
      <c r="P1047" s="104">
        <v>1.044</v>
      </c>
      <c r="Q1047" s="103">
        <v>2.1680000000000001</v>
      </c>
      <c r="R1047" s="103">
        <v>8.3480000000000008</v>
      </c>
      <c r="S1047" s="103">
        <v>0.81200000000000006</v>
      </c>
      <c r="T1047" s="103">
        <v>28.143999999999998</v>
      </c>
      <c r="U1047" s="103">
        <v>0.95599999999999996</v>
      </c>
      <c r="V1047" s="103">
        <v>5.4359999999999999</v>
      </c>
      <c r="W1047" s="103">
        <v>6.9359999999999999</v>
      </c>
      <c r="X1047" s="103">
        <v>6.0359999999999996</v>
      </c>
      <c r="Y1047" s="103">
        <v>5.7359999999999998</v>
      </c>
      <c r="Z1047" s="103">
        <v>11.516</v>
      </c>
      <c r="AA1047" s="103">
        <v>1.2372000000000001</v>
      </c>
      <c r="AB1047" s="103">
        <v>11.16</v>
      </c>
      <c r="AC1047" s="103">
        <v>6.6920000000000002</v>
      </c>
      <c r="AD1047" s="103">
        <v>2.8239999999999998</v>
      </c>
      <c r="AE1047" s="103">
        <v>27.744</v>
      </c>
      <c r="AF1047" s="103">
        <v>3.1520000000000001</v>
      </c>
      <c r="AG1047" s="103">
        <v>14.884</v>
      </c>
      <c r="AH1047" s="103">
        <v>2.468</v>
      </c>
      <c r="AI1047" s="103">
        <v>14.484</v>
      </c>
      <c r="AJ1047" s="103">
        <v>15.34</v>
      </c>
      <c r="AK1047" s="103">
        <v>4.8239999999999998</v>
      </c>
      <c r="AL1047" s="103">
        <v>5.1239999999999997</v>
      </c>
      <c r="AM1047" s="102">
        <v>10.76</v>
      </c>
    </row>
    <row r="1048" spans="16:39" x14ac:dyDescent="0.25">
      <c r="P1048" s="104">
        <v>1.0449999999999999</v>
      </c>
      <c r="Q1048" s="103">
        <v>2.165</v>
      </c>
      <c r="R1048" s="103">
        <v>8.34</v>
      </c>
      <c r="S1048" s="103">
        <v>0.81</v>
      </c>
      <c r="T1048" s="103">
        <v>28.12</v>
      </c>
      <c r="U1048" s="103">
        <v>0.95499999999999996</v>
      </c>
      <c r="V1048" s="103">
        <v>5.43</v>
      </c>
      <c r="W1048" s="103">
        <v>6.93</v>
      </c>
      <c r="X1048" s="103">
        <v>6.03</v>
      </c>
      <c r="Y1048" s="103">
        <v>5.73</v>
      </c>
      <c r="Z1048" s="103">
        <v>11.505000000000001</v>
      </c>
      <c r="AA1048" s="103">
        <v>1.236</v>
      </c>
      <c r="AB1048" s="103">
        <v>11.15</v>
      </c>
      <c r="AC1048" s="103">
        <v>6.6849999999999996</v>
      </c>
      <c r="AD1048" s="103">
        <v>2.82</v>
      </c>
      <c r="AE1048" s="103">
        <v>27.72</v>
      </c>
      <c r="AF1048" s="103">
        <v>3.1475</v>
      </c>
      <c r="AG1048" s="103">
        <v>14.87</v>
      </c>
      <c r="AH1048" s="103">
        <v>2.4649999999999999</v>
      </c>
      <c r="AI1048" s="103">
        <v>14.47</v>
      </c>
      <c r="AJ1048" s="103">
        <v>15.324999999999999</v>
      </c>
      <c r="AK1048" s="103">
        <v>4.82</v>
      </c>
      <c r="AL1048" s="103">
        <v>5.12</v>
      </c>
      <c r="AM1048" s="102">
        <v>10.75</v>
      </c>
    </row>
    <row r="1049" spans="16:39" x14ac:dyDescent="0.25">
      <c r="P1049" s="104">
        <v>1.046</v>
      </c>
      <c r="Q1049" s="103">
        <v>2.1619999999999999</v>
      </c>
      <c r="R1049" s="103">
        <v>8.3320000000000007</v>
      </c>
      <c r="S1049" s="103">
        <v>0.80800000000000005</v>
      </c>
      <c r="T1049" s="103">
        <v>28.096</v>
      </c>
      <c r="U1049" s="103">
        <v>0.95399999999999996</v>
      </c>
      <c r="V1049" s="103">
        <v>5.4240000000000004</v>
      </c>
      <c r="W1049" s="103">
        <v>6.9240000000000004</v>
      </c>
      <c r="X1049" s="103">
        <v>6.024</v>
      </c>
      <c r="Y1049" s="103">
        <v>5.7240000000000002</v>
      </c>
      <c r="Z1049" s="103">
        <v>11.494</v>
      </c>
      <c r="AA1049" s="103">
        <v>1.2347999999999999</v>
      </c>
      <c r="AB1049" s="103">
        <v>11.14</v>
      </c>
      <c r="AC1049" s="103">
        <v>6.6779999999999999</v>
      </c>
      <c r="AD1049" s="103">
        <v>2.8159999999999998</v>
      </c>
      <c r="AE1049" s="103">
        <v>27.696000000000002</v>
      </c>
      <c r="AF1049" s="103">
        <v>3.1429999999999998</v>
      </c>
      <c r="AG1049" s="103">
        <v>14.856</v>
      </c>
      <c r="AH1049" s="103">
        <v>2.4620000000000002</v>
      </c>
      <c r="AI1049" s="103">
        <v>14.456</v>
      </c>
      <c r="AJ1049" s="103">
        <v>15.31</v>
      </c>
      <c r="AK1049" s="103">
        <v>4.8159999999999998</v>
      </c>
      <c r="AL1049" s="103">
        <v>5.1159999999999997</v>
      </c>
      <c r="AM1049" s="102">
        <v>10.74</v>
      </c>
    </row>
    <row r="1050" spans="16:39" x14ac:dyDescent="0.25">
      <c r="P1050" s="104">
        <v>1.0469999999999999</v>
      </c>
      <c r="Q1050" s="103">
        <v>2.1589999999999998</v>
      </c>
      <c r="R1050" s="103">
        <v>8.3239999999999998</v>
      </c>
      <c r="S1050" s="103">
        <v>0.80600000000000005</v>
      </c>
      <c r="T1050" s="103">
        <v>28.071999999999999</v>
      </c>
      <c r="U1050" s="103">
        <v>0.95299999999999996</v>
      </c>
      <c r="V1050" s="103">
        <v>5.4180000000000001</v>
      </c>
      <c r="W1050" s="103">
        <v>6.9180000000000001</v>
      </c>
      <c r="X1050" s="103">
        <v>6.0179999999999998</v>
      </c>
      <c r="Y1050" s="103">
        <v>5.718</v>
      </c>
      <c r="Z1050" s="103">
        <v>11.483000000000001</v>
      </c>
      <c r="AA1050" s="103">
        <v>1.2336</v>
      </c>
      <c r="AB1050" s="103">
        <v>11.13</v>
      </c>
      <c r="AC1050" s="103">
        <v>6.6710000000000003</v>
      </c>
      <c r="AD1050" s="103">
        <v>2.8119999999999998</v>
      </c>
      <c r="AE1050" s="103">
        <v>27.672000000000001</v>
      </c>
      <c r="AF1050" s="103">
        <v>3.1385000000000001</v>
      </c>
      <c r="AG1050" s="103">
        <v>14.842000000000001</v>
      </c>
      <c r="AH1050" s="103">
        <v>2.4590000000000001</v>
      </c>
      <c r="AI1050" s="103">
        <v>14.442</v>
      </c>
      <c r="AJ1050" s="103">
        <v>15.295</v>
      </c>
      <c r="AK1050" s="103">
        <v>4.8120000000000003</v>
      </c>
      <c r="AL1050" s="103">
        <v>5.1120000000000001</v>
      </c>
      <c r="AM1050" s="102">
        <v>10.73</v>
      </c>
    </row>
    <row r="1051" spans="16:39" x14ac:dyDescent="0.25">
      <c r="P1051" s="104">
        <v>1.048</v>
      </c>
      <c r="Q1051" s="103">
        <v>2.1560000000000001</v>
      </c>
      <c r="R1051" s="103">
        <v>8.3160000000000007</v>
      </c>
      <c r="S1051" s="103">
        <v>0.80400000000000005</v>
      </c>
      <c r="T1051" s="103">
        <v>28.047999999999998</v>
      </c>
      <c r="U1051" s="103">
        <v>0.95199999999999996</v>
      </c>
      <c r="V1051" s="103">
        <v>5.4119999999999999</v>
      </c>
      <c r="W1051" s="103">
        <v>6.9119999999999999</v>
      </c>
      <c r="X1051" s="103">
        <v>6.0119999999999996</v>
      </c>
      <c r="Y1051" s="103">
        <v>5.7119999999999997</v>
      </c>
      <c r="Z1051" s="103">
        <v>11.472</v>
      </c>
      <c r="AA1051" s="103">
        <v>1.2323999999999999</v>
      </c>
      <c r="AB1051" s="103">
        <v>11.12</v>
      </c>
      <c r="AC1051" s="103">
        <v>6.6639999999999997</v>
      </c>
      <c r="AD1051" s="103">
        <v>2.8079999999999998</v>
      </c>
      <c r="AE1051" s="103">
        <v>27.648</v>
      </c>
      <c r="AF1051" s="103">
        <v>3.1339999999999999</v>
      </c>
      <c r="AG1051" s="103">
        <v>14.827999999999999</v>
      </c>
      <c r="AH1051" s="103">
        <v>2.456</v>
      </c>
      <c r="AI1051" s="103">
        <v>14.428000000000001</v>
      </c>
      <c r="AJ1051" s="103">
        <v>15.28</v>
      </c>
      <c r="AK1051" s="103">
        <v>4.8079999999999998</v>
      </c>
      <c r="AL1051" s="103">
        <v>5.1079999999999997</v>
      </c>
      <c r="AM1051" s="102">
        <v>10.72</v>
      </c>
    </row>
    <row r="1052" spans="16:39" x14ac:dyDescent="0.25">
      <c r="P1052" s="104">
        <v>1.0489999999999999</v>
      </c>
      <c r="Q1052" s="103">
        <v>2.153</v>
      </c>
      <c r="R1052" s="103">
        <v>8.3079999999999998</v>
      </c>
      <c r="S1052" s="103">
        <v>0.80200000000000005</v>
      </c>
      <c r="T1052" s="103">
        <v>28.024000000000001</v>
      </c>
      <c r="U1052" s="103">
        <v>0.95099999999999996</v>
      </c>
      <c r="V1052" s="103">
        <v>5.4059999999999997</v>
      </c>
      <c r="W1052" s="103">
        <v>6.9059999999999997</v>
      </c>
      <c r="X1052" s="103">
        <v>6.0060000000000002</v>
      </c>
      <c r="Y1052" s="103">
        <v>5.7060000000000004</v>
      </c>
      <c r="Z1052" s="103">
        <v>11.461</v>
      </c>
      <c r="AA1052" s="103">
        <v>1.2312000000000001</v>
      </c>
      <c r="AB1052" s="103">
        <v>11.11</v>
      </c>
      <c r="AC1052" s="103">
        <v>6.657</v>
      </c>
      <c r="AD1052" s="103">
        <v>2.8039999999999998</v>
      </c>
      <c r="AE1052" s="103">
        <v>27.623999999999999</v>
      </c>
      <c r="AF1052" s="103">
        <v>3.1295000000000002</v>
      </c>
      <c r="AG1052" s="103">
        <v>14.814</v>
      </c>
      <c r="AH1052" s="103">
        <v>2.4529999999999998</v>
      </c>
      <c r="AI1052" s="103">
        <v>14.414</v>
      </c>
      <c r="AJ1052" s="103">
        <v>15.265000000000001</v>
      </c>
      <c r="AK1052" s="103">
        <v>4.8040000000000003</v>
      </c>
      <c r="AL1052" s="103">
        <v>5.1040000000000001</v>
      </c>
      <c r="AM1052" s="102">
        <v>10.71</v>
      </c>
    </row>
    <row r="1053" spans="16:39" x14ac:dyDescent="0.25">
      <c r="P1053" s="104">
        <v>1.05</v>
      </c>
      <c r="Q1053" s="103">
        <v>2.15</v>
      </c>
      <c r="R1053" s="103">
        <v>8.3000000000000007</v>
      </c>
      <c r="S1053" s="103">
        <v>0.8</v>
      </c>
      <c r="T1053" s="103">
        <v>28</v>
      </c>
      <c r="U1053" s="103">
        <v>0.95</v>
      </c>
      <c r="V1053" s="103">
        <v>5.4</v>
      </c>
      <c r="W1053" s="103">
        <v>6.9</v>
      </c>
      <c r="X1053" s="103">
        <v>6</v>
      </c>
      <c r="Y1053" s="103">
        <v>5.7</v>
      </c>
      <c r="Z1053" s="103">
        <v>11.45</v>
      </c>
      <c r="AA1053" s="103">
        <v>1.23</v>
      </c>
      <c r="AB1053" s="103">
        <v>11.1</v>
      </c>
      <c r="AC1053" s="103">
        <v>6.65</v>
      </c>
      <c r="AD1053" s="103">
        <v>2.8</v>
      </c>
      <c r="AE1053" s="103">
        <v>27.6</v>
      </c>
      <c r="AF1053" s="103">
        <v>3.125</v>
      </c>
      <c r="AG1053" s="103">
        <v>14.8</v>
      </c>
      <c r="AH1053" s="103">
        <v>2.4500000000000002</v>
      </c>
      <c r="AI1053" s="103">
        <v>14.4</v>
      </c>
      <c r="AJ1053" s="103">
        <v>15.25</v>
      </c>
      <c r="AK1053" s="103">
        <v>4.8</v>
      </c>
      <c r="AL1053" s="103">
        <v>5.0999999999999996</v>
      </c>
      <c r="AM1053" s="102">
        <v>10.7</v>
      </c>
    </row>
    <row r="1054" spans="16:39" x14ac:dyDescent="0.25">
      <c r="P1054" s="104">
        <v>1.0509999999999999</v>
      </c>
      <c r="Q1054" s="103">
        <v>2.1469999999999998</v>
      </c>
      <c r="R1054" s="103">
        <v>8.2919999999999998</v>
      </c>
      <c r="S1054" s="103">
        <v>0.79800000000000004</v>
      </c>
      <c r="T1054" s="103">
        <v>27.975999999999999</v>
      </c>
      <c r="U1054" s="103">
        <v>0.94899999999999995</v>
      </c>
      <c r="V1054" s="103">
        <v>5.3940000000000001</v>
      </c>
      <c r="W1054" s="103">
        <v>6.8940000000000001</v>
      </c>
      <c r="X1054" s="103">
        <v>5.9939999999999998</v>
      </c>
      <c r="Y1054" s="103">
        <v>5.694</v>
      </c>
      <c r="Z1054" s="103">
        <v>11.439</v>
      </c>
      <c r="AA1054" s="103">
        <v>1.2287999999999999</v>
      </c>
      <c r="AB1054" s="103">
        <v>11.09</v>
      </c>
      <c r="AC1054" s="103">
        <v>6.6429999999999998</v>
      </c>
      <c r="AD1054" s="103">
        <v>2.7959999999999998</v>
      </c>
      <c r="AE1054" s="103">
        <v>27.576000000000001</v>
      </c>
      <c r="AF1054" s="103">
        <v>3.1204999999999998</v>
      </c>
      <c r="AG1054" s="103">
        <v>14.786</v>
      </c>
      <c r="AH1054" s="103">
        <v>2.4470000000000001</v>
      </c>
      <c r="AI1054" s="103">
        <v>14.385999999999999</v>
      </c>
      <c r="AJ1054" s="103">
        <v>15.234999999999999</v>
      </c>
      <c r="AK1054" s="103">
        <v>4.7960000000000003</v>
      </c>
      <c r="AL1054" s="103">
        <v>5.0960000000000001</v>
      </c>
      <c r="AM1054" s="102">
        <v>10.69</v>
      </c>
    </row>
    <row r="1055" spans="16:39" x14ac:dyDescent="0.25">
      <c r="P1055" s="104">
        <v>1.052</v>
      </c>
      <c r="Q1055" s="103">
        <v>2.1440000000000001</v>
      </c>
      <c r="R1055" s="103">
        <v>8.2840000000000007</v>
      </c>
      <c r="S1055" s="103">
        <v>0.79600000000000004</v>
      </c>
      <c r="T1055" s="103">
        <v>27.952000000000002</v>
      </c>
      <c r="U1055" s="103">
        <v>0.94799999999999995</v>
      </c>
      <c r="V1055" s="103">
        <v>5.3879999999999999</v>
      </c>
      <c r="W1055" s="103">
        <v>6.8879999999999999</v>
      </c>
      <c r="X1055" s="103">
        <v>5.9880000000000004</v>
      </c>
      <c r="Y1055" s="103">
        <v>5.6879999999999997</v>
      </c>
      <c r="Z1055" s="103">
        <v>11.428000000000001</v>
      </c>
      <c r="AA1055" s="103">
        <v>1.2276</v>
      </c>
      <c r="AB1055" s="103">
        <v>11.08</v>
      </c>
      <c r="AC1055" s="103">
        <v>6.6360000000000001</v>
      </c>
      <c r="AD1055" s="103">
        <v>2.7919999999999998</v>
      </c>
      <c r="AE1055" s="103">
        <v>27.552</v>
      </c>
      <c r="AF1055" s="103">
        <v>3.1160000000000001</v>
      </c>
      <c r="AG1055" s="103">
        <v>14.772</v>
      </c>
      <c r="AH1055" s="103">
        <v>2.444</v>
      </c>
      <c r="AI1055" s="103">
        <v>14.372</v>
      </c>
      <c r="AJ1055" s="103">
        <v>15.22</v>
      </c>
      <c r="AK1055" s="103">
        <v>4.7919999999999998</v>
      </c>
      <c r="AL1055" s="103">
        <v>5.0919999999999996</v>
      </c>
      <c r="AM1055" s="102">
        <v>10.68</v>
      </c>
    </row>
    <row r="1056" spans="16:39" x14ac:dyDescent="0.25">
      <c r="P1056" s="104">
        <v>1.0529999999999999</v>
      </c>
      <c r="Q1056" s="103">
        <v>2.141</v>
      </c>
      <c r="R1056" s="103">
        <v>8.2759999999999998</v>
      </c>
      <c r="S1056" s="103">
        <v>0.79400000000000004</v>
      </c>
      <c r="T1056" s="103">
        <v>27.928000000000001</v>
      </c>
      <c r="U1056" s="103">
        <v>0.94699999999999995</v>
      </c>
      <c r="V1056" s="103">
        <v>5.3819999999999997</v>
      </c>
      <c r="W1056" s="103">
        <v>6.8819999999999997</v>
      </c>
      <c r="X1056" s="103">
        <v>5.9820000000000002</v>
      </c>
      <c r="Y1056" s="103">
        <v>5.6820000000000004</v>
      </c>
      <c r="Z1056" s="103">
        <v>11.417</v>
      </c>
      <c r="AA1056" s="103">
        <v>1.2263999999999999</v>
      </c>
      <c r="AB1056" s="103">
        <v>11.07</v>
      </c>
      <c r="AC1056" s="103">
        <v>6.6289999999999996</v>
      </c>
      <c r="AD1056" s="103">
        <v>2.7879999999999998</v>
      </c>
      <c r="AE1056" s="103">
        <v>27.527999999999999</v>
      </c>
      <c r="AF1056" s="103">
        <v>3.1114999999999999</v>
      </c>
      <c r="AG1056" s="103">
        <v>14.757999999999999</v>
      </c>
      <c r="AH1056" s="103">
        <v>2.4409999999999998</v>
      </c>
      <c r="AI1056" s="103">
        <v>14.358000000000001</v>
      </c>
      <c r="AJ1056" s="103">
        <v>15.205</v>
      </c>
      <c r="AK1056" s="103">
        <v>4.7880000000000003</v>
      </c>
      <c r="AL1056" s="103">
        <v>5.0880000000000001</v>
      </c>
      <c r="AM1056" s="102">
        <v>10.67</v>
      </c>
    </row>
    <row r="1057" spans="16:39" x14ac:dyDescent="0.25">
      <c r="P1057" s="104">
        <v>1.054</v>
      </c>
      <c r="Q1057" s="103">
        <v>2.1379999999999999</v>
      </c>
      <c r="R1057" s="103">
        <v>8.2680000000000007</v>
      </c>
      <c r="S1057" s="103">
        <v>0.79200000000000004</v>
      </c>
      <c r="T1057" s="103">
        <v>27.904</v>
      </c>
      <c r="U1057" s="103">
        <v>0.94599999999999995</v>
      </c>
      <c r="V1057" s="103">
        <v>5.3760000000000003</v>
      </c>
      <c r="W1057" s="103">
        <v>6.8760000000000003</v>
      </c>
      <c r="X1057" s="103">
        <v>5.976</v>
      </c>
      <c r="Y1057" s="103">
        <v>5.6760000000000002</v>
      </c>
      <c r="Z1057" s="103">
        <v>11.406000000000001</v>
      </c>
      <c r="AA1057" s="103">
        <v>1.2252000000000001</v>
      </c>
      <c r="AB1057" s="103">
        <v>11.06</v>
      </c>
      <c r="AC1057" s="103">
        <v>6.6219999999999999</v>
      </c>
      <c r="AD1057" s="103">
        <v>2.7839999999999998</v>
      </c>
      <c r="AE1057" s="103">
        <v>27.504000000000001</v>
      </c>
      <c r="AF1057" s="103">
        <v>3.1070000000000002</v>
      </c>
      <c r="AG1057" s="103">
        <v>14.744</v>
      </c>
      <c r="AH1057" s="103">
        <v>2.4380000000000002</v>
      </c>
      <c r="AI1057" s="103">
        <v>14.343999999999999</v>
      </c>
      <c r="AJ1057" s="103">
        <v>15.19</v>
      </c>
      <c r="AK1057" s="103">
        <v>4.7839999999999998</v>
      </c>
      <c r="AL1057" s="103">
        <v>5.0839999999999996</v>
      </c>
      <c r="AM1057" s="102">
        <v>10.66</v>
      </c>
    </row>
    <row r="1058" spans="16:39" x14ac:dyDescent="0.25">
      <c r="P1058" s="104">
        <v>1.0549999999999999</v>
      </c>
      <c r="Q1058" s="103">
        <v>2.1349999999999998</v>
      </c>
      <c r="R1058" s="103">
        <v>8.26</v>
      </c>
      <c r="S1058" s="103">
        <v>0.79</v>
      </c>
      <c r="T1058" s="103">
        <v>27.88</v>
      </c>
      <c r="U1058" s="103">
        <v>0.94499999999999995</v>
      </c>
      <c r="V1058" s="103">
        <v>5.37</v>
      </c>
      <c r="W1058" s="103">
        <v>6.87</v>
      </c>
      <c r="X1058" s="103">
        <v>5.97</v>
      </c>
      <c r="Y1058" s="103">
        <v>5.67</v>
      </c>
      <c r="Z1058" s="103">
        <v>11.395</v>
      </c>
      <c r="AA1058" s="103">
        <v>1.224</v>
      </c>
      <c r="AB1058" s="103">
        <v>11.05</v>
      </c>
      <c r="AC1058" s="103">
        <v>6.6150000000000002</v>
      </c>
      <c r="AD1058" s="103">
        <v>2.78</v>
      </c>
      <c r="AE1058" s="103">
        <v>27.48</v>
      </c>
      <c r="AF1058" s="103">
        <v>3.1025</v>
      </c>
      <c r="AG1058" s="103">
        <v>14.73</v>
      </c>
      <c r="AH1058" s="103">
        <v>2.4350000000000001</v>
      </c>
      <c r="AI1058" s="103">
        <v>14.33</v>
      </c>
      <c r="AJ1058" s="103">
        <v>15.175000000000001</v>
      </c>
      <c r="AK1058" s="103">
        <v>4.78</v>
      </c>
      <c r="AL1058" s="103">
        <v>5.08</v>
      </c>
      <c r="AM1058" s="102">
        <v>10.65</v>
      </c>
    </row>
    <row r="1059" spans="16:39" x14ac:dyDescent="0.25">
      <c r="P1059" s="104">
        <v>1.056</v>
      </c>
      <c r="Q1059" s="103">
        <v>2.1320000000000001</v>
      </c>
      <c r="R1059" s="103">
        <v>8.2520000000000007</v>
      </c>
      <c r="S1059" s="103">
        <v>0.78800000000000003</v>
      </c>
      <c r="T1059" s="103">
        <v>27.856000000000002</v>
      </c>
      <c r="U1059" s="103">
        <v>0.94399999999999995</v>
      </c>
      <c r="V1059" s="103">
        <v>5.3639999999999999</v>
      </c>
      <c r="W1059" s="103">
        <v>6.8639999999999999</v>
      </c>
      <c r="X1059" s="103">
        <v>5.9640000000000004</v>
      </c>
      <c r="Y1059" s="103">
        <v>5.6639999999999997</v>
      </c>
      <c r="Z1059" s="103">
        <v>11.384</v>
      </c>
      <c r="AA1059" s="103">
        <v>1.2228000000000001</v>
      </c>
      <c r="AB1059" s="103">
        <v>11.04</v>
      </c>
      <c r="AC1059" s="103">
        <v>6.6079999999999997</v>
      </c>
      <c r="AD1059" s="103">
        <v>2.7759999999999998</v>
      </c>
      <c r="AE1059" s="103">
        <v>27.456</v>
      </c>
      <c r="AF1059" s="103">
        <v>3.0979999999999999</v>
      </c>
      <c r="AG1059" s="103">
        <v>14.715999999999999</v>
      </c>
      <c r="AH1059" s="103">
        <v>2.4319999999999999</v>
      </c>
      <c r="AI1059" s="103">
        <v>14.316000000000001</v>
      </c>
      <c r="AJ1059" s="103">
        <v>15.16</v>
      </c>
      <c r="AK1059" s="103">
        <v>4.7759999999999998</v>
      </c>
      <c r="AL1059" s="103">
        <v>5.0759999999999996</v>
      </c>
      <c r="AM1059" s="102">
        <v>10.64</v>
      </c>
    </row>
    <row r="1060" spans="16:39" x14ac:dyDescent="0.25">
      <c r="P1060" s="104">
        <v>1.0569999999999999</v>
      </c>
      <c r="Q1060" s="103">
        <v>2.129</v>
      </c>
      <c r="R1060" s="103">
        <v>8.2439999999999998</v>
      </c>
      <c r="S1060" s="103">
        <v>0.78600000000000003</v>
      </c>
      <c r="T1060" s="103">
        <v>27.832000000000001</v>
      </c>
      <c r="U1060" s="103">
        <v>0.94299999999999995</v>
      </c>
      <c r="V1060" s="103">
        <v>5.3579999999999997</v>
      </c>
      <c r="W1060" s="103">
        <v>6.8579999999999997</v>
      </c>
      <c r="X1060" s="103">
        <v>5.9580000000000002</v>
      </c>
      <c r="Y1060" s="103">
        <v>5.6580000000000004</v>
      </c>
      <c r="Z1060" s="103">
        <v>11.372999999999999</v>
      </c>
      <c r="AA1060" s="103">
        <v>1.2216</v>
      </c>
      <c r="AB1060" s="103">
        <v>11.03</v>
      </c>
      <c r="AC1060" s="103">
        <v>6.601</v>
      </c>
      <c r="AD1060" s="103">
        <v>2.7719999999999998</v>
      </c>
      <c r="AE1060" s="103">
        <v>27.431999999999999</v>
      </c>
      <c r="AF1060" s="103">
        <v>3.0935000000000001</v>
      </c>
      <c r="AG1060" s="103">
        <v>14.702</v>
      </c>
      <c r="AH1060" s="103">
        <v>2.4289999999999998</v>
      </c>
      <c r="AI1060" s="103">
        <v>14.302</v>
      </c>
      <c r="AJ1060" s="103">
        <v>15.145</v>
      </c>
      <c r="AK1060" s="103">
        <v>4.7720000000000002</v>
      </c>
      <c r="AL1060" s="103">
        <v>5.0720000000000001</v>
      </c>
      <c r="AM1060" s="102">
        <v>10.63</v>
      </c>
    </row>
    <row r="1061" spans="16:39" x14ac:dyDescent="0.25">
      <c r="P1061" s="104">
        <v>1.0580000000000001</v>
      </c>
      <c r="Q1061" s="103">
        <v>2.1259999999999999</v>
      </c>
      <c r="R1061" s="103">
        <v>8.2360000000000007</v>
      </c>
      <c r="S1061" s="103">
        <v>0.78400000000000003</v>
      </c>
      <c r="T1061" s="103">
        <v>27.808</v>
      </c>
      <c r="U1061" s="103">
        <v>0.94199999999999995</v>
      </c>
      <c r="V1061" s="103">
        <v>5.3520000000000003</v>
      </c>
      <c r="W1061" s="103">
        <v>6.8520000000000003</v>
      </c>
      <c r="X1061" s="103">
        <v>5.952</v>
      </c>
      <c r="Y1061" s="103">
        <v>5.6520000000000001</v>
      </c>
      <c r="Z1061" s="103">
        <v>11.362</v>
      </c>
      <c r="AA1061" s="103">
        <v>1.2203999999999999</v>
      </c>
      <c r="AB1061" s="103">
        <v>11.02</v>
      </c>
      <c r="AC1061" s="103">
        <v>6.5940000000000003</v>
      </c>
      <c r="AD1061" s="103">
        <v>2.7679999999999998</v>
      </c>
      <c r="AE1061" s="103">
        <v>27.408000000000001</v>
      </c>
      <c r="AF1061" s="103">
        <v>3.089</v>
      </c>
      <c r="AG1061" s="103">
        <v>14.688000000000001</v>
      </c>
      <c r="AH1061" s="103">
        <v>2.4260000000000002</v>
      </c>
      <c r="AI1061" s="103">
        <v>14.288</v>
      </c>
      <c r="AJ1061" s="103">
        <v>15.13</v>
      </c>
      <c r="AK1061" s="103">
        <v>4.7679999999999998</v>
      </c>
      <c r="AL1061" s="103">
        <v>5.0679999999999996</v>
      </c>
      <c r="AM1061" s="102">
        <v>10.62</v>
      </c>
    </row>
    <row r="1062" spans="16:39" x14ac:dyDescent="0.25">
      <c r="P1062" s="104">
        <v>1.0589999999999999</v>
      </c>
      <c r="Q1062" s="103">
        <v>2.1230000000000002</v>
      </c>
      <c r="R1062" s="103">
        <v>8.2279999999999998</v>
      </c>
      <c r="S1062" s="103">
        <v>0.78200000000000003</v>
      </c>
      <c r="T1062" s="103">
        <v>27.783999999999999</v>
      </c>
      <c r="U1062" s="103">
        <v>0.94099999999999995</v>
      </c>
      <c r="V1062" s="103">
        <v>5.3460000000000001</v>
      </c>
      <c r="W1062" s="103">
        <v>6.8460000000000001</v>
      </c>
      <c r="X1062" s="103">
        <v>5.9459999999999997</v>
      </c>
      <c r="Y1062" s="103">
        <v>5.6459999999999999</v>
      </c>
      <c r="Z1062" s="103">
        <v>11.351000000000001</v>
      </c>
      <c r="AA1062" s="103">
        <v>1.2192000000000001</v>
      </c>
      <c r="AB1062" s="103">
        <v>11.01</v>
      </c>
      <c r="AC1062" s="103">
        <v>6.5869999999999997</v>
      </c>
      <c r="AD1062" s="103">
        <v>2.7639999999999998</v>
      </c>
      <c r="AE1062" s="103">
        <v>27.384</v>
      </c>
      <c r="AF1062" s="103">
        <v>3.0844999999999998</v>
      </c>
      <c r="AG1062" s="103">
        <v>14.673999999999999</v>
      </c>
      <c r="AH1062" s="103">
        <v>2.423</v>
      </c>
      <c r="AI1062" s="103">
        <v>14.273999999999999</v>
      </c>
      <c r="AJ1062" s="103">
        <v>15.115</v>
      </c>
      <c r="AK1062" s="103">
        <v>4.7640000000000002</v>
      </c>
      <c r="AL1062" s="103">
        <v>5.0640000000000001</v>
      </c>
      <c r="AM1062" s="102">
        <v>10.61</v>
      </c>
    </row>
    <row r="1063" spans="16:39" x14ac:dyDescent="0.25">
      <c r="P1063" s="104">
        <v>1.06</v>
      </c>
      <c r="Q1063" s="103">
        <v>2.12</v>
      </c>
      <c r="R1063" s="103">
        <v>8.2200000000000006</v>
      </c>
      <c r="S1063" s="103">
        <v>0.78</v>
      </c>
      <c r="T1063" s="103">
        <v>27.76</v>
      </c>
      <c r="U1063" s="103">
        <v>0.94</v>
      </c>
      <c r="V1063" s="103">
        <v>5.34</v>
      </c>
      <c r="W1063" s="103">
        <v>6.84</v>
      </c>
      <c r="X1063" s="103">
        <v>5.94</v>
      </c>
      <c r="Y1063" s="103">
        <v>5.64</v>
      </c>
      <c r="Z1063" s="103">
        <v>11.34</v>
      </c>
      <c r="AA1063" s="103">
        <v>1.218</v>
      </c>
      <c r="AB1063" s="103">
        <v>11</v>
      </c>
      <c r="AC1063" s="103">
        <v>6.58</v>
      </c>
      <c r="AD1063" s="103">
        <v>2.76</v>
      </c>
      <c r="AE1063" s="103">
        <v>27.36</v>
      </c>
      <c r="AF1063" s="103">
        <v>3.08</v>
      </c>
      <c r="AG1063" s="103">
        <v>14.66</v>
      </c>
      <c r="AH1063" s="103">
        <v>2.42</v>
      </c>
      <c r="AI1063" s="103">
        <v>14.26</v>
      </c>
      <c r="AJ1063" s="103">
        <v>15.1</v>
      </c>
      <c r="AK1063" s="103">
        <v>4.76</v>
      </c>
      <c r="AL1063" s="103">
        <v>5.0599999999999996</v>
      </c>
      <c r="AM1063" s="102">
        <v>10.6</v>
      </c>
    </row>
    <row r="1064" spans="16:39" x14ac:dyDescent="0.25">
      <c r="P1064" s="104">
        <v>1.0609999999999999</v>
      </c>
      <c r="Q1064" s="103">
        <v>2.117</v>
      </c>
      <c r="R1064" s="103">
        <v>8.2119999999999997</v>
      </c>
      <c r="S1064" s="103">
        <v>0.77800000000000002</v>
      </c>
      <c r="T1064" s="103">
        <v>27.736000000000001</v>
      </c>
      <c r="U1064" s="103">
        <v>0.93899999999999995</v>
      </c>
      <c r="V1064" s="103">
        <v>5.3339999999999996</v>
      </c>
      <c r="W1064" s="103">
        <v>6.8339999999999996</v>
      </c>
      <c r="X1064" s="103">
        <v>5.9340000000000002</v>
      </c>
      <c r="Y1064" s="103">
        <v>5.6340000000000003</v>
      </c>
      <c r="Z1064" s="103">
        <v>11.329000000000001</v>
      </c>
      <c r="AA1064" s="103">
        <v>1.2168000000000001</v>
      </c>
      <c r="AB1064" s="103">
        <v>10.99</v>
      </c>
      <c r="AC1064" s="103">
        <v>6.5730000000000004</v>
      </c>
      <c r="AD1064" s="103">
        <v>2.7559999999999998</v>
      </c>
      <c r="AE1064" s="103">
        <v>27.335999999999999</v>
      </c>
      <c r="AF1064" s="103">
        <v>3.0754999999999999</v>
      </c>
      <c r="AG1064" s="103">
        <v>14.646000000000001</v>
      </c>
      <c r="AH1064" s="103">
        <v>2.4169999999999998</v>
      </c>
      <c r="AI1064" s="103">
        <v>14.246</v>
      </c>
      <c r="AJ1064" s="103">
        <v>15.085000000000001</v>
      </c>
      <c r="AK1064" s="103">
        <v>4.7560000000000002</v>
      </c>
      <c r="AL1064" s="103">
        <v>5.056</v>
      </c>
      <c r="AM1064" s="102">
        <v>10.59</v>
      </c>
    </row>
    <row r="1065" spans="16:39" x14ac:dyDescent="0.25">
      <c r="P1065" s="104">
        <v>1.0620000000000001</v>
      </c>
      <c r="Q1065" s="103">
        <v>2.1139999999999999</v>
      </c>
      <c r="R1065" s="103">
        <v>8.2040000000000006</v>
      </c>
      <c r="S1065" s="103">
        <v>0.77600000000000002</v>
      </c>
      <c r="T1065" s="103">
        <v>27.712</v>
      </c>
      <c r="U1065" s="103">
        <v>0.93799999999999994</v>
      </c>
      <c r="V1065" s="103">
        <v>5.3280000000000003</v>
      </c>
      <c r="W1065" s="103">
        <v>6.8280000000000003</v>
      </c>
      <c r="X1065" s="103">
        <v>5.9279999999999999</v>
      </c>
      <c r="Y1065" s="103">
        <v>5.6280000000000001</v>
      </c>
      <c r="Z1065" s="103">
        <v>11.318</v>
      </c>
      <c r="AA1065" s="103">
        <v>1.2156</v>
      </c>
      <c r="AB1065" s="103">
        <v>10.98</v>
      </c>
      <c r="AC1065" s="103">
        <v>6.5659999999999998</v>
      </c>
      <c r="AD1065" s="103">
        <v>2.7519999999999998</v>
      </c>
      <c r="AE1065" s="103">
        <v>27.312000000000001</v>
      </c>
      <c r="AF1065" s="103">
        <v>3.0710000000000002</v>
      </c>
      <c r="AG1065" s="103">
        <v>14.632</v>
      </c>
      <c r="AH1065" s="103">
        <v>2.4140000000000001</v>
      </c>
      <c r="AI1065" s="103">
        <v>14.231999999999999</v>
      </c>
      <c r="AJ1065" s="103">
        <v>15.07</v>
      </c>
      <c r="AK1065" s="103">
        <v>4.7519999999999998</v>
      </c>
      <c r="AL1065" s="103">
        <v>5.0519999999999996</v>
      </c>
      <c r="AM1065" s="102">
        <v>10.58</v>
      </c>
    </row>
    <row r="1066" spans="16:39" x14ac:dyDescent="0.25">
      <c r="P1066" s="104">
        <v>1.0629999999999999</v>
      </c>
      <c r="Q1066" s="103">
        <v>2.1110000000000002</v>
      </c>
      <c r="R1066" s="103">
        <v>8.1959999999999997</v>
      </c>
      <c r="S1066" s="103">
        <v>0.77400000000000002</v>
      </c>
      <c r="T1066" s="103">
        <v>27.687999999999999</v>
      </c>
      <c r="U1066" s="103">
        <v>0.93700000000000006</v>
      </c>
      <c r="V1066" s="103">
        <v>5.3220000000000001</v>
      </c>
      <c r="W1066" s="103">
        <v>6.8220000000000001</v>
      </c>
      <c r="X1066" s="103">
        <v>5.9219999999999997</v>
      </c>
      <c r="Y1066" s="103">
        <v>5.6219999999999999</v>
      </c>
      <c r="Z1066" s="103">
        <v>11.307</v>
      </c>
      <c r="AA1066" s="103">
        <v>1.2143999999999999</v>
      </c>
      <c r="AB1066" s="103">
        <v>10.97</v>
      </c>
      <c r="AC1066" s="103">
        <v>6.5590000000000002</v>
      </c>
      <c r="AD1066" s="103">
        <v>2.7480000000000002</v>
      </c>
      <c r="AE1066" s="103">
        <v>27.288</v>
      </c>
      <c r="AF1066" s="103">
        <v>3.0665</v>
      </c>
      <c r="AG1066" s="103">
        <v>14.618</v>
      </c>
      <c r="AH1066" s="103">
        <v>2.411</v>
      </c>
      <c r="AI1066" s="103">
        <v>14.218</v>
      </c>
      <c r="AJ1066" s="103">
        <v>15.055</v>
      </c>
      <c r="AK1066" s="103">
        <v>4.7480000000000002</v>
      </c>
      <c r="AL1066" s="103">
        <v>5.048</v>
      </c>
      <c r="AM1066" s="102">
        <v>10.57</v>
      </c>
    </row>
    <row r="1067" spans="16:39" x14ac:dyDescent="0.25">
      <c r="P1067" s="104">
        <v>1.0640000000000001</v>
      </c>
      <c r="Q1067" s="103">
        <v>2.1080000000000001</v>
      </c>
      <c r="R1067" s="103">
        <v>8.1880000000000006</v>
      </c>
      <c r="S1067" s="103">
        <v>0.77200000000000002</v>
      </c>
      <c r="T1067" s="103">
        <v>27.664000000000001</v>
      </c>
      <c r="U1067" s="103">
        <v>0.93600000000000005</v>
      </c>
      <c r="V1067" s="103">
        <v>5.3159999999999998</v>
      </c>
      <c r="W1067" s="103">
        <v>6.8159999999999998</v>
      </c>
      <c r="X1067" s="103">
        <v>5.9160000000000004</v>
      </c>
      <c r="Y1067" s="103">
        <v>5.6159999999999997</v>
      </c>
      <c r="Z1067" s="103">
        <v>11.295999999999999</v>
      </c>
      <c r="AA1067" s="103">
        <v>1.2132000000000001</v>
      </c>
      <c r="AB1067" s="103">
        <v>10.96</v>
      </c>
      <c r="AC1067" s="103">
        <v>6.5519999999999996</v>
      </c>
      <c r="AD1067" s="103">
        <v>2.7440000000000002</v>
      </c>
      <c r="AE1067" s="103">
        <v>27.263999999999999</v>
      </c>
      <c r="AF1067" s="103">
        <v>3.0619999999999998</v>
      </c>
      <c r="AG1067" s="103">
        <v>14.603999999999999</v>
      </c>
      <c r="AH1067" s="103">
        <v>2.4079999999999999</v>
      </c>
      <c r="AI1067" s="103">
        <v>14.204000000000001</v>
      </c>
      <c r="AJ1067" s="103">
        <v>15.04</v>
      </c>
      <c r="AK1067" s="103">
        <v>4.7439999999999998</v>
      </c>
      <c r="AL1067" s="103">
        <v>5.0439999999999996</v>
      </c>
      <c r="AM1067" s="102">
        <v>10.56</v>
      </c>
    </row>
    <row r="1068" spans="16:39" x14ac:dyDescent="0.25">
      <c r="P1068" s="104">
        <v>1.0649999999999999</v>
      </c>
      <c r="Q1068" s="103">
        <v>2.105</v>
      </c>
      <c r="R1068" s="103">
        <v>8.18</v>
      </c>
      <c r="S1068" s="103">
        <v>0.77</v>
      </c>
      <c r="T1068" s="103">
        <v>27.64</v>
      </c>
      <c r="U1068" s="103">
        <v>0.93500000000000005</v>
      </c>
      <c r="V1068" s="103">
        <v>5.31</v>
      </c>
      <c r="W1068" s="103">
        <v>6.81</v>
      </c>
      <c r="X1068" s="103">
        <v>5.91</v>
      </c>
      <c r="Y1068" s="103">
        <v>5.61</v>
      </c>
      <c r="Z1068" s="103">
        <v>11.285</v>
      </c>
      <c r="AA1068" s="103">
        <v>1.212</v>
      </c>
      <c r="AB1068" s="103">
        <v>10.95</v>
      </c>
      <c r="AC1068" s="103">
        <v>6.5449999999999999</v>
      </c>
      <c r="AD1068" s="103">
        <v>2.74</v>
      </c>
      <c r="AE1068" s="103">
        <v>27.24</v>
      </c>
      <c r="AF1068" s="103">
        <v>3.0575000000000001</v>
      </c>
      <c r="AG1068" s="103">
        <v>14.59</v>
      </c>
      <c r="AH1068" s="103">
        <v>2.4049999999999998</v>
      </c>
      <c r="AI1068" s="103">
        <v>14.19</v>
      </c>
      <c r="AJ1068" s="103">
        <v>15.025</v>
      </c>
      <c r="AK1068" s="103">
        <v>4.74</v>
      </c>
      <c r="AL1068" s="103">
        <v>5.04</v>
      </c>
      <c r="AM1068" s="102">
        <v>10.55</v>
      </c>
    </row>
    <row r="1069" spans="16:39" x14ac:dyDescent="0.25">
      <c r="P1069" s="104">
        <v>1.0660000000000001</v>
      </c>
      <c r="Q1069" s="103">
        <v>2.1019999999999999</v>
      </c>
      <c r="R1069" s="103">
        <v>8.1720000000000006</v>
      </c>
      <c r="S1069" s="103">
        <v>0.76800000000000002</v>
      </c>
      <c r="T1069" s="103">
        <v>27.616</v>
      </c>
      <c r="U1069" s="103">
        <v>0.93400000000000005</v>
      </c>
      <c r="V1069" s="103">
        <v>5.3040000000000003</v>
      </c>
      <c r="W1069" s="103">
        <v>6.8040000000000003</v>
      </c>
      <c r="X1069" s="103">
        <v>5.9039999999999999</v>
      </c>
      <c r="Y1069" s="103">
        <v>5.6040000000000001</v>
      </c>
      <c r="Z1069" s="103">
        <v>11.273999999999999</v>
      </c>
      <c r="AA1069" s="103">
        <v>1.2108000000000001</v>
      </c>
      <c r="AB1069" s="103">
        <v>10.94</v>
      </c>
      <c r="AC1069" s="103">
        <v>6.5380000000000003</v>
      </c>
      <c r="AD1069" s="103">
        <v>2.7360000000000002</v>
      </c>
      <c r="AE1069" s="103">
        <v>27.216000000000001</v>
      </c>
      <c r="AF1069" s="103">
        <v>3.0529999999999999</v>
      </c>
      <c r="AG1069" s="103">
        <v>14.576000000000001</v>
      </c>
      <c r="AH1069" s="103">
        <v>2.4020000000000001</v>
      </c>
      <c r="AI1069" s="103">
        <v>14.176</v>
      </c>
      <c r="AJ1069" s="103">
        <v>15.01</v>
      </c>
      <c r="AK1069" s="103">
        <v>4.7359999999999998</v>
      </c>
      <c r="AL1069" s="103">
        <v>5.0359999999999996</v>
      </c>
      <c r="AM1069" s="102">
        <v>10.54</v>
      </c>
    </row>
    <row r="1070" spans="16:39" x14ac:dyDescent="0.25">
      <c r="P1070" s="104">
        <v>1.0669999999999999</v>
      </c>
      <c r="Q1070" s="103">
        <v>2.0990000000000002</v>
      </c>
      <c r="R1070" s="103">
        <v>8.1639999999999997</v>
      </c>
      <c r="S1070" s="103">
        <v>0.76600000000000001</v>
      </c>
      <c r="T1070" s="103">
        <v>27.591999999999999</v>
      </c>
      <c r="U1070" s="103">
        <v>0.93300000000000005</v>
      </c>
      <c r="V1070" s="103">
        <v>5.298</v>
      </c>
      <c r="W1070" s="103">
        <v>6.798</v>
      </c>
      <c r="X1070" s="103">
        <v>5.8979999999999997</v>
      </c>
      <c r="Y1070" s="103">
        <v>5.5979999999999999</v>
      </c>
      <c r="Z1070" s="103">
        <v>11.263</v>
      </c>
      <c r="AA1070" s="103">
        <v>1.2096</v>
      </c>
      <c r="AB1070" s="103">
        <v>10.93</v>
      </c>
      <c r="AC1070" s="103">
        <v>6.5309999999999997</v>
      </c>
      <c r="AD1070" s="103">
        <v>2.7320000000000002</v>
      </c>
      <c r="AE1070" s="103">
        <v>27.192</v>
      </c>
      <c r="AF1070" s="103">
        <v>3.0485000000000002</v>
      </c>
      <c r="AG1070" s="103">
        <v>14.561999999999999</v>
      </c>
      <c r="AH1070" s="103">
        <v>2.399</v>
      </c>
      <c r="AI1070" s="103">
        <v>14.162000000000001</v>
      </c>
      <c r="AJ1070" s="103">
        <v>14.994999999999999</v>
      </c>
      <c r="AK1070" s="103">
        <v>4.7320000000000002</v>
      </c>
      <c r="AL1070" s="103">
        <v>5.032</v>
      </c>
      <c r="AM1070" s="102">
        <v>10.53</v>
      </c>
    </row>
    <row r="1071" spans="16:39" x14ac:dyDescent="0.25">
      <c r="P1071" s="104">
        <v>1.0680000000000001</v>
      </c>
      <c r="Q1071" s="103">
        <v>2.0960000000000001</v>
      </c>
      <c r="R1071" s="103">
        <v>8.1560000000000006</v>
      </c>
      <c r="S1071" s="103">
        <v>0.76400000000000001</v>
      </c>
      <c r="T1071" s="103">
        <v>27.568000000000001</v>
      </c>
      <c r="U1071" s="103">
        <v>0.93200000000000005</v>
      </c>
      <c r="V1071" s="103">
        <v>5.2919999999999998</v>
      </c>
      <c r="W1071" s="103">
        <v>6.7919999999999998</v>
      </c>
      <c r="X1071" s="103">
        <v>5.8920000000000003</v>
      </c>
      <c r="Y1071" s="103">
        <v>5.5919999999999996</v>
      </c>
      <c r="Z1071" s="103">
        <v>11.252000000000001</v>
      </c>
      <c r="AA1071" s="103">
        <v>1.2083999999999999</v>
      </c>
      <c r="AB1071" s="103">
        <v>10.92</v>
      </c>
      <c r="AC1071" s="103">
        <v>6.524</v>
      </c>
      <c r="AD1071" s="103">
        <v>2.7280000000000002</v>
      </c>
      <c r="AE1071" s="103">
        <v>27.167999999999999</v>
      </c>
      <c r="AF1071" s="103">
        <v>3.044</v>
      </c>
      <c r="AG1071" s="103">
        <v>14.548</v>
      </c>
      <c r="AH1071" s="103">
        <v>2.3959999999999999</v>
      </c>
      <c r="AI1071" s="103">
        <v>14.148</v>
      </c>
      <c r="AJ1071" s="103">
        <v>14.98</v>
      </c>
      <c r="AK1071" s="103">
        <v>4.7279999999999998</v>
      </c>
      <c r="AL1071" s="103">
        <v>5.0279999999999996</v>
      </c>
      <c r="AM1071" s="102">
        <v>10.52</v>
      </c>
    </row>
    <row r="1072" spans="16:39" x14ac:dyDescent="0.25">
      <c r="P1072" s="104">
        <v>1.069</v>
      </c>
      <c r="Q1072" s="103">
        <v>2.093</v>
      </c>
      <c r="R1072" s="103">
        <v>8.1479999999999997</v>
      </c>
      <c r="S1072" s="103">
        <v>0.76200000000000001</v>
      </c>
      <c r="T1072" s="103">
        <v>27.544</v>
      </c>
      <c r="U1072" s="103">
        <v>0.93100000000000005</v>
      </c>
      <c r="V1072" s="103">
        <v>5.2859999999999996</v>
      </c>
      <c r="W1072" s="103">
        <v>6.7859999999999996</v>
      </c>
      <c r="X1072" s="103">
        <v>5.8860000000000001</v>
      </c>
      <c r="Y1072" s="103">
        <v>5.5860000000000003</v>
      </c>
      <c r="Z1072" s="103">
        <v>11.241</v>
      </c>
      <c r="AA1072" s="103">
        <v>1.2072000000000001</v>
      </c>
      <c r="AB1072" s="103">
        <v>10.91</v>
      </c>
      <c r="AC1072" s="103">
        <v>6.5170000000000003</v>
      </c>
      <c r="AD1072" s="103">
        <v>2.7240000000000002</v>
      </c>
      <c r="AE1072" s="103">
        <v>27.143999999999998</v>
      </c>
      <c r="AF1072" s="103">
        <v>3.0394999999999999</v>
      </c>
      <c r="AG1072" s="103">
        <v>14.534000000000001</v>
      </c>
      <c r="AH1072" s="103">
        <v>2.3929999999999998</v>
      </c>
      <c r="AI1072" s="103">
        <v>14.134</v>
      </c>
      <c r="AJ1072" s="103">
        <v>14.965</v>
      </c>
      <c r="AK1072" s="103">
        <v>4.7240000000000002</v>
      </c>
      <c r="AL1072" s="103">
        <v>5.024</v>
      </c>
      <c r="AM1072" s="102">
        <v>10.51</v>
      </c>
    </row>
    <row r="1073" spans="16:39" x14ac:dyDescent="0.25">
      <c r="P1073" s="104">
        <v>1.07</v>
      </c>
      <c r="Q1073" s="103">
        <v>2.09</v>
      </c>
      <c r="R1073" s="103">
        <v>8.14</v>
      </c>
      <c r="S1073" s="103">
        <v>0.76</v>
      </c>
      <c r="T1073" s="103">
        <v>27.52</v>
      </c>
      <c r="U1073" s="103">
        <v>0.93</v>
      </c>
      <c r="V1073" s="103">
        <v>5.28</v>
      </c>
      <c r="W1073" s="103">
        <v>6.78</v>
      </c>
      <c r="X1073" s="103">
        <v>5.88</v>
      </c>
      <c r="Y1073" s="103">
        <v>5.58</v>
      </c>
      <c r="Z1073" s="103">
        <v>11.23</v>
      </c>
      <c r="AA1073" s="103">
        <v>1.206</v>
      </c>
      <c r="AB1073" s="103">
        <v>10.9</v>
      </c>
      <c r="AC1073" s="103">
        <v>6.51</v>
      </c>
      <c r="AD1073" s="103">
        <v>2.72</v>
      </c>
      <c r="AE1073" s="103">
        <v>27.12</v>
      </c>
      <c r="AF1073" s="103">
        <v>3.0350000000000001</v>
      </c>
      <c r="AG1073" s="103">
        <v>14.52</v>
      </c>
      <c r="AH1073" s="103">
        <v>2.39</v>
      </c>
      <c r="AI1073" s="103">
        <v>14.12</v>
      </c>
      <c r="AJ1073" s="103">
        <v>14.95</v>
      </c>
      <c r="AK1073" s="103">
        <v>4.72</v>
      </c>
      <c r="AL1073" s="103">
        <v>5.0199999999999996</v>
      </c>
      <c r="AM1073" s="102">
        <v>10.5</v>
      </c>
    </row>
    <row r="1074" spans="16:39" x14ac:dyDescent="0.25">
      <c r="P1074" s="104">
        <v>1.071</v>
      </c>
      <c r="Q1074" s="103">
        <v>2.0870000000000002</v>
      </c>
      <c r="R1074" s="103">
        <v>8.1319999999999997</v>
      </c>
      <c r="S1074" s="103">
        <v>0.75800000000000001</v>
      </c>
      <c r="T1074" s="103">
        <v>27.495999999999999</v>
      </c>
      <c r="U1074" s="103">
        <v>0.92900000000000005</v>
      </c>
      <c r="V1074" s="103">
        <v>5.274</v>
      </c>
      <c r="W1074" s="103">
        <v>6.774</v>
      </c>
      <c r="X1074" s="103">
        <v>5.8739999999999997</v>
      </c>
      <c r="Y1074" s="103">
        <v>5.5739999999999998</v>
      </c>
      <c r="Z1074" s="103">
        <v>11.218999999999999</v>
      </c>
      <c r="AA1074" s="103">
        <v>1.2048000000000001</v>
      </c>
      <c r="AB1074" s="103">
        <v>10.89</v>
      </c>
      <c r="AC1074" s="103">
        <v>6.5030000000000001</v>
      </c>
      <c r="AD1074" s="103">
        <v>2.7160000000000002</v>
      </c>
      <c r="AE1074" s="103">
        <v>27.096</v>
      </c>
      <c r="AF1074" s="103">
        <v>3.0305</v>
      </c>
      <c r="AG1074" s="103">
        <v>14.506</v>
      </c>
      <c r="AH1074" s="103">
        <v>2.387</v>
      </c>
      <c r="AI1074" s="103">
        <v>14.106</v>
      </c>
      <c r="AJ1074" s="103">
        <v>14.935</v>
      </c>
      <c r="AK1074" s="103">
        <v>4.7160000000000002</v>
      </c>
      <c r="AL1074" s="103">
        <v>5.016</v>
      </c>
      <c r="AM1074" s="102">
        <v>10.49</v>
      </c>
    </row>
    <row r="1075" spans="16:39" x14ac:dyDescent="0.25">
      <c r="P1075" s="104">
        <v>1.0720000000000001</v>
      </c>
      <c r="Q1075" s="103">
        <v>2.0840000000000001</v>
      </c>
      <c r="R1075" s="103">
        <v>8.1240000000000006</v>
      </c>
      <c r="S1075" s="103">
        <v>0.75600000000000001</v>
      </c>
      <c r="T1075" s="103">
        <v>27.472000000000001</v>
      </c>
      <c r="U1075" s="103">
        <v>0.92800000000000005</v>
      </c>
      <c r="V1075" s="103">
        <v>5.2679999999999998</v>
      </c>
      <c r="W1075" s="103">
        <v>6.7679999999999998</v>
      </c>
      <c r="X1075" s="103">
        <v>5.8680000000000003</v>
      </c>
      <c r="Y1075" s="103">
        <v>5.5679999999999996</v>
      </c>
      <c r="Z1075" s="103">
        <v>11.208</v>
      </c>
      <c r="AA1075" s="103">
        <v>1.2036</v>
      </c>
      <c r="AB1075" s="103">
        <v>10.88</v>
      </c>
      <c r="AC1075" s="103">
        <v>6.4960000000000004</v>
      </c>
      <c r="AD1075" s="103">
        <v>2.7120000000000002</v>
      </c>
      <c r="AE1075" s="103">
        <v>27.071999999999999</v>
      </c>
      <c r="AF1075" s="103">
        <v>3.0259999999999998</v>
      </c>
      <c r="AG1075" s="103">
        <v>14.492000000000001</v>
      </c>
      <c r="AH1075" s="103">
        <v>2.3839999999999999</v>
      </c>
      <c r="AI1075" s="103">
        <v>14.092000000000001</v>
      </c>
      <c r="AJ1075" s="103">
        <v>14.92</v>
      </c>
      <c r="AK1075" s="103">
        <v>4.7119999999999997</v>
      </c>
      <c r="AL1075" s="103">
        <v>5.0119999999999996</v>
      </c>
      <c r="AM1075" s="102">
        <v>10.48</v>
      </c>
    </row>
    <row r="1076" spans="16:39" x14ac:dyDescent="0.25">
      <c r="P1076" s="104">
        <v>1.073</v>
      </c>
      <c r="Q1076" s="103">
        <v>2.081</v>
      </c>
      <c r="R1076" s="103">
        <v>8.1159999999999997</v>
      </c>
      <c r="S1076" s="103">
        <v>0.754</v>
      </c>
      <c r="T1076" s="103">
        <v>27.448</v>
      </c>
      <c r="U1076" s="103">
        <v>0.92700000000000005</v>
      </c>
      <c r="V1076" s="103">
        <v>5.2619999999999996</v>
      </c>
      <c r="W1076" s="103">
        <v>6.7619999999999996</v>
      </c>
      <c r="X1076" s="103">
        <v>5.8620000000000001</v>
      </c>
      <c r="Y1076" s="103">
        <v>5.5620000000000003</v>
      </c>
      <c r="Z1076" s="103">
        <v>11.196999999999999</v>
      </c>
      <c r="AA1076" s="103">
        <v>1.2023999999999999</v>
      </c>
      <c r="AB1076" s="103">
        <v>10.87</v>
      </c>
      <c r="AC1076" s="103">
        <v>6.4889999999999999</v>
      </c>
      <c r="AD1076" s="103">
        <v>2.7080000000000002</v>
      </c>
      <c r="AE1076" s="103">
        <v>27.047999999999998</v>
      </c>
      <c r="AF1076" s="103">
        <v>3.0215000000000001</v>
      </c>
      <c r="AG1076" s="103">
        <v>14.478</v>
      </c>
      <c r="AH1076" s="103">
        <v>2.3809999999999998</v>
      </c>
      <c r="AI1076" s="103">
        <v>14.077999999999999</v>
      </c>
      <c r="AJ1076" s="103">
        <v>14.904999999999999</v>
      </c>
      <c r="AK1076" s="103">
        <v>4.7080000000000002</v>
      </c>
      <c r="AL1076" s="103">
        <v>5.008</v>
      </c>
      <c r="AM1076" s="102">
        <v>10.47</v>
      </c>
    </row>
    <row r="1077" spans="16:39" x14ac:dyDescent="0.25">
      <c r="P1077" s="104">
        <v>1.0740000000000001</v>
      </c>
      <c r="Q1077" s="103">
        <v>2.0779999999999998</v>
      </c>
      <c r="R1077" s="103">
        <v>8.1080000000000005</v>
      </c>
      <c r="S1077" s="103">
        <v>0.752</v>
      </c>
      <c r="T1077" s="103">
        <v>27.423999999999999</v>
      </c>
      <c r="U1077" s="103">
        <v>0.92600000000000005</v>
      </c>
      <c r="V1077" s="103">
        <v>5.2560000000000002</v>
      </c>
      <c r="W1077" s="103">
        <v>6.7560000000000002</v>
      </c>
      <c r="X1077" s="103">
        <v>5.8559999999999999</v>
      </c>
      <c r="Y1077" s="103">
        <v>5.556</v>
      </c>
      <c r="Z1077" s="103">
        <v>11.186</v>
      </c>
      <c r="AA1077" s="103">
        <v>1.2012</v>
      </c>
      <c r="AB1077" s="103">
        <v>10.86</v>
      </c>
      <c r="AC1077" s="103">
        <v>6.4820000000000002</v>
      </c>
      <c r="AD1077" s="103">
        <v>2.7040000000000002</v>
      </c>
      <c r="AE1077" s="103">
        <v>27.024000000000001</v>
      </c>
      <c r="AF1077" s="103">
        <v>3.0169999999999999</v>
      </c>
      <c r="AG1077" s="103">
        <v>14.464</v>
      </c>
      <c r="AH1077" s="103">
        <v>2.3780000000000001</v>
      </c>
      <c r="AI1077" s="103">
        <v>14.064</v>
      </c>
      <c r="AJ1077" s="103">
        <v>14.89</v>
      </c>
      <c r="AK1077" s="103">
        <v>4.7039999999999997</v>
      </c>
      <c r="AL1077" s="103">
        <v>5.0039999999999996</v>
      </c>
      <c r="AM1077" s="102">
        <v>10.46</v>
      </c>
    </row>
    <row r="1078" spans="16:39" x14ac:dyDescent="0.25">
      <c r="P1078" s="104">
        <v>1.075</v>
      </c>
      <c r="Q1078" s="103">
        <v>2.0750000000000002</v>
      </c>
      <c r="R1078" s="103">
        <v>8.1</v>
      </c>
      <c r="S1078" s="103">
        <v>0.75</v>
      </c>
      <c r="T1078" s="103">
        <v>27.4</v>
      </c>
      <c r="U1078" s="103">
        <v>0.92500000000000004</v>
      </c>
      <c r="V1078" s="103">
        <v>5.25</v>
      </c>
      <c r="W1078" s="103">
        <v>6.75</v>
      </c>
      <c r="X1078" s="103">
        <v>5.85</v>
      </c>
      <c r="Y1078" s="103">
        <v>5.55</v>
      </c>
      <c r="Z1078" s="103">
        <v>11.175000000000001</v>
      </c>
      <c r="AA1078" s="103">
        <v>1.2</v>
      </c>
      <c r="AB1078" s="103">
        <v>10.85</v>
      </c>
      <c r="AC1078" s="103">
        <v>6.4749999999999996</v>
      </c>
      <c r="AD1078" s="103">
        <v>2.7</v>
      </c>
      <c r="AE1078" s="103">
        <v>27</v>
      </c>
      <c r="AF1078" s="103">
        <v>3.0125000000000002</v>
      </c>
      <c r="AG1078" s="103">
        <v>14.45</v>
      </c>
      <c r="AH1078" s="103">
        <v>2.375</v>
      </c>
      <c r="AI1078" s="103">
        <v>14.05</v>
      </c>
      <c r="AJ1078" s="103">
        <v>14.875</v>
      </c>
      <c r="AK1078" s="103">
        <v>4.7</v>
      </c>
      <c r="AL1078" s="103">
        <v>5</v>
      </c>
      <c r="AM1078" s="102">
        <v>10.45</v>
      </c>
    </row>
    <row r="1079" spans="16:39" x14ac:dyDescent="0.25">
      <c r="P1079" s="104">
        <v>1.0760000000000001</v>
      </c>
      <c r="Q1079" s="103">
        <v>2.0720000000000001</v>
      </c>
      <c r="R1079" s="103">
        <v>8.0920000000000005</v>
      </c>
      <c r="S1079" s="103">
        <v>0.748</v>
      </c>
      <c r="T1079" s="103">
        <v>27.376000000000001</v>
      </c>
      <c r="U1079" s="103">
        <v>0.92400000000000004</v>
      </c>
      <c r="V1079" s="103">
        <v>5.2439999999999998</v>
      </c>
      <c r="W1079" s="103">
        <v>6.7439999999999998</v>
      </c>
      <c r="X1079" s="103">
        <v>5.8440000000000003</v>
      </c>
      <c r="Y1079" s="103">
        <v>5.5439999999999996</v>
      </c>
      <c r="Z1079" s="103">
        <v>11.164</v>
      </c>
      <c r="AA1079" s="103">
        <v>1.1988000000000001</v>
      </c>
      <c r="AB1079" s="103">
        <v>10.84</v>
      </c>
      <c r="AC1079" s="103">
        <v>6.468</v>
      </c>
      <c r="AD1079" s="103">
        <v>2.6960000000000002</v>
      </c>
      <c r="AE1079" s="103">
        <v>26.975999999999999</v>
      </c>
      <c r="AF1079" s="103">
        <v>3.008</v>
      </c>
      <c r="AG1079" s="103">
        <v>14.436</v>
      </c>
      <c r="AH1079" s="103">
        <v>2.3719999999999999</v>
      </c>
      <c r="AI1079" s="103">
        <v>14.036</v>
      </c>
      <c r="AJ1079" s="103">
        <v>14.86</v>
      </c>
      <c r="AK1079" s="103">
        <v>4.6959999999999997</v>
      </c>
      <c r="AL1079" s="103">
        <v>4.9960000000000004</v>
      </c>
      <c r="AM1079" s="102">
        <v>10.44</v>
      </c>
    </row>
    <row r="1080" spans="16:39" x14ac:dyDescent="0.25">
      <c r="P1080" s="104">
        <v>1.077</v>
      </c>
      <c r="Q1080" s="103">
        <v>2.069</v>
      </c>
      <c r="R1080" s="103">
        <v>8.0839999999999996</v>
      </c>
      <c r="S1080" s="103">
        <v>0.746</v>
      </c>
      <c r="T1080" s="103">
        <v>27.352</v>
      </c>
      <c r="U1080" s="103">
        <v>0.92300000000000004</v>
      </c>
      <c r="V1080" s="103">
        <v>5.2380000000000004</v>
      </c>
      <c r="W1080" s="103">
        <v>6.7380000000000004</v>
      </c>
      <c r="X1080" s="103">
        <v>5.8380000000000001</v>
      </c>
      <c r="Y1080" s="103">
        <v>5.5380000000000003</v>
      </c>
      <c r="Z1080" s="103">
        <v>11.153</v>
      </c>
      <c r="AA1080" s="103">
        <v>1.1976</v>
      </c>
      <c r="AB1080" s="103">
        <v>10.83</v>
      </c>
      <c r="AC1080" s="103">
        <v>6.4610000000000003</v>
      </c>
      <c r="AD1080" s="103">
        <v>2.6920000000000002</v>
      </c>
      <c r="AE1080" s="103">
        <v>26.952000000000002</v>
      </c>
      <c r="AF1080" s="103">
        <v>3.0034999999999998</v>
      </c>
      <c r="AG1080" s="103">
        <v>14.422000000000001</v>
      </c>
      <c r="AH1080" s="103">
        <v>2.3690000000000002</v>
      </c>
      <c r="AI1080" s="103">
        <v>14.022</v>
      </c>
      <c r="AJ1080" s="103">
        <v>14.845000000000001</v>
      </c>
      <c r="AK1080" s="103">
        <v>4.6920000000000002</v>
      </c>
      <c r="AL1080" s="103">
        <v>4.992</v>
      </c>
      <c r="AM1080" s="102">
        <v>10.43</v>
      </c>
    </row>
    <row r="1081" spans="16:39" x14ac:dyDescent="0.25">
      <c r="P1081" s="104">
        <v>1.0780000000000001</v>
      </c>
      <c r="Q1081" s="103">
        <v>2.0659999999999998</v>
      </c>
      <c r="R1081" s="103">
        <v>8.0760000000000005</v>
      </c>
      <c r="S1081" s="103">
        <v>0.74399999999999999</v>
      </c>
      <c r="T1081" s="103">
        <v>27.327999999999999</v>
      </c>
      <c r="U1081" s="103">
        <v>0.92200000000000004</v>
      </c>
      <c r="V1081" s="103">
        <v>5.2320000000000002</v>
      </c>
      <c r="W1081" s="103">
        <v>6.7320000000000002</v>
      </c>
      <c r="X1081" s="103">
        <v>5.8319999999999999</v>
      </c>
      <c r="Y1081" s="103">
        <v>5.532</v>
      </c>
      <c r="Z1081" s="103">
        <v>11.141999999999999</v>
      </c>
      <c r="AA1081" s="103">
        <v>1.1963999999999999</v>
      </c>
      <c r="AB1081" s="103">
        <v>10.82</v>
      </c>
      <c r="AC1081" s="103">
        <v>6.4539999999999997</v>
      </c>
      <c r="AD1081" s="103">
        <v>2.6880000000000002</v>
      </c>
      <c r="AE1081" s="103">
        <v>26.928000000000001</v>
      </c>
      <c r="AF1081" s="103">
        <v>2.9990000000000001</v>
      </c>
      <c r="AG1081" s="103">
        <v>14.407999999999999</v>
      </c>
      <c r="AH1081" s="103">
        <v>2.3660000000000001</v>
      </c>
      <c r="AI1081" s="103">
        <v>14.007999999999999</v>
      </c>
      <c r="AJ1081" s="103">
        <v>14.83</v>
      </c>
      <c r="AK1081" s="103">
        <v>4.6879999999999997</v>
      </c>
      <c r="AL1081" s="103">
        <v>4.9880000000000004</v>
      </c>
      <c r="AM1081" s="102">
        <v>10.42</v>
      </c>
    </row>
    <row r="1082" spans="16:39" x14ac:dyDescent="0.25">
      <c r="P1082" s="104">
        <v>1.079</v>
      </c>
      <c r="Q1082" s="103">
        <v>2.0630000000000002</v>
      </c>
      <c r="R1082" s="103">
        <v>8.0679999999999996</v>
      </c>
      <c r="S1082" s="103">
        <v>0.74199999999999999</v>
      </c>
      <c r="T1082" s="103">
        <v>27.303999999999998</v>
      </c>
      <c r="U1082" s="103">
        <v>0.92100000000000004</v>
      </c>
      <c r="V1082" s="103">
        <v>5.226</v>
      </c>
      <c r="W1082" s="103">
        <v>6.726</v>
      </c>
      <c r="X1082" s="103">
        <v>5.8259999999999996</v>
      </c>
      <c r="Y1082" s="103">
        <v>5.5259999999999998</v>
      </c>
      <c r="Z1082" s="103">
        <v>11.131</v>
      </c>
      <c r="AA1082" s="103">
        <v>1.1952</v>
      </c>
      <c r="AB1082" s="103">
        <v>10.81</v>
      </c>
      <c r="AC1082" s="103">
        <v>6.4470000000000001</v>
      </c>
      <c r="AD1082" s="103">
        <v>2.6840000000000002</v>
      </c>
      <c r="AE1082" s="103">
        <v>26.904</v>
      </c>
      <c r="AF1082" s="103">
        <v>2.9944999999999999</v>
      </c>
      <c r="AG1082" s="103">
        <v>14.394</v>
      </c>
      <c r="AH1082" s="103">
        <v>2.363</v>
      </c>
      <c r="AI1082" s="103">
        <v>13.994</v>
      </c>
      <c r="AJ1082" s="103">
        <v>14.815</v>
      </c>
      <c r="AK1082" s="103">
        <v>4.6840000000000002</v>
      </c>
      <c r="AL1082" s="103">
        <v>4.984</v>
      </c>
      <c r="AM1082" s="102">
        <v>10.41</v>
      </c>
    </row>
    <row r="1083" spans="16:39" x14ac:dyDescent="0.25">
      <c r="P1083" s="104">
        <v>1.08</v>
      </c>
      <c r="Q1083" s="103">
        <v>2.06</v>
      </c>
      <c r="R1083" s="103">
        <v>8.06</v>
      </c>
      <c r="S1083" s="103">
        <v>0.74</v>
      </c>
      <c r="T1083" s="103">
        <v>27.28</v>
      </c>
      <c r="U1083" s="103">
        <v>0.92</v>
      </c>
      <c r="V1083" s="103">
        <v>5.22</v>
      </c>
      <c r="W1083" s="103">
        <v>6.72</v>
      </c>
      <c r="X1083" s="103">
        <v>5.82</v>
      </c>
      <c r="Y1083" s="103">
        <v>5.52</v>
      </c>
      <c r="Z1083" s="103">
        <v>11.12</v>
      </c>
      <c r="AA1083" s="103">
        <v>1.194</v>
      </c>
      <c r="AB1083" s="103">
        <v>10.8</v>
      </c>
      <c r="AC1083" s="103">
        <v>6.44</v>
      </c>
      <c r="AD1083" s="103">
        <v>2.68</v>
      </c>
      <c r="AE1083" s="103">
        <v>26.88</v>
      </c>
      <c r="AF1083" s="103">
        <v>2.99</v>
      </c>
      <c r="AG1083" s="103">
        <v>14.38</v>
      </c>
      <c r="AH1083" s="103">
        <v>2.36</v>
      </c>
      <c r="AI1083" s="103">
        <v>13.98</v>
      </c>
      <c r="AJ1083" s="103">
        <v>14.8</v>
      </c>
      <c r="AK1083" s="103">
        <v>4.68</v>
      </c>
      <c r="AL1083" s="103">
        <v>4.9800000000000004</v>
      </c>
      <c r="AM1083" s="102">
        <v>10.4</v>
      </c>
    </row>
    <row r="1084" spans="16:39" x14ac:dyDescent="0.25">
      <c r="P1084" s="104">
        <v>1.081</v>
      </c>
      <c r="Q1084" s="103">
        <v>2.0569999999999999</v>
      </c>
      <c r="R1084" s="103">
        <v>8.0519999999999996</v>
      </c>
      <c r="S1084" s="103">
        <v>0.73799999999999999</v>
      </c>
      <c r="T1084" s="103">
        <v>27.256</v>
      </c>
      <c r="U1084" s="103">
        <v>0.91900000000000004</v>
      </c>
      <c r="V1084" s="103">
        <v>5.2140000000000004</v>
      </c>
      <c r="W1084" s="103">
        <v>6.7140000000000004</v>
      </c>
      <c r="X1084" s="103">
        <v>5.8140000000000001</v>
      </c>
      <c r="Y1084" s="103">
        <v>5.5140000000000002</v>
      </c>
      <c r="Z1084" s="103">
        <v>11.109</v>
      </c>
      <c r="AA1084" s="103">
        <v>1.1928000000000001</v>
      </c>
      <c r="AB1084" s="103">
        <v>10.79</v>
      </c>
      <c r="AC1084" s="103">
        <v>6.4329999999999998</v>
      </c>
      <c r="AD1084" s="103">
        <v>2.6760000000000002</v>
      </c>
      <c r="AE1084" s="103">
        <v>26.856000000000002</v>
      </c>
      <c r="AF1084" s="103">
        <v>2.9855</v>
      </c>
      <c r="AG1084" s="103">
        <v>14.366</v>
      </c>
      <c r="AH1084" s="103">
        <v>2.3570000000000002</v>
      </c>
      <c r="AI1084" s="103">
        <v>13.965999999999999</v>
      </c>
      <c r="AJ1084" s="103">
        <v>14.785</v>
      </c>
      <c r="AK1084" s="103">
        <v>4.6760000000000002</v>
      </c>
      <c r="AL1084" s="103">
        <v>4.976</v>
      </c>
      <c r="AM1084" s="102">
        <v>10.39</v>
      </c>
    </row>
    <row r="1085" spans="16:39" x14ac:dyDescent="0.25">
      <c r="P1085" s="104">
        <v>1.0820000000000001</v>
      </c>
      <c r="Q1085" s="103">
        <v>2.0539999999999998</v>
      </c>
      <c r="R1085" s="103">
        <v>8.0440000000000005</v>
      </c>
      <c r="S1085" s="103">
        <v>0.73599999999999999</v>
      </c>
      <c r="T1085" s="103">
        <v>27.231999999999999</v>
      </c>
      <c r="U1085" s="103">
        <v>0.91800000000000004</v>
      </c>
      <c r="V1085" s="103">
        <v>5.2080000000000002</v>
      </c>
      <c r="W1085" s="103">
        <v>6.7080000000000002</v>
      </c>
      <c r="X1085" s="103">
        <v>5.8079999999999998</v>
      </c>
      <c r="Y1085" s="103">
        <v>5.508</v>
      </c>
      <c r="Z1085" s="103">
        <v>11.098000000000001</v>
      </c>
      <c r="AA1085" s="103">
        <v>1.1916</v>
      </c>
      <c r="AB1085" s="103">
        <v>10.78</v>
      </c>
      <c r="AC1085" s="103">
        <v>6.4260000000000002</v>
      </c>
      <c r="AD1085" s="103">
        <v>2.6720000000000002</v>
      </c>
      <c r="AE1085" s="103">
        <v>26.832000000000001</v>
      </c>
      <c r="AF1085" s="103">
        <v>2.9809999999999999</v>
      </c>
      <c r="AG1085" s="103">
        <v>14.352</v>
      </c>
      <c r="AH1085" s="103">
        <v>2.3540000000000001</v>
      </c>
      <c r="AI1085" s="103">
        <v>13.952</v>
      </c>
      <c r="AJ1085" s="103">
        <v>14.77</v>
      </c>
      <c r="AK1085" s="103">
        <v>4.6719999999999997</v>
      </c>
      <c r="AL1085" s="103">
        <v>4.9720000000000004</v>
      </c>
      <c r="AM1085" s="102">
        <v>10.38</v>
      </c>
    </row>
    <row r="1086" spans="16:39" x14ac:dyDescent="0.25">
      <c r="P1086" s="104">
        <v>1.083</v>
      </c>
      <c r="Q1086" s="103">
        <v>2.0510000000000002</v>
      </c>
      <c r="R1086" s="103">
        <v>8.0359999999999996</v>
      </c>
      <c r="S1086" s="103">
        <v>0.73399999999999999</v>
      </c>
      <c r="T1086" s="103">
        <v>27.207999999999998</v>
      </c>
      <c r="U1086" s="103">
        <v>0.91700000000000004</v>
      </c>
      <c r="V1086" s="103">
        <v>5.202</v>
      </c>
      <c r="W1086" s="103">
        <v>6.702</v>
      </c>
      <c r="X1086" s="103">
        <v>5.8019999999999996</v>
      </c>
      <c r="Y1086" s="103">
        <v>5.5019999999999998</v>
      </c>
      <c r="Z1086" s="103">
        <v>11.087</v>
      </c>
      <c r="AA1086" s="103">
        <v>1.1903999999999999</v>
      </c>
      <c r="AB1086" s="103">
        <v>10.77</v>
      </c>
      <c r="AC1086" s="103">
        <v>6.4189999999999996</v>
      </c>
      <c r="AD1086" s="103">
        <v>2.6680000000000001</v>
      </c>
      <c r="AE1086" s="103">
        <v>26.808</v>
      </c>
      <c r="AF1086" s="103">
        <v>2.9765000000000001</v>
      </c>
      <c r="AG1086" s="103">
        <v>14.337999999999999</v>
      </c>
      <c r="AH1086" s="103">
        <v>2.351</v>
      </c>
      <c r="AI1086" s="103">
        <v>13.938000000000001</v>
      </c>
      <c r="AJ1086" s="103">
        <v>14.755000000000001</v>
      </c>
      <c r="AK1086" s="103">
        <v>4.6680000000000001</v>
      </c>
      <c r="AL1086" s="103">
        <v>4.968</v>
      </c>
      <c r="AM1086" s="102">
        <v>10.37</v>
      </c>
    </row>
    <row r="1087" spans="16:39" x14ac:dyDescent="0.25">
      <c r="P1087" s="104">
        <v>1.0840000000000001</v>
      </c>
      <c r="Q1087" s="103">
        <v>2.048</v>
      </c>
      <c r="R1087" s="103">
        <v>8.0280000000000005</v>
      </c>
      <c r="S1087" s="103">
        <v>0.73199999999999998</v>
      </c>
      <c r="T1087" s="103">
        <v>27.184000000000001</v>
      </c>
      <c r="U1087" s="103">
        <v>0.91600000000000004</v>
      </c>
      <c r="V1087" s="103">
        <v>5.1959999999999997</v>
      </c>
      <c r="W1087" s="103">
        <v>6.6959999999999997</v>
      </c>
      <c r="X1087" s="103">
        <v>5.7960000000000003</v>
      </c>
      <c r="Y1087" s="103">
        <v>5.4960000000000004</v>
      </c>
      <c r="Z1087" s="103">
        <v>11.076000000000001</v>
      </c>
      <c r="AA1087" s="103">
        <v>1.1892</v>
      </c>
      <c r="AB1087" s="103">
        <v>10.76</v>
      </c>
      <c r="AC1087" s="103">
        <v>6.4119999999999999</v>
      </c>
      <c r="AD1087" s="103">
        <v>2.6640000000000001</v>
      </c>
      <c r="AE1087" s="103">
        <v>26.783999999999999</v>
      </c>
      <c r="AF1087" s="103">
        <v>2.972</v>
      </c>
      <c r="AG1087" s="103">
        <v>14.324</v>
      </c>
      <c r="AH1087" s="103">
        <v>2.3479999999999999</v>
      </c>
      <c r="AI1087" s="103">
        <v>13.923999999999999</v>
      </c>
      <c r="AJ1087" s="103">
        <v>14.74</v>
      </c>
      <c r="AK1087" s="103">
        <v>4.6639999999999997</v>
      </c>
      <c r="AL1087" s="103">
        <v>4.9640000000000004</v>
      </c>
      <c r="AM1087" s="102">
        <v>10.36</v>
      </c>
    </row>
    <row r="1088" spans="16:39" x14ac:dyDescent="0.25">
      <c r="P1088" s="104">
        <v>1.085</v>
      </c>
      <c r="Q1088" s="103">
        <v>2.0449999999999999</v>
      </c>
      <c r="R1088" s="103">
        <v>8.02</v>
      </c>
      <c r="S1088" s="103">
        <v>0.73</v>
      </c>
      <c r="T1088" s="103">
        <v>27.16</v>
      </c>
      <c r="U1088" s="103">
        <v>0.91500000000000004</v>
      </c>
      <c r="V1088" s="103">
        <v>5.19</v>
      </c>
      <c r="W1088" s="103">
        <v>6.69</v>
      </c>
      <c r="X1088" s="103">
        <v>5.79</v>
      </c>
      <c r="Y1088" s="103">
        <v>5.49</v>
      </c>
      <c r="Z1088" s="103">
        <v>11.065</v>
      </c>
      <c r="AA1088" s="103">
        <v>1.1879999999999999</v>
      </c>
      <c r="AB1088" s="103">
        <v>10.75</v>
      </c>
      <c r="AC1088" s="103">
        <v>6.4050000000000002</v>
      </c>
      <c r="AD1088" s="103">
        <v>2.66</v>
      </c>
      <c r="AE1088" s="103">
        <v>26.76</v>
      </c>
      <c r="AF1088" s="103">
        <v>2.9674999999999998</v>
      </c>
      <c r="AG1088" s="103">
        <v>14.31</v>
      </c>
      <c r="AH1088" s="103">
        <v>2.3450000000000002</v>
      </c>
      <c r="AI1088" s="103">
        <v>13.91</v>
      </c>
      <c r="AJ1088" s="103">
        <v>14.725</v>
      </c>
      <c r="AK1088" s="103">
        <v>4.66</v>
      </c>
      <c r="AL1088" s="103">
        <v>4.96</v>
      </c>
      <c r="AM1088" s="102">
        <v>10.35</v>
      </c>
    </row>
    <row r="1089" spans="16:39" x14ac:dyDescent="0.25">
      <c r="P1089" s="104">
        <v>1.0860000000000001</v>
      </c>
      <c r="Q1089" s="103">
        <v>2.0419999999999998</v>
      </c>
      <c r="R1089" s="103">
        <v>8.0120000000000005</v>
      </c>
      <c r="S1089" s="103">
        <v>0.72799999999999998</v>
      </c>
      <c r="T1089" s="103">
        <v>27.135999999999999</v>
      </c>
      <c r="U1089" s="103">
        <v>0.91400000000000003</v>
      </c>
      <c r="V1089" s="103">
        <v>5.1840000000000002</v>
      </c>
      <c r="W1089" s="103">
        <v>6.6840000000000002</v>
      </c>
      <c r="X1089" s="103">
        <v>5.7839999999999998</v>
      </c>
      <c r="Y1089" s="103">
        <v>5.484</v>
      </c>
      <c r="Z1089" s="103">
        <v>11.054</v>
      </c>
      <c r="AA1089" s="103">
        <v>1.1868000000000001</v>
      </c>
      <c r="AB1089" s="103">
        <v>10.74</v>
      </c>
      <c r="AC1089" s="103">
        <v>6.3979999999999997</v>
      </c>
      <c r="AD1089" s="103">
        <v>2.6560000000000001</v>
      </c>
      <c r="AE1089" s="103">
        <v>26.736000000000001</v>
      </c>
      <c r="AF1089" s="103">
        <v>2.9630000000000001</v>
      </c>
      <c r="AG1089" s="103">
        <v>14.295999999999999</v>
      </c>
      <c r="AH1089" s="103">
        <v>2.3420000000000001</v>
      </c>
      <c r="AI1089" s="103">
        <v>13.896000000000001</v>
      </c>
      <c r="AJ1089" s="103">
        <v>14.71</v>
      </c>
      <c r="AK1089" s="103">
        <v>4.6559999999999997</v>
      </c>
      <c r="AL1089" s="103">
        <v>4.9560000000000004</v>
      </c>
      <c r="AM1089" s="102">
        <v>10.34</v>
      </c>
    </row>
    <row r="1090" spans="16:39" x14ac:dyDescent="0.25">
      <c r="P1090" s="104">
        <v>1.087</v>
      </c>
      <c r="Q1090" s="103">
        <v>2.0390000000000001</v>
      </c>
      <c r="R1090" s="103">
        <v>8.0039999999999996</v>
      </c>
      <c r="S1090" s="103">
        <v>0.72599999999999998</v>
      </c>
      <c r="T1090" s="103">
        <v>27.111999999999998</v>
      </c>
      <c r="U1090" s="103">
        <v>0.91300000000000003</v>
      </c>
      <c r="V1090" s="103">
        <v>5.1779999999999999</v>
      </c>
      <c r="W1090" s="103">
        <v>6.6779999999999999</v>
      </c>
      <c r="X1090" s="103">
        <v>5.7779999999999996</v>
      </c>
      <c r="Y1090" s="103">
        <v>5.4779999999999998</v>
      </c>
      <c r="Z1090" s="103">
        <v>11.042999999999999</v>
      </c>
      <c r="AA1090" s="103">
        <v>1.1856</v>
      </c>
      <c r="AB1090" s="103">
        <v>10.73</v>
      </c>
      <c r="AC1090" s="103">
        <v>6.391</v>
      </c>
      <c r="AD1090" s="103">
        <v>2.6520000000000001</v>
      </c>
      <c r="AE1090" s="103">
        <v>26.712</v>
      </c>
      <c r="AF1090" s="103">
        <v>2.9584999999999999</v>
      </c>
      <c r="AG1090" s="103">
        <v>14.282</v>
      </c>
      <c r="AH1090" s="103">
        <v>2.339</v>
      </c>
      <c r="AI1090" s="103">
        <v>13.882</v>
      </c>
      <c r="AJ1090" s="103">
        <v>14.695</v>
      </c>
      <c r="AK1090" s="103">
        <v>4.6520000000000001</v>
      </c>
      <c r="AL1090" s="103">
        <v>4.952</v>
      </c>
      <c r="AM1090" s="102">
        <v>10.33</v>
      </c>
    </row>
    <row r="1091" spans="16:39" x14ac:dyDescent="0.25">
      <c r="P1091" s="104">
        <v>1.0880000000000001</v>
      </c>
      <c r="Q1091" s="103">
        <v>2.036</v>
      </c>
      <c r="R1091" s="103">
        <v>7.9960000000000004</v>
      </c>
      <c r="S1091" s="103">
        <v>0.72399999999999998</v>
      </c>
      <c r="T1091" s="103">
        <v>27.088000000000001</v>
      </c>
      <c r="U1091" s="103">
        <v>0.91200000000000003</v>
      </c>
      <c r="V1091" s="103">
        <v>5.1719999999999997</v>
      </c>
      <c r="W1091" s="103">
        <v>6.6719999999999997</v>
      </c>
      <c r="X1091" s="103">
        <v>5.7720000000000002</v>
      </c>
      <c r="Y1091" s="103">
        <v>5.4720000000000004</v>
      </c>
      <c r="Z1091" s="103">
        <v>11.032</v>
      </c>
      <c r="AA1091" s="103">
        <v>1.1843999999999999</v>
      </c>
      <c r="AB1091" s="103">
        <v>10.72</v>
      </c>
      <c r="AC1091" s="103">
        <v>6.3840000000000003</v>
      </c>
      <c r="AD1091" s="103">
        <v>2.6480000000000001</v>
      </c>
      <c r="AE1091" s="103">
        <v>26.687999999999999</v>
      </c>
      <c r="AF1091" s="103">
        <v>2.9540000000000002</v>
      </c>
      <c r="AG1091" s="103">
        <v>14.268000000000001</v>
      </c>
      <c r="AH1091" s="103">
        <v>2.3359999999999999</v>
      </c>
      <c r="AI1091" s="103">
        <v>13.868</v>
      </c>
      <c r="AJ1091" s="103">
        <v>14.68</v>
      </c>
      <c r="AK1091" s="103">
        <v>4.6479999999999997</v>
      </c>
      <c r="AL1091" s="103">
        <v>4.9480000000000004</v>
      </c>
      <c r="AM1091" s="102">
        <v>10.32</v>
      </c>
    </row>
    <row r="1092" spans="16:39" x14ac:dyDescent="0.25">
      <c r="P1092" s="104">
        <v>1.089</v>
      </c>
      <c r="Q1092" s="103">
        <v>2.0329999999999999</v>
      </c>
      <c r="R1092" s="103">
        <v>7.9880000000000004</v>
      </c>
      <c r="S1092" s="103">
        <v>0.72199999999999998</v>
      </c>
      <c r="T1092" s="103">
        <v>27.064</v>
      </c>
      <c r="U1092" s="103">
        <v>0.91100000000000003</v>
      </c>
      <c r="V1092" s="103">
        <v>5.1660000000000004</v>
      </c>
      <c r="W1092" s="103">
        <v>6.6660000000000004</v>
      </c>
      <c r="X1092" s="103">
        <v>5.766</v>
      </c>
      <c r="Y1092" s="103">
        <v>5.4660000000000002</v>
      </c>
      <c r="Z1092" s="103">
        <v>11.021000000000001</v>
      </c>
      <c r="AA1092" s="103">
        <v>1.1832</v>
      </c>
      <c r="AB1092" s="103">
        <v>10.71</v>
      </c>
      <c r="AC1092" s="103">
        <v>6.3769999999999998</v>
      </c>
      <c r="AD1092" s="103">
        <v>2.6440000000000001</v>
      </c>
      <c r="AE1092" s="103">
        <v>26.664000000000001</v>
      </c>
      <c r="AF1092" s="103">
        <v>2.9495</v>
      </c>
      <c r="AG1092" s="103">
        <v>14.254</v>
      </c>
      <c r="AH1092" s="103">
        <v>2.3330000000000002</v>
      </c>
      <c r="AI1092" s="103">
        <v>13.853999999999999</v>
      </c>
      <c r="AJ1092" s="103">
        <v>14.664999999999999</v>
      </c>
      <c r="AK1092" s="103">
        <v>4.6440000000000001</v>
      </c>
      <c r="AL1092" s="103">
        <v>4.944</v>
      </c>
      <c r="AM1092" s="102">
        <v>10.31</v>
      </c>
    </row>
    <row r="1093" spans="16:39" x14ac:dyDescent="0.25">
      <c r="P1093" s="104">
        <v>1.0900000000000001</v>
      </c>
      <c r="Q1093" s="103">
        <v>2.0299999999999998</v>
      </c>
      <c r="R1093" s="103">
        <v>7.98</v>
      </c>
      <c r="S1093" s="103">
        <v>0.72</v>
      </c>
      <c r="T1093" s="103">
        <v>27.04</v>
      </c>
      <c r="U1093" s="103">
        <v>0.91</v>
      </c>
      <c r="V1093" s="103">
        <v>5.16</v>
      </c>
      <c r="W1093" s="103">
        <v>6.66</v>
      </c>
      <c r="X1093" s="103">
        <v>5.76</v>
      </c>
      <c r="Y1093" s="103">
        <v>5.46</v>
      </c>
      <c r="Z1093" s="103">
        <v>11.01</v>
      </c>
      <c r="AA1093" s="103">
        <v>1.1819999999999999</v>
      </c>
      <c r="AB1093" s="103">
        <v>10.7</v>
      </c>
      <c r="AC1093" s="103">
        <v>6.37</v>
      </c>
      <c r="AD1093" s="103">
        <v>2.64</v>
      </c>
      <c r="AE1093" s="103">
        <v>26.64</v>
      </c>
      <c r="AF1093" s="103">
        <v>2.9449999999999998</v>
      </c>
      <c r="AG1093" s="103">
        <v>14.24</v>
      </c>
      <c r="AH1093" s="103">
        <v>2.33</v>
      </c>
      <c r="AI1093" s="103">
        <v>13.84</v>
      </c>
      <c r="AJ1093" s="103">
        <v>14.65</v>
      </c>
      <c r="AK1093" s="103">
        <v>4.6399999999999997</v>
      </c>
      <c r="AL1093" s="103">
        <v>4.9400000000000004</v>
      </c>
      <c r="AM1093" s="102">
        <v>10.3</v>
      </c>
    </row>
    <row r="1094" spans="16:39" x14ac:dyDescent="0.25">
      <c r="P1094" s="104">
        <v>1.091</v>
      </c>
      <c r="Q1094" s="103">
        <v>2.0270000000000001</v>
      </c>
      <c r="R1094" s="103">
        <v>7.9720000000000004</v>
      </c>
      <c r="S1094" s="103">
        <v>0.71799999999999997</v>
      </c>
      <c r="T1094" s="103">
        <v>27.015999999999998</v>
      </c>
      <c r="U1094" s="103">
        <v>0.90900000000000003</v>
      </c>
      <c r="V1094" s="103">
        <v>5.1539999999999999</v>
      </c>
      <c r="W1094" s="103">
        <v>6.6539999999999999</v>
      </c>
      <c r="X1094" s="103">
        <v>5.7539999999999996</v>
      </c>
      <c r="Y1094" s="103">
        <v>5.4539999999999997</v>
      </c>
      <c r="Z1094" s="103">
        <v>10.999000000000001</v>
      </c>
      <c r="AA1094" s="103">
        <v>1.1808000000000001</v>
      </c>
      <c r="AB1094" s="103">
        <v>10.69</v>
      </c>
      <c r="AC1094" s="103">
        <v>6.3630000000000004</v>
      </c>
      <c r="AD1094" s="103">
        <v>2.6360000000000001</v>
      </c>
      <c r="AE1094" s="103">
        <v>26.616</v>
      </c>
      <c r="AF1094" s="103">
        <v>2.9405000000000001</v>
      </c>
      <c r="AG1094" s="103">
        <v>14.226000000000001</v>
      </c>
      <c r="AH1094" s="103">
        <v>2.327</v>
      </c>
      <c r="AI1094" s="103">
        <v>13.826000000000001</v>
      </c>
      <c r="AJ1094" s="103">
        <v>14.635</v>
      </c>
      <c r="AK1094" s="103">
        <v>4.6360000000000001</v>
      </c>
      <c r="AL1094" s="103">
        <v>4.9359999999999999</v>
      </c>
      <c r="AM1094" s="102">
        <v>10.29</v>
      </c>
    </row>
    <row r="1095" spans="16:39" x14ac:dyDescent="0.25">
      <c r="P1095" s="104">
        <v>1.0920000000000001</v>
      </c>
      <c r="Q1095" s="103">
        <v>2.024</v>
      </c>
      <c r="R1095" s="103">
        <v>7.9640000000000004</v>
      </c>
      <c r="S1095" s="103">
        <v>0.71599999999999997</v>
      </c>
      <c r="T1095" s="103">
        <v>26.992000000000001</v>
      </c>
      <c r="U1095" s="103">
        <v>0.90800000000000003</v>
      </c>
      <c r="V1095" s="103">
        <v>5.1479999999999997</v>
      </c>
      <c r="W1095" s="103">
        <v>6.6479999999999997</v>
      </c>
      <c r="X1095" s="103">
        <v>5.7480000000000002</v>
      </c>
      <c r="Y1095" s="103">
        <v>5.4480000000000004</v>
      </c>
      <c r="Z1095" s="103">
        <v>10.988</v>
      </c>
      <c r="AA1095" s="103">
        <v>1.1796</v>
      </c>
      <c r="AB1095" s="103">
        <v>10.68</v>
      </c>
      <c r="AC1095" s="103">
        <v>6.3559999999999999</v>
      </c>
      <c r="AD1095" s="103">
        <v>2.6320000000000001</v>
      </c>
      <c r="AE1095" s="103">
        <v>26.591999999999999</v>
      </c>
      <c r="AF1095" s="103">
        <v>2.9359999999999999</v>
      </c>
      <c r="AG1095" s="103">
        <v>14.212</v>
      </c>
      <c r="AH1095" s="103">
        <v>2.3239999999999998</v>
      </c>
      <c r="AI1095" s="103">
        <v>13.811999999999999</v>
      </c>
      <c r="AJ1095" s="103">
        <v>14.62</v>
      </c>
      <c r="AK1095" s="103">
        <v>4.6319999999999997</v>
      </c>
      <c r="AL1095" s="103">
        <v>4.9320000000000004</v>
      </c>
      <c r="AM1095" s="102">
        <v>10.28</v>
      </c>
    </row>
    <row r="1096" spans="16:39" x14ac:dyDescent="0.25">
      <c r="P1096" s="104">
        <v>1.093</v>
      </c>
      <c r="Q1096" s="103">
        <v>2.0209999999999999</v>
      </c>
      <c r="R1096" s="103">
        <v>7.9560000000000004</v>
      </c>
      <c r="S1096" s="103">
        <v>0.71399999999999997</v>
      </c>
      <c r="T1096" s="103">
        <v>26.968</v>
      </c>
      <c r="U1096" s="103">
        <v>0.90700000000000003</v>
      </c>
      <c r="V1096" s="103">
        <v>5.1420000000000003</v>
      </c>
      <c r="W1096" s="103">
        <v>6.6420000000000003</v>
      </c>
      <c r="X1096" s="103">
        <v>5.742</v>
      </c>
      <c r="Y1096" s="103">
        <v>5.4420000000000002</v>
      </c>
      <c r="Z1096" s="103">
        <v>10.977</v>
      </c>
      <c r="AA1096" s="103">
        <v>1.1783999999999999</v>
      </c>
      <c r="AB1096" s="103">
        <v>10.67</v>
      </c>
      <c r="AC1096" s="103">
        <v>6.3490000000000002</v>
      </c>
      <c r="AD1096" s="103">
        <v>2.6280000000000001</v>
      </c>
      <c r="AE1096" s="103">
        <v>26.568000000000001</v>
      </c>
      <c r="AF1096" s="103">
        <v>2.9315000000000002</v>
      </c>
      <c r="AG1096" s="103">
        <v>14.198</v>
      </c>
      <c r="AH1096" s="103">
        <v>2.3210000000000002</v>
      </c>
      <c r="AI1096" s="103">
        <v>13.798</v>
      </c>
      <c r="AJ1096" s="103">
        <v>14.605</v>
      </c>
      <c r="AK1096" s="103">
        <v>4.6280000000000001</v>
      </c>
      <c r="AL1096" s="103">
        <v>4.9279999999999999</v>
      </c>
      <c r="AM1096" s="102">
        <v>10.27</v>
      </c>
    </row>
    <row r="1097" spans="16:39" x14ac:dyDescent="0.25">
      <c r="P1097" s="104">
        <v>1.0940000000000001</v>
      </c>
      <c r="Q1097" s="103">
        <v>2.0179999999999998</v>
      </c>
      <c r="R1097" s="103">
        <v>7.9480000000000004</v>
      </c>
      <c r="S1097" s="103">
        <v>0.71199999999999997</v>
      </c>
      <c r="T1097" s="103">
        <v>26.943999999999999</v>
      </c>
      <c r="U1097" s="103">
        <v>0.90600000000000003</v>
      </c>
      <c r="V1097" s="103">
        <v>5.1360000000000001</v>
      </c>
      <c r="W1097" s="103">
        <v>6.6360000000000001</v>
      </c>
      <c r="X1097" s="103">
        <v>5.7359999999999998</v>
      </c>
      <c r="Y1097" s="103">
        <v>5.4359999999999999</v>
      </c>
      <c r="Z1097" s="103">
        <v>10.965999999999999</v>
      </c>
      <c r="AA1097" s="103">
        <v>1.1772</v>
      </c>
      <c r="AB1097" s="103">
        <v>10.66</v>
      </c>
      <c r="AC1097" s="103">
        <v>6.3419999999999996</v>
      </c>
      <c r="AD1097" s="103">
        <v>2.6240000000000001</v>
      </c>
      <c r="AE1097" s="103">
        <v>26.544</v>
      </c>
      <c r="AF1097" s="103">
        <v>2.927</v>
      </c>
      <c r="AG1097" s="103">
        <v>14.183999999999999</v>
      </c>
      <c r="AH1097" s="103">
        <v>2.3180000000000001</v>
      </c>
      <c r="AI1097" s="103">
        <v>13.784000000000001</v>
      </c>
      <c r="AJ1097" s="103">
        <v>14.59</v>
      </c>
      <c r="AK1097" s="103">
        <v>4.6239999999999997</v>
      </c>
      <c r="AL1097" s="103">
        <v>4.9240000000000004</v>
      </c>
      <c r="AM1097" s="102">
        <v>10.26</v>
      </c>
    </row>
    <row r="1098" spans="16:39" x14ac:dyDescent="0.25">
      <c r="P1098" s="104">
        <v>1.095</v>
      </c>
      <c r="Q1098" s="103">
        <v>2.0150000000000001</v>
      </c>
      <c r="R1098" s="103">
        <v>7.94</v>
      </c>
      <c r="S1098" s="103">
        <v>0.71</v>
      </c>
      <c r="T1098" s="103">
        <v>26.92</v>
      </c>
      <c r="U1098" s="103">
        <v>0.90500000000000003</v>
      </c>
      <c r="V1098" s="103">
        <v>5.13</v>
      </c>
      <c r="W1098" s="103">
        <v>6.63</v>
      </c>
      <c r="X1098" s="103">
        <v>5.73</v>
      </c>
      <c r="Y1098" s="103">
        <v>5.43</v>
      </c>
      <c r="Z1098" s="103">
        <v>10.955</v>
      </c>
      <c r="AA1098" s="103">
        <v>1.1759999999999999</v>
      </c>
      <c r="AB1098" s="103">
        <v>10.65</v>
      </c>
      <c r="AC1098" s="103">
        <v>6.335</v>
      </c>
      <c r="AD1098" s="103">
        <v>2.62</v>
      </c>
      <c r="AE1098" s="103">
        <v>26.52</v>
      </c>
      <c r="AF1098" s="103">
        <v>2.9224999999999999</v>
      </c>
      <c r="AG1098" s="103">
        <v>14.17</v>
      </c>
      <c r="AH1098" s="103">
        <v>2.3149999999999999</v>
      </c>
      <c r="AI1098" s="103">
        <v>13.77</v>
      </c>
      <c r="AJ1098" s="103">
        <v>14.574999999999999</v>
      </c>
      <c r="AK1098" s="103">
        <v>4.62</v>
      </c>
      <c r="AL1098" s="103">
        <v>4.92</v>
      </c>
      <c r="AM1098" s="102">
        <v>10.25</v>
      </c>
    </row>
    <row r="1099" spans="16:39" x14ac:dyDescent="0.25">
      <c r="P1099" s="104">
        <v>1.0960000000000001</v>
      </c>
      <c r="Q1099" s="103">
        <v>2.012</v>
      </c>
      <c r="R1099" s="103">
        <v>7.9320000000000004</v>
      </c>
      <c r="S1099" s="103">
        <v>0.70799999999999996</v>
      </c>
      <c r="T1099" s="103">
        <v>26.896000000000001</v>
      </c>
      <c r="U1099" s="103">
        <v>0.90400000000000003</v>
      </c>
      <c r="V1099" s="103">
        <v>5.1239999999999997</v>
      </c>
      <c r="W1099" s="103">
        <v>6.6239999999999997</v>
      </c>
      <c r="X1099" s="103">
        <v>5.7240000000000002</v>
      </c>
      <c r="Y1099" s="103">
        <v>5.4240000000000004</v>
      </c>
      <c r="Z1099" s="103">
        <v>10.944000000000001</v>
      </c>
      <c r="AA1099" s="103">
        <v>1.1748000000000001</v>
      </c>
      <c r="AB1099" s="103">
        <v>10.64</v>
      </c>
      <c r="AC1099" s="103">
        <v>6.3280000000000003</v>
      </c>
      <c r="AD1099" s="103">
        <v>2.6160000000000001</v>
      </c>
      <c r="AE1099" s="103">
        <v>26.495999999999999</v>
      </c>
      <c r="AF1099" s="103">
        <v>2.9180000000000001</v>
      </c>
      <c r="AG1099" s="103">
        <v>14.156000000000001</v>
      </c>
      <c r="AH1099" s="103">
        <v>2.3119999999999998</v>
      </c>
      <c r="AI1099" s="103">
        <v>13.756</v>
      </c>
      <c r="AJ1099" s="103">
        <v>14.56</v>
      </c>
      <c r="AK1099" s="103">
        <v>4.6159999999999997</v>
      </c>
      <c r="AL1099" s="103">
        <v>4.9160000000000004</v>
      </c>
      <c r="AM1099" s="102">
        <v>10.24</v>
      </c>
    </row>
    <row r="1100" spans="16:39" x14ac:dyDescent="0.25">
      <c r="P1100" s="104">
        <v>1.097</v>
      </c>
      <c r="Q1100" s="103">
        <v>2.0089999999999999</v>
      </c>
      <c r="R1100" s="103">
        <v>7.9240000000000004</v>
      </c>
      <c r="S1100" s="103">
        <v>0.70599999999999996</v>
      </c>
      <c r="T1100" s="103">
        <v>26.872</v>
      </c>
      <c r="U1100" s="103">
        <v>0.90300000000000002</v>
      </c>
      <c r="V1100" s="103">
        <v>5.1180000000000003</v>
      </c>
      <c r="W1100" s="103">
        <v>6.6180000000000003</v>
      </c>
      <c r="X1100" s="103">
        <v>5.718</v>
      </c>
      <c r="Y1100" s="103">
        <v>5.4180000000000001</v>
      </c>
      <c r="Z1100" s="103">
        <v>10.933</v>
      </c>
      <c r="AA1100" s="103">
        <v>1.1736</v>
      </c>
      <c r="AB1100" s="103">
        <v>10.63</v>
      </c>
      <c r="AC1100" s="103">
        <v>6.3209999999999997</v>
      </c>
      <c r="AD1100" s="103">
        <v>2.6120000000000001</v>
      </c>
      <c r="AE1100" s="103">
        <v>26.472000000000001</v>
      </c>
      <c r="AF1100" s="103">
        <v>2.9135</v>
      </c>
      <c r="AG1100" s="103">
        <v>14.141999999999999</v>
      </c>
      <c r="AH1100" s="103">
        <v>2.3090000000000002</v>
      </c>
      <c r="AI1100" s="103">
        <v>13.742000000000001</v>
      </c>
      <c r="AJ1100" s="103">
        <v>14.545</v>
      </c>
      <c r="AK1100" s="103">
        <v>4.6120000000000001</v>
      </c>
      <c r="AL1100" s="103">
        <v>4.9119999999999999</v>
      </c>
      <c r="AM1100" s="102">
        <v>10.23</v>
      </c>
    </row>
    <row r="1101" spans="16:39" x14ac:dyDescent="0.25">
      <c r="P1101" s="104">
        <v>1.0980000000000001</v>
      </c>
      <c r="Q1101" s="103">
        <v>2.0059999999999998</v>
      </c>
      <c r="R1101" s="103">
        <v>7.9160000000000004</v>
      </c>
      <c r="S1101" s="103">
        <v>0.70399999999999996</v>
      </c>
      <c r="T1101" s="103">
        <v>26.847999999999999</v>
      </c>
      <c r="U1101" s="103">
        <v>0.90200000000000002</v>
      </c>
      <c r="V1101" s="103">
        <v>5.1120000000000001</v>
      </c>
      <c r="W1101" s="103">
        <v>6.6120000000000001</v>
      </c>
      <c r="X1101" s="103">
        <v>5.7119999999999997</v>
      </c>
      <c r="Y1101" s="103">
        <v>5.4119999999999999</v>
      </c>
      <c r="Z1101" s="103">
        <v>10.922000000000001</v>
      </c>
      <c r="AA1101" s="103">
        <v>1.1724000000000001</v>
      </c>
      <c r="AB1101" s="103">
        <v>10.62</v>
      </c>
      <c r="AC1101" s="103">
        <v>6.3140000000000001</v>
      </c>
      <c r="AD1101" s="103">
        <v>2.6080000000000001</v>
      </c>
      <c r="AE1101" s="103">
        <v>26.448</v>
      </c>
      <c r="AF1101" s="103">
        <v>2.9089999999999998</v>
      </c>
      <c r="AG1101" s="103">
        <v>14.128</v>
      </c>
      <c r="AH1101" s="103">
        <v>2.306</v>
      </c>
      <c r="AI1101" s="103">
        <v>13.728</v>
      </c>
      <c r="AJ1101" s="103">
        <v>14.53</v>
      </c>
      <c r="AK1101" s="103">
        <v>4.6079999999999997</v>
      </c>
      <c r="AL1101" s="103">
        <v>4.9080000000000004</v>
      </c>
      <c r="AM1101" s="102">
        <v>10.220000000000001</v>
      </c>
    </row>
    <row r="1102" spans="16:39" x14ac:dyDescent="0.25">
      <c r="P1102" s="104">
        <v>1.099</v>
      </c>
      <c r="Q1102" s="103">
        <v>2.0030000000000001</v>
      </c>
      <c r="R1102" s="103">
        <v>7.9080000000000004</v>
      </c>
      <c r="S1102" s="103">
        <v>0.70199999999999996</v>
      </c>
      <c r="T1102" s="103">
        <v>26.824000000000002</v>
      </c>
      <c r="U1102" s="103">
        <v>0.90100000000000002</v>
      </c>
      <c r="V1102" s="103">
        <v>5.1059999999999999</v>
      </c>
      <c r="W1102" s="103">
        <v>6.6059999999999999</v>
      </c>
      <c r="X1102" s="103">
        <v>5.7060000000000004</v>
      </c>
      <c r="Y1102" s="103">
        <v>5.4059999999999997</v>
      </c>
      <c r="Z1102" s="103">
        <v>10.911</v>
      </c>
      <c r="AA1102" s="103">
        <v>1.1712</v>
      </c>
      <c r="AB1102" s="103">
        <v>10.61</v>
      </c>
      <c r="AC1102" s="103">
        <v>6.3070000000000004</v>
      </c>
      <c r="AD1102" s="103">
        <v>2.6040000000000001</v>
      </c>
      <c r="AE1102" s="103">
        <v>26.423999999999999</v>
      </c>
      <c r="AF1102" s="103">
        <v>2.9045000000000001</v>
      </c>
      <c r="AG1102" s="103">
        <v>14.114000000000001</v>
      </c>
      <c r="AH1102" s="103">
        <v>2.3029999999999999</v>
      </c>
      <c r="AI1102" s="103">
        <v>13.714</v>
      </c>
      <c r="AJ1102" s="103">
        <v>14.515000000000001</v>
      </c>
      <c r="AK1102" s="103">
        <v>4.6040000000000001</v>
      </c>
      <c r="AL1102" s="103">
        <v>4.9039999999999999</v>
      </c>
      <c r="AM1102" s="102">
        <v>10.210000000000001</v>
      </c>
    </row>
    <row r="1103" spans="16:39" x14ac:dyDescent="0.25">
      <c r="P1103" s="104">
        <v>1.1000000000000001</v>
      </c>
      <c r="Q1103" s="103">
        <v>2</v>
      </c>
      <c r="R1103" s="103">
        <v>7.9</v>
      </c>
      <c r="S1103" s="103">
        <v>0.7</v>
      </c>
      <c r="T1103" s="103">
        <v>26.8</v>
      </c>
      <c r="U1103" s="103">
        <v>0.9</v>
      </c>
      <c r="V1103" s="103">
        <v>5.0999999999999996</v>
      </c>
      <c r="W1103" s="103">
        <v>6.6</v>
      </c>
      <c r="X1103" s="103">
        <v>5.7</v>
      </c>
      <c r="Y1103" s="103">
        <v>5.4</v>
      </c>
      <c r="Z1103" s="103">
        <v>10.9</v>
      </c>
      <c r="AA1103" s="103">
        <v>1.17</v>
      </c>
      <c r="AB1103" s="103">
        <v>10.6</v>
      </c>
      <c r="AC1103" s="103">
        <v>6.3</v>
      </c>
      <c r="AD1103" s="103">
        <v>2.6</v>
      </c>
      <c r="AE1103" s="103">
        <v>26.4</v>
      </c>
      <c r="AF1103" s="103">
        <v>2.9</v>
      </c>
      <c r="AG1103" s="103">
        <v>14.1</v>
      </c>
      <c r="AH1103" s="103">
        <v>2.2999999999999998</v>
      </c>
      <c r="AI1103" s="103">
        <v>13.7</v>
      </c>
      <c r="AJ1103" s="103">
        <v>14.5</v>
      </c>
      <c r="AK1103" s="103">
        <v>4.5999999999999996</v>
      </c>
      <c r="AL1103" s="103">
        <v>4.9000000000000004</v>
      </c>
      <c r="AM1103" s="102">
        <v>10.199999999999999</v>
      </c>
    </row>
    <row r="1104" spans="16:39" x14ac:dyDescent="0.25">
      <c r="P1104" s="104">
        <v>1.101</v>
      </c>
      <c r="Q1104" s="103">
        <v>1.98</v>
      </c>
      <c r="R1104" s="103">
        <v>7.8940000000000001</v>
      </c>
      <c r="S1104" s="103">
        <v>0.69300000000000095</v>
      </c>
      <c r="T1104" s="103">
        <v>26.777799999999999</v>
      </c>
      <c r="U1104" s="103">
        <v>0.89100000000000101</v>
      </c>
      <c r="V1104" s="103">
        <v>5.0949999999999998</v>
      </c>
      <c r="W1104" s="103">
        <v>6.5940000000000003</v>
      </c>
      <c r="X1104" s="103">
        <v>5.6950000000000003</v>
      </c>
      <c r="Y1104" s="103">
        <v>5.3949999999999996</v>
      </c>
      <c r="Z1104" s="103">
        <v>10.891</v>
      </c>
      <c r="AA1104" s="103">
        <v>1.1583000000000001</v>
      </c>
      <c r="AB1104" s="103">
        <v>10.590999999999999</v>
      </c>
      <c r="AC1104" s="103">
        <v>6.2949999999999999</v>
      </c>
      <c r="AD1104" s="103">
        <v>2.5739999999999998</v>
      </c>
      <c r="AE1104" s="103">
        <v>26.381</v>
      </c>
      <c r="AF1104" s="103">
        <v>2.871</v>
      </c>
      <c r="AG1104" s="103">
        <v>14.089</v>
      </c>
      <c r="AH1104" s="103">
        <v>2.2770000000000001</v>
      </c>
      <c r="AI1104" s="103">
        <v>13.69</v>
      </c>
      <c r="AJ1104" s="103">
        <v>14.488</v>
      </c>
      <c r="AK1104" s="103">
        <v>4.5960000000000001</v>
      </c>
      <c r="AL1104" s="103">
        <v>4.8949999999999996</v>
      </c>
      <c r="AM1104" s="102">
        <v>10.191000000000001</v>
      </c>
    </row>
    <row r="1105" spans="16:39" x14ac:dyDescent="0.25">
      <c r="P1105" s="104">
        <v>1.1020000000000001</v>
      </c>
      <c r="Q1105" s="103">
        <v>1.96</v>
      </c>
      <c r="R1105" s="103">
        <v>7.8879999999999999</v>
      </c>
      <c r="S1105" s="103">
        <v>0.68600000000000005</v>
      </c>
      <c r="T1105" s="103">
        <v>26.755600000000001</v>
      </c>
      <c r="U1105" s="103">
        <v>0.88200000000000001</v>
      </c>
      <c r="V1105" s="103">
        <v>5.09</v>
      </c>
      <c r="W1105" s="103">
        <v>6.5880000000000001</v>
      </c>
      <c r="X1105" s="103">
        <v>5.69</v>
      </c>
      <c r="Y1105" s="103">
        <v>5.39</v>
      </c>
      <c r="Z1105" s="103">
        <v>10.882</v>
      </c>
      <c r="AA1105" s="103">
        <v>1.1466000000000001</v>
      </c>
      <c r="AB1105" s="103">
        <v>10.582000000000001</v>
      </c>
      <c r="AC1105" s="103">
        <v>6.29</v>
      </c>
      <c r="AD1105" s="103">
        <v>2.548</v>
      </c>
      <c r="AE1105" s="103">
        <v>26.361999999999998</v>
      </c>
      <c r="AF1105" s="103">
        <v>2.8420000000000001</v>
      </c>
      <c r="AG1105" s="103">
        <v>14.077999999999999</v>
      </c>
      <c r="AH1105" s="103">
        <v>2.254</v>
      </c>
      <c r="AI1105" s="103">
        <v>13.68</v>
      </c>
      <c r="AJ1105" s="103">
        <v>14.476000000000001</v>
      </c>
      <c r="AK1105" s="103">
        <v>4.5919999999999996</v>
      </c>
      <c r="AL1105" s="103">
        <v>4.8899999999999997</v>
      </c>
      <c r="AM1105" s="102">
        <v>10.182</v>
      </c>
    </row>
    <row r="1106" spans="16:39" x14ac:dyDescent="0.25">
      <c r="P1106" s="104">
        <v>1.103</v>
      </c>
      <c r="Q1106" s="103">
        <v>1.94</v>
      </c>
      <c r="R1106" s="103">
        <v>7.8819999999999997</v>
      </c>
      <c r="S1106" s="103">
        <v>0.67900000000000105</v>
      </c>
      <c r="T1106" s="103">
        <v>26.7334</v>
      </c>
      <c r="U1106" s="103">
        <v>0.873000000000001</v>
      </c>
      <c r="V1106" s="103">
        <v>5.085</v>
      </c>
      <c r="W1106" s="103">
        <v>6.5819999999999999</v>
      </c>
      <c r="X1106" s="103">
        <v>5.6849999999999996</v>
      </c>
      <c r="Y1106" s="103">
        <v>5.3849999999999998</v>
      </c>
      <c r="Z1106" s="103">
        <v>10.872999999999999</v>
      </c>
      <c r="AA1106" s="103">
        <v>1.1349</v>
      </c>
      <c r="AB1106" s="103">
        <v>10.573</v>
      </c>
      <c r="AC1106" s="103">
        <v>6.2850000000000001</v>
      </c>
      <c r="AD1106" s="103">
        <v>2.5219999999999998</v>
      </c>
      <c r="AE1106" s="103">
        <v>26.343</v>
      </c>
      <c r="AF1106" s="103">
        <v>2.8130000000000002</v>
      </c>
      <c r="AG1106" s="103">
        <v>14.067</v>
      </c>
      <c r="AH1106" s="103">
        <v>2.2309999999999999</v>
      </c>
      <c r="AI1106" s="103">
        <v>13.67</v>
      </c>
      <c r="AJ1106" s="103">
        <v>14.464</v>
      </c>
      <c r="AK1106" s="103">
        <v>4.5880000000000001</v>
      </c>
      <c r="AL1106" s="103">
        <v>4.8849999999999998</v>
      </c>
      <c r="AM1106" s="102">
        <v>10.173</v>
      </c>
    </row>
    <row r="1107" spans="16:39" x14ac:dyDescent="0.25">
      <c r="P1107" s="104">
        <v>1.1040000000000001</v>
      </c>
      <c r="Q1107" s="103">
        <v>1.92</v>
      </c>
      <c r="R1107" s="103">
        <v>7.8760000000000003</v>
      </c>
      <c r="S1107" s="103">
        <v>0.67200000000000004</v>
      </c>
      <c r="T1107" s="103">
        <v>26.711200000000002</v>
      </c>
      <c r="U1107" s="103">
        <v>0.86399999999999999</v>
      </c>
      <c r="V1107" s="103">
        <v>5.08</v>
      </c>
      <c r="W1107" s="103">
        <v>6.5759999999999996</v>
      </c>
      <c r="X1107" s="103">
        <v>5.68</v>
      </c>
      <c r="Y1107" s="103">
        <v>5.38</v>
      </c>
      <c r="Z1107" s="103">
        <v>10.864000000000001</v>
      </c>
      <c r="AA1107" s="103">
        <v>1.1232</v>
      </c>
      <c r="AB1107" s="103">
        <v>10.564</v>
      </c>
      <c r="AC1107" s="103">
        <v>6.28</v>
      </c>
      <c r="AD1107" s="103">
        <v>2.496</v>
      </c>
      <c r="AE1107" s="103">
        <v>26.324000000000002</v>
      </c>
      <c r="AF1107" s="103">
        <v>2.7839999999999998</v>
      </c>
      <c r="AG1107" s="103">
        <v>14.055999999999999</v>
      </c>
      <c r="AH1107" s="103">
        <v>2.2080000000000002</v>
      </c>
      <c r="AI1107" s="103">
        <v>13.66</v>
      </c>
      <c r="AJ1107" s="103">
        <v>14.452</v>
      </c>
      <c r="AK1107" s="103">
        <v>4.5839999999999996</v>
      </c>
      <c r="AL1107" s="103">
        <v>4.88</v>
      </c>
      <c r="AM1107" s="102">
        <v>10.164</v>
      </c>
    </row>
    <row r="1108" spans="16:39" x14ac:dyDescent="0.25">
      <c r="P1108" s="104">
        <v>1.105</v>
      </c>
      <c r="Q1108" s="103">
        <v>1.9</v>
      </c>
      <c r="R1108" s="103">
        <v>7.87</v>
      </c>
      <c r="S1108" s="103">
        <v>0.66500000000000103</v>
      </c>
      <c r="T1108" s="103">
        <v>26.689</v>
      </c>
      <c r="U1108" s="103">
        <v>0.85500000000000098</v>
      </c>
      <c r="V1108" s="103">
        <v>5.0750000000000002</v>
      </c>
      <c r="W1108" s="103">
        <v>6.57</v>
      </c>
      <c r="X1108" s="103">
        <v>5.6749999999999998</v>
      </c>
      <c r="Y1108" s="103">
        <v>5.375</v>
      </c>
      <c r="Z1108" s="103">
        <v>10.855</v>
      </c>
      <c r="AA1108" s="103">
        <v>1.1114999999999999</v>
      </c>
      <c r="AB1108" s="103">
        <v>10.555</v>
      </c>
      <c r="AC1108" s="103">
        <v>6.2750000000000004</v>
      </c>
      <c r="AD1108" s="103">
        <v>2.4700000000000002</v>
      </c>
      <c r="AE1108" s="103">
        <v>26.305</v>
      </c>
      <c r="AF1108" s="103">
        <v>2.7549999999999999</v>
      </c>
      <c r="AG1108" s="103">
        <v>14.045</v>
      </c>
      <c r="AH1108" s="103">
        <v>2.1850000000000001</v>
      </c>
      <c r="AI1108" s="103">
        <v>13.65</v>
      </c>
      <c r="AJ1108" s="103">
        <v>14.44</v>
      </c>
      <c r="AK1108" s="103">
        <v>4.58</v>
      </c>
      <c r="AL1108" s="103">
        <v>4.875</v>
      </c>
      <c r="AM1108" s="102">
        <v>10.154999999999999</v>
      </c>
    </row>
    <row r="1109" spans="16:39" x14ac:dyDescent="0.25">
      <c r="P1109" s="104">
        <v>1.1060000000000001</v>
      </c>
      <c r="Q1109" s="103">
        <v>1.88</v>
      </c>
      <c r="R1109" s="103">
        <v>7.8639999999999999</v>
      </c>
      <c r="S1109" s="103">
        <v>0.65800000000000003</v>
      </c>
      <c r="T1109" s="103">
        <v>26.666799999999999</v>
      </c>
      <c r="U1109" s="103">
        <v>0.84599999999999997</v>
      </c>
      <c r="V1109" s="103">
        <v>5.07</v>
      </c>
      <c r="W1109" s="103">
        <v>6.5640000000000001</v>
      </c>
      <c r="X1109" s="103">
        <v>5.67</v>
      </c>
      <c r="Y1109" s="103">
        <v>5.37</v>
      </c>
      <c r="Z1109" s="103">
        <v>10.846</v>
      </c>
      <c r="AA1109" s="103">
        <v>1.0998000000000001</v>
      </c>
      <c r="AB1109" s="103">
        <v>10.545999999999999</v>
      </c>
      <c r="AC1109" s="103">
        <v>6.27</v>
      </c>
      <c r="AD1109" s="103">
        <v>2.444</v>
      </c>
      <c r="AE1109" s="103">
        <v>26.286000000000001</v>
      </c>
      <c r="AF1109" s="103">
        <v>2.726</v>
      </c>
      <c r="AG1109" s="103">
        <v>14.034000000000001</v>
      </c>
      <c r="AH1109" s="103">
        <v>2.1619999999999999</v>
      </c>
      <c r="AI1109" s="103">
        <v>13.64</v>
      </c>
      <c r="AJ1109" s="103">
        <v>14.428000000000001</v>
      </c>
      <c r="AK1109" s="103">
        <v>4.5759999999999996</v>
      </c>
      <c r="AL1109" s="103">
        <v>4.87</v>
      </c>
      <c r="AM1109" s="102">
        <v>10.146000000000001</v>
      </c>
    </row>
    <row r="1110" spans="16:39" x14ac:dyDescent="0.25">
      <c r="P1110" s="104">
        <v>1.107</v>
      </c>
      <c r="Q1110" s="103">
        <v>1.86</v>
      </c>
      <c r="R1110" s="103">
        <v>7.8579999999999997</v>
      </c>
      <c r="S1110" s="103">
        <v>0.65100000000000102</v>
      </c>
      <c r="T1110" s="103">
        <v>26.644600000000001</v>
      </c>
      <c r="U1110" s="103">
        <v>0.83700000000000097</v>
      </c>
      <c r="V1110" s="103">
        <v>5.0650000000000004</v>
      </c>
      <c r="W1110" s="103">
        <v>6.5579999999999998</v>
      </c>
      <c r="X1110" s="103">
        <v>5.665</v>
      </c>
      <c r="Y1110" s="103">
        <v>5.3650000000000002</v>
      </c>
      <c r="Z1110" s="103">
        <v>10.837</v>
      </c>
      <c r="AA1110" s="103">
        <v>1.0881000000000001</v>
      </c>
      <c r="AB1110" s="103">
        <v>10.537000000000001</v>
      </c>
      <c r="AC1110" s="103">
        <v>6.2649999999999997</v>
      </c>
      <c r="AD1110" s="103">
        <v>2.4180000000000001</v>
      </c>
      <c r="AE1110" s="103">
        <v>26.266999999999999</v>
      </c>
      <c r="AF1110" s="103">
        <v>2.6970000000000001</v>
      </c>
      <c r="AG1110" s="103">
        <v>14.023</v>
      </c>
      <c r="AH1110" s="103">
        <v>2.1389999999999998</v>
      </c>
      <c r="AI1110" s="103">
        <v>13.63</v>
      </c>
      <c r="AJ1110" s="103">
        <v>14.416</v>
      </c>
      <c r="AK1110" s="103">
        <v>4.5720000000000001</v>
      </c>
      <c r="AL1110" s="103">
        <v>4.8650000000000002</v>
      </c>
      <c r="AM1110" s="102">
        <v>10.137</v>
      </c>
    </row>
    <row r="1111" spans="16:39" x14ac:dyDescent="0.25">
      <c r="P1111" s="104">
        <v>1.1080000000000001</v>
      </c>
      <c r="Q1111" s="103">
        <v>1.84</v>
      </c>
      <c r="R1111" s="103">
        <v>7.8520000000000003</v>
      </c>
      <c r="S1111" s="103">
        <v>0.64400000000000002</v>
      </c>
      <c r="T1111" s="103">
        <v>26.622399999999999</v>
      </c>
      <c r="U1111" s="103">
        <v>0.82799999999999996</v>
      </c>
      <c r="V1111" s="103">
        <v>5.0599999999999996</v>
      </c>
      <c r="W1111" s="103">
        <v>6.5519999999999996</v>
      </c>
      <c r="X1111" s="103">
        <v>5.66</v>
      </c>
      <c r="Y1111" s="103">
        <v>5.36</v>
      </c>
      <c r="Z1111" s="103">
        <v>10.827999999999999</v>
      </c>
      <c r="AA1111" s="103">
        <v>1.0764</v>
      </c>
      <c r="AB1111" s="103">
        <v>10.528</v>
      </c>
      <c r="AC1111" s="103">
        <v>6.26</v>
      </c>
      <c r="AD1111" s="103">
        <v>2.3919999999999999</v>
      </c>
      <c r="AE1111" s="103">
        <v>26.248000000000001</v>
      </c>
      <c r="AF1111" s="103">
        <v>2.6680000000000001</v>
      </c>
      <c r="AG1111" s="103">
        <v>14.012</v>
      </c>
      <c r="AH1111" s="103">
        <v>2.1160000000000001</v>
      </c>
      <c r="AI1111" s="103">
        <v>13.62</v>
      </c>
      <c r="AJ1111" s="103">
        <v>14.404</v>
      </c>
      <c r="AK1111" s="103">
        <v>4.5679999999999996</v>
      </c>
      <c r="AL1111" s="103">
        <v>4.8600000000000003</v>
      </c>
      <c r="AM1111" s="102">
        <v>10.128</v>
      </c>
    </row>
    <row r="1112" spans="16:39" x14ac:dyDescent="0.25">
      <c r="P1112" s="104">
        <v>1.109</v>
      </c>
      <c r="Q1112" s="103">
        <v>1.82</v>
      </c>
      <c r="R1112" s="103">
        <v>7.8460000000000001</v>
      </c>
      <c r="S1112" s="103">
        <v>0.63700000000000101</v>
      </c>
      <c r="T1112" s="103">
        <v>26.600200000000001</v>
      </c>
      <c r="U1112" s="103">
        <v>0.81900000000000095</v>
      </c>
      <c r="V1112" s="103">
        <v>5.0549999999999997</v>
      </c>
      <c r="W1112" s="103">
        <v>6.5460000000000003</v>
      </c>
      <c r="X1112" s="103">
        <v>5.6550000000000002</v>
      </c>
      <c r="Y1112" s="103">
        <v>5.3550000000000004</v>
      </c>
      <c r="Z1112" s="103">
        <v>10.819000000000001</v>
      </c>
      <c r="AA1112" s="103">
        <v>1.0647</v>
      </c>
      <c r="AB1112" s="103">
        <v>10.519</v>
      </c>
      <c r="AC1112" s="103">
        <v>6.2549999999999999</v>
      </c>
      <c r="AD1112" s="103">
        <v>2.3660000000000001</v>
      </c>
      <c r="AE1112" s="103">
        <v>26.228999999999999</v>
      </c>
      <c r="AF1112" s="103">
        <v>2.6389999999999998</v>
      </c>
      <c r="AG1112" s="103">
        <v>14.000999999999999</v>
      </c>
      <c r="AH1112" s="103">
        <v>2.093</v>
      </c>
      <c r="AI1112" s="103">
        <v>13.61</v>
      </c>
      <c r="AJ1112" s="103">
        <v>14.391999999999999</v>
      </c>
      <c r="AK1112" s="103">
        <v>4.5640000000000001</v>
      </c>
      <c r="AL1112" s="103">
        <v>4.8550000000000004</v>
      </c>
      <c r="AM1112" s="102">
        <v>10.119</v>
      </c>
    </row>
    <row r="1113" spans="16:39" x14ac:dyDescent="0.25">
      <c r="P1113" s="104">
        <v>1.1100000000000001</v>
      </c>
      <c r="Q1113" s="103">
        <v>1.8</v>
      </c>
      <c r="R1113" s="103">
        <v>7.84</v>
      </c>
      <c r="S1113" s="103">
        <v>0.63</v>
      </c>
      <c r="T1113" s="103">
        <v>26.577999999999999</v>
      </c>
      <c r="U1113" s="103">
        <v>0.81</v>
      </c>
      <c r="V1113" s="103">
        <v>5.05</v>
      </c>
      <c r="W1113" s="103">
        <v>6.54</v>
      </c>
      <c r="X1113" s="103">
        <v>5.65</v>
      </c>
      <c r="Y1113" s="103">
        <v>5.35</v>
      </c>
      <c r="Z1113" s="103">
        <v>10.81</v>
      </c>
      <c r="AA1113" s="103">
        <v>1.0529999999999999</v>
      </c>
      <c r="AB1113" s="103">
        <v>10.51</v>
      </c>
      <c r="AC1113" s="103">
        <v>6.25</v>
      </c>
      <c r="AD1113" s="103">
        <v>2.34</v>
      </c>
      <c r="AE1113" s="103">
        <v>26.21</v>
      </c>
      <c r="AF1113" s="103">
        <v>2.61</v>
      </c>
      <c r="AG1113" s="103">
        <v>13.99</v>
      </c>
      <c r="AH1113" s="103">
        <v>2.0699999999999998</v>
      </c>
      <c r="AI1113" s="103">
        <v>13.6</v>
      </c>
      <c r="AJ1113" s="103">
        <v>14.38</v>
      </c>
      <c r="AK1113" s="103">
        <v>4.5599999999999996</v>
      </c>
      <c r="AL1113" s="103">
        <v>4.8499999999999996</v>
      </c>
      <c r="AM1113" s="102">
        <v>10.11</v>
      </c>
    </row>
    <row r="1114" spans="16:39" x14ac:dyDescent="0.25">
      <c r="P1114" s="104">
        <v>1.111</v>
      </c>
      <c r="Q1114" s="103">
        <v>1.78</v>
      </c>
      <c r="R1114" s="103">
        <v>7.8339999999999996</v>
      </c>
      <c r="S1114" s="103">
        <v>0.623000000000001</v>
      </c>
      <c r="T1114" s="103">
        <v>26.555800000000001</v>
      </c>
      <c r="U1114" s="103">
        <v>0.80100000000000104</v>
      </c>
      <c r="V1114" s="103">
        <v>5.0449999999999999</v>
      </c>
      <c r="W1114" s="103">
        <v>6.5339999999999998</v>
      </c>
      <c r="X1114" s="103">
        <v>5.6449999999999996</v>
      </c>
      <c r="Y1114" s="103">
        <v>5.3449999999999998</v>
      </c>
      <c r="Z1114" s="103">
        <v>10.801</v>
      </c>
      <c r="AA1114" s="103">
        <v>1.0412999999999999</v>
      </c>
      <c r="AB1114" s="103">
        <v>10.500999999999999</v>
      </c>
      <c r="AC1114" s="103">
        <v>6.2450000000000001</v>
      </c>
      <c r="AD1114" s="103">
        <v>2.3140000000000001</v>
      </c>
      <c r="AE1114" s="103">
        <v>26.190999999999999</v>
      </c>
      <c r="AF1114" s="103">
        <v>2.581</v>
      </c>
      <c r="AG1114" s="103">
        <v>13.978999999999999</v>
      </c>
      <c r="AH1114" s="103">
        <v>2.0470000000000002</v>
      </c>
      <c r="AI1114" s="103">
        <v>13.59</v>
      </c>
      <c r="AJ1114" s="103">
        <v>14.368</v>
      </c>
      <c r="AK1114" s="103">
        <v>4.556</v>
      </c>
      <c r="AL1114" s="103">
        <v>4.8449999999999998</v>
      </c>
      <c r="AM1114" s="102">
        <v>10.101000000000001</v>
      </c>
    </row>
    <row r="1115" spans="16:39" x14ac:dyDescent="0.25">
      <c r="P1115" s="104">
        <v>1.1120000000000001</v>
      </c>
      <c r="Q1115" s="103">
        <v>1.76</v>
      </c>
      <c r="R1115" s="103">
        <v>7.8280000000000003</v>
      </c>
      <c r="S1115" s="103">
        <v>0.61599999999999999</v>
      </c>
      <c r="T1115" s="103">
        <v>26.5336</v>
      </c>
      <c r="U1115" s="103">
        <v>0.79200000000000004</v>
      </c>
      <c r="V1115" s="103">
        <v>5.04</v>
      </c>
      <c r="W1115" s="103">
        <v>6.5279999999999996</v>
      </c>
      <c r="X1115" s="103">
        <v>5.64</v>
      </c>
      <c r="Y1115" s="103">
        <v>5.34</v>
      </c>
      <c r="Z1115" s="103">
        <v>10.792</v>
      </c>
      <c r="AA1115" s="103">
        <v>1.0296000000000001</v>
      </c>
      <c r="AB1115" s="103">
        <v>10.492000000000001</v>
      </c>
      <c r="AC1115" s="103">
        <v>6.24</v>
      </c>
      <c r="AD1115" s="103">
        <v>2.2879999999999998</v>
      </c>
      <c r="AE1115" s="103">
        <v>26.172000000000001</v>
      </c>
      <c r="AF1115" s="103">
        <v>2.552</v>
      </c>
      <c r="AG1115" s="103">
        <v>13.968</v>
      </c>
      <c r="AH1115" s="103">
        <v>2.024</v>
      </c>
      <c r="AI1115" s="103">
        <v>13.58</v>
      </c>
      <c r="AJ1115" s="103">
        <v>14.356</v>
      </c>
      <c r="AK1115" s="103">
        <v>4.5519999999999996</v>
      </c>
      <c r="AL1115" s="103">
        <v>4.84</v>
      </c>
      <c r="AM1115" s="102">
        <v>10.092000000000001</v>
      </c>
    </row>
    <row r="1116" spans="16:39" x14ac:dyDescent="0.25">
      <c r="P1116" s="104">
        <v>1.113</v>
      </c>
      <c r="Q1116" s="103">
        <v>1.74</v>
      </c>
      <c r="R1116" s="103">
        <v>7.8220000000000001</v>
      </c>
      <c r="S1116" s="103">
        <v>0.60900000000000098</v>
      </c>
      <c r="T1116" s="103">
        <v>26.511399999999998</v>
      </c>
      <c r="U1116" s="103">
        <v>0.78300000000000103</v>
      </c>
      <c r="V1116" s="103">
        <v>5.0350000000000001</v>
      </c>
      <c r="W1116" s="103">
        <v>6.5220000000000002</v>
      </c>
      <c r="X1116" s="103">
        <v>5.6349999999999998</v>
      </c>
      <c r="Y1116" s="103">
        <v>5.335</v>
      </c>
      <c r="Z1116" s="103">
        <v>10.782999999999999</v>
      </c>
      <c r="AA1116" s="103">
        <v>1.0179</v>
      </c>
      <c r="AB1116" s="103">
        <v>10.483000000000001</v>
      </c>
      <c r="AC1116" s="103">
        <v>6.2350000000000003</v>
      </c>
      <c r="AD1116" s="103">
        <v>2.262</v>
      </c>
      <c r="AE1116" s="103">
        <v>26.152999999999999</v>
      </c>
      <c r="AF1116" s="103">
        <v>2.5230000000000001</v>
      </c>
      <c r="AG1116" s="103">
        <v>13.957000000000001</v>
      </c>
      <c r="AH1116" s="103">
        <v>2.0009999999999999</v>
      </c>
      <c r="AI1116" s="103">
        <v>13.57</v>
      </c>
      <c r="AJ1116" s="103">
        <v>14.343999999999999</v>
      </c>
      <c r="AK1116" s="103">
        <v>4.548</v>
      </c>
      <c r="AL1116" s="103">
        <v>4.835</v>
      </c>
      <c r="AM1116" s="102">
        <v>10.083</v>
      </c>
    </row>
    <row r="1117" spans="16:39" x14ac:dyDescent="0.25">
      <c r="P1117" s="104">
        <v>1.1140000000000001</v>
      </c>
      <c r="Q1117" s="103">
        <v>1.72</v>
      </c>
      <c r="R1117" s="103">
        <v>7.8159999999999998</v>
      </c>
      <c r="S1117" s="103">
        <v>0.60199999999999998</v>
      </c>
      <c r="T1117" s="103">
        <v>26.4892</v>
      </c>
      <c r="U1117" s="103">
        <v>0.77400000000000002</v>
      </c>
      <c r="V1117" s="103">
        <v>5.03</v>
      </c>
      <c r="W1117" s="103">
        <v>6.516</v>
      </c>
      <c r="X1117" s="103">
        <v>5.63</v>
      </c>
      <c r="Y1117" s="103">
        <v>5.33</v>
      </c>
      <c r="Z1117" s="103">
        <v>10.773999999999999</v>
      </c>
      <c r="AA1117" s="103">
        <v>1.0062</v>
      </c>
      <c r="AB1117" s="103">
        <v>10.474</v>
      </c>
      <c r="AC1117" s="103">
        <v>6.23</v>
      </c>
      <c r="AD1117" s="103">
        <v>2.2360000000000002</v>
      </c>
      <c r="AE1117" s="103">
        <v>26.134</v>
      </c>
      <c r="AF1117" s="103">
        <v>2.4940000000000002</v>
      </c>
      <c r="AG1117" s="103">
        <v>13.946</v>
      </c>
      <c r="AH1117" s="103">
        <v>1.978</v>
      </c>
      <c r="AI1117" s="103">
        <v>13.56</v>
      </c>
      <c r="AJ1117" s="103">
        <v>14.332000000000001</v>
      </c>
      <c r="AK1117" s="103">
        <v>4.5439999999999996</v>
      </c>
      <c r="AL1117" s="103">
        <v>4.83</v>
      </c>
      <c r="AM1117" s="102">
        <v>10.074</v>
      </c>
    </row>
    <row r="1118" spans="16:39" x14ac:dyDescent="0.25">
      <c r="P1118" s="104">
        <v>1.115</v>
      </c>
      <c r="Q1118" s="103">
        <v>1.7</v>
      </c>
      <c r="R1118" s="103">
        <v>7.81</v>
      </c>
      <c r="S1118" s="103">
        <v>0.59500000000000097</v>
      </c>
      <c r="T1118" s="103">
        <v>26.466999999999999</v>
      </c>
      <c r="U1118" s="103">
        <v>0.76500000000000101</v>
      </c>
      <c r="V1118" s="103">
        <v>5.0250000000000004</v>
      </c>
      <c r="W1118" s="103">
        <v>6.51</v>
      </c>
      <c r="X1118" s="103">
        <v>5.625</v>
      </c>
      <c r="Y1118" s="103">
        <v>5.3250000000000002</v>
      </c>
      <c r="Z1118" s="103">
        <v>10.765000000000001</v>
      </c>
      <c r="AA1118" s="103">
        <v>0.99450000000000105</v>
      </c>
      <c r="AB1118" s="103">
        <v>10.465</v>
      </c>
      <c r="AC1118" s="103">
        <v>6.2249999999999996</v>
      </c>
      <c r="AD1118" s="103">
        <v>2.21</v>
      </c>
      <c r="AE1118" s="103">
        <v>26.114999999999998</v>
      </c>
      <c r="AF1118" s="103">
        <v>2.4649999999999999</v>
      </c>
      <c r="AG1118" s="103">
        <v>13.935</v>
      </c>
      <c r="AH1118" s="103">
        <v>1.9550000000000001</v>
      </c>
      <c r="AI1118" s="103">
        <v>13.55</v>
      </c>
      <c r="AJ1118" s="103">
        <v>14.32</v>
      </c>
      <c r="AK1118" s="103">
        <v>4.54</v>
      </c>
      <c r="AL1118" s="103">
        <v>4.8250000000000002</v>
      </c>
      <c r="AM1118" s="102">
        <v>10.065</v>
      </c>
    </row>
    <row r="1119" spans="16:39" x14ac:dyDescent="0.25">
      <c r="P1119" s="104">
        <v>1.1160000000000001</v>
      </c>
      <c r="Q1119" s="103">
        <v>1.68</v>
      </c>
      <c r="R1119" s="103">
        <v>7.8040000000000003</v>
      </c>
      <c r="S1119" s="103">
        <v>0.58799999999999997</v>
      </c>
      <c r="T1119" s="103">
        <v>26.444800000000001</v>
      </c>
      <c r="U1119" s="103">
        <v>0.75600000000000001</v>
      </c>
      <c r="V1119" s="103">
        <v>5.0199999999999996</v>
      </c>
      <c r="W1119" s="103">
        <v>6.5039999999999996</v>
      </c>
      <c r="X1119" s="103">
        <v>5.62</v>
      </c>
      <c r="Y1119" s="103">
        <v>5.32</v>
      </c>
      <c r="Z1119" s="103">
        <v>10.756</v>
      </c>
      <c r="AA1119" s="103">
        <v>0.98279999999999901</v>
      </c>
      <c r="AB1119" s="103">
        <v>10.456</v>
      </c>
      <c r="AC1119" s="103">
        <v>6.22</v>
      </c>
      <c r="AD1119" s="103">
        <v>2.1840000000000002</v>
      </c>
      <c r="AE1119" s="103">
        <v>26.096</v>
      </c>
      <c r="AF1119" s="103">
        <v>2.4359999999999999</v>
      </c>
      <c r="AG1119" s="103">
        <v>13.923999999999999</v>
      </c>
      <c r="AH1119" s="103">
        <v>1.9319999999999999</v>
      </c>
      <c r="AI1119" s="103">
        <v>13.54</v>
      </c>
      <c r="AJ1119" s="103">
        <v>14.308</v>
      </c>
      <c r="AK1119" s="103">
        <v>4.5359999999999996</v>
      </c>
      <c r="AL1119" s="103">
        <v>4.82</v>
      </c>
      <c r="AM1119" s="102">
        <v>10.055999999999999</v>
      </c>
    </row>
    <row r="1120" spans="16:39" x14ac:dyDescent="0.25">
      <c r="P1120" s="104">
        <v>1.117</v>
      </c>
      <c r="Q1120" s="103">
        <v>1.66</v>
      </c>
      <c r="R1120" s="103">
        <v>7.798</v>
      </c>
      <c r="S1120" s="103">
        <v>0.58100000000000096</v>
      </c>
      <c r="T1120" s="103">
        <v>26.422599999999999</v>
      </c>
      <c r="U1120" s="103">
        <v>0.747000000000001</v>
      </c>
      <c r="V1120" s="103">
        <v>5.0149999999999997</v>
      </c>
      <c r="W1120" s="103">
        <v>6.4980000000000002</v>
      </c>
      <c r="X1120" s="103">
        <v>5.6150000000000002</v>
      </c>
      <c r="Y1120" s="103">
        <v>5.3150000000000004</v>
      </c>
      <c r="Z1120" s="103">
        <v>10.747</v>
      </c>
      <c r="AA1120" s="103">
        <v>0.97110000000000096</v>
      </c>
      <c r="AB1120" s="103">
        <v>10.446999999999999</v>
      </c>
      <c r="AC1120" s="103">
        <v>6.2149999999999999</v>
      </c>
      <c r="AD1120" s="103">
        <v>2.1579999999999999</v>
      </c>
      <c r="AE1120" s="103">
        <v>26.077000000000002</v>
      </c>
      <c r="AF1120" s="103">
        <v>2.407</v>
      </c>
      <c r="AG1120" s="103">
        <v>13.913</v>
      </c>
      <c r="AH1120" s="103">
        <v>1.909</v>
      </c>
      <c r="AI1120" s="103">
        <v>13.53</v>
      </c>
      <c r="AJ1120" s="103">
        <v>14.295999999999999</v>
      </c>
      <c r="AK1120" s="103">
        <v>4.532</v>
      </c>
      <c r="AL1120" s="103">
        <v>4.8150000000000004</v>
      </c>
      <c r="AM1120" s="102">
        <v>10.047000000000001</v>
      </c>
    </row>
    <row r="1121" spans="16:39" x14ac:dyDescent="0.25">
      <c r="P1121" s="104">
        <v>1.1180000000000001</v>
      </c>
      <c r="Q1121" s="103">
        <v>1.64</v>
      </c>
      <c r="R1121" s="103">
        <v>7.7919999999999998</v>
      </c>
      <c r="S1121" s="103">
        <v>0.57399999999999995</v>
      </c>
      <c r="T1121" s="103">
        <v>26.400400000000001</v>
      </c>
      <c r="U1121" s="103">
        <v>0.73799999999999999</v>
      </c>
      <c r="V1121" s="103">
        <v>5.01</v>
      </c>
      <c r="W1121" s="103">
        <v>6.492</v>
      </c>
      <c r="X1121" s="103">
        <v>5.61</v>
      </c>
      <c r="Y1121" s="103">
        <v>5.31</v>
      </c>
      <c r="Z1121" s="103">
        <v>10.738</v>
      </c>
      <c r="AA1121" s="103">
        <v>0.95939999999999903</v>
      </c>
      <c r="AB1121" s="103">
        <v>10.438000000000001</v>
      </c>
      <c r="AC1121" s="103">
        <v>6.21</v>
      </c>
      <c r="AD1121" s="103">
        <v>2.1320000000000001</v>
      </c>
      <c r="AE1121" s="103">
        <v>26.058</v>
      </c>
      <c r="AF1121" s="103">
        <v>2.3780000000000001</v>
      </c>
      <c r="AG1121" s="103">
        <v>13.901999999999999</v>
      </c>
      <c r="AH1121" s="103">
        <v>1.8859999999999999</v>
      </c>
      <c r="AI1121" s="103">
        <v>13.52</v>
      </c>
      <c r="AJ1121" s="103">
        <v>14.284000000000001</v>
      </c>
      <c r="AK1121" s="103">
        <v>4.5279999999999996</v>
      </c>
      <c r="AL1121" s="103">
        <v>4.8099999999999996</v>
      </c>
      <c r="AM1121" s="102">
        <v>10.038</v>
      </c>
    </row>
    <row r="1122" spans="16:39" x14ac:dyDescent="0.25">
      <c r="P1122" s="104">
        <v>1.119</v>
      </c>
      <c r="Q1122" s="103">
        <v>1.62</v>
      </c>
      <c r="R1122" s="103">
        <v>7.7859999999999996</v>
      </c>
      <c r="S1122" s="103">
        <v>0.56699999999999995</v>
      </c>
      <c r="T1122" s="103">
        <v>26.3782</v>
      </c>
      <c r="U1122" s="103">
        <v>0.72900000000000098</v>
      </c>
      <c r="V1122" s="103">
        <v>5.0049999999999999</v>
      </c>
      <c r="W1122" s="103">
        <v>6.4859999999999998</v>
      </c>
      <c r="X1122" s="103">
        <v>5.6050000000000004</v>
      </c>
      <c r="Y1122" s="103">
        <v>5.3049999999999997</v>
      </c>
      <c r="Z1122" s="103">
        <v>10.728999999999999</v>
      </c>
      <c r="AA1122" s="103">
        <v>0.94770000000000099</v>
      </c>
      <c r="AB1122" s="103">
        <v>10.429</v>
      </c>
      <c r="AC1122" s="103">
        <v>6.2050000000000001</v>
      </c>
      <c r="AD1122" s="103">
        <v>2.1059999999999999</v>
      </c>
      <c r="AE1122" s="103">
        <v>26.039000000000001</v>
      </c>
      <c r="AF1122" s="103">
        <v>2.3490000000000002</v>
      </c>
      <c r="AG1122" s="103">
        <v>13.891</v>
      </c>
      <c r="AH1122" s="103">
        <v>1.863</v>
      </c>
      <c r="AI1122" s="103">
        <v>13.51</v>
      </c>
      <c r="AJ1122" s="103">
        <v>14.272</v>
      </c>
      <c r="AK1122" s="103">
        <v>4.524</v>
      </c>
      <c r="AL1122" s="103">
        <v>4.8049999999999997</v>
      </c>
      <c r="AM1122" s="102">
        <v>10.029</v>
      </c>
    </row>
    <row r="1123" spans="16:39" x14ac:dyDescent="0.25">
      <c r="P1123" s="104">
        <v>1.1200000000000001</v>
      </c>
      <c r="Q1123" s="103">
        <v>1.6</v>
      </c>
      <c r="R1123" s="103">
        <v>7.78</v>
      </c>
      <c r="S1123" s="103">
        <v>0.56000000000000005</v>
      </c>
      <c r="T1123" s="103">
        <v>26.356000000000002</v>
      </c>
      <c r="U1123" s="103">
        <v>0.72</v>
      </c>
      <c r="V1123" s="103">
        <v>5</v>
      </c>
      <c r="W1123" s="103">
        <v>6.48</v>
      </c>
      <c r="X1123" s="103">
        <v>5.6</v>
      </c>
      <c r="Y1123" s="103">
        <v>5.3</v>
      </c>
      <c r="Z1123" s="103">
        <v>10.72</v>
      </c>
      <c r="AA1123" s="103">
        <v>0.93599999999999905</v>
      </c>
      <c r="AB1123" s="103">
        <v>10.42</v>
      </c>
      <c r="AC1123" s="103">
        <v>6.2</v>
      </c>
      <c r="AD1123" s="103">
        <v>2.08</v>
      </c>
      <c r="AE1123" s="103">
        <v>26.02</v>
      </c>
      <c r="AF1123" s="103">
        <v>2.3199999999999998</v>
      </c>
      <c r="AG1123" s="103">
        <v>13.88</v>
      </c>
      <c r="AH1123" s="103">
        <v>1.84</v>
      </c>
      <c r="AI1123" s="103">
        <v>13.5</v>
      </c>
      <c r="AJ1123" s="103">
        <v>14.26</v>
      </c>
      <c r="AK1123" s="103">
        <v>4.5199999999999996</v>
      </c>
      <c r="AL1123" s="103">
        <v>4.8</v>
      </c>
      <c r="AM1123" s="102">
        <v>10.02</v>
      </c>
    </row>
    <row r="1124" spans="16:39" x14ac:dyDescent="0.25">
      <c r="P1124" s="104">
        <v>1.121</v>
      </c>
      <c r="Q1124" s="103">
        <v>1.58</v>
      </c>
      <c r="R1124" s="103">
        <v>7.774</v>
      </c>
      <c r="S1124" s="103">
        <v>0.55300000000000105</v>
      </c>
      <c r="T1124" s="103">
        <v>26.3338</v>
      </c>
      <c r="U1124" s="103">
        <v>0.71100000000000096</v>
      </c>
      <c r="V1124" s="103">
        <v>4.9950000000000001</v>
      </c>
      <c r="W1124" s="103">
        <v>6.4740000000000002</v>
      </c>
      <c r="X1124" s="103">
        <v>5.5949999999999998</v>
      </c>
      <c r="Y1124" s="103">
        <v>5.2949999999999999</v>
      </c>
      <c r="Z1124" s="103">
        <v>10.711</v>
      </c>
      <c r="AA1124" s="103">
        <v>0.92430000000000101</v>
      </c>
      <c r="AB1124" s="103">
        <v>10.411</v>
      </c>
      <c r="AC1124" s="103">
        <v>6.1950000000000003</v>
      </c>
      <c r="AD1124" s="103">
        <v>2.0539999999999998</v>
      </c>
      <c r="AE1124" s="103">
        <v>26.001000000000001</v>
      </c>
      <c r="AF1124" s="103">
        <v>2.2909999999999999</v>
      </c>
      <c r="AG1124" s="103">
        <v>13.869</v>
      </c>
      <c r="AH1124" s="103">
        <v>1.8169999999999999</v>
      </c>
      <c r="AI1124" s="103">
        <v>13.49</v>
      </c>
      <c r="AJ1124" s="103">
        <v>14.247999999999999</v>
      </c>
      <c r="AK1124" s="103">
        <v>4.516</v>
      </c>
      <c r="AL1124" s="103">
        <v>4.7949999999999999</v>
      </c>
      <c r="AM1124" s="102">
        <v>10.010999999999999</v>
      </c>
    </row>
    <row r="1125" spans="16:39" x14ac:dyDescent="0.25">
      <c r="P1125" s="104">
        <v>1.1220000000000001</v>
      </c>
      <c r="Q1125" s="103">
        <v>1.56</v>
      </c>
      <c r="R1125" s="103">
        <v>7.7679999999999998</v>
      </c>
      <c r="S1125" s="103">
        <v>0.54600000000000004</v>
      </c>
      <c r="T1125" s="103">
        <v>26.311599999999999</v>
      </c>
      <c r="U1125" s="103">
        <v>0.70199999999999996</v>
      </c>
      <c r="V1125" s="103">
        <v>4.99</v>
      </c>
      <c r="W1125" s="103">
        <v>6.468</v>
      </c>
      <c r="X1125" s="103">
        <v>5.59</v>
      </c>
      <c r="Y1125" s="103">
        <v>5.29</v>
      </c>
      <c r="Z1125" s="103">
        <v>10.702</v>
      </c>
      <c r="AA1125" s="103">
        <v>0.91259999999999897</v>
      </c>
      <c r="AB1125" s="103">
        <v>10.401999999999999</v>
      </c>
      <c r="AC1125" s="103">
        <v>6.19</v>
      </c>
      <c r="AD1125" s="103">
        <v>2.028</v>
      </c>
      <c r="AE1125" s="103">
        <v>25.981999999999999</v>
      </c>
      <c r="AF1125" s="103">
        <v>2.262</v>
      </c>
      <c r="AG1125" s="103">
        <v>13.858000000000001</v>
      </c>
      <c r="AH1125" s="103">
        <v>1.794</v>
      </c>
      <c r="AI1125" s="103">
        <v>13.48</v>
      </c>
      <c r="AJ1125" s="103">
        <v>14.236000000000001</v>
      </c>
      <c r="AK1125" s="103">
        <v>4.5119999999999996</v>
      </c>
      <c r="AL1125" s="103">
        <v>4.79</v>
      </c>
      <c r="AM1125" s="102">
        <v>10.002000000000001</v>
      </c>
    </row>
    <row r="1126" spans="16:39" x14ac:dyDescent="0.25">
      <c r="P1126" s="104">
        <v>1.123</v>
      </c>
      <c r="Q1126" s="103">
        <v>1.54</v>
      </c>
      <c r="R1126" s="103">
        <v>7.7619999999999996</v>
      </c>
      <c r="S1126" s="103">
        <v>0.53900000000000003</v>
      </c>
      <c r="T1126" s="103">
        <v>26.289400000000001</v>
      </c>
      <c r="U1126" s="103">
        <v>0.69300000000000095</v>
      </c>
      <c r="V1126" s="103">
        <v>4.9850000000000003</v>
      </c>
      <c r="W1126" s="103">
        <v>6.4619999999999997</v>
      </c>
      <c r="X1126" s="103">
        <v>5.585</v>
      </c>
      <c r="Y1126" s="103">
        <v>5.2850000000000001</v>
      </c>
      <c r="Z1126" s="103">
        <v>10.693</v>
      </c>
      <c r="AA1126" s="103">
        <v>0.90090000000000103</v>
      </c>
      <c r="AB1126" s="103">
        <v>10.393000000000001</v>
      </c>
      <c r="AC1126" s="103">
        <v>6.1849999999999996</v>
      </c>
      <c r="AD1126" s="103">
        <v>2.0019999999999998</v>
      </c>
      <c r="AE1126" s="103">
        <v>25.963000000000001</v>
      </c>
      <c r="AF1126" s="103">
        <v>2.2330000000000001</v>
      </c>
      <c r="AG1126" s="103">
        <v>13.847</v>
      </c>
      <c r="AH1126" s="103">
        <v>1.7709999999999999</v>
      </c>
      <c r="AI1126" s="103">
        <v>13.47</v>
      </c>
      <c r="AJ1126" s="103">
        <v>14.224</v>
      </c>
      <c r="AK1126" s="103">
        <v>4.508</v>
      </c>
      <c r="AL1126" s="103">
        <v>4.7850000000000001</v>
      </c>
      <c r="AM1126" s="102">
        <v>9.9930000000000003</v>
      </c>
    </row>
    <row r="1127" spans="16:39" x14ac:dyDescent="0.25">
      <c r="P1127" s="104">
        <v>1.1240000000000001</v>
      </c>
      <c r="Q1127" s="103">
        <v>1.52</v>
      </c>
      <c r="R1127" s="103">
        <v>7.7560000000000002</v>
      </c>
      <c r="S1127" s="103">
        <v>0.53200000000000003</v>
      </c>
      <c r="T1127" s="103">
        <v>26.267199999999999</v>
      </c>
      <c r="U1127" s="103">
        <v>0.68399999999999905</v>
      </c>
      <c r="V1127" s="103">
        <v>4.9800000000000004</v>
      </c>
      <c r="W1127" s="103">
        <v>6.4560000000000004</v>
      </c>
      <c r="X1127" s="103">
        <v>5.58</v>
      </c>
      <c r="Y1127" s="103">
        <v>5.28</v>
      </c>
      <c r="Z1127" s="103">
        <v>10.683999999999999</v>
      </c>
      <c r="AA1127" s="103">
        <v>0.88919999999999899</v>
      </c>
      <c r="AB1127" s="103">
        <v>10.384</v>
      </c>
      <c r="AC1127" s="103">
        <v>6.18</v>
      </c>
      <c r="AD1127" s="103">
        <v>1.976</v>
      </c>
      <c r="AE1127" s="103">
        <v>25.943999999999999</v>
      </c>
      <c r="AF1127" s="103">
        <v>2.2040000000000002</v>
      </c>
      <c r="AG1127" s="103">
        <v>13.836</v>
      </c>
      <c r="AH1127" s="103">
        <v>1.748</v>
      </c>
      <c r="AI1127" s="103">
        <v>13.46</v>
      </c>
      <c r="AJ1127" s="103">
        <v>14.212</v>
      </c>
      <c r="AK1127" s="103">
        <v>4.5039999999999996</v>
      </c>
      <c r="AL1127" s="103">
        <v>4.78</v>
      </c>
      <c r="AM1127" s="102">
        <v>9.984</v>
      </c>
    </row>
    <row r="1128" spans="16:39" x14ac:dyDescent="0.25">
      <c r="P1128" s="104">
        <v>1.125</v>
      </c>
      <c r="Q1128" s="103">
        <v>1.5</v>
      </c>
      <c r="R1128" s="103">
        <v>7.75</v>
      </c>
      <c r="S1128" s="103">
        <v>0.52500000000000002</v>
      </c>
      <c r="T1128" s="103">
        <v>26.245000000000001</v>
      </c>
      <c r="U1128" s="103">
        <v>0.67500000000000004</v>
      </c>
      <c r="V1128" s="103">
        <v>4.9749999999999996</v>
      </c>
      <c r="W1128" s="103">
        <v>6.45</v>
      </c>
      <c r="X1128" s="103">
        <v>5.5750000000000002</v>
      </c>
      <c r="Y1128" s="103">
        <v>5.2750000000000004</v>
      </c>
      <c r="Z1128" s="103">
        <v>10.675000000000001</v>
      </c>
      <c r="AA1128" s="103">
        <v>0.87750000000000095</v>
      </c>
      <c r="AB1128" s="103">
        <v>10.375</v>
      </c>
      <c r="AC1128" s="103">
        <v>6.1749999999999998</v>
      </c>
      <c r="AD1128" s="103">
        <v>1.95</v>
      </c>
      <c r="AE1128" s="103">
        <v>25.925000000000001</v>
      </c>
      <c r="AF1128" s="103">
        <v>2.1749999999999998</v>
      </c>
      <c r="AG1128" s="103">
        <v>13.824999999999999</v>
      </c>
      <c r="AH1128" s="103">
        <v>1.7250000000000001</v>
      </c>
      <c r="AI1128" s="103">
        <v>13.45</v>
      </c>
      <c r="AJ1128" s="103">
        <v>14.2</v>
      </c>
      <c r="AK1128" s="103">
        <v>4.5</v>
      </c>
      <c r="AL1128" s="103">
        <v>4.7750000000000004</v>
      </c>
      <c r="AM1128" s="102">
        <v>9.9749999999999996</v>
      </c>
    </row>
    <row r="1129" spans="16:39" x14ac:dyDescent="0.25">
      <c r="P1129" s="104">
        <v>1.1259999999999999</v>
      </c>
      <c r="Q1129" s="103">
        <v>1.48</v>
      </c>
      <c r="R1129" s="103">
        <v>7.7439999999999998</v>
      </c>
      <c r="S1129" s="103">
        <v>0.51800000000000102</v>
      </c>
      <c r="T1129" s="103">
        <v>26.222799999999999</v>
      </c>
      <c r="U1129" s="103">
        <v>0.66600000000000104</v>
      </c>
      <c r="V1129" s="103">
        <v>4.97</v>
      </c>
      <c r="W1129" s="103">
        <v>6.444</v>
      </c>
      <c r="X1129" s="103">
        <v>5.57</v>
      </c>
      <c r="Y1129" s="103">
        <v>5.27</v>
      </c>
      <c r="Z1129" s="103">
        <v>10.666</v>
      </c>
      <c r="AA1129" s="103">
        <v>0.86580000000000201</v>
      </c>
      <c r="AB1129" s="103">
        <v>10.366</v>
      </c>
      <c r="AC1129" s="103">
        <v>6.17</v>
      </c>
      <c r="AD1129" s="103">
        <v>1.9239999999999999</v>
      </c>
      <c r="AE1129" s="103">
        <v>25.905999999999999</v>
      </c>
      <c r="AF1129" s="103">
        <v>2.1459999999999999</v>
      </c>
      <c r="AG1129" s="103">
        <v>13.814</v>
      </c>
      <c r="AH1129" s="103">
        <v>1.702</v>
      </c>
      <c r="AI1129" s="103">
        <v>13.44</v>
      </c>
      <c r="AJ1129" s="103">
        <v>14.188000000000001</v>
      </c>
      <c r="AK1129" s="103">
        <v>4.4960000000000004</v>
      </c>
      <c r="AL1129" s="103">
        <v>4.7699999999999996</v>
      </c>
      <c r="AM1129" s="102">
        <v>9.9659999999999993</v>
      </c>
    </row>
    <row r="1130" spans="16:39" x14ac:dyDescent="0.25">
      <c r="P1130" s="104">
        <v>1.127</v>
      </c>
      <c r="Q1130" s="103">
        <v>1.46</v>
      </c>
      <c r="R1130" s="103">
        <v>7.7380000000000004</v>
      </c>
      <c r="S1130" s="103">
        <v>0.51100000000000001</v>
      </c>
      <c r="T1130" s="103">
        <v>26.200600000000001</v>
      </c>
      <c r="U1130" s="103">
        <v>0.65700000000000103</v>
      </c>
      <c r="V1130" s="103">
        <v>4.9649999999999999</v>
      </c>
      <c r="W1130" s="103">
        <v>6.4379999999999997</v>
      </c>
      <c r="X1130" s="103">
        <v>5.5650000000000004</v>
      </c>
      <c r="Y1130" s="103">
        <v>5.2649999999999997</v>
      </c>
      <c r="Z1130" s="103">
        <v>10.657</v>
      </c>
      <c r="AA1130" s="103">
        <v>0.85409999999999997</v>
      </c>
      <c r="AB1130" s="103">
        <v>10.356999999999999</v>
      </c>
      <c r="AC1130" s="103">
        <v>6.165</v>
      </c>
      <c r="AD1130" s="103">
        <v>1.8979999999999999</v>
      </c>
      <c r="AE1130" s="103">
        <v>25.887</v>
      </c>
      <c r="AF1130" s="103">
        <v>2.117</v>
      </c>
      <c r="AG1130" s="103">
        <v>13.803000000000001</v>
      </c>
      <c r="AH1130" s="103">
        <v>1.679</v>
      </c>
      <c r="AI1130" s="103">
        <v>13.43</v>
      </c>
      <c r="AJ1130" s="103">
        <v>14.176</v>
      </c>
      <c r="AK1130" s="103">
        <v>4.492</v>
      </c>
      <c r="AL1130" s="103">
        <v>4.7649999999999997</v>
      </c>
      <c r="AM1130" s="102">
        <v>9.9570000000000007</v>
      </c>
    </row>
    <row r="1131" spans="16:39" x14ac:dyDescent="0.25">
      <c r="P1131" s="104">
        <v>1.1279999999999999</v>
      </c>
      <c r="Q1131" s="103">
        <v>1.44</v>
      </c>
      <c r="R1131" s="103">
        <v>7.7320000000000002</v>
      </c>
      <c r="S1131" s="103">
        <v>0.504000000000001</v>
      </c>
      <c r="T1131" s="103">
        <v>26.1784</v>
      </c>
      <c r="U1131" s="103">
        <v>0.64800000000000102</v>
      </c>
      <c r="V1131" s="103">
        <v>4.96</v>
      </c>
      <c r="W1131" s="103">
        <v>6.4320000000000004</v>
      </c>
      <c r="X1131" s="103">
        <v>5.56</v>
      </c>
      <c r="Y1131" s="103">
        <v>5.26</v>
      </c>
      <c r="Z1131" s="103">
        <v>10.648</v>
      </c>
      <c r="AA1131" s="103">
        <v>0.84240000000000204</v>
      </c>
      <c r="AB1131" s="103">
        <v>10.348000000000001</v>
      </c>
      <c r="AC1131" s="103">
        <v>6.16</v>
      </c>
      <c r="AD1131" s="103">
        <v>1.8720000000000001</v>
      </c>
      <c r="AE1131" s="103">
        <v>25.867999999999999</v>
      </c>
      <c r="AF1131" s="103">
        <v>2.0880000000000001</v>
      </c>
      <c r="AG1131" s="103">
        <v>13.792</v>
      </c>
      <c r="AH1131" s="103">
        <v>1.6559999999999999</v>
      </c>
      <c r="AI1131" s="103">
        <v>13.42</v>
      </c>
      <c r="AJ1131" s="103">
        <v>14.164</v>
      </c>
      <c r="AK1131" s="103">
        <v>4.4880000000000004</v>
      </c>
      <c r="AL1131" s="103">
        <v>4.76</v>
      </c>
      <c r="AM1131" s="102">
        <v>9.9480000000000004</v>
      </c>
    </row>
    <row r="1132" spans="16:39" x14ac:dyDescent="0.25">
      <c r="P1132" s="104">
        <v>1.129</v>
      </c>
      <c r="Q1132" s="103">
        <v>1.42</v>
      </c>
      <c r="R1132" s="103">
        <v>7.726</v>
      </c>
      <c r="S1132" s="103">
        <v>0.497</v>
      </c>
      <c r="T1132" s="103">
        <v>26.156199999999998</v>
      </c>
      <c r="U1132" s="103">
        <v>0.63900000000000001</v>
      </c>
      <c r="V1132" s="103">
        <v>4.9550000000000001</v>
      </c>
      <c r="W1132" s="103">
        <v>6.4260000000000002</v>
      </c>
      <c r="X1132" s="103">
        <v>5.5549999999999997</v>
      </c>
      <c r="Y1132" s="103">
        <v>5.2549999999999999</v>
      </c>
      <c r="Z1132" s="103">
        <v>10.638999999999999</v>
      </c>
      <c r="AA1132" s="103">
        <v>0.83069999999999999</v>
      </c>
      <c r="AB1132" s="103">
        <v>10.339</v>
      </c>
      <c r="AC1132" s="103">
        <v>6.1550000000000002</v>
      </c>
      <c r="AD1132" s="103">
        <v>1.8460000000000001</v>
      </c>
      <c r="AE1132" s="103">
        <v>25.849</v>
      </c>
      <c r="AF1132" s="103">
        <v>2.0590000000000002</v>
      </c>
      <c r="AG1132" s="103">
        <v>13.781000000000001</v>
      </c>
      <c r="AH1132" s="103">
        <v>1.633</v>
      </c>
      <c r="AI1132" s="103">
        <v>13.41</v>
      </c>
      <c r="AJ1132" s="103">
        <v>14.151999999999999</v>
      </c>
      <c r="AK1132" s="103">
        <v>4.484</v>
      </c>
      <c r="AL1132" s="103">
        <v>4.7549999999999999</v>
      </c>
      <c r="AM1132" s="102">
        <v>9.9390000000000001</v>
      </c>
    </row>
    <row r="1133" spans="16:39" x14ac:dyDescent="0.25">
      <c r="P1133" s="104">
        <v>1.1299999999999999</v>
      </c>
      <c r="Q1133" s="103">
        <v>1.4</v>
      </c>
      <c r="R1133" s="103">
        <v>7.72</v>
      </c>
      <c r="S1133" s="103">
        <v>0.49000000000000099</v>
      </c>
      <c r="T1133" s="103">
        <v>26.134</v>
      </c>
      <c r="U1133" s="103">
        <v>0.630000000000001</v>
      </c>
      <c r="V1133" s="103">
        <v>4.95</v>
      </c>
      <c r="W1133" s="103">
        <v>6.42</v>
      </c>
      <c r="X1133" s="103">
        <v>5.55</v>
      </c>
      <c r="Y1133" s="103">
        <v>5.25</v>
      </c>
      <c r="Z1133" s="103">
        <v>10.63</v>
      </c>
      <c r="AA1133" s="103">
        <v>0.81900000000000195</v>
      </c>
      <c r="AB1133" s="103">
        <v>10.33</v>
      </c>
      <c r="AC1133" s="103">
        <v>6.15</v>
      </c>
      <c r="AD1133" s="103">
        <v>1.82</v>
      </c>
      <c r="AE1133" s="103">
        <v>25.83</v>
      </c>
      <c r="AF1133" s="103">
        <v>2.0299999999999998</v>
      </c>
      <c r="AG1133" s="103">
        <v>13.77</v>
      </c>
      <c r="AH1133" s="103">
        <v>1.61</v>
      </c>
      <c r="AI1133" s="103">
        <v>13.4</v>
      </c>
      <c r="AJ1133" s="103">
        <v>14.14</v>
      </c>
      <c r="AK1133" s="103">
        <v>4.4800000000000004</v>
      </c>
      <c r="AL1133" s="103">
        <v>4.75</v>
      </c>
      <c r="AM1133" s="102">
        <v>9.93</v>
      </c>
    </row>
    <row r="1134" spans="16:39" x14ac:dyDescent="0.25">
      <c r="P1134" s="104">
        <v>1.131</v>
      </c>
      <c r="Q1134" s="103">
        <v>1.38</v>
      </c>
      <c r="R1134" s="103">
        <v>7.7140000000000004</v>
      </c>
      <c r="S1134" s="103">
        <v>0.48299999999999998</v>
      </c>
      <c r="T1134" s="103">
        <v>26.111799999999999</v>
      </c>
      <c r="U1134" s="103">
        <v>0.621</v>
      </c>
      <c r="V1134" s="103">
        <v>4.9450000000000003</v>
      </c>
      <c r="W1134" s="103">
        <v>6.4139999999999997</v>
      </c>
      <c r="X1134" s="103">
        <v>5.5449999999999999</v>
      </c>
      <c r="Y1134" s="103">
        <v>5.2450000000000001</v>
      </c>
      <c r="Z1134" s="103">
        <v>10.621</v>
      </c>
      <c r="AA1134" s="103">
        <v>0.80730000000000002</v>
      </c>
      <c r="AB1134" s="103">
        <v>10.321</v>
      </c>
      <c r="AC1134" s="103">
        <v>6.1449999999999996</v>
      </c>
      <c r="AD1134" s="103">
        <v>1.794</v>
      </c>
      <c r="AE1134" s="103">
        <v>25.811</v>
      </c>
      <c r="AF1134" s="103">
        <v>2.0009999999999999</v>
      </c>
      <c r="AG1134" s="103">
        <v>13.759</v>
      </c>
      <c r="AH1134" s="103">
        <v>1.587</v>
      </c>
      <c r="AI1134" s="103">
        <v>13.39</v>
      </c>
      <c r="AJ1134" s="103">
        <v>14.128</v>
      </c>
      <c r="AK1134" s="103">
        <v>4.476</v>
      </c>
      <c r="AL1134" s="103">
        <v>4.7450000000000001</v>
      </c>
      <c r="AM1134" s="102">
        <v>9.9209999999999994</v>
      </c>
    </row>
    <row r="1135" spans="16:39" x14ac:dyDescent="0.25">
      <c r="P1135" s="104">
        <v>1.1319999999999999</v>
      </c>
      <c r="Q1135" s="103">
        <v>1.36</v>
      </c>
      <c r="R1135" s="103">
        <v>7.7080000000000002</v>
      </c>
      <c r="S1135" s="103">
        <v>0.47600000000000098</v>
      </c>
      <c r="T1135" s="103">
        <v>26.089600000000001</v>
      </c>
      <c r="U1135" s="103">
        <v>0.61200000000000099</v>
      </c>
      <c r="V1135" s="103">
        <v>4.9400000000000004</v>
      </c>
      <c r="W1135" s="103">
        <v>6.4080000000000004</v>
      </c>
      <c r="X1135" s="103">
        <v>5.54</v>
      </c>
      <c r="Y1135" s="103">
        <v>5.24</v>
      </c>
      <c r="Z1135" s="103">
        <v>10.612</v>
      </c>
      <c r="AA1135" s="103">
        <v>0.79560000000000197</v>
      </c>
      <c r="AB1135" s="103">
        <v>10.311999999999999</v>
      </c>
      <c r="AC1135" s="103">
        <v>6.14</v>
      </c>
      <c r="AD1135" s="103">
        <v>1.768</v>
      </c>
      <c r="AE1135" s="103">
        <v>25.792000000000002</v>
      </c>
      <c r="AF1135" s="103">
        <v>1.972</v>
      </c>
      <c r="AG1135" s="103">
        <v>13.747999999999999</v>
      </c>
      <c r="AH1135" s="103">
        <v>1.5640000000000001</v>
      </c>
      <c r="AI1135" s="103">
        <v>13.38</v>
      </c>
      <c r="AJ1135" s="103">
        <v>14.116</v>
      </c>
      <c r="AK1135" s="103">
        <v>4.4720000000000004</v>
      </c>
      <c r="AL1135" s="103">
        <v>4.74</v>
      </c>
      <c r="AM1135" s="102">
        <v>9.9120000000000008</v>
      </c>
    </row>
    <row r="1136" spans="16:39" x14ac:dyDescent="0.25">
      <c r="P1136" s="104">
        <v>1.133</v>
      </c>
      <c r="Q1136" s="103">
        <v>1.34</v>
      </c>
      <c r="R1136" s="103">
        <v>7.702</v>
      </c>
      <c r="S1136" s="103">
        <v>0.46899999999999997</v>
      </c>
      <c r="T1136" s="103">
        <v>26.067399999999999</v>
      </c>
      <c r="U1136" s="103">
        <v>0.60299999999999998</v>
      </c>
      <c r="V1136" s="103">
        <v>4.9349999999999996</v>
      </c>
      <c r="W1136" s="103">
        <v>6.4020000000000001</v>
      </c>
      <c r="X1136" s="103">
        <v>5.5350000000000001</v>
      </c>
      <c r="Y1136" s="103">
        <v>5.2350000000000003</v>
      </c>
      <c r="Z1136" s="103">
        <v>10.603</v>
      </c>
      <c r="AA1136" s="103">
        <v>0.78390000000000004</v>
      </c>
      <c r="AB1136" s="103">
        <v>10.303000000000001</v>
      </c>
      <c r="AC1136" s="103">
        <v>6.1349999999999998</v>
      </c>
      <c r="AD1136" s="103">
        <v>1.742</v>
      </c>
      <c r="AE1136" s="103">
        <v>25.773</v>
      </c>
      <c r="AF1136" s="103">
        <v>1.9430000000000001</v>
      </c>
      <c r="AG1136" s="103">
        <v>13.737</v>
      </c>
      <c r="AH1136" s="103">
        <v>1.5409999999999999</v>
      </c>
      <c r="AI1136" s="103">
        <v>13.37</v>
      </c>
      <c r="AJ1136" s="103">
        <v>14.103999999999999</v>
      </c>
      <c r="AK1136" s="103">
        <v>4.468</v>
      </c>
      <c r="AL1136" s="103">
        <v>4.7350000000000003</v>
      </c>
      <c r="AM1136" s="102">
        <v>9.9030000000000005</v>
      </c>
    </row>
    <row r="1137" spans="16:39" x14ac:dyDescent="0.25">
      <c r="P1137" s="104">
        <v>1.1339999999999999</v>
      </c>
      <c r="Q1137" s="103">
        <v>1.32</v>
      </c>
      <c r="R1137" s="103">
        <v>7.6959999999999997</v>
      </c>
      <c r="S1137" s="103">
        <v>0.46200000000000102</v>
      </c>
      <c r="T1137" s="103">
        <v>26.045200000000001</v>
      </c>
      <c r="U1137" s="103">
        <v>0.59400000000000097</v>
      </c>
      <c r="V1137" s="103">
        <v>4.93</v>
      </c>
      <c r="W1137" s="103">
        <v>6.3959999999999999</v>
      </c>
      <c r="X1137" s="103">
        <v>5.53</v>
      </c>
      <c r="Y1137" s="103">
        <v>5.23</v>
      </c>
      <c r="Z1137" s="103">
        <v>10.593999999999999</v>
      </c>
      <c r="AA1137" s="103">
        <v>0.772200000000002</v>
      </c>
      <c r="AB1137" s="103">
        <v>10.294</v>
      </c>
      <c r="AC1137" s="103">
        <v>6.13</v>
      </c>
      <c r="AD1137" s="103">
        <v>1.716</v>
      </c>
      <c r="AE1137" s="103">
        <v>25.754000000000001</v>
      </c>
      <c r="AF1137" s="103">
        <v>1.9139999999999999</v>
      </c>
      <c r="AG1137" s="103">
        <v>13.726000000000001</v>
      </c>
      <c r="AH1137" s="103">
        <v>1.518</v>
      </c>
      <c r="AI1137" s="103">
        <v>13.36</v>
      </c>
      <c r="AJ1137" s="103">
        <v>14.092000000000001</v>
      </c>
      <c r="AK1137" s="103">
        <v>4.4640000000000004</v>
      </c>
      <c r="AL1137" s="103">
        <v>4.7300000000000004</v>
      </c>
      <c r="AM1137" s="102">
        <v>9.8940000000000001</v>
      </c>
    </row>
    <row r="1138" spans="16:39" x14ac:dyDescent="0.25">
      <c r="P1138" s="104">
        <v>1.135</v>
      </c>
      <c r="Q1138" s="103">
        <v>1.3</v>
      </c>
      <c r="R1138" s="103">
        <v>7.69</v>
      </c>
      <c r="S1138" s="103">
        <v>0.45500000000000002</v>
      </c>
      <c r="T1138" s="103">
        <v>26.023</v>
      </c>
      <c r="U1138" s="103">
        <v>0.58499999999999996</v>
      </c>
      <c r="V1138" s="103">
        <v>4.9249999999999998</v>
      </c>
      <c r="W1138" s="103">
        <v>6.39</v>
      </c>
      <c r="X1138" s="103">
        <v>5.5250000000000004</v>
      </c>
      <c r="Y1138" s="103">
        <v>5.2249999999999996</v>
      </c>
      <c r="Z1138" s="103">
        <v>10.585000000000001</v>
      </c>
      <c r="AA1138" s="103">
        <v>0.76049999999999995</v>
      </c>
      <c r="AB1138" s="103">
        <v>10.285</v>
      </c>
      <c r="AC1138" s="103">
        <v>6.125</v>
      </c>
      <c r="AD1138" s="103">
        <v>1.69</v>
      </c>
      <c r="AE1138" s="103">
        <v>25.734999999999999</v>
      </c>
      <c r="AF1138" s="103">
        <v>1.885</v>
      </c>
      <c r="AG1138" s="103">
        <v>13.715</v>
      </c>
      <c r="AH1138" s="103">
        <v>1.4950000000000001</v>
      </c>
      <c r="AI1138" s="103">
        <v>13.35</v>
      </c>
      <c r="AJ1138" s="103">
        <v>14.08</v>
      </c>
      <c r="AK1138" s="103">
        <v>4.46</v>
      </c>
      <c r="AL1138" s="103">
        <v>4.7249999999999996</v>
      </c>
      <c r="AM1138" s="102">
        <v>9.8849999999999998</v>
      </c>
    </row>
    <row r="1139" spans="16:39" x14ac:dyDescent="0.25">
      <c r="P1139" s="104">
        <v>1.1359999999999999</v>
      </c>
      <c r="Q1139" s="103">
        <v>1.28</v>
      </c>
      <c r="R1139" s="103">
        <v>7.6840000000000002</v>
      </c>
      <c r="S1139" s="103">
        <v>0.44800000000000101</v>
      </c>
      <c r="T1139" s="103">
        <v>26.000800000000002</v>
      </c>
      <c r="U1139" s="103">
        <v>0.57600000000000096</v>
      </c>
      <c r="V1139" s="103">
        <v>4.92</v>
      </c>
      <c r="W1139" s="103">
        <v>6.3840000000000003</v>
      </c>
      <c r="X1139" s="103">
        <v>5.52</v>
      </c>
      <c r="Y1139" s="103">
        <v>5.22</v>
      </c>
      <c r="Z1139" s="103">
        <v>10.576000000000001</v>
      </c>
      <c r="AA1139" s="103">
        <v>0.74880000000000202</v>
      </c>
      <c r="AB1139" s="103">
        <v>10.276</v>
      </c>
      <c r="AC1139" s="103">
        <v>6.12</v>
      </c>
      <c r="AD1139" s="103">
        <v>1.6639999999999999</v>
      </c>
      <c r="AE1139" s="103">
        <v>25.716000000000001</v>
      </c>
      <c r="AF1139" s="103">
        <v>1.8560000000000001</v>
      </c>
      <c r="AG1139" s="103">
        <v>13.704000000000001</v>
      </c>
      <c r="AH1139" s="103">
        <v>1.472</v>
      </c>
      <c r="AI1139" s="103">
        <v>13.34</v>
      </c>
      <c r="AJ1139" s="103">
        <v>14.068</v>
      </c>
      <c r="AK1139" s="103">
        <v>4.4560000000000004</v>
      </c>
      <c r="AL1139" s="103">
        <v>4.72</v>
      </c>
      <c r="AM1139" s="102">
        <v>9.8759999999999994</v>
      </c>
    </row>
    <row r="1140" spans="16:39" x14ac:dyDescent="0.25">
      <c r="P1140" s="104">
        <v>1.137</v>
      </c>
      <c r="Q1140" s="103">
        <v>1.26</v>
      </c>
      <c r="R1140" s="103">
        <v>7.6779999999999999</v>
      </c>
      <c r="S1140" s="103">
        <v>0.441</v>
      </c>
      <c r="T1140" s="103">
        <v>25.9786</v>
      </c>
      <c r="U1140" s="103">
        <v>0.56699999999999995</v>
      </c>
      <c r="V1140" s="103">
        <v>4.915</v>
      </c>
      <c r="W1140" s="103">
        <v>6.3780000000000001</v>
      </c>
      <c r="X1140" s="103">
        <v>5.5149999999999997</v>
      </c>
      <c r="Y1140" s="103">
        <v>5.2149999999999999</v>
      </c>
      <c r="Z1140" s="103">
        <v>10.567</v>
      </c>
      <c r="AA1140" s="103">
        <v>0.73709999999999998</v>
      </c>
      <c r="AB1140" s="103">
        <v>10.266999999999999</v>
      </c>
      <c r="AC1140" s="103">
        <v>6.1150000000000002</v>
      </c>
      <c r="AD1140" s="103">
        <v>1.6379999999999999</v>
      </c>
      <c r="AE1140" s="103">
        <v>25.696999999999999</v>
      </c>
      <c r="AF1140" s="103">
        <v>1.827</v>
      </c>
      <c r="AG1140" s="103">
        <v>13.693</v>
      </c>
      <c r="AH1140" s="103">
        <v>1.4490000000000001</v>
      </c>
      <c r="AI1140" s="103">
        <v>13.33</v>
      </c>
      <c r="AJ1140" s="103">
        <v>14.055999999999999</v>
      </c>
      <c r="AK1140" s="103">
        <v>4.452</v>
      </c>
      <c r="AL1140" s="103">
        <v>4.7149999999999999</v>
      </c>
      <c r="AM1140" s="102">
        <v>9.8670000000000009</v>
      </c>
    </row>
    <row r="1141" spans="16:39" x14ac:dyDescent="0.25">
      <c r="P1141" s="104">
        <v>1.1379999999999999</v>
      </c>
      <c r="Q1141" s="103">
        <v>1.24</v>
      </c>
      <c r="R1141" s="103">
        <v>7.6719999999999997</v>
      </c>
      <c r="S1141" s="103">
        <v>0.434000000000001</v>
      </c>
      <c r="T1141" s="103">
        <v>25.956399999999999</v>
      </c>
      <c r="U1141" s="103">
        <v>0.55800000000000105</v>
      </c>
      <c r="V1141" s="103">
        <v>4.91</v>
      </c>
      <c r="W1141" s="103">
        <v>6.3719999999999999</v>
      </c>
      <c r="X1141" s="103">
        <v>5.51</v>
      </c>
      <c r="Y1141" s="103">
        <v>5.21</v>
      </c>
      <c r="Z1141" s="103">
        <v>10.558</v>
      </c>
      <c r="AA1141" s="103">
        <v>0.72540000000000204</v>
      </c>
      <c r="AB1141" s="103">
        <v>10.257999999999999</v>
      </c>
      <c r="AC1141" s="103">
        <v>6.11</v>
      </c>
      <c r="AD1141" s="103">
        <v>1.6120000000000001</v>
      </c>
      <c r="AE1141" s="103">
        <v>25.678000000000001</v>
      </c>
      <c r="AF1141" s="103">
        <v>1.798</v>
      </c>
      <c r="AG1141" s="103">
        <v>13.682</v>
      </c>
      <c r="AH1141" s="103">
        <v>1.4259999999999999</v>
      </c>
      <c r="AI1141" s="103">
        <v>13.32</v>
      </c>
      <c r="AJ1141" s="103">
        <v>14.044</v>
      </c>
      <c r="AK1141" s="103">
        <v>4.4480000000000004</v>
      </c>
      <c r="AL1141" s="103">
        <v>4.71</v>
      </c>
      <c r="AM1141" s="102">
        <v>9.8580000000000005</v>
      </c>
    </row>
    <row r="1142" spans="16:39" x14ac:dyDescent="0.25">
      <c r="P1142" s="104">
        <v>1.139</v>
      </c>
      <c r="Q1142" s="103">
        <v>1.22</v>
      </c>
      <c r="R1142" s="103">
        <v>7.6660000000000004</v>
      </c>
      <c r="S1142" s="103">
        <v>0.42699999999999999</v>
      </c>
      <c r="T1142" s="103">
        <v>25.934200000000001</v>
      </c>
      <c r="U1142" s="103">
        <v>0.54900000000000004</v>
      </c>
      <c r="V1142" s="103">
        <v>4.9050000000000002</v>
      </c>
      <c r="W1142" s="103">
        <v>6.3659999999999997</v>
      </c>
      <c r="X1142" s="103">
        <v>5.5049999999999999</v>
      </c>
      <c r="Y1142" s="103">
        <v>5.2050000000000001</v>
      </c>
      <c r="Z1142" s="103">
        <v>10.548999999999999</v>
      </c>
      <c r="AA1142" s="103">
        <v>0.7137</v>
      </c>
      <c r="AB1142" s="103">
        <v>10.249000000000001</v>
      </c>
      <c r="AC1142" s="103">
        <v>6.1050000000000004</v>
      </c>
      <c r="AD1142" s="103">
        <v>1.5860000000000001</v>
      </c>
      <c r="AE1142" s="103">
        <v>25.658999999999999</v>
      </c>
      <c r="AF1142" s="103">
        <v>1.7689999999999999</v>
      </c>
      <c r="AG1142" s="103">
        <v>13.670999999999999</v>
      </c>
      <c r="AH1142" s="103">
        <v>1.403</v>
      </c>
      <c r="AI1142" s="103">
        <v>13.31</v>
      </c>
      <c r="AJ1142" s="103">
        <v>14.032</v>
      </c>
      <c r="AK1142" s="103">
        <v>4.444</v>
      </c>
      <c r="AL1142" s="103">
        <v>4.7050000000000001</v>
      </c>
      <c r="AM1142" s="102">
        <v>9.8490000000000002</v>
      </c>
    </row>
    <row r="1143" spans="16:39" x14ac:dyDescent="0.25">
      <c r="P1143" s="104">
        <v>1.1399999999999999</v>
      </c>
      <c r="Q1143" s="103">
        <v>1.2</v>
      </c>
      <c r="R1143" s="103">
        <v>7.66</v>
      </c>
      <c r="S1143" s="103">
        <v>0.42000000000000098</v>
      </c>
      <c r="T1143" s="103">
        <v>25.911999999999999</v>
      </c>
      <c r="U1143" s="103">
        <v>0.54000000000000103</v>
      </c>
      <c r="V1143" s="103">
        <v>4.9000000000000004</v>
      </c>
      <c r="W1143" s="103">
        <v>6.36</v>
      </c>
      <c r="X1143" s="103">
        <v>5.5</v>
      </c>
      <c r="Y1143" s="103">
        <v>5.2</v>
      </c>
      <c r="Z1143" s="103">
        <v>10.54</v>
      </c>
      <c r="AA1143" s="103">
        <v>0.70200000000000196</v>
      </c>
      <c r="AB1143" s="103">
        <v>10.24</v>
      </c>
      <c r="AC1143" s="103">
        <v>6.1</v>
      </c>
      <c r="AD1143" s="103">
        <v>1.56</v>
      </c>
      <c r="AE1143" s="103">
        <v>25.64</v>
      </c>
      <c r="AF1143" s="103">
        <v>1.74</v>
      </c>
      <c r="AG1143" s="103">
        <v>13.66</v>
      </c>
      <c r="AH1143" s="103">
        <v>1.38</v>
      </c>
      <c r="AI1143" s="103">
        <v>13.3</v>
      </c>
      <c r="AJ1143" s="103">
        <v>14.02</v>
      </c>
      <c r="AK1143" s="103">
        <v>4.4400000000000004</v>
      </c>
      <c r="AL1143" s="103">
        <v>4.7</v>
      </c>
      <c r="AM1143" s="102">
        <v>9.84</v>
      </c>
    </row>
    <row r="1144" spans="16:39" x14ac:dyDescent="0.25">
      <c r="P1144" s="104">
        <v>1.141</v>
      </c>
      <c r="Q1144" s="103">
        <v>1.18</v>
      </c>
      <c r="R1144" s="103">
        <v>7.6539999999999999</v>
      </c>
      <c r="S1144" s="103">
        <v>0.41299999999999998</v>
      </c>
      <c r="T1144" s="103">
        <v>25.889800000000001</v>
      </c>
      <c r="U1144" s="103">
        <v>0.53100000000000003</v>
      </c>
      <c r="V1144" s="103">
        <v>4.8949999999999996</v>
      </c>
      <c r="W1144" s="103">
        <v>6.3540000000000001</v>
      </c>
      <c r="X1144" s="103">
        <v>5.4950000000000001</v>
      </c>
      <c r="Y1144" s="103">
        <v>5.1950000000000003</v>
      </c>
      <c r="Z1144" s="103">
        <v>10.531000000000001</v>
      </c>
      <c r="AA1144" s="103">
        <v>0.69030000000000002</v>
      </c>
      <c r="AB1144" s="103">
        <v>10.231</v>
      </c>
      <c r="AC1144" s="103">
        <v>6.0949999999999998</v>
      </c>
      <c r="AD1144" s="103">
        <v>1.534</v>
      </c>
      <c r="AE1144" s="103">
        <v>25.620999999999999</v>
      </c>
      <c r="AF1144" s="103">
        <v>1.7110000000000001</v>
      </c>
      <c r="AG1144" s="103">
        <v>13.648999999999999</v>
      </c>
      <c r="AH1144" s="103">
        <v>1.357</v>
      </c>
      <c r="AI1144" s="103">
        <v>13.29</v>
      </c>
      <c r="AJ1144" s="103">
        <v>14.007999999999999</v>
      </c>
      <c r="AK1144" s="103">
        <v>4.4359999999999999</v>
      </c>
      <c r="AL1144" s="103">
        <v>4.6950000000000003</v>
      </c>
      <c r="AM1144" s="102">
        <v>9.8309999999999995</v>
      </c>
    </row>
    <row r="1145" spans="16:39" x14ac:dyDescent="0.25">
      <c r="P1145" s="104">
        <v>1.1419999999999999</v>
      </c>
      <c r="Q1145" s="103">
        <v>1.1599999999999999</v>
      </c>
      <c r="R1145" s="103">
        <v>7.6479999999999997</v>
      </c>
      <c r="S1145" s="103">
        <v>0.40600000000000103</v>
      </c>
      <c r="T1145" s="103">
        <v>25.867599999999999</v>
      </c>
      <c r="U1145" s="103">
        <v>0.52200000000000102</v>
      </c>
      <c r="V1145" s="103">
        <v>4.8899999999999997</v>
      </c>
      <c r="W1145" s="103">
        <v>6.3479999999999999</v>
      </c>
      <c r="X1145" s="103">
        <v>5.49</v>
      </c>
      <c r="Y1145" s="103">
        <v>5.19</v>
      </c>
      <c r="Z1145" s="103">
        <v>10.522</v>
      </c>
      <c r="AA1145" s="103">
        <v>0.67860000000000098</v>
      </c>
      <c r="AB1145" s="103">
        <v>10.222</v>
      </c>
      <c r="AC1145" s="103">
        <v>6.09</v>
      </c>
      <c r="AD1145" s="103">
        <v>1.508</v>
      </c>
      <c r="AE1145" s="103">
        <v>25.602</v>
      </c>
      <c r="AF1145" s="103">
        <v>1.6819999999999999</v>
      </c>
      <c r="AG1145" s="103">
        <v>13.638</v>
      </c>
      <c r="AH1145" s="103">
        <v>1.3340000000000001</v>
      </c>
      <c r="AI1145" s="103">
        <v>13.28</v>
      </c>
      <c r="AJ1145" s="103">
        <v>13.996</v>
      </c>
      <c r="AK1145" s="103">
        <v>4.4320000000000004</v>
      </c>
      <c r="AL1145" s="103">
        <v>4.6900000000000004</v>
      </c>
      <c r="AM1145" s="102">
        <v>9.8219999999999992</v>
      </c>
    </row>
    <row r="1146" spans="16:39" x14ac:dyDescent="0.25">
      <c r="P1146" s="104">
        <v>1.143</v>
      </c>
      <c r="Q1146" s="103">
        <v>1.1399999999999999</v>
      </c>
      <c r="R1146" s="103">
        <v>7.6420000000000003</v>
      </c>
      <c r="S1146" s="103">
        <v>0.39900000000000002</v>
      </c>
      <c r="T1146" s="103">
        <v>25.845400000000001</v>
      </c>
      <c r="U1146" s="103">
        <v>0.51300000000000001</v>
      </c>
      <c r="V1146" s="103">
        <v>4.8849999999999998</v>
      </c>
      <c r="W1146" s="103">
        <v>6.3419999999999996</v>
      </c>
      <c r="X1146" s="103">
        <v>5.4850000000000003</v>
      </c>
      <c r="Y1146" s="103">
        <v>5.1849999999999996</v>
      </c>
      <c r="Z1146" s="103">
        <v>10.513</v>
      </c>
      <c r="AA1146" s="103">
        <v>0.66690000000000005</v>
      </c>
      <c r="AB1146" s="103">
        <v>10.212999999999999</v>
      </c>
      <c r="AC1146" s="103">
        <v>6.085</v>
      </c>
      <c r="AD1146" s="103">
        <v>1.482</v>
      </c>
      <c r="AE1146" s="103">
        <v>25.582999999999998</v>
      </c>
      <c r="AF1146" s="103">
        <v>1.653</v>
      </c>
      <c r="AG1146" s="103">
        <v>13.627000000000001</v>
      </c>
      <c r="AH1146" s="103">
        <v>1.3109999999999999</v>
      </c>
      <c r="AI1146" s="103">
        <v>13.27</v>
      </c>
      <c r="AJ1146" s="103">
        <v>13.984</v>
      </c>
      <c r="AK1146" s="103">
        <v>4.4279999999999999</v>
      </c>
      <c r="AL1146" s="103">
        <v>4.6849999999999996</v>
      </c>
      <c r="AM1146" s="102">
        <v>9.8130000000000006</v>
      </c>
    </row>
    <row r="1147" spans="16:39" x14ac:dyDescent="0.25">
      <c r="P1147" s="104">
        <v>1.1439999999999999</v>
      </c>
      <c r="Q1147" s="103">
        <v>1.1200000000000001</v>
      </c>
      <c r="R1147" s="103">
        <v>7.6360000000000001</v>
      </c>
      <c r="S1147" s="103">
        <v>0.39200000000000101</v>
      </c>
      <c r="T1147" s="103">
        <v>25.8232</v>
      </c>
      <c r="U1147" s="103">
        <v>0.504000000000001</v>
      </c>
      <c r="V1147" s="103">
        <v>4.88</v>
      </c>
      <c r="W1147" s="103">
        <v>6.3360000000000003</v>
      </c>
      <c r="X1147" s="103">
        <v>5.48</v>
      </c>
      <c r="Y1147" s="103">
        <v>5.18</v>
      </c>
      <c r="Z1147" s="103">
        <v>10.504</v>
      </c>
      <c r="AA1147" s="103">
        <v>0.655200000000001</v>
      </c>
      <c r="AB1147" s="103">
        <v>10.204000000000001</v>
      </c>
      <c r="AC1147" s="103">
        <v>6.08</v>
      </c>
      <c r="AD1147" s="103">
        <v>1.456</v>
      </c>
      <c r="AE1147" s="103">
        <v>25.564</v>
      </c>
      <c r="AF1147" s="103">
        <v>1.6240000000000001</v>
      </c>
      <c r="AG1147" s="103">
        <v>13.616</v>
      </c>
      <c r="AH1147" s="103">
        <v>1.288</v>
      </c>
      <c r="AI1147" s="103">
        <v>13.26</v>
      </c>
      <c r="AJ1147" s="103">
        <v>13.972</v>
      </c>
      <c r="AK1147" s="103">
        <v>4.4240000000000004</v>
      </c>
      <c r="AL1147" s="103">
        <v>4.68</v>
      </c>
      <c r="AM1147" s="102">
        <v>9.8040000000000003</v>
      </c>
    </row>
    <row r="1148" spans="16:39" x14ac:dyDescent="0.25">
      <c r="P1148" s="104">
        <v>1.145</v>
      </c>
      <c r="Q1148" s="103">
        <v>1.1000000000000001</v>
      </c>
      <c r="R1148" s="103">
        <v>7.63</v>
      </c>
      <c r="S1148" s="103">
        <v>0.38500000000000001</v>
      </c>
      <c r="T1148" s="103">
        <v>25.800999999999998</v>
      </c>
      <c r="U1148" s="103">
        <v>0.495</v>
      </c>
      <c r="V1148" s="103">
        <v>4.875</v>
      </c>
      <c r="W1148" s="103">
        <v>6.33</v>
      </c>
      <c r="X1148" s="103">
        <v>5.4749999999999996</v>
      </c>
      <c r="Y1148" s="103">
        <v>5.1749999999999998</v>
      </c>
      <c r="Z1148" s="103">
        <v>10.494999999999999</v>
      </c>
      <c r="AA1148" s="103">
        <v>0.64349999999999996</v>
      </c>
      <c r="AB1148" s="103">
        <v>10.195</v>
      </c>
      <c r="AC1148" s="103">
        <v>6.0750000000000002</v>
      </c>
      <c r="AD1148" s="103">
        <v>1.43</v>
      </c>
      <c r="AE1148" s="103">
        <v>25.545000000000002</v>
      </c>
      <c r="AF1148" s="103">
        <v>1.595</v>
      </c>
      <c r="AG1148" s="103">
        <v>13.605</v>
      </c>
      <c r="AH1148" s="103">
        <v>1.2649999999999999</v>
      </c>
      <c r="AI1148" s="103">
        <v>13.25</v>
      </c>
      <c r="AJ1148" s="103">
        <v>13.96</v>
      </c>
      <c r="AK1148" s="103">
        <v>4.42</v>
      </c>
      <c r="AL1148" s="103">
        <v>4.6749999999999998</v>
      </c>
      <c r="AM1148" s="102">
        <v>9.7949999999999999</v>
      </c>
    </row>
    <row r="1149" spans="16:39" x14ac:dyDescent="0.25">
      <c r="P1149" s="104">
        <v>1.1459999999999999</v>
      </c>
      <c r="Q1149" s="103">
        <v>1.08</v>
      </c>
      <c r="R1149" s="103">
        <v>7.6239999999999997</v>
      </c>
      <c r="S1149" s="103">
        <v>0.378000000000001</v>
      </c>
      <c r="T1149" s="103">
        <v>25.7788</v>
      </c>
      <c r="U1149" s="103">
        <v>0.48600000000000099</v>
      </c>
      <c r="V1149" s="103">
        <v>4.87</v>
      </c>
      <c r="W1149" s="103">
        <v>6.3239999999999998</v>
      </c>
      <c r="X1149" s="103">
        <v>5.47</v>
      </c>
      <c r="Y1149" s="103">
        <v>5.17</v>
      </c>
      <c r="Z1149" s="103">
        <v>10.486000000000001</v>
      </c>
      <c r="AA1149" s="103">
        <v>0.63180000000000103</v>
      </c>
      <c r="AB1149" s="103">
        <v>10.186</v>
      </c>
      <c r="AC1149" s="103">
        <v>6.07</v>
      </c>
      <c r="AD1149" s="103">
        <v>1.4039999999999999</v>
      </c>
      <c r="AE1149" s="103">
        <v>25.526</v>
      </c>
      <c r="AF1149" s="103">
        <v>1.5660000000000001</v>
      </c>
      <c r="AG1149" s="103">
        <v>13.593999999999999</v>
      </c>
      <c r="AH1149" s="103">
        <v>1.242</v>
      </c>
      <c r="AI1149" s="103">
        <v>13.24</v>
      </c>
      <c r="AJ1149" s="103">
        <v>13.948</v>
      </c>
      <c r="AK1149" s="103">
        <v>4.4160000000000004</v>
      </c>
      <c r="AL1149" s="103">
        <v>4.67</v>
      </c>
      <c r="AM1149" s="102">
        <v>9.7859999999999996</v>
      </c>
    </row>
    <row r="1150" spans="16:39" x14ac:dyDescent="0.25">
      <c r="P1150" s="104">
        <v>1.147</v>
      </c>
      <c r="Q1150" s="103">
        <v>1.06</v>
      </c>
      <c r="R1150" s="103">
        <v>7.6180000000000003</v>
      </c>
      <c r="S1150" s="103">
        <v>0.371</v>
      </c>
      <c r="T1150" s="103">
        <v>25.756599999999999</v>
      </c>
      <c r="U1150" s="103">
        <v>0.47699999999999998</v>
      </c>
      <c r="V1150" s="103">
        <v>4.8650000000000002</v>
      </c>
      <c r="W1150" s="103">
        <v>6.3179999999999996</v>
      </c>
      <c r="X1150" s="103">
        <v>5.4649999999999999</v>
      </c>
      <c r="Y1150" s="103">
        <v>5.165</v>
      </c>
      <c r="Z1150" s="103">
        <v>10.477</v>
      </c>
      <c r="AA1150" s="103">
        <v>0.62009999999999998</v>
      </c>
      <c r="AB1150" s="103">
        <v>10.177</v>
      </c>
      <c r="AC1150" s="103">
        <v>6.0650000000000004</v>
      </c>
      <c r="AD1150" s="103">
        <v>1.3779999999999999</v>
      </c>
      <c r="AE1150" s="103">
        <v>25.507000000000001</v>
      </c>
      <c r="AF1150" s="103">
        <v>1.5369999999999999</v>
      </c>
      <c r="AG1150" s="103">
        <v>13.583</v>
      </c>
      <c r="AH1150" s="103">
        <v>1.2190000000000001</v>
      </c>
      <c r="AI1150" s="103">
        <v>13.23</v>
      </c>
      <c r="AJ1150" s="103">
        <v>13.936</v>
      </c>
      <c r="AK1150" s="103">
        <v>4.4119999999999999</v>
      </c>
      <c r="AL1150" s="103">
        <v>4.665</v>
      </c>
      <c r="AM1150" s="102">
        <v>9.7769999999999992</v>
      </c>
    </row>
    <row r="1151" spans="16:39" x14ac:dyDescent="0.25">
      <c r="P1151" s="104">
        <v>1.1479999999999999</v>
      </c>
      <c r="Q1151" s="103">
        <v>1.04</v>
      </c>
      <c r="R1151" s="103">
        <v>7.6120000000000001</v>
      </c>
      <c r="S1151" s="103">
        <v>0.36400000000000099</v>
      </c>
      <c r="T1151" s="103">
        <v>25.734400000000001</v>
      </c>
      <c r="U1151" s="103">
        <v>0.46800000000000103</v>
      </c>
      <c r="V1151" s="103">
        <v>4.8600000000000003</v>
      </c>
      <c r="W1151" s="103">
        <v>6.3120000000000003</v>
      </c>
      <c r="X1151" s="103">
        <v>5.46</v>
      </c>
      <c r="Y1151" s="103">
        <v>5.16</v>
      </c>
      <c r="Z1151" s="103">
        <v>10.468</v>
      </c>
      <c r="AA1151" s="103">
        <v>0.60840000000000105</v>
      </c>
      <c r="AB1151" s="103">
        <v>10.167999999999999</v>
      </c>
      <c r="AC1151" s="103">
        <v>6.06</v>
      </c>
      <c r="AD1151" s="103">
        <v>1.3520000000000001</v>
      </c>
      <c r="AE1151" s="103">
        <v>25.488</v>
      </c>
      <c r="AF1151" s="103">
        <v>1.508</v>
      </c>
      <c r="AG1151" s="103">
        <v>13.571999999999999</v>
      </c>
      <c r="AH1151" s="103">
        <v>1.196</v>
      </c>
      <c r="AI1151" s="103">
        <v>13.22</v>
      </c>
      <c r="AJ1151" s="103">
        <v>13.923999999999999</v>
      </c>
      <c r="AK1151" s="103">
        <v>4.4080000000000004</v>
      </c>
      <c r="AL1151" s="103">
        <v>4.66</v>
      </c>
      <c r="AM1151" s="102">
        <v>9.7680000000000007</v>
      </c>
    </row>
    <row r="1152" spans="16:39" x14ac:dyDescent="0.25">
      <c r="P1152" s="104">
        <v>1.149</v>
      </c>
      <c r="Q1152" s="103">
        <v>1.02</v>
      </c>
      <c r="R1152" s="103">
        <v>7.6059999999999999</v>
      </c>
      <c r="S1152" s="103">
        <v>0.35699999999999998</v>
      </c>
      <c r="T1152" s="103">
        <v>25.712199999999999</v>
      </c>
      <c r="U1152" s="103">
        <v>0.45900000000000002</v>
      </c>
      <c r="V1152" s="103">
        <v>4.8550000000000004</v>
      </c>
      <c r="W1152" s="103">
        <v>6.306</v>
      </c>
      <c r="X1152" s="103">
        <v>5.4550000000000001</v>
      </c>
      <c r="Y1152" s="103">
        <v>5.1550000000000002</v>
      </c>
      <c r="Z1152" s="103">
        <v>10.459</v>
      </c>
      <c r="AA1152" s="103">
        <v>0.59670000000000001</v>
      </c>
      <c r="AB1152" s="103">
        <v>10.159000000000001</v>
      </c>
      <c r="AC1152" s="103">
        <v>6.0549999999999997</v>
      </c>
      <c r="AD1152" s="103">
        <v>1.3260000000000001</v>
      </c>
      <c r="AE1152" s="103">
        <v>25.469000000000001</v>
      </c>
      <c r="AF1152" s="103">
        <v>1.4790000000000001</v>
      </c>
      <c r="AG1152" s="103">
        <v>13.561</v>
      </c>
      <c r="AH1152" s="103">
        <v>1.173</v>
      </c>
      <c r="AI1152" s="103">
        <v>13.21</v>
      </c>
      <c r="AJ1152" s="103">
        <v>13.912000000000001</v>
      </c>
      <c r="AK1152" s="103">
        <v>4.4039999999999999</v>
      </c>
      <c r="AL1152" s="103">
        <v>4.6550000000000002</v>
      </c>
      <c r="AM1152" s="102">
        <v>9.7590000000000003</v>
      </c>
    </row>
    <row r="1153" spans="16:39" x14ac:dyDescent="0.25">
      <c r="P1153" s="104">
        <v>1.1499999999999999</v>
      </c>
      <c r="Q1153" s="103">
        <v>1</v>
      </c>
      <c r="R1153" s="103">
        <v>7.6</v>
      </c>
      <c r="S1153" s="103">
        <v>0.35000000000000098</v>
      </c>
      <c r="T1153" s="103">
        <v>25.69</v>
      </c>
      <c r="U1153" s="103">
        <v>0.45000000000000101</v>
      </c>
      <c r="V1153" s="103">
        <v>4.8499999999999996</v>
      </c>
      <c r="W1153" s="103">
        <v>6.3</v>
      </c>
      <c r="X1153" s="103">
        <v>5.45</v>
      </c>
      <c r="Y1153" s="103">
        <v>5.15</v>
      </c>
      <c r="Z1153" s="103">
        <v>10.45</v>
      </c>
      <c r="AA1153" s="103">
        <v>0.58500000000000096</v>
      </c>
      <c r="AB1153" s="103">
        <v>10.15</v>
      </c>
      <c r="AC1153" s="103">
        <v>6.05</v>
      </c>
      <c r="AD1153" s="103">
        <v>1.3</v>
      </c>
      <c r="AE1153" s="103">
        <v>25.45</v>
      </c>
      <c r="AF1153" s="103">
        <v>1.45</v>
      </c>
      <c r="AG1153" s="103">
        <v>13.55</v>
      </c>
      <c r="AH1153" s="103">
        <v>1.1499999999999999</v>
      </c>
      <c r="AI1153" s="103">
        <v>13.2</v>
      </c>
      <c r="AJ1153" s="103">
        <v>13.9</v>
      </c>
      <c r="AK1153" s="103">
        <v>4.4000000000000004</v>
      </c>
      <c r="AL1153" s="103">
        <v>4.6500000000000004</v>
      </c>
      <c r="AM1153" s="102">
        <v>9.75</v>
      </c>
    </row>
    <row r="1154" spans="16:39" x14ac:dyDescent="0.25">
      <c r="P1154" s="104">
        <v>1.151</v>
      </c>
      <c r="Q1154" s="103">
        <v>0.98</v>
      </c>
      <c r="R1154" s="103">
        <v>7.5940000000000003</v>
      </c>
      <c r="S1154" s="103">
        <v>0.34300000000000003</v>
      </c>
      <c r="T1154" s="103">
        <v>25.6678</v>
      </c>
      <c r="U1154" s="103">
        <v>0.441</v>
      </c>
      <c r="V1154" s="103">
        <v>4.8449999999999998</v>
      </c>
      <c r="W1154" s="103">
        <v>6.2939999999999996</v>
      </c>
      <c r="X1154" s="103">
        <v>5.4450000000000003</v>
      </c>
      <c r="Y1154" s="103">
        <v>5.1449999999999996</v>
      </c>
      <c r="Z1154" s="103">
        <v>10.441000000000001</v>
      </c>
      <c r="AA1154" s="103">
        <v>0.57330000000000003</v>
      </c>
      <c r="AB1154" s="103">
        <v>10.141</v>
      </c>
      <c r="AC1154" s="103">
        <v>6.0449999999999999</v>
      </c>
      <c r="AD1154" s="103">
        <v>1.274</v>
      </c>
      <c r="AE1154" s="103">
        <v>25.431000000000001</v>
      </c>
      <c r="AF1154" s="103">
        <v>1.421</v>
      </c>
      <c r="AG1154" s="103">
        <v>13.539</v>
      </c>
      <c r="AH1154" s="103">
        <v>1.127</v>
      </c>
      <c r="AI1154" s="103">
        <v>13.19</v>
      </c>
      <c r="AJ1154" s="103">
        <v>13.888</v>
      </c>
      <c r="AK1154" s="103">
        <v>4.3959999999999999</v>
      </c>
      <c r="AL1154" s="103">
        <v>4.6449999999999996</v>
      </c>
      <c r="AM1154" s="102">
        <v>9.7409999999999997</v>
      </c>
    </row>
    <row r="1155" spans="16:39" x14ac:dyDescent="0.25">
      <c r="P1155" s="104">
        <v>1.1519999999999999</v>
      </c>
      <c r="Q1155" s="103">
        <v>0.96000000000000196</v>
      </c>
      <c r="R1155" s="103">
        <v>7.5880000000000001</v>
      </c>
      <c r="S1155" s="103">
        <v>0.33600000000000102</v>
      </c>
      <c r="T1155" s="103">
        <v>25.645600000000002</v>
      </c>
      <c r="U1155" s="103">
        <v>0.43200000000000099</v>
      </c>
      <c r="V1155" s="103">
        <v>4.84</v>
      </c>
      <c r="W1155" s="103">
        <v>6.2880000000000003</v>
      </c>
      <c r="X1155" s="103">
        <v>5.44</v>
      </c>
      <c r="Y1155" s="103">
        <v>5.14</v>
      </c>
      <c r="Z1155" s="103">
        <v>10.432</v>
      </c>
      <c r="AA1155" s="103">
        <v>0.56160000000000099</v>
      </c>
      <c r="AB1155" s="103">
        <v>10.132</v>
      </c>
      <c r="AC1155" s="103">
        <v>6.04</v>
      </c>
      <c r="AD1155" s="103">
        <v>1.248</v>
      </c>
      <c r="AE1155" s="103">
        <v>25.411999999999999</v>
      </c>
      <c r="AF1155" s="103">
        <v>1.3919999999999999</v>
      </c>
      <c r="AG1155" s="103">
        <v>13.528</v>
      </c>
      <c r="AH1155" s="103">
        <v>1.1040000000000001</v>
      </c>
      <c r="AI1155" s="103">
        <v>13.18</v>
      </c>
      <c r="AJ1155" s="103">
        <v>13.875999999999999</v>
      </c>
      <c r="AK1155" s="103">
        <v>4.3920000000000003</v>
      </c>
      <c r="AL1155" s="103">
        <v>4.6399999999999997</v>
      </c>
      <c r="AM1155" s="102">
        <v>9.7319999999999993</v>
      </c>
    </row>
    <row r="1156" spans="16:39" x14ac:dyDescent="0.25">
      <c r="P1156" s="104">
        <v>1.153</v>
      </c>
      <c r="Q1156" s="103">
        <v>0.94</v>
      </c>
      <c r="R1156" s="103">
        <v>7.5819999999999999</v>
      </c>
      <c r="S1156" s="103">
        <v>0.32900000000000001</v>
      </c>
      <c r="T1156" s="103">
        <v>25.6234</v>
      </c>
      <c r="U1156" s="103">
        <v>0.42299999999999999</v>
      </c>
      <c r="V1156" s="103">
        <v>4.835</v>
      </c>
      <c r="W1156" s="103">
        <v>6.282</v>
      </c>
      <c r="X1156" s="103">
        <v>5.4349999999999996</v>
      </c>
      <c r="Y1156" s="103">
        <v>5.1349999999999998</v>
      </c>
      <c r="Z1156" s="103">
        <v>10.423</v>
      </c>
      <c r="AA1156" s="103">
        <v>0.54990000000000006</v>
      </c>
      <c r="AB1156" s="103">
        <v>10.122999999999999</v>
      </c>
      <c r="AC1156" s="103">
        <v>6.0350000000000001</v>
      </c>
      <c r="AD1156" s="103">
        <v>1.222</v>
      </c>
      <c r="AE1156" s="103">
        <v>25.393000000000001</v>
      </c>
      <c r="AF1156" s="103">
        <v>1.363</v>
      </c>
      <c r="AG1156" s="103">
        <v>13.516999999999999</v>
      </c>
      <c r="AH1156" s="103">
        <v>1.081</v>
      </c>
      <c r="AI1156" s="103">
        <v>13.17</v>
      </c>
      <c r="AJ1156" s="103">
        <v>13.864000000000001</v>
      </c>
      <c r="AK1156" s="103">
        <v>4.3879999999999999</v>
      </c>
      <c r="AL1156" s="103">
        <v>4.6349999999999998</v>
      </c>
      <c r="AM1156" s="102">
        <v>9.7230000000000008</v>
      </c>
    </row>
    <row r="1157" spans="16:39" x14ac:dyDescent="0.25">
      <c r="P1157" s="104">
        <v>1.1539999999999999</v>
      </c>
      <c r="Q1157" s="103">
        <v>0.92000000000000204</v>
      </c>
      <c r="R1157" s="103">
        <v>7.5759999999999996</v>
      </c>
      <c r="S1157" s="103">
        <v>0.32200000000000101</v>
      </c>
      <c r="T1157" s="103">
        <v>25.601199999999999</v>
      </c>
      <c r="U1157" s="103">
        <v>0.41400000000000098</v>
      </c>
      <c r="V1157" s="103">
        <v>4.83</v>
      </c>
      <c r="W1157" s="103">
        <v>6.2759999999999998</v>
      </c>
      <c r="X1157" s="103">
        <v>5.43</v>
      </c>
      <c r="Y1157" s="103">
        <v>5.13</v>
      </c>
      <c r="Z1157" s="103">
        <v>10.414</v>
      </c>
      <c r="AA1157" s="103">
        <v>0.53820000000000101</v>
      </c>
      <c r="AB1157" s="103">
        <v>10.114000000000001</v>
      </c>
      <c r="AC1157" s="103">
        <v>6.03</v>
      </c>
      <c r="AD1157" s="103">
        <v>1.196</v>
      </c>
      <c r="AE1157" s="103">
        <v>25.373999999999999</v>
      </c>
      <c r="AF1157" s="103">
        <v>1.3340000000000001</v>
      </c>
      <c r="AG1157" s="103">
        <v>13.506</v>
      </c>
      <c r="AH1157" s="103">
        <v>1.0580000000000001</v>
      </c>
      <c r="AI1157" s="103">
        <v>13.16</v>
      </c>
      <c r="AJ1157" s="103">
        <v>13.852</v>
      </c>
      <c r="AK1157" s="103">
        <v>4.3840000000000003</v>
      </c>
      <c r="AL1157" s="103">
        <v>4.63</v>
      </c>
      <c r="AM1157" s="102">
        <v>9.7140000000000004</v>
      </c>
    </row>
    <row r="1158" spans="16:39" x14ac:dyDescent="0.25">
      <c r="P1158" s="104">
        <v>1.155</v>
      </c>
      <c r="Q1158" s="103">
        <v>0.9</v>
      </c>
      <c r="R1158" s="103">
        <v>7.57</v>
      </c>
      <c r="S1158" s="103">
        <v>0.315</v>
      </c>
      <c r="T1158" s="103">
        <v>25.579000000000001</v>
      </c>
      <c r="U1158" s="103">
        <v>0.40500000000000003</v>
      </c>
      <c r="V1158" s="103">
        <v>4.8250000000000002</v>
      </c>
      <c r="W1158" s="103">
        <v>6.27</v>
      </c>
      <c r="X1158" s="103">
        <v>5.4249999999999998</v>
      </c>
      <c r="Y1158" s="103">
        <v>5.125</v>
      </c>
      <c r="Z1158" s="103">
        <v>10.404999999999999</v>
      </c>
      <c r="AA1158" s="103">
        <v>0.52649999999999997</v>
      </c>
      <c r="AB1158" s="103">
        <v>10.105</v>
      </c>
      <c r="AC1158" s="103">
        <v>6.0250000000000004</v>
      </c>
      <c r="AD1158" s="103">
        <v>1.17</v>
      </c>
      <c r="AE1158" s="103">
        <v>25.355</v>
      </c>
      <c r="AF1158" s="103">
        <v>1.3049999999999999</v>
      </c>
      <c r="AG1158" s="103">
        <v>13.494999999999999</v>
      </c>
      <c r="AH1158" s="103">
        <v>1.0349999999999999</v>
      </c>
      <c r="AI1158" s="103">
        <v>13.15</v>
      </c>
      <c r="AJ1158" s="103">
        <v>13.84</v>
      </c>
      <c r="AK1158" s="103">
        <v>4.38</v>
      </c>
      <c r="AL1158" s="103">
        <v>4.625</v>
      </c>
      <c r="AM1158" s="102">
        <v>9.7050000000000001</v>
      </c>
    </row>
    <row r="1159" spans="16:39" x14ac:dyDescent="0.25">
      <c r="P1159" s="104">
        <v>1.1559999999999999</v>
      </c>
      <c r="Q1159" s="103">
        <v>0.880000000000002</v>
      </c>
      <c r="R1159" s="103">
        <v>7.5640000000000001</v>
      </c>
      <c r="S1159" s="103">
        <v>0.308000000000001</v>
      </c>
      <c r="T1159" s="103">
        <v>25.556799999999999</v>
      </c>
      <c r="U1159" s="103">
        <v>0.39600000000000102</v>
      </c>
      <c r="V1159" s="103">
        <v>4.82</v>
      </c>
      <c r="W1159" s="103">
        <v>6.2640000000000002</v>
      </c>
      <c r="X1159" s="103">
        <v>5.42</v>
      </c>
      <c r="Y1159" s="103">
        <v>5.12</v>
      </c>
      <c r="Z1159" s="103">
        <v>10.396000000000001</v>
      </c>
      <c r="AA1159" s="103">
        <v>0.51480000000000103</v>
      </c>
      <c r="AB1159" s="103">
        <v>10.096</v>
      </c>
      <c r="AC1159" s="103">
        <v>6.02</v>
      </c>
      <c r="AD1159" s="103">
        <v>1.1439999999999999</v>
      </c>
      <c r="AE1159" s="103">
        <v>25.335999999999999</v>
      </c>
      <c r="AF1159" s="103">
        <v>1.276</v>
      </c>
      <c r="AG1159" s="103">
        <v>13.484</v>
      </c>
      <c r="AH1159" s="103">
        <v>1.012</v>
      </c>
      <c r="AI1159" s="103">
        <v>13.14</v>
      </c>
      <c r="AJ1159" s="103">
        <v>13.827999999999999</v>
      </c>
      <c r="AK1159" s="103">
        <v>4.3760000000000003</v>
      </c>
      <c r="AL1159" s="103">
        <v>4.62</v>
      </c>
      <c r="AM1159" s="102">
        <v>9.6959999999999997</v>
      </c>
    </row>
    <row r="1160" spans="16:39" x14ac:dyDescent="0.25">
      <c r="P1160" s="104">
        <v>1.157</v>
      </c>
      <c r="Q1160" s="103">
        <v>0.86</v>
      </c>
      <c r="R1160" s="103">
        <v>7.5579999999999998</v>
      </c>
      <c r="S1160" s="103">
        <v>0.30099999999999999</v>
      </c>
      <c r="T1160" s="103">
        <v>25.534600000000001</v>
      </c>
      <c r="U1160" s="103">
        <v>0.38700000000000001</v>
      </c>
      <c r="V1160" s="103">
        <v>4.8150000000000004</v>
      </c>
      <c r="W1160" s="103">
        <v>6.258</v>
      </c>
      <c r="X1160" s="103">
        <v>5.415</v>
      </c>
      <c r="Y1160" s="103">
        <v>5.1150000000000002</v>
      </c>
      <c r="Z1160" s="103">
        <v>10.387</v>
      </c>
      <c r="AA1160" s="103">
        <v>0.50309999999999999</v>
      </c>
      <c r="AB1160" s="103">
        <v>10.087</v>
      </c>
      <c r="AC1160" s="103">
        <v>6.0149999999999997</v>
      </c>
      <c r="AD1160" s="103">
        <v>1.1180000000000001</v>
      </c>
      <c r="AE1160" s="103">
        <v>25.317</v>
      </c>
      <c r="AF1160" s="103">
        <v>1.2470000000000001</v>
      </c>
      <c r="AG1160" s="103">
        <v>13.473000000000001</v>
      </c>
      <c r="AH1160" s="103">
        <v>0.98899999999999999</v>
      </c>
      <c r="AI1160" s="103">
        <v>13.13</v>
      </c>
      <c r="AJ1160" s="103">
        <v>13.816000000000001</v>
      </c>
      <c r="AK1160" s="103">
        <v>4.3719999999999999</v>
      </c>
      <c r="AL1160" s="103">
        <v>4.6150000000000002</v>
      </c>
      <c r="AM1160" s="102">
        <v>9.6869999999999994</v>
      </c>
    </row>
    <row r="1161" spans="16:39" x14ac:dyDescent="0.25">
      <c r="P1161" s="104">
        <v>1.1579999999999999</v>
      </c>
      <c r="Q1161" s="103">
        <v>0.84000000000000197</v>
      </c>
      <c r="R1161" s="103">
        <v>7.5519999999999996</v>
      </c>
      <c r="S1161" s="103">
        <v>0.29400000000000098</v>
      </c>
      <c r="T1161" s="103">
        <v>25.5124</v>
      </c>
      <c r="U1161" s="103">
        <v>0.378000000000001</v>
      </c>
      <c r="V1161" s="103">
        <v>4.8099999999999996</v>
      </c>
      <c r="W1161" s="103">
        <v>6.2519999999999998</v>
      </c>
      <c r="X1161" s="103">
        <v>5.41</v>
      </c>
      <c r="Y1161" s="103">
        <v>5.1100000000000003</v>
      </c>
      <c r="Z1161" s="103">
        <v>10.378</v>
      </c>
      <c r="AA1161" s="103">
        <v>0.491400000000001</v>
      </c>
      <c r="AB1161" s="103">
        <v>10.077999999999999</v>
      </c>
      <c r="AC1161" s="103">
        <v>6.01</v>
      </c>
      <c r="AD1161" s="103">
        <v>1.0920000000000001</v>
      </c>
      <c r="AE1161" s="103">
        <v>25.297999999999998</v>
      </c>
      <c r="AF1161" s="103">
        <v>1.218</v>
      </c>
      <c r="AG1161" s="103">
        <v>13.462</v>
      </c>
      <c r="AH1161" s="103">
        <v>0.96600000000000197</v>
      </c>
      <c r="AI1161" s="103">
        <v>13.12</v>
      </c>
      <c r="AJ1161" s="103">
        <v>13.804</v>
      </c>
      <c r="AK1161" s="103">
        <v>4.3680000000000003</v>
      </c>
      <c r="AL1161" s="103">
        <v>4.6100000000000003</v>
      </c>
      <c r="AM1161" s="102">
        <v>9.6780000000000008</v>
      </c>
    </row>
    <row r="1162" spans="16:39" x14ac:dyDescent="0.25">
      <c r="P1162" s="104">
        <v>1.159</v>
      </c>
      <c r="Q1162" s="103">
        <v>0.81999999999999895</v>
      </c>
      <c r="R1162" s="103">
        <v>7.5460000000000003</v>
      </c>
      <c r="S1162" s="103">
        <v>0.28699999999999998</v>
      </c>
      <c r="T1162" s="103">
        <v>25.490200000000002</v>
      </c>
      <c r="U1162" s="103">
        <v>0.36899999999999999</v>
      </c>
      <c r="V1162" s="103">
        <v>4.8049999999999997</v>
      </c>
      <c r="W1162" s="103">
        <v>6.2460000000000004</v>
      </c>
      <c r="X1162" s="103">
        <v>5.4050000000000002</v>
      </c>
      <c r="Y1162" s="103">
        <v>5.1050000000000004</v>
      </c>
      <c r="Z1162" s="103">
        <v>10.369</v>
      </c>
      <c r="AA1162" s="103">
        <v>0.47970000000000002</v>
      </c>
      <c r="AB1162" s="103">
        <v>10.069000000000001</v>
      </c>
      <c r="AC1162" s="103">
        <v>6.0049999999999999</v>
      </c>
      <c r="AD1162" s="103">
        <v>1.0660000000000001</v>
      </c>
      <c r="AE1162" s="103">
        <v>25.279</v>
      </c>
      <c r="AF1162" s="103">
        <v>1.1890000000000001</v>
      </c>
      <c r="AG1162" s="103">
        <v>13.451000000000001</v>
      </c>
      <c r="AH1162" s="103">
        <v>0.94299999999999895</v>
      </c>
      <c r="AI1162" s="103">
        <v>13.11</v>
      </c>
      <c r="AJ1162" s="103">
        <v>13.792</v>
      </c>
      <c r="AK1162" s="103">
        <v>4.3639999999999999</v>
      </c>
      <c r="AL1162" s="103">
        <v>4.6050000000000004</v>
      </c>
      <c r="AM1162" s="102">
        <v>9.6690000000000005</v>
      </c>
    </row>
    <row r="1163" spans="16:39" x14ac:dyDescent="0.25">
      <c r="P1163" s="104">
        <v>1.1599999999999999</v>
      </c>
      <c r="Q1163" s="103">
        <v>0.80000000000000204</v>
      </c>
      <c r="R1163" s="103">
        <v>7.54</v>
      </c>
      <c r="S1163" s="103">
        <v>0.28000000000000103</v>
      </c>
      <c r="T1163" s="103">
        <v>25.468</v>
      </c>
      <c r="U1163" s="103">
        <v>0.36000000000000099</v>
      </c>
      <c r="V1163" s="103">
        <v>4.8</v>
      </c>
      <c r="W1163" s="103">
        <v>6.24</v>
      </c>
      <c r="X1163" s="103">
        <v>5.4</v>
      </c>
      <c r="Y1163" s="103">
        <v>5.0999999999999996</v>
      </c>
      <c r="Z1163" s="103">
        <v>10.36</v>
      </c>
      <c r="AA1163" s="103">
        <v>0.46800000000000103</v>
      </c>
      <c r="AB1163" s="103">
        <v>10.06</v>
      </c>
      <c r="AC1163" s="103">
        <v>6</v>
      </c>
      <c r="AD1163" s="103">
        <v>1.04</v>
      </c>
      <c r="AE1163" s="103">
        <v>25.26</v>
      </c>
      <c r="AF1163" s="103">
        <v>1.1599999999999999</v>
      </c>
      <c r="AG1163" s="103">
        <v>13.44</v>
      </c>
      <c r="AH1163" s="103">
        <v>0.92000000000000204</v>
      </c>
      <c r="AI1163" s="103">
        <v>13.1</v>
      </c>
      <c r="AJ1163" s="103">
        <v>13.78</v>
      </c>
      <c r="AK1163" s="103">
        <v>4.3600000000000003</v>
      </c>
      <c r="AL1163" s="103">
        <v>4.5999999999999996</v>
      </c>
      <c r="AM1163" s="102">
        <v>9.66</v>
      </c>
    </row>
    <row r="1164" spans="16:39" x14ac:dyDescent="0.25">
      <c r="P1164" s="104">
        <v>1.161</v>
      </c>
      <c r="Q1164" s="103">
        <v>0.77999999999999903</v>
      </c>
      <c r="R1164" s="103">
        <v>7.5339999999999998</v>
      </c>
      <c r="S1164" s="103">
        <v>0.27300000000000002</v>
      </c>
      <c r="T1164" s="103">
        <v>25.445799999999998</v>
      </c>
      <c r="U1164" s="103">
        <v>0.35099999999999998</v>
      </c>
      <c r="V1164" s="103">
        <v>4.7949999999999999</v>
      </c>
      <c r="W1164" s="103">
        <v>6.234</v>
      </c>
      <c r="X1164" s="103">
        <v>5.3949999999999996</v>
      </c>
      <c r="Y1164" s="103">
        <v>5.0949999999999998</v>
      </c>
      <c r="Z1164" s="103">
        <v>10.351000000000001</v>
      </c>
      <c r="AA1164" s="103">
        <v>0.45629999999999998</v>
      </c>
      <c r="AB1164" s="103">
        <v>10.051</v>
      </c>
      <c r="AC1164" s="103">
        <v>5.9950000000000001</v>
      </c>
      <c r="AD1164" s="103">
        <v>1.014</v>
      </c>
      <c r="AE1164" s="103">
        <v>25.241</v>
      </c>
      <c r="AF1164" s="103">
        <v>1.131</v>
      </c>
      <c r="AG1164" s="103">
        <v>13.429</v>
      </c>
      <c r="AH1164" s="103">
        <v>0.89699999999999902</v>
      </c>
      <c r="AI1164" s="103">
        <v>13.09</v>
      </c>
      <c r="AJ1164" s="103">
        <v>13.768000000000001</v>
      </c>
      <c r="AK1164" s="103">
        <v>4.3559999999999999</v>
      </c>
      <c r="AL1164" s="103">
        <v>4.5949999999999998</v>
      </c>
      <c r="AM1164" s="102">
        <v>9.6509999999999998</v>
      </c>
    </row>
    <row r="1165" spans="16:39" x14ac:dyDescent="0.25">
      <c r="P1165" s="104">
        <v>1.1619999999999999</v>
      </c>
      <c r="Q1165" s="103">
        <v>0.76000000000000201</v>
      </c>
      <c r="R1165" s="103">
        <v>7.5279999999999996</v>
      </c>
      <c r="S1165" s="103">
        <v>0.26600000000000101</v>
      </c>
      <c r="T1165" s="103">
        <v>25.4236</v>
      </c>
      <c r="U1165" s="103">
        <v>0.34200000000000103</v>
      </c>
      <c r="V1165" s="103">
        <v>4.79</v>
      </c>
      <c r="W1165" s="103">
        <v>6.2279999999999998</v>
      </c>
      <c r="X1165" s="103">
        <v>5.39</v>
      </c>
      <c r="Y1165" s="103">
        <v>5.09</v>
      </c>
      <c r="Z1165" s="103">
        <v>10.342000000000001</v>
      </c>
      <c r="AA1165" s="103">
        <v>0.44460000000000099</v>
      </c>
      <c r="AB1165" s="103">
        <v>10.042</v>
      </c>
      <c r="AC1165" s="103">
        <v>5.99</v>
      </c>
      <c r="AD1165" s="103">
        <v>0.98800000000000199</v>
      </c>
      <c r="AE1165" s="103">
        <v>25.222000000000001</v>
      </c>
      <c r="AF1165" s="103">
        <v>1.1020000000000001</v>
      </c>
      <c r="AG1165" s="103">
        <v>13.417999999999999</v>
      </c>
      <c r="AH1165" s="103">
        <v>0.874000000000002</v>
      </c>
      <c r="AI1165" s="103">
        <v>13.08</v>
      </c>
      <c r="AJ1165" s="103">
        <v>13.756</v>
      </c>
      <c r="AK1165" s="103">
        <v>4.3520000000000003</v>
      </c>
      <c r="AL1165" s="103">
        <v>4.59</v>
      </c>
      <c r="AM1165" s="102">
        <v>9.6419999999999995</v>
      </c>
    </row>
    <row r="1166" spans="16:39" x14ac:dyDescent="0.25">
      <c r="P1166" s="104">
        <v>1.163</v>
      </c>
      <c r="Q1166" s="103">
        <v>0.73999999999999899</v>
      </c>
      <c r="R1166" s="103">
        <v>7.5220000000000002</v>
      </c>
      <c r="S1166" s="103">
        <v>0.25900000000000001</v>
      </c>
      <c r="T1166" s="103">
        <v>25.401399999999999</v>
      </c>
      <c r="U1166" s="103">
        <v>0.33300000000000002</v>
      </c>
      <c r="V1166" s="103">
        <v>4.7850000000000001</v>
      </c>
      <c r="W1166" s="103">
        <v>6.2220000000000004</v>
      </c>
      <c r="X1166" s="103">
        <v>5.3849999999999998</v>
      </c>
      <c r="Y1166" s="103">
        <v>5.085</v>
      </c>
      <c r="Z1166" s="103">
        <v>10.333</v>
      </c>
      <c r="AA1166" s="103">
        <v>0.43290000000000001</v>
      </c>
      <c r="AB1166" s="103">
        <v>10.032999999999999</v>
      </c>
      <c r="AC1166" s="103">
        <v>5.9850000000000003</v>
      </c>
      <c r="AD1166" s="103">
        <v>0.96199999999999897</v>
      </c>
      <c r="AE1166" s="103">
        <v>25.202999999999999</v>
      </c>
      <c r="AF1166" s="103">
        <v>1.073</v>
      </c>
      <c r="AG1166" s="103">
        <v>13.407</v>
      </c>
      <c r="AH1166" s="103">
        <v>0.85099999999999898</v>
      </c>
      <c r="AI1166" s="103">
        <v>13.07</v>
      </c>
      <c r="AJ1166" s="103">
        <v>13.744</v>
      </c>
      <c r="AK1166" s="103">
        <v>4.3479999999999999</v>
      </c>
      <c r="AL1166" s="103">
        <v>4.585</v>
      </c>
      <c r="AM1166" s="102">
        <v>9.6329999999999991</v>
      </c>
    </row>
    <row r="1167" spans="16:39" x14ac:dyDescent="0.25">
      <c r="P1167" s="104">
        <v>1.1639999999999999</v>
      </c>
      <c r="Q1167" s="103">
        <v>0.72000000000000197</v>
      </c>
      <c r="R1167" s="103">
        <v>7.516</v>
      </c>
      <c r="S1167" s="103">
        <v>0.252000000000001</v>
      </c>
      <c r="T1167" s="103">
        <v>25.379200000000001</v>
      </c>
      <c r="U1167" s="103">
        <v>0.32400000000000101</v>
      </c>
      <c r="V1167" s="103">
        <v>4.78</v>
      </c>
      <c r="W1167" s="103">
        <v>6.2160000000000002</v>
      </c>
      <c r="X1167" s="103">
        <v>5.38</v>
      </c>
      <c r="Y1167" s="103">
        <v>5.08</v>
      </c>
      <c r="Z1167" s="103">
        <v>10.324</v>
      </c>
      <c r="AA1167" s="103">
        <v>0.42120000000000102</v>
      </c>
      <c r="AB1167" s="103">
        <v>10.023999999999999</v>
      </c>
      <c r="AC1167" s="103">
        <v>5.98</v>
      </c>
      <c r="AD1167" s="103">
        <v>0.93600000000000205</v>
      </c>
      <c r="AE1167" s="103">
        <v>25.184000000000001</v>
      </c>
      <c r="AF1167" s="103">
        <v>1.044</v>
      </c>
      <c r="AG1167" s="103">
        <v>13.396000000000001</v>
      </c>
      <c r="AH1167" s="103">
        <v>0.82800000000000196</v>
      </c>
      <c r="AI1167" s="103">
        <v>13.06</v>
      </c>
      <c r="AJ1167" s="103">
        <v>13.731999999999999</v>
      </c>
      <c r="AK1167" s="103">
        <v>4.3440000000000003</v>
      </c>
      <c r="AL1167" s="103">
        <v>4.58</v>
      </c>
      <c r="AM1167" s="102">
        <v>9.6240000000000006</v>
      </c>
    </row>
    <row r="1168" spans="16:39" x14ac:dyDescent="0.25">
      <c r="P1168" s="104">
        <v>1.165</v>
      </c>
      <c r="Q1168" s="103">
        <v>0.69999999999999896</v>
      </c>
      <c r="R1168" s="103">
        <v>7.51</v>
      </c>
      <c r="S1168" s="103">
        <v>0.245</v>
      </c>
      <c r="T1168" s="103">
        <v>25.356999999999999</v>
      </c>
      <c r="U1168" s="103">
        <v>0.315</v>
      </c>
      <c r="V1168" s="103">
        <v>4.7750000000000004</v>
      </c>
      <c r="W1168" s="103">
        <v>6.21</v>
      </c>
      <c r="X1168" s="103">
        <v>5.375</v>
      </c>
      <c r="Y1168" s="103">
        <v>5.0750000000000002</v>
      </c>
      <c r="Z1168" s="103">
        <v>10.315</v>
      </c>
      <c r="AA1168" s="103">
        <v>0.40949999999999998</v>
      </c>
      <c r="AB1168" s="103">
        <v>10.015000000000001</v>
      </c>
      <c r="AC1168" s="103">
        <v>5.9749999999999996</v>
      </c>
      <c r="AD1168" s="103">
        <v>0.90999999999999903</v>
      </c>
      <c r="AE1168" s="103">
        <v>25.164999999999999</v>
      </c>
      <c r="AF1168" s="103">
        <v>1.0149999999999999</v>
      </c>
      <c r="AG1168" s="103">
        <v>13.385</v>
      </c>
      <c r="AH1168" s="103">
        <v>0.80499999999999905</v>
      </c>
      <c r="AI1168" s="103">
        <v>13.05</v>
      </c>
      <c r="AJ1168" s="103">
        <v>13.72</v>
      </c>
      <c r="AK1168" s="103">
        <v>4.34</v>
      </c>
      <c r="AL1168" s="103">
        <v>4.5750000000000002</v>
      </c>
      <c r="AM1168" s="102">
        <v>9.6150000000000002</v>
      </c>
    </row>
    <row r="1169" spans="16:39" x14ac:dyDescent="0.25">
      <c r="P1169" s="104">
        <v>1.1659999999999999</v>
      </c>
      <c r="Q1169" s="103">
        <v>0.68000000000000205</v>
      </c>
      <c r="R1169" s="103">
        <v>7.5039999999999996</v>
      </c>
      <c r="S1169" s="103">
        <v>0.23800000000000099</v>
      </c>
      <c r="T1169" s="103">
        <v>25.334800000000001</v>
      </c>
      <c r="U1169" s="103">
        <v>0.30600000000000099</v>
      </c>
      <c r="V1169" s="103">
        <v>4.7699999999999996</v>
      </c>
      <c r="W1169" s="103">
        <v>6.2039999999999997</v>
      </c>
      <c r="X1169" s="103">
        <v>5.37</v>
      </c>
      <c r="Y1169" s="103">
        <v>5.07</v>
      </c>
      <c r="Z1169" s="103">
        <v>10.305999999999999</v>
      </c>
      <c r="AA1169" s="103">
        <v>0.39780000000000099</v>
      </c>
      <c r="AB1169" s="103">
        <v>10.006</v>
      </c>
      <c r="AC1169" s="103">
        <v>5.97</v>
      </c>
      <c r="AD1169" s="103">
        <v>0.88400000000000201</v>
      </c>
      <c r="AE1169" s="103">
        <v>25.146000000000001</v>
      </c>
      <c r="AF1169" s="103">
        <v>0.98600000000000199</v>
      </c>
      <c r="AG1169" s="103">
        <v>13.374000000000001</v>
      </c>
      <c r="AH1169" s="103">
        <v>0.78200000000000203</v>
      </c>
      <c r="AI1169" s="103">
        <v>13.04</v>
      </c>
      <c r="AJ1169" s="103">
        <v>13.708</v>
      </c>
      <c r="AK1169" s="103">
        <v>4.3360000000000003</v>
      </c>
      <c r="AL1169" s="103">
        <v>4.57</v>
      </c>
      <c r="AM1169" s="102">
        <v>9.6059999999999999</v>
      </c>
    </row>
    <row r="1170" spans="16:39" x14ac:dyDescent="0.25">
      <c r="P1170" s="104">
        <v>1.167</v>
      </c>
      <c r="Q1170" s="103">
        <v>0.65999999999999903</v>
      </c>
      <c r="R1170" s="103">
        <v>7.4980000000000002</v>
      </c>
      <c r="S1170" s="103">
        <v>0.23100000000000001</v>
      </c>
      <c r="T1170" s="103">
        <v>25.3126</v>
      </c>
      <c r="U1170" s="103">
        <v>0.29699999999999999</v>
      </c>
      <c r="V1170" s="103">
        <v>4.7649999999999997</v>
      </c>
      <c r="W1170" s="103">
        <v>6.1980000000000004</v>
      </c>
      <c r="X1170" s="103">
        <v>5.3650000000000002</v>
      </c>
      <c r="Y1170" s="103">
        <v>5.0650000000000004</v>
      </c>
      <c r="Z1170" s="103">
        <v>10.297000000000001</v>
      </c>
      <c r="AA1170" s="103">
        <v>0.3861</v>
      </c>
      <c r="AB1170" s="103">
        <v>9.9969999999999999</v>
      </c>
      <c r="AC1170" s="103">
        <v>5.9649999999999999</v>
      </c>
      <c r="AD1170" s="103">
        <v>0.85799999999999899</v>
      </c>
      <c r="AE1170" s="103">
        <v>25.126999999999999</v>
      </c>
      <c r="AF1170" s="103">
        <v>0.95699999999999896</v>
      </c>
      <c r="AG1170" s="103">
        <v>13.363</v>
      </c>
      <c r="AH1170" s="103">
        <v>0.75899999999999901</v>
      </c>
      <c r="AI1170" s="103">
        <v>13.03</v>
      </c>
      <c r="AJ1170" s="103">
        <v>13.696</v>
      </c>
      <c r="AK1170" s="103">
        <v>4.3319999999999999</v>
      </c>
      <c r="AL1170" s="103">
        <v>4.5650000000000004</v>
      </c>
      <c r="AM1170" s="102">
        <v>9.5969999999999995</v>
      </c>
    </row>
    <row r="1171" spans="16:39" x14ac:dyDescent="0.25">
      <c r="P1171" s="104">
        <v>1.1679999999999999</v>
      </c>
      <c r="Q1171" s="103">
        <v>0.64000000000000101</v>
      </c>
      <c r="R1171" s="103">
        <v>7.492</v>
      </c>
      <c r="S1171" s="103">
        <v>0.224</v>
      </c>
      <c r="T1171" s="103">
        <v>25.290400000000002</v>
      </c>
      <c r="U1171" s="103">
        <v>0.28800000000000098</v>
      </c>
      <c r="V1171" s="103">
        <v>4.76</v>
      </c>
      <c r="W1171" s="103">
        <v>6.1920000000000002</v>
      </c>
      <c r="X1171" s="103">
        <v>5.36</v>
      </c>
      <c r="Y1171" s="103">
        <v>5.0599999999999996</v>
      </c>
      <c r="Z1171" s="103">
        <v>10.288</v>
      </c>
      <c r="AA1171" s="103">
        <v>0.37440000000000101</v>
      </c>
      <c r="AB1171" s="103">
        <v>9.9879999999999995</v>
      </c>
      <c r="AC1171" s="103">
        <v>5.96</v>
      </c>
      <c r="AD1171" s="103">
        <v>0.83200000000000196</v>
      </c>
      <c r="AE1171" s="103">
        <v>25.108000000000001</v>
      </c>
      <c r="AF1171" s="103">
        <v>0.92800000000000205</v>
      </c>
      <c r="AG1171" s="103">
        <v>13.352</v>
      </c>
      <c r="AH1171" s="103">
        <v>0.73600000000000199</v>
      </c>
      <c r="AI1171" s="103">
        <v>13.02</v>
      </c>
      <c r="AJ1171" s="103">
        <v>13.683999999999999</v>
      </c>
      <c r="AK1171" s="103">
        <v>4.3280000000000003</v>
      </c>
      <c r="AL1171" s="103">
        <v>4.5599999999999996</v>
      </c>
      <c r="AM1171" s="102">
        <v>9.5879999999999992</v>
      </c>
    </row>
    <row r="1172" spans="16:39" x14ac:dyDescent="0.25">
      <c r="P1172" s="104">
        <v>1.169</v>
      </c>
      <c r="Q1172" s="103">
        <v>0.619999999999999</v>
      </c>
      <c r="R1172" s="103">
        <v>7.4859999999999998</v>
      </c>
      <c r="S1172" s="103">
        <v>0.217</v>
      </c>
      <c r="T1172" s="103">
        <v>25.2682</v>
      </c>
      <c r="U1172" s="103">
        <v>0.27900000000000003</v>
      </c>
      <c r="V1172" s="103">
        <v>4.7549999999999999</v>
      </c>
      <c r="W1172" s="103">
        <v>6.1859999999999999</v>
      </c>
      <c r="X1172" s="103">
        <v>5.3550000000000004</v>
      </c>
      <c r="Y1172" s="103">
        <v>5.0549999999999997</v>
      </c>
      <c r="Z1172" s="103">
        <v>10.279</v>
      </c>
      <c r="AA1172" s="103">
        <v>0.36269999999999902</v>
      </c>
      <c r="AB1172" s="103">
        <v>9.9789999999999992</v>
      </c>
      <c r="AC1172" s="103">
        <v>5.9550000000000001</v>
      </c>
      <c r="AD1172" s="103">
        <v>0.80599999999999905</v>
      </c>
      <c r="AE1172" s="103">
        <v>25.088999999999999</v>
      </c>
      <c r="AF1172" s="103">
        <v>0.89899999999999902</v>
      </c>
      <c r="AG1172" s="103">
        <v>13.340999999999999</v>
      </c>
      <c r="AH1172" s="103">
        <v>0.71299999999999897</v>
      </c>
      <c r="AI1172" s="103">
        <v>13.01</v>
      </c>
      <c r="AJ1172" s="103">
        <v>13.672000000000001</v>
      </c>
      <c r="AK1172" s="103">
        <v>4.3239999999999998</v>
      </c>
      <c r="AL1172" s="103">
        <v>4.5549999999999997</v>
      </c>
      <c r="AM1172" s="102">
        <v>9.5790000000000006</v>
      </c>
    </row>
    <row r="1173" spans="16:39" x14ac:dyDescent="0.25">
      <c r="P1173" s="104">
        <v>1.17</v>
      </c>
      <c r="Q1173" s="103">
        <v>0.60000000000000098</v>
      </c>
      <c r="R1173" s="103">
        <v>7.48</v>
      </c>
      <c r="S1173" s="103">
        <v>0.21</v>
      </c>
      <c r="T1173" s="103">
        <v>25.245999999999999</v>
      </c>
      <c r="U1173" s="103">
        <v>0.27000000000000102</v>
      </c>
      <c r="V1173" s="103">
        <v>4.75</v>
      </c>
      <c r="W1173" s="103">
        <v>6.18</v>
      </c>
      <c r="X1173" s="103">
        <v>5.35</v>
      </c>
      <c r="Y1173" s="103">
        <v>5.05</v>
      </c>
      <c r="Z1173" s="103">
        <v>10.27</v>
      </c>
      <c r="AA1173" s="103">
        <v>0.35100000000000098</v>
      </c>
      <c r="AB1173" s="103">
        <v>9.9700000000000006</v>
      </c>
      <c r="AC1173" s="103">
        <v>5.95</v>
      </c>
      <c r="AD1173" s="103">
        <v>0.78000000000000203</v>
      </c>
      <c r="AE1173" s="103">
        <v>25.07</v>
      </c>
      <c r="AF1173" s="103">
        <v>0.87000000000000199</v>
      </c>
      <c r="AG1173" s="103">
        <v>13.33</v>
      </c>
      <c r="AH1173" s="103">
        <v>0.69000000000000095</v>
      </c>
      <c r="AI1173" s="103">
        <v>13</v>
      </c>
      <c r="AJ1173" s="103">
        <v>13.66</v>
      </c>
      <c r="AK1173" s="103">
        <v>4.32</v>
      </c>
      <c r="AL1173" s="103">
        <v>4.55</v>
      </c>
      <c r="AM1173" s="102">
        <v>9.57</v>
      </c>
    </row>
    <row r="1174" spans="16:39" x14ac:dyDescent="0.25">
      <c r="P1174" s="104">
        <v>1.171</v>
      </c>
      <c r="Q1174" s="103">
        <v>0.57999999999999896</v>
      </c>
      <c r="R1174" s="103">
        <v>7.4740000000000002</v>
      </c>
      <c r="S1174" s="103">
        <v>0.20300000000000001</v>
      </c>
      <c r="T1174" s="103">
        <v>25.223800000000001</v>
      </c>
      <c r="U1174" s="103">
        <v>0.26100000000000001</v>
      </c>
      <c r="V1174" s="103">
        <v>4.7450000000000001</v>
      </c>
      <c r="W1174" s="103">
        <v>6.1740000000000004</v>
      </c>
      <c r="X1174" s="103">
        <v>5.3449999999999998</v>
      </c>
      <c r="Y1174" s="103">
        <v>5.0449999999999999</v>
      </c>
      <c r="Z1174" s="103">
        <v>10.260999999999999</v>
      </c>
      <c r="AA1174" s="103">
        <v>0.33929999999999899</v>
      </c>
      <c r="AB1174" s="103">
        <v>9.9610000000000003</v>
      </c>
      <c r="AC1174" s="103">
        <v>5.9450000000000003</v>
      </c>
      <c r="AD1174" s="103">
        <v>0.753999999999999</v>
      </c>
      <c r="AE1174" s="103">
        <v>25.050999999999998</v>
      </c>
      <c r="AF1174" s="103">
        <v>0.84099999999999797</v>
      </c>
      <c r="AG1174" s="103">
        <v>13.319000000000001</v>
      </c>
      <c r="AH1174" s="103">
        <v>0.66699999999999904</v>
      </c>
      <c r="AI1174" s="103">
        <v>12.99</v>
      </c>
      <c r="AJ1174" s="103">
        <v>13.648</v>
      </c>
      <c r="AK1174" s="103">
        <v>4.3159999999999998</v>
      </c>
      <c r="AL1174" s="103">
        <v>4.5449999999999999</v>
      </c>
      <c r="AM1174" s="102">
        <v>9.5609999999999999</v>
      </c>
    </row>
    <row r="1175" spans="16:39" x14ac:dyDescent="0.25">
      <c r="P1175" s="104">
        <v>1.1719999999999999</v>
      </c>
      <c r="Q1175" s="103">
        <v>0.56000000000000105</v>
      </c>
      <c r="R1175" s="103">
        <v>7.468</v>
      </c>
      <c r="S1175" s="103">
        <v>0.19600000000000101</v>
      </c>
      <c r="T1175" s="103">
        <v>25.201599999999999</v>
      </c>
      <c r="U1175" s="103">
        <v>0.252000000000001</v>
      </c>
      <c r="V1175" s="103">
        <v>4.74</v>
      </c>
      <c r="W1175" s="103">
        <v>6.1680000000000001</v>
      </c>
      <c r="X1175" s="103">
        <v>5.34</v>
      </c>
      <c r="Y1175" s="103">
        <v>5.04</v>
      </c>
      <c r="Z1175" s="103">
        <v>10.252000000000001</v>
      </c>
      <c r="AA1175" s="103">
        <v>0.327600000000001</v>
      </c>
      <c r="AB1175" s="103">
        <v>9.952</v>
      </c>
      <c r="AC1175" s="103">
        <v>5.94</v>
      </c>
      <c r="AD1175" s="103">
        <v>0.72800000000000198</v>
      </c>
      <c r="AE1175" s="103">
        <v>25.032</v>
      </c>
      <c r="AF1175" s="103">
        <v>0.81200000000000205</v>
      </c>
      <c r="AG1175" s="103">
        <v>13.308</v>
      </c>
      <c r="AH1175" s="103">
        <v>0.64400000000000102</v>
      </c>
      <c r="AI1175" s="103">
        <v>12.98</v>
      </c>
      <c r="AJ1175" s="103">
        <v>13.635999999999999</v>
      </c>
      <c r="AK1175" s="103">
        <v>4.3120000000000003</v>
      </c>
      <c r="AL1175" s="103">
        <v>4.54</v>
      </c>
      <c r="AM1175" s="102">
        <v>9.5519999999999996</v>
      </c>
    </row>
    <row r="1176" spans="16:39" x14ac:dyDescent="0.25">
      <c r="P1176" s="104">
        <v>1.173</v>
      </c>
      <c r="Q1176" s="103">
        <v>0.53999999999999904</v>
      </c>
      <c r="R1176" s="103">
        <v>7.4619999999999997</v>
      </c>
      <c r="S1176" s="103">
        <v>0.189</v>
      </c>
      <c r="T1176" s="103">
        <v>25.179400000000001</v>
      </c>
      <c r="U1176" s="103">
        <v>0.24299999999999999</v>
      </c>
      <c r="V1176" s="103">
        <v>4.7350000000000003</v>
      </c>
      <c r="W1176" s="103">
        <v>6.1619999999999999</v>
      </c>
      <c r="X1176" s="103">
        <v>5.335</v>
      </c>
      <c r="Y1176" s="103">
        <v>5.0350000000000001</v>
      </c>
      <c r="Z1176" s="103">
        <v>10.243</v>
      </c>
      <c r="AA1176" s="103">
        <v>0.31589999999999901</v>
      </c>
      <c r="AB1176" s="103">
        <v>9.9429999999999996</v>
      </c>
      <c r="AC1176" s="103">
        <v>5.9349999999999996</v>
      </c>
      <c r="AD1176" s="103">
        <v>0.70199999999999896</v>
      </c>
      <c r="AE1176" s="103">
        <v>25.013000000000002</v>
      </c>
      <c r="AF1176" s="103">
        <v>0.78299999999999903</v>
      </c>
      <c r="AG1176" s="103">
        <v>13.297000000000001</v>
      </c>
      <c r="AH1176" s="103">
        <v>0.620999999999999</v>
      </c>
      <c r="AI1176" s="103">
        <v>12.97</v>
      </c>
      <c r="AJ1176" s="103">
        <v>13.624000000000001</v>
      </c>
      <c r="AK1176" s="103">
        <v>4.3079999999999998</v>
      </c>
      <c r="AL1176" s="103">
        <v>4.5350000000000001</v>
      </c>
      <c r="AM1176" s="102">
        <v>9.5429999999999993</v>
      </c>
    </row>
    <row r="1177" spans="16:39" x14ac:dyDescent="0.25">
      <c r="P1177" s="104">
        <v>1.1739999999999999</v>
      </c>
      <c r="Q1177" s="103">
        <v>0.52000000000000102</v>
      </c>
      <c r="R1177" s="103">
        <v>7.4560000000000004</v>
      </c>
      <c r="S1177" s="103">
        <v>0.182</v>
      </c>
      <c r="T1177" s="103">
        <v>25.1572</v>
      </c>
      <c r="U1177" s="103">
        <v>0.23400000000000101</v>
      </c>
      <c r="V1177" s="103">
        <v>4.7300000000000004</v>
      </c>
      <c r="W1177" s="103">
        <v>6.1559999999999997</v>
      </c>
      <c r="X1177" s="103">
        <v>5.33</v>
      </c>
      <c r="Y1177" s="103">
        <v>5.03</v>
      </c>
      <c r="Z1177" s="103">
        <v>10.234</v>
      </c>
      <c r="AA1177" s="103">
        <v>0.30420000000000103</v>
      </c>
      <c r="AB1177" s="103">
        <v>9.9339999999999993</v>
      </c>
      <c r="AC1177" s="103">
        <v>5.93</v>
      </c>
      <c r="AD1177" s="103">
        <v>0.67600000000000204</v>
      </c>
      <c r="AE1177" s="103">
        <v>24.994</v>
      </c>
      <c r="AF1177" s="103">
        <v>0.754000000000001</v>
      </c>
      <c r="AG1177" s="103">
        <v>13.286</v>
      </c>
      <c r="AH1177" s="103">
        <v>0.59800000000000098</v>
      </c>
      <c r="AI1177" s="103">
        <v>12.96</v>
      </c>
      <c r="AJ1177" s="103">
        <v>13.612</v>
      </c>
      <c r="AK1177" s="103">
        <v>4.3040000000000003</v>
      </c>
      <c r="AL1177" s="103">
        <v>4.53</v>
      </c>
      <c r="AM1177" s="102">
        <v>9.5340000000000007</v>
      </c>
    </row>
    <row r="1178" spans="16:39" x14ac:dyDescent="0.25">
      <c r="P1178" s="104">
        <v>1.175</v>
      </c>
      <c r="Q1178" s="103">
        <v>0.499999999999999</v>
      </c>
      <c r="R1178" s="103">
        <v>7.45</v>
      </c>
      <c r="S1178" s="103">
        <v>0.17499999999999999</v>
      </c>
      <c r="T1178" s="103">
        <v>25.135000000000002</v>
      </c>
      <c r="U1178" s="103">
        <v>0.22500000000000001</v>
      </c>
      <c r="V1178" s="103">
        <v>4.7249999999999996</v>
      </c>
      <c r="W1178" s="103">
        <v>6.15</v>
      </c>
      <c r="X1178" s="103">
        <v>5.3250000000000002</v>
      </c>
      <c r="Y1178" s="103">
        <v>5.0250000000000004</v>
      </c>
      <c r="Z1178" s="103">
        <v>10.225</v>
      </c>
      <c r="AA1178" s="103">
        <v>0.29249999999999898</v>
      </c>
      <c r="AB1178" s="103">
        <v>9.9250000000000007</v>
      </c>
      <c r="AC1178" s="103">
        <v>5.9249999999999998</v>
      </c>
      <c r="AD1178" s="103">
        <v>0.64999999999999902</v>
      </c>
      <c r="AE1178" s="103">
        <v>24.975000000000001</v>
      </c>
      <c r="AF1178" s="103">
        <v>0.72499999999999798</v>
      </c>
      <c r="AG1178" s="103">
        <v>13.275</v>
      </c>
      <c r="AH1178" s="103">
        <v>0.57499999999999896</v>
      </c>
      <c r="AI1178" s="103">
        <v>12.95</v>
      </c>
      <c r="AJ1178" s="103">
        <v>13.6</v>
      </c>
      <c r="AK1178" s="103">
        <v>4.3</v>
      </c>
      <c r="AL1178" s="103">
        <v>4.5250000000000004</v>
      </c>
      <c r="AM1178" s="102">
        <v>9.5250000000000004</v>
      </c>
    </row>
    <row r="1179" spans="16:39" x14ac:dyDescent="0.25">
      <c r="P1179" s="104">
        <v>1.1759999999999999</v>
      </c>
      <c r="Q1179" s="103">
        <v>0.48000000000000098</v>
      </c>
      <c r="R1179" s="103">
        <v>7.444</v>
      </c>
      <c r="S1179" s="103">
        <v>0.16800000000000001</v>
      </c>
      <c r="T1179" s="103">
        <v>25.1128</v>
      </c>
      <c r="U1179" s="103">
        <v>0.216</v>
      </c>
      <c r="V1179" s="103">
        <v>4.72</v>
      </c>
      <c r="W1179" s="103">
        <v>6.1440000000000001</v>
      </c>
      <c r="X1179" s="103">
        <v>5.32</v>
      </c>
      <c r="Y1179" s="103">
        <v>5.0199999999999996</v>
      </c>
      <c r="Z1179" s="103">
        <v>10.215999999999999</v>
      </c>
      <c r="AA1179" s="103">
        <v>0.28080000000000099</v>
      </c>
      <c r="AB1179" s="103">
        <v>9.9160000000000004</v>
      </c>
      <c r="AC1179" s="103">
        <v>5.92</v>
      </c>
      <c r="AD1179" s="103">
        <v>0.624000000000001</v>
      </c>
      <c r="AE1179" s="103">
        <v>24.956</v>
      </c>
      <c r="AF1179" s="103">
        <v>0.69600000000000195</v>
      </c>
      <c r="AG1179" s="103">
        <v>13.263999999999999</v>
      </c>
      <c r="AH1179" s="103">
        <v>0.55200000000000105</v>
      </c>
      <c r="AI1179" s="103">
        <v>12.94</v>
      </c>
      <c r="AJ1179" s="103">
        <v>13.587999999999999</v>
      </c>
      <c r="AK1179" s="103">
        <v>4.2960000000000003</v>
      </c>
      <c r="AL1179" s="103">
        <v>4.5199999999999996</v>
      </c>
      <c r="AM1179" s="102">
        <v>9.516</v>
      </c>
    </row>
    <row r="1180" spans="16:39" x14ac:dyDescent="0.25">
      <c r="P1180" s="104">
        <v>1.177</v>
      </c>
      <c r="Q1180" s="103">
        <v>0.45999999999999902</v>
      </c>
      <c r="R1180" s="103">
        <v>7.4379999999999997</v>
      </c>
      <c r="S1180" s="103">
        <v>0.161</v>
      </c>
      <c r="T1180" s="103">
        <v>25.090599999999998</v>
      </c>
      <c r="U1180" s="103">
        <v>0.20699999999999899</v>
      </c>
      <c r="V1180" s="103">
        <v>4.7149999999999999</v>
      </c>
      <c r="W1180" s="103">
        <v>6.1379999999999999</v>
      </c>
      <c r="X1180" s="103">
        <v>5.3150000000000004</v>
      </c>
      <c r="Y1180" s="103">
        <v>5.0149999999999997</v>
      </c>
      <c r="Z1180" s="103">
        <v>10.207000000000001</v>
      </c>
      <c r="AA1180" s="103">
        <v>0.26909999999999901</v>
      </c>
      <c r="AB1180" s="103">
        <v>9.907</v>
      </c>
      <c r="AC1180" s="103">
        <v>5.915</v>
      </c>
      <c r="AD1180" s="103">
        <v>0.59799999999999898</v>
      </c>
      <c r="AE1180" s="103">
        <v>24.937000000000001</v>
      </c>
      <c r="AF1180" s="103">
        <v>0.66699999999999804</v>
      </c>
      <c r="AG1180" s="103">
        <v>13.253</v>
      </c>
      <c r="AH1180" s="103">
        <v>0.52899999999999903</v>
      </c>
      <c r="AI1180" s="103">
        <v>12.93</v>
      </c>
      <c r="AJ1180" s="103">
        <v>13.576000000000001</v>
      </c>
      <c r="AK1180" s="103">
        <v>4.2919999999999998</v>
      </c>
      <c r="AL1180" s="103">
        <v>4.5149999999999997</v>
      </c>
      <c r="AM1180" s="102">
        <v>9.5069999999999997</v>
      </c>
    </row>
    <row r="1181" spans="16:39" x14ac:dyDescent="0.25">
      <c r="P1181" s="104">
        <v>1.1779999999999999</v>
      </c>
      <c r="Q1181" s="103">
        <v>0.440000000000001</v>
      </c>
      <c r="R1181" s="103">
        <v>7.4320000000000004</v>
      </c>
      <c r="S1181" s="103">
        <v>0.154</v>
      </c>
      <c r="T1181" s="103">
        <v>25.0684</v>
      </c>
      <c r="U1181" s="103">
        <v>0.19800000000000001</v>
      </c>
      <c r="V1181" s="103">
        <v>4.71</v>
      </c>
      <c r="W1181" s="103">
        <v>6.1319999999999997</v>
      </c>
      <c r="X1181" s="103">
        <v>5.31</v>
      </c>
      <c r="Y1181" s="103">
        <v>5.01</v>
      </c>
      <c r="Z1181" s="103">
        <v>10.198</v>
      </c>
      <c r="AA1181" s="103">
        <v>0.25740000000000102</v>
      </c>
      <c r="AB1181" s="103">
        <v>9.8979999999999997</v>
      </c>
      <c r="AC1181" s="103">
        <v>5.91</v>
      </c>
      <c r="AD1181" s="103">
        <v>0.57200000000000095</v>
      </c>
      <c r="AE1181" s="103">
        <v>24.917999999999999</v>
      </c>
      <c r="AF1181" s="103">
        <v>0.63800000000000101</v>
      </c>
      <c r="AG1181" s="103">
        <v>13.242000000000001</v>
      </c>
      <c r="AH1181" s="103">
        <v>0.506000000000001</v>
      </c>
      <c r="AI1181" s="103">
        <v>12.92</v>
      </c>
      <c r="AJ1181" s="103">
        <v>13.564</v>
      </c>
      <c r="AK1181" s="103">
        <v>4.2880000000000003</v>
      </c>
      <c r="AL1181" s="103">
        <v>4.51</v>
      </c>
      <c r="AM1181" s="102">
        <v>9.4979999999999993</v>
      </c>
    </row>
    <row r="1182" spans="16:39" x14ac:dyDescent="0.25">
      <c r="P1182" s="104">
        <v>1.179</v>
      </c>
      <c r="Q1182" s="103">
        <v>0.41999999999999899</v>
      </c>
      <c r="R1182" s="103">
        <v>7.4260000000000002</v>
      </c>
      <c r="S1182" s="103">
        <v>0.14699999999999999</v>
      </c>
      <c r="T1182" s="103">
        <v>25.046199999999999</v>
      </c>
      <c r="U1182" s="103">
        <v>0.188999999999999</v>
      </c>
      <c r="V1182" s="103">
        <v>4.7050000000000001</v>
      </c>
      <c r="W1182" s="103">
        <v>6.1260000000000003</v>
      </c>
      <c r="X1182" s="103">
        <v>5.3049999999999997</v>
      </c>
      <c r="Y1182" s="103">
        <v>5.0049999999999999</v>
      </c>
      <c r="Z1182" s="103">
        <v>10.189</v>
      </c>
      <c r="AA1182" s="103">
        <v>0.245699999999999</v>
      </c>
      <c r="AB1182" s="103">
        <v>9.8889999999999993</v>
      </c>
      <c r="AC1182" s="103">
        <v>5.9050000000000002</v>
      </c>
      <c r="AD1182" s="103">
        <v>0.54599999999999904</v>
      </c>
      <c r="AE1182" s="103">
        <v>24.899000000000001</v>
      </c>
      <c r="AF1182" s="103">
        <v>0.60899999999999799</v>
      </c>
      <c r="AG1182" s="103">
        <v>13.231</v>
      </c>
      <c r="AH1182" s="103">
        <v>0.48299999999999899</v>
      </c>
      <c r="AI1182" s="103">
        <v>12.91</v>
      </c>
      <c r="AJ1182" s="103">
        <v>13.552</v>
      </c>
      <c r="AK1182" s="103">
        <v>4.2839999999999998</v>
      </c>
      <c r="AL1182" s="103">
        <v>4.5049999999999999</v>
      </c>
      <c r="AM1182" s="102">
        <v>9.4890000000000008</v>
      </c>
    </row>
    <row r="1183" spans="16:39" x14ac:dyDescent="0.25">
      <c r="P1183" s="104">
        <v>1.18</v>
      </c>
      <c r="Q1183" s="103">
        <v>0.40000000000000102</v>
      </c>
      <c r="R1183" s="103">
        <v>7.42</v>
      </c>
      <c r="S1183" s="103">
        <v>0.14000000000000001</v>
      </c>
      <c r="T1183" s="103">
        <v>25.024000000000001</v>
      </c>
      <c r="U1183" s="103">
        <v>0.18</v>
      </c>
      <c r="V1183" s="103">
        <v>4.7</v>
      </c>
      <c r="W1183" s="103">
        <v>6.12</v>
      </c>
      <c r="X1183" s="103">
        <v>5.3</v>
      </c>
      <c r="Y1183" s="103">
        <v>5</v>
      </c>
      <c r="Z1183" s="103">
        <v>10.18</v>
      </c>
      <c r="AA1183" s="103">
        <v>0.23400000000000001</v>
      </c>
      <c r="AB1183" s="103">
        <v>9.8800000000000008</v>
      </c>
      <c r="AC1183" s="103">
        <v>5.9</v>
      </c>
      <c r="AD1183" s="103">
        <v>0.52000000000000102</v>
      </c>
      <c r="AE1183" s="103">
        <v>24.88</v>
      </c>
      <c r="AF1183" s="103">
        <v>0.58000000000000096</v>
      </c>
      <c r="AG1183" s="103">
        <v>13.22</v>
      </c>
      <c r="AH1183" s="103">
        <v>0.46000000000000102</v>
      </c>
      <c r="AI1183" s="103">
        <v>12.9</v>
      </c>
      <c r="AJ1183" s="103">
        <v>13.54</v>
      </c>
      <c r="AK1183" s="103">
        <v>4.28</v>
      </c>
      <c r="AL1183" s="103">
        <v>4.5</v>
      </c>
      <c r="AM1183" s="102">
        <v>9.48</v>
      </c>
    </row>
    <row r="1184" spans="16:39" x14ac:dyDescent="0.25">
      <c r="P1184" s="104">
        <v>1.181</v>
      </c>
      <c r="Q1184" s="103">
        <v>0.37999999999999901</v>
      </c>
      <c r="R1184" s="103">
        <v>7.4139999999999997</v>
      </c>
      <c r="S1184" s="103">
        <v>0.13300000000000001</v>
      </c>
      <c r="T1184" s="103">
        <v>25.001799999999999</v>
      </c>
      <c r="U1184" s="103">
        <v>0.17099999999999899</v>
      </c>
      <c r="V1184" s="103">
        <v>4.6950000000000003</v>
      </c>
      <c r="W1184" s="103">
        <v>6.1139999999999999</v>
      </c>
      <c r="X1184" s="103">
        <v>5.2949999999999999</v>
      </c>
      <c r="Y1184" s="103">
        <v>4.9950000000000001</v>
      </c>
      <c r="Z1184" s="103">
        <v>10.170999999999999</v>
      </c>
      <c r="AA1184" s="103">
        <v>0.222299999999999</v>
      </c>
      <c r="AB1184" s="103">
        <v>9.8710000000000004</v>
      </c>
      <c r="AC1184" s="103">
        <v>5.8949999999999996</v>
      </c>
      <c r="AD1184" s="103">
        <v>0.493999999999998</v>
      </c>
      <c r="AE1184" s="103">
        <v>24.861000000000001</v>
      </c>
      <c r="AF1184" s="103">
        <v>0.55099999999999805</v>
      </c>
      <c r="AG1184" s="103">
        <v>13.209</v>
      </c>
      <c r="AH1184" s="103">
        <v>0.436999999999999</v>
      </c>
      <c r="AI1184" s="103">
        <v>12.89</v>
      </c>
      <c r="AJ1184" s="103">
        <v>13.528</v>
      </c>
      <c r="AK1184" s="103">
        <v>4.2759999999999998</v>
      </c>
      <c r="AL1184" s="103">
        <v>4.4950000000000001</v>
      </c>
      <c r="AM1184" s="102">
        <v>9.4710000000000001</v>
      </c>
    </row>
    <row r="1185" spans="16:39" x14ac:dyDescent="0.25">
      <c r="P1185" s="104">
        <v>1.1819999999999999</v>
      </c>
      <c r="Q1185" s="103">
        <v>0.36000000000000099</v>
      </c>
      <c r="R1185" s="103">
        <v>7.4080000000000004</v>
      </c>
      <c r="S1185" s="103">
        <v>0.126</v>
      </c>
      <c r="T1185" s="103">
        <v>24.979600000000001</v>
      </c>
      <c r="U1185" s="103">
        <v>0.16200000000000001</v>
      </c>
      <c r="V1185" s="103">
        <v>4.6900000000000004</v>
      </c>
      <c r="W1185" s="103">
        <v>6.1079999999999997</v>
      </c>
      <c r="X1185" s="103">
        <v>5.29</v>
      </c>
      <c r="Y1185" s="103">
        <v>4.99</v>
      </c>
      <c r="Z1185" s="103">
        <v>10.162000000000001</v>
      </c>
      <c r="AA1185" s="103">
        <v>0.21060000000000001</v>
      </c>
      <c r="AB1185" s="103">
        <v>9.8620000000000001</v>
      </c>
      <c r="AC1185" s="103">
        <v>5.89</v>
      </c>
      <c r="AD1185" s="103">
        <v>0.46800000000000103</v>
      </c>
      <c r="AE1185" s="103">
        <v>24.841999999999999</v>
      </c>
      <c r="AF1185" s="103">
        <v>0.52200000000000102</v>
      </c>
      <c r="AG1185" s="103">
        <v>13.198</v>
      </c>
      <c r="AH1185" s="103">
        <v>0.41400000000000098</v>
      </c>
      <c r="AI1185" s="103">
        <v>12.88</v>
      </c>
      <c r="AJ1185" s="103">
        <v>13.516</v>
      </c>
      <c r="AK1185" s="103">
        <v>4.2720000000000002</v>
      </c>
      <c r="AL1185" s="103">
        <v>4.49</v>
      </c>
      <c r="AM1185" s="102">
        <v>9.4619999999999997</v>
      </c>
    </row>
    <row r="1186" spans="16:39" x14ac:dyDescent="0.25">
      <c r="P1186" s="104">
        <v>1.1830000000000001</v>
      </c>
      <c r="Q1186" s="103">
        <v>0.33999999999999803</v>
      </c>
      <c r="R1186" s="103">
        <v>7.4020000000000001</v>
      </c>
      <c r="S1186" s="103">
        <v>0.11899999999999999</v>
      </c>
      <c r="T1186" s="103">
        <v>24.9574</v>
      </c>
      <c r="U1186" s="103">
        <v>0.152999999999999</v>
      </c>
      <c r="V1186" s="103">
        <v>4.6849999999999996</v>
      </c>
      <c r="W1186" s="103">
        <v>6.1020000000000003</v>
      </c>
      <c r="X1186" s="103">
        <v>5.2850000000000001</v>
      </c>
      <c r="Y1186" s="103">
        <v>4.9850000000000003</v>
      </c>
      <c r="Z1186" s="103">
        <v>10.153</v>
      </c>
      <c r="AA1186" s="103">
        <v>0.19889999999999899</v>
      </c>
      <c r="AB1186" s="103">
        <v>9.8529999999999998</v>
      </c>
      <c r="AC1186" s="103">
        <v>5.8849999999999998</v>
      </c>
      <c r="AD1186" s="103">
        <v>0.44199999999999801</v>
      </c>
      <c r="AE1186" s="103">
        <v>24.823</v>
      </c>
      <c r="AF1186" s="103">
        <v>0.492999999999998</v>
      </c>
      <c r="AG1186" s="103">
        <v>13.186999999999999</v>
      </c>
      <c r="AH1186" s="103">
        <v>0.39099999999999802</v>
      </c>
      <c r="AI1186" s="103">
        <v>12.87</v>
      </c>
      <c r="AJ1186" s="103">
        <v>13.504</v>
      </c>
      <c r="AK1186" s="103">
        <v>4.2679999999999998</v>
      </c>
      <c r="AL1186" s="103">
        <v>4.4850000000000003</v>
      </c>
      <c r="AM1186" s="102">
        <v>9.4529999999999994</v>
      </c>
    </row>
    <row r="1187" spans="16:39" x14ac:dyDescent="0.25">
      <c r="P1187" s="104">
        <v>1.1839999999999999</v>
      </c>
      <c r="Q1187" s="103">
        <v>0.32</v>
      </c>
      <c r="R1187" s="103">
        <v>7.3959999999999999</v>
      </c>
      <c r="S1187" s="103">
        <v>0.112</v>
      </c>
      <c r="T1187" s="103">
        <v>24.935199999999998</v>
      </c>
      <c r="U1187" s="103">
        <v>0.14399999999999999</v>
      </c>
      <c r="V1187" s="103">
        <v>4.68</v>
      </c>
      <c r="W1187" s="103">
        <v>6.0960000000000001</v>
      </c>
      <c r="X1187" s="103">
        <v>5.28</v>
      </c>
      <c r="Y1187" s="103">
        <v>4.9800000000000004</v>
      </c>
      <c r="Z1187" s="103">
        <v>10.144</v>
      </c>
      <c r="AA1187" s="103">
        <v>0.18720000000000001</v>
      </c>
      <c r="AB1187" s="103">
        <v>9.8439999999999994</v>
      </c>
      <c r="AC1187" s="103">
        <v>5.88</v>
      </c>
      <c r="AD1187" s="103">
        <v>0.41600000000000098</v>
      </c>
      <c r="AE1187" s="103">
        <v>24.803999999999998</v>
      </c>
      <c r="AF1187" s="103">
        <v>0.46400000000000102</v>
      </c>
      <c r="AG1187" s="103">
        <v>13.176</v>
      </c>
      <c r="AH1187" s="103">
        <v>0.36800000000000099</v>
      </c>
      <c r="AI1187" s="103">
        <v>12.86</v>
      </c>
      <c r="AJ1187" s="103">
        <v>13.492000000000001</v>
      </c>
      <c r="AK1187" s="103">
        <v>4.2640000000000002</v>
      </c>
      <c r="AL1187" s="103">
        <v>4.4800000000000004</v>
      </c>
      <c r="AM1187" s="102">
        <v>9.4440000000000008</v>
      </c>
    </row>
    <row r="1188" spans="16:39" x14ac:dyDescent="0.25">
      <c r="P1188" s="104">
        <v>1.1850000000000001</v>
      </c>
      <c r="Q1188" s="103">
        <v>0.29999999999999799</v>
      </c>
      <c r="R1188" s="103">
        <v>7.39</v>
      </c>
      <c r="S1188" s="103">
        <v>0.105</v>
      </c>
      <c r="T1188" s="103">
        <v>24.913</v>
      </c>
      <c r="U1188" s="103">
        <v>0.13499999999999901</v>
      </c>
      <c r="V1188" s="103">
        <v>4.6749999999999998</v>
      </c>
      <c r="W1188" s="103">
        <v>6.09</v>
      </c>
      <c r="X1188" s="103">
        <v>5.2750000000000004</v>
      </c>
      <c r="Y1188" s="103">
        <v>4.9749999999999996</v>
      </c>
      <c r="Z1188" s="103">
        <v>10.135</v>
      </c>
      <c r="AA1188" s="103">
        <v>0.17549999999999899</v>
      </c>
      <c r="AB1188" s="103">
        <v>9.8350000000000009</v>
      </c>
      <c r="AC1188" s="103">
        <v>5.875</v>
      </c>
      <c r="AD1188" s="103">
        <v>0.38999999999999801</v>
      </c>
      <c r="AE1188" s="103">
        <v>24.785</v>
      </c>
      <c r="AF1188" s="103">
        <v>0.434999999999998</v>
      </c>
      <c r="AG1188" s="103">
        <v>13.164999999999999</v>
      </c>
      <c r="AH1188" s="103">
        <v>0.34499999999999797</v>
      </c>
      <c r="AI1188" s="103">
        <v>12.85</v>
      </c>
      <c r="AJ1188" s="103">
        <v>13.48</v>
      </c>
      <c r="AK1188" s="103">
        <v>4.26</v>
      </c>
      <c r="AL1188" s="103">
        <v>4.4749999999999996</v>
      </c>
      <c r="AM1188" s="102">
        <v>9.4350000000000005</v>
      </c>
    </row>
    <row r="1189" spans="16:39" x14ac:dyDescent="0.25">
      <c r="P1189" s="104">
        <v>1.1859999999999999</v>
      </c>
      <c r="Q1189" s="103">
        <v>0.28000000000000003</v>
      </c>
      <c r="R1189" s="103">
        <v>7.3840000000000003</v>
      </c>
      <c r="S1189" s="103">
        <v>9.8000000000000198E-2</v>
      </c>
      <c r="T1189" s="103">
        <v>24.890799999999999</v>
      </c>
      <c r="U1189" s="103">
        <v>0.126</v>
      </c>
      <c r="V1189" s="103">
        <v>4.67</v>
      </c>
      <c r="W1189" s="103">
        <v>6.0839999999999996</v>
      </c>
      <c r="X1189" s="103">
        <v>5.27</v>
      </c>
      <c r="Y1189" s="103">
        <v>4.97</v>
      </c>
      <c r="Z1189" s="103">
        <v>10.125999999999999</v>
      </c>
      <c r="AA1189" s="103">
        <v>0.1638</v>
      </c>
      <c r="AB1189" s="103">
        <v>9.8260000000000005</v>
      </c>
      <c r="AC1189" s="103">
        <v>5.87</v>
      </c>
      <c r="AD1189" s="103">
        <v>0.36400000000000099</v>
      </c>
      <c r="AE1189" s="103">
        <v>24.765999999999998</v>
      </c>
      <c r="AF1189" s="103">
        <v>0.40600000000000103</v>
      </c>
      <c r="AG1189" s="103">
        <v>13.154</v>
      </c>
      <c r="AH1189" s="103">
        <v>0.32200000000000101</v>
      </c>
      <c r="AI1189" s="103">
        <v>12.84</v>
      </c>
      <c r="AJ1189" s="103">
        <v>13.468</v>
      </c>
      <c r="AK1189" s="103">
        <v>4.2560000000000002</v>
      </c>
      <c r="AL1189" s="103">
        <v>4.47</v>
      </c>
      <c r="AM1189" s="102">
        <v>9.4260000000000002</v>
      </c>
    </row>
    <row r="1190" spans="16:39" x14ac:dyDescent="0.25">
      <c r="P1190" s="104">
        <v>1.1870000000000001</v>
      </c>
      <c r="Q1190" s="103">
        <v>0.25999999999999801</v>
      </c>
      <c r="R1190" s="103">
        <v>7.3780000000000001</v>
      </c>
      <c r="S1190" s="103">
        <v>9.0999999999999401E-2</v>
      </c>
      <c r="T1190" s="103">
        <v>24.868600000000001</v>
      </c>
      <c r="U1190" s="103">
        <v>0.11699999999999899</v>
      </c>
      <c r="V1190" s="103">
        <v>4.665</v>
      </c>
      <c r="W1190" s="103">
        <v>6.0780000000000003</v>
      </c>
      <c r="X1190" s="103">
        <v>5.2649999999999997</v>
      </c>
      <c r="Y1190" s="103">
        <v>4.9649999999999999</v>
      </c>
      <c r="Z1190" s="103">
        <v>10.117000000000001</v>
      </c>
      <c r="AA1190" s="103">
        <v>0.15209999999999901</v>
      </c>
      <c r="AB1190" s="103">
        <v>9.8170000000000002</v>
      </c>
      <c r="AC1190" s="103">
        <v>5.8650000000000002</v>
      </c>
      <c r="AD1190" s="103">
        <v>0.33799999999999802</v>
      </c>
      <c r="AE1190" s="103">
        <v>24.747</v>
      </c>
      <c r="AF1190" s="103">
        <v>0.376999999999998</v>
      </c>
      <c r="AG1190" s="103">
        <v>13.143000000000001</v>
      </c>
      <c r="AH1190" s="103">
        <v>0.29899999999999799</v>
      </c>
      <c r="AI1190" s="103">
        <v>12.83</v>
      </c>
      <c r="AJ1190" s="103">
        <v>13.456</v>
      </c>
      <c r="AK1190" s="103">
        <v>4.2519999999999998</v>
      </c>
      <c r="AL1190" s="103">
        <v>4.4649999999999999</v>
      </c>
      <c r="AM1190" s="102">
        <v>9.4169999999999998</v>
      </c>
    </row>
    <row r="1191" spans="16:39" x14ac:dyDescent="0.25">
      <c r="P1191" s="104">
        <v>1.1879999999999999</v>
      </c>
      <c r="Q1191" s="103">
        <v>0.24</v>
      </c>
      <c r="R1191" s="103">
        <v>7.3719999999999999</v>
      </c>
      <c r="S1191" s="103">
        <v>8.40000000000002E-2</v>
      </c>
      <c r="T1191" s="103">
        <v>24.846399999999999</v>
      </c>
      <c r="U1191" s="103">
        <v>0.108</v>
      </c>
      <c r="V1191" s="103">
        <v>4.66</v>
      </c>
      <c r="W1191" s="103">
        <v>6.0720000000000001</v>
      </c>
      <c r="X1191" s="103">
        <v>5.26</v>
      </c>
      <c r="Y1191" s="103">
        <v>4.96</v>
      </c>
      <c r="Z1191" s="103">
        <v>10.108000000000001</v>
      </c>
      <c r="AA1191" s="103">
        <v>0.1404</v>
      </c>
      <c r="AB1191" s="103">
        <v>9.8079999999999998</v>
      </c>
      <c r="AC1191" s="103">
        <v>5.86</v>
      </c>
      <c r="AD1191" s="103">
        <v>0.312000000000001</v>
      </c>
      <c r="AE1191" s="103">
        <v>24.728000000000002</v>
      </c>
      <c r="AF1191" s="103">
        <v>0.34800000000000098</v>
      </c>
      <c r="AG1191" s="103">
        <v>13.132</v>
      </c>
      <c r="AH1191" s="103">
        <v>0.27600000000000102</v>
      </c>
      <c r="AI1191" s="103">
        <v>12.82</v>
      </c>
      <c r="AJ1191" s="103">
        <v>13.444000000000001</v>
      </c>
      <c r="AK1191" s="103">
        <v>4.2480000000000002</v>
      </c>
      <c r="AL1191" s="103">
        <v>4.46</v>
      </c>
      <c r="AM1191" s="102">
        <v>9.4079999999999995</v>
      </c>
    </row>
    <row r="1192" spans="16:39" x14ac:dyDescent="0.25">
      <c r="P1192" s="104">
        <v>1.1890000000000001</v>
      </c>
      <c r="Q1192" s="103">
        <v>0.219999999999998</v>
      </c>
      <c r="R1192" s="103">
        <v>7.3659999999999997</v>
      </c>
      <c r="S1192" s="103">
        <v>7.6999999999999402E-2</v>
      </c>
      <c r="T1192" s="103">
        <v>24.824200000000001</v>
      </c>
      <c r="U1192" s="103">
        <v>9.89999999999992E-2</v>
      </c>
      <c r="V1192" s="103">
        <v>4.6550000000000002</v>
      </c>
      <c r="W1192" s="103">
        <v>6.0659999999999998</v>
      </c>
      <c r="X1192" s="103">
        <v>5.2549999999999999</v>
      </c>
      <c r="Y1192" s="103">
        <v>4.9550000000000001</v>
      </c>
      <c r="Z1192" s="103">
        <v>10.099</v>
      </c>
      <c r="AA1192" s="103">
        <v>0.12869999999999901</v>
      </c>
      <c r="AB1192" s="103">
        <v>9.7989999999999995</v>
      </c>
      <c r="AC1192" s="103">
        <v>5.8550000000000004</v>
      </c>
      <c r="AD1192" s="103">
        <v>0.28599999999999798</v>
      </c>
      <c r="AE1192" s="103">
        <v>24.709</v>
      </c>
      <c r="AF1192" s="103">
        <v>0.31899999999999701</v>
      </c>
      <c r="AG1192" s="103">
        <v>13.121</v>
      </c>
      <c r="AH1192" s="103">
        <v>0.252999999999998</v>
      </c>
      <c r="AI1192" s="103">
        <v>12.81</v>
      </c>
      <c r="AJ1192" s="103">
        <v>13.432</v>
      </c>
      <c r="AK1192" s="103">
        <v>4.2439999999999998</v>
      </c>
      <c r="AL1192" s="103">
        <v>4.4550000000000001</v>
      </c>
      <c r="AM1192" s="102">
        <v>9.3989999999999991</v>
      </c>
    </row>
    <row r="1193" spans="16:39" x14ac:dyDescent="0.25">
      <c r="P1193" s="104">
        <v>1.19</v>
      </c>
      <c r="Q1193" s="103">
        <v>0.2</v>
      </c>
      <c r="R1193" s="103">
        <v>7.36</v>
      </c>
      <c r="S1193" s="103">
        <v>7.0000000000000201E-2</v>
      </c>
      <c r="T1193" s="103">
        <v>24.802</v>
      </c>
      <c r="U1193" s="103">
        <v>9.0000000000000205E-2</v>
      </c>
      <c r="V1193" s="103">
        <v>4.6500000000000004</v>
      </c>
      <c r="W1193" s="103">
        <v>6.06</v>
      </c>
      <c r="X1193" s="103">
        <v>5.25</v>
      </c>
      <c r="Y1193" s="103">
        <v>4.95</v>
      </c>
      <c r="Z1193" s="103">
        <v>10.09</v>
      </c>
      <c r="AA1193" s="103">
        <v>0.11700000000000001</v>
      </c>
      <c r="AB1193" s="103">
        <v>9.7899999999999991</v>
      </c>
      <c r="AC1193" s="103">
        <v>5.85</v>
      </c>
      <c r="AD1193" s="103">
        <v>0.26000000000000101</v>
      </c>
      <c r="AE1193" s="103">
        <v>24.69</v>
      </c>
      <c r="AF1193" s="103">
        <v>0.28999999999999998</v>
      </c>
      <c r="AG1193" s="103">
        <v>13.11</v>
      </c>
      <c r="AH1193" s="103">
        <v>0.23</v>
      </c>
      <c r="AI1193" s="103">
        <v>12.8</v>
      </c>
      <c r="AJ1193" s="103">
        <v>13.42</v>
      </c>
      <c r="AK1193" s="103">
        <v>4.24</v>
      </c>
      <c r="AL1193" s="103">
        <v>4.45</v>
      </c>
      <c r="AM1193" s="102">
        <v>9.39</v>
      </c>
    </row>
    <row r="1194" spans="16:39" x14ac:dyDescent="0.25">
      <c r="P1194" s="104">
        <v>1.1910000000000001</v>
      </c>
      <c r="Q1194" s="103">
        <v>0.17999999999999799</v>
      </c>
      <c r="R1194" s="103">
        <v>7.3540000000000001</v>
      </c>
      <c r="S1194" s="103">
        <v>6.2999999999999404E-2</v>
      </c>
      <c r="T1194" s="103">
        <v>24.779800000000002</v>
      </c>
      <c r="U1194" s="103">
        <v>8.0999999999999198E-2</v>
      </c>
      <c r="V1194" s="103">
        <v>4.6449999999999996</v>
      </c>
      <c r="W1194" s="103">
        <v>6.0540000000000003</v>
      </c>
      <c r="X1194" s="103">
        <v>5.2450000000000001</v>
      </c>
      <c r="Y1194" s="103">
        <v>4.9450000000000003</v>
      </c>
      <c r="Z1194" s="103">
        <v>10.081</v>
      </c>
      <c r="AA1194" s="103">
        <v>0.10529999999999901</v>
      </c>
      <c r="AB1194" s="103">
        <v>9.7810000000000006</v>
      </c>
      <c r="AC1194" s="103">
        <v>5.8449999999999998</v>
      </c>
      <c r="AD1194" s="103">
        <v>0.23399999999999799</v>
      </c>
      <c r="AE1194" s="103">
        <v>24.670999999999999</v>
      </c>
      <c r="AF1194" s="103">
        <v>0.26099999999999701</v>
      </c>
      <c r="AG1194" s="103">
        <v>13.099</v>
      </c>
      <c r="AH1194" s="103">
        <v>0.20699999999999799</v>
      </c>
      <c r="AI1194" s="103">
        <v>12.79</v>
      </c>
      <c r="AJ1194" s="103">
        <v>13.407999999999999</v>
      </c>
      <c r="AK1194" s="103">
        <v>4.2359999999999998</v>
      </c>
      <c r="AL1194" s="103">
        <v>4.4450000000000003</v>
      </c>
      <c r="AM1194" s="102">
        <v>9.3810000000000002</v>
      </c>
    </row>
    <row r="1195" spans="16:39" x14ac:dyDescent="0.25">
      <c r="P1195" s="104">
        <v>1.1919999999999999</v>
      </c>
      <c r="Q1195" s="103">
        <v>0.16</v>
      </c>
      <c r="R1195" s="103">
        <v>7.3479999999999999</v>
      </c>
      <c r="S1195" s="103">
        <v>5.6000000000000202E-2</v>
      </c>
      <c r="T1195" s="103">
        <v>24.7576</v>
      </c>
      <c r="U1195" s="103">
        <v>7.2000000000000203E-2</v>
      </c>
      <c r="V1195" s="103">
        <v>4.6399999999999997</v>
      </c>
      <c r="W1195" s="103">
        <v>6.048</v>
      </c>
      <c r="X1195" s="103">
        <v>5.24</v>
      </c>
      <c r="Y1195" s="103">
        <v>4.9400000000000004</v>
      </c>
      <c r="Z1195" s="103">
        <v>10.071999999999999</v>
      </c>
      <c r="AA1195" s="103">
        <v>9.36000000000001E-2</v>
      </c>
      <c r="AB1195" s="103">
        <v>9.7720000000000002</v>
      </c>
      <c r="AC1195" s="103">
        <v>5.84</v>
      </c>
      <c r="AD1195" s="103">
        <v>0.20800000000000099</v>
      </c>
      <c r="AE1195" s="103">
        <v>24.652000000000001</v>
      </c>
      <c r="AF1195" s="103">
        <v>0.23200000000000001</v>
      </c>
      <c r="AG1195" s="103">
        <v>13.087999999999999</v>
      </c>
      <c r="AH1195" s="103">
        <v>0.184000000000001</v>
      </c>
      <c r="AI1195" s="103">
        <v>12.78</v>
      </c>
      <c r="AJ1195" s="103">
        <v>13.396000000000001</v>
      </c>
      <c r="AK1195" s="103">
        <v>4.2320000000000002</v>
      </c>
      <c r="AL1195" s="103">
        <v>4.4400000000000004</v>
      </c>
      <c r="AM1195" s="102">
        <v>9.3719999999999999</v>
      </c>
    </row>
    <row r="1196" spans="16:39" x14ac:dyDescent="0.25">
      <c r="P1196" s="104">
        <v>1.1930000000000001</v>
      </c>
      <c r="Q1196" s="103">
        <v>0.13999999999999799</v>
      </c>
      <c r="R1196" s="103">
        <v>7.3419999999999996</v>
      </c>
      <c r="S1196" s="103">
        <v>4.8999999999999398E-2</v>
      </c>
      <c r="T1196" s="103">
        <v>24.735399999999998</v>
      </c>
      <c r="U1196" s="103">
        <v>6.2999999999999196E-2</v>
      </c>
      <c r="V1196" s="103">
        <v>4.6349999999999998</v>
      </c>
      <c r="W1196" s="103">
        <v>6.0419999999999998</v>
      </c>
      <c r="X1196" s="103">
        <v>5.2350000000000003</v>
      </c>
      <c r="Y1196" s="103">
        <v>4.9349999999999996</v>
      </c>
      <c r="Z1196" s="103">
        <v>10.063000000000001</v>
      </c>
      <c r="AA1196" s="103">
        <v>8.1899999999998793E-2</v>
      </c>
      <c r="AB1196" s="103">
        <v>9.7629999999999999</v>
      </c>
      <c r="AC1196" s="103">
        <v>5.835</v>
      </c>
      <c r="AD1196" s="103">
        <v>0.181999999999998</v>
      </c>
      <c r="AE1196" s="103">
        <v>24.632999999999999</v>
      </c>
      <c r="AF1196" s="103">
        <v>0.20299999999999699</v>
      </c>
      <c r="AG1196" s="103">
        <v>13.077</v>
      </c>
      <c r="AH1196" s="103">
        <v>0.16099999999999801</v>
      </c>
      <c r="AI1196" s="103">
        <v>12.77</v>
      </c>
      <c r="AJ1196" s="103">
        <v>13.384</v>
      </c>
      <c r="AK1196" s="103">
        <v>4.2279999999999998</v>
      </c>
      <c r="AL1196" s="103">
        <v>4.4349999999999996</v>
      </c>
      <c r="AM1196" s="102">
        <v>9.3629999999999995</v>
      </c>
    </row>
    <row r="1197" spans="16:39" x14ac:dyDescent="0.25">
      <c r="P1197" s="104">
        <v>1.194</v>
      </c>
      <c r="Q1197" s="103">
        <v>0.12</v>
      </c>
      <c r="R1197" s="103">
        <v>7.3360000000000003</v>
      </c>
      <c r="S1197" s="103">
        <v>4.20000000000001E-2</v>
      </c>
      <c r="T1197" s="103">
        <v>24.713200000000001</v>
      </c>
      <c r="U1197" s="103">
        <v>5.4000000000000097E-2</v>
      </c>
      <c r="V1197" s="103">
        <v>4.63</v>
      </c>
      <c r="W1197" s="103">
        <v>6.0359999999999996</v>
      </c>
      <c r="X1197" s="103">
        <v>5.23</v>
      </c>
      <c r="Y1197" s="103">
        <v>4.93</v>
      </c>
      <c r="Z1197" s="103">
        <v>10.054</v>
      </c>
      <c r="AA1197" s="103">
        <v>7.0199999999999999E-2</v>
      </c>
      <c r="AB1197" s="103">
        <v>9.7539999999999996</v>
      </c>
      <c r="AC1197" s="103">
        <v>5.83</v>
      </c>
      <c r="AD1197" s="103">
        <v>0.156</v>
      </c>
      <c r="AE1197" s="103">
        <v>24.614000000000001</v>
      </c>
      <c r="AF1197" s="103">
        <v>0.17399999999999999</v>
      </c>
      <c r="AG1197" s="103">
        <v>13.066000000000001</v>
      </c>
      <c r="AH1197" s="103">
        <v>0.13800000000000001</v>
      </c>
      <c r="AI1197" s="103">
        <v>12.76</v>
      </c>
      <c r="AJ1197" s="103">
        <v>13.372</v>
      </c>
      <c r="AK1197" s="103">
        <v>4.2240000000000002</v>
      </c>
      <c r="AL1197" s="103">
        <v>4.43</v>
      </c>
      <c r="AM1197" s="102">
        <v>9.3539999999999992</v>
      </c>
    </row>
    <row r="1198" spans="16:39" x14ac:dyDescent="0.25">
      <c r="P1198" s="104">
        <v>1.1950000000000001</v>
      </c>
      <c r="Q1198" s="103">
        <v>9.9999999999997896E-2</v>
      </c>
      <c r="R1198" s="103">
        <v>7.33</v>
      </c>
      <c r="S1198" s="103">
        <v>3.49999999999994E-2</v>
      </c>
      <c r="T1198" s="103">
        <v>24.690999999999999</v>
      </c>
      <c r="U1198" s="103">
        <v>4.4999999999998999E-2</v>
      </c>
      <c r="V1198" s="103">
        <v>4.625</v>
      </c>
      <c r="W1198" s="103">
        <v>6.03</v>
      </c>
      <c r="X1198" s="103">
        <v>5.2249999999999996</v>
      </c>
      <c r="Y1198" s="103">
        <v>4.9249999999999998</v>
      </c>
      <c r="Z1198" s="103">
        <v>10.045</v>
      </c>
      <c r="AA1198" s="103">
        <v>5.84999999999989E-2</v>
      </c>
      <c r="AB1198" s="103">
        <v>9.7449999999999992</v>
      </c>
      <c r="AC1198" s="103">
        <v>5.8250000000000002</v>
      </c>
      <c r="AD1198" s="103">
        <v>0.12999999999999701</v>
      </c>
      <c r="AE1198" s="103">
        <v>24.594999999999999</v>
      </c>
      <c r="AF1198" s="103">
        <v>0.14499999999999699</v>
      </c>
      <c r="AG1198" s="103">
        <v>13.055</v>
      </c>
      <c r="AH1198" s="103">
        <v>0.11499999999999801</v>
      </c>
      <c r="AI1198" s="103">
        <v>12.75</v>
      </c>
      <c r="AJ1198" s="103">
        <v>13.36</v>
      </c>
      <c r="AK1198" s="103">
        <v>4.22</v>
      </c>
      <c r="AL1198" s="103">
        <v>4.4249999999999998</v>
      </c>
      <c r="AM1198" s="102">
        <v>9.3450000000000006</v>
      </c>
    </row>
    <row r="1199" spans="16:39" x14ac:dyDescent="0.25">
      <c r="P1199" s="104">
        <v>1.196</v>
      </c>
      <c r="Q1199" s="103">
        <v>8.0000000000000099E-2</v>
      </c>
      <c r="R1199" s="103">
        <v>7.3239999999999998</v>
      </c>
      <c r="S1199" s="103">
        <v>2.8000000000000101E-2</v>
      </c>
      <c r="T1199" s="103">
        <v>24.668800000000001</v>
      </c>
      <c r="U1199" s="103">
        <v>3.5999999999999997E-2</v>
      </c>
      <c r="V1199" s="103">
        <v>4.62</v>
      </c>
      <c r="W1199" s="103">
        <v>6.024</v>
      </c>
      <c r="X1199" s="103">
        <v>5.22</v>
      </c>
      <c r="Y1199" s="103">
        <v>4.92</v>
      </c>
      <c r="Z1199" s="103">
        <v>10.036</v>
      </c>
      <c r="AA1199" s="103">
        <v>4.6800000000000001E-2</v>
      </c>
      <c r="AB1199" s="103">
        <v>9.7360000000000007</v>
      </c>
      <c r="AC1199" s="103">
        <v>5.82</v>
      </c>
      <c r="AD1199" s="103">
        <v>0.104</v>
      </c>
      <c r="AE1199" s="103">
        <v>24.576000000000001</v>
      </c>
      <c r="AF1199" s="103">
        <v>0.11600000000000001</v>
      </c>
      <c r="AG1199" s="103">
        <v>13.044</v>
      </c>
      <c r="AH1199" s="103">
        <v>9.2000000000000096E-2</v>
      </c>
      <c r="AI1199" s="103">
        <v>12.74</v>
      </c>
      <c r="AJ1199" s="103">
        <v>13.348000000000001</v>
      </c>
      <c r="AK1199" s="103">
        <v>4.2160000000000002</v>
      </c>
      <c r="AL1199" s="103">
        <v>4.42</v>
      </c>
      <c r="AM1199" s="102">
        <v>9.3360000000000003</v>
      </c>
    </row>
    <row r="1200" spans="16:39" x14ac:dyDescent="0.25">
      <c r="P1200" s="104">
        <v>1.1970000000000001</v>
      </c>
      <c r="Q1200" s="103">
        <v>5.9999999999997798E-2</v>
      </c>
      <c r="R1200" s="103">
        <v>7.3179999999999996</v>
      </c>
      <c r="S1200" s="103">
        <v>2.09999999999992E-2</v>
      </c>
      <c r="T1200" s="103">
        <v>24.646599999999999</v>
      </c>
      <c r="U1200" s="103">
        <v>2.6999999999999E-2</v>
      </c>
      <c r="V1200" s="103">
        <v>4.6150000000000002</v>
      </c>
      <c r="W1200" s="103">
        <v>6.0179999999999998</v>
      </c>
      <c r="X1200" s="103">
        <v>5.2149999999999999</v>
      </c>
      <c r="Y1200" s="103">
        <v>4.915</v>
      </c>
      <c r="Z1200" s="103">
        <v>10.026999999999999</v>
      </c>
      <c r="AA1200" s="103">
        <v>3.5099999999998799E-2</v>
      </c>
      <c r="AB1200" s="103">
        <v>9.7270000000000003</v>
      </c>
      <c r="AC1200" s="103">
        <v>5.8150000000000004</v>
      </c>
      <c r="AD1200" s="103">
        <v>7.7999999999997197E-2</v>
      </c>
      <c r="AE1200" s="103">
        <v>24.556999999999999</v>
      </c>
      <c r="AF1200" s="103">
        <v>8.6999999999996594E-2</v>
      </c>
      <c r="AG1200" s="103">
        <v>13.032999999999999</v>
      </c>
      <c r="AH1200" s="103">
        <v>6.8999999999997702E-2</v>
      </c>
      <c r="AI1200" s="103">
        <v>12.73</v>
      </c>
      <c r="AJ1200" s="103">
        <v>13.336</v>
      </c>
      <c r="AK1200" s="103">
        <v>4.2119999999999997</v>
      </c>
      <c r="AL1200" s="103">
        <v>4.415</v>
      </c>
      <c r="AM1200" s="102">
        <v>9.327</v>
      </c>
    </row>
    <row r="1201" spans="16:39" x14ac:dyDescent="0.25">
      <c r="P1201" s="104">
        <v>1.198</v>
      </c>
      <c r="Q1201" s="103">
        <v>3.99999999999998E-2</v>
      </c>
      <c r="R1201" s="103">
        <v>7.3120000000000003</v>
      </c>
      <c r="S1201" s="103">
        <v>1.4E-2</v>
      </c>
      <c r="T1201" s="103">
        <v>24.624400000000001</v>
      </c>
      <c r="U1201" s="103">
        <v>1.7999999999999999E-2</v>
      </c>
      <c r="V1201" s="103">
        <v>4.6100000000000003</v>
      </c>
      <c r="W1201" s="103">
        <v>6.0119999999999996</v>
      </c>
      <c r="X1201" s="103">
        <v>5.21</v>
      </c>
      <c r="Y1201" s="103">
        <v>4.91</v>
      </c>
      <c r="Z1201" s="103">
        <v>10.018000000000001</v>
      </c>
      <c r="AA1201" s="103">
        <v>2.3400000000000101E-2</v>
      </c>
      <c r="AB1201" s="103">
        <v>9.718</v>
      </c>
      <c r="AC1201" s="103">
        <v>5.81</v>
      </c>
      <c r="AD1201" s="103">
        <v>5.1999999999999998E-2</v>
      </c>
      <c r="AE1201" s="103">
        <v>24.538</v>
      </c>
      <c r="AF1201" s="103">
        <v>5.7999999999999802E-2</v>
      </c>
      <c r="AG1201" s="103">
        <v>13.022</v>
      </c>
      <c r="AH1201" s="103">
        <v>4.6000000000000298E-2</v>
      </c>
      <c r="AI1201" s="103">
        <v>12.72</v>
      </c>
      <c r="AJ1201" s="103">
        <v>13.324</v>
      </c>
      <c r="AK1201" s="103">
        <v>4.2080000000000002</v>
      </c>
      <c r="AL1201" s="103">
        <v>4.41</v>
      </c>
      <c r="AM1201" s="102">
        <v>9.3179999999999996</v>
      </c>
    </row>
    <row r="1202" spans="16:39" x14ac:dyDescent="0.25">
      <c r="P1202" s="104">
        <v>1.1990000000000001</v>
      </c>
      <c r="Q1202" s="103">
        <v>1.99999999999976E-2</v>
      </c>
      <c r="R1202" s="103">
        <v>7.306</v>
      </c>
      <c r="S1202" s="103">
        <v>6.9999999999992299E-3</v>
      </c>
      <c r="T1202" s="103">
        <v>24.6022</v>
      </c>
      <c r="U1202" s="103">
        <v>8.9999999999990105E-3</v>
      </c>
      <c r="V1202" s="103">
        <v>4.6050000000000004</v>
      </c>
      <c r="W1202" s="103">
        <v>6.0060000000000002</v>
      </c>
      <c r="X1202" s="103">
        <v>5.2050000000000001</v>
      </c>
      <c r="Y1202" s="103">
        <v>4.9050000000000002</v>
      </c>
      <c r="Z1202" s="103">
        <v>10.009</v>
      </c>
      <c r="AA1202" s="103">
        <v>1.1699999999998699E-2</v>
      </c>
      <c r="AB1202" s="103">
        <v>9.7089999999999996</v>
      </c>
      <c r="AC1202" s="103">
        <v>5.8049999999999997</v>
      </c>
      <c r="AD1202" s="103">
        <v>2.5999999999997098E-2</v>
      </c>
      <c r="AE1202" s="103">
        <v>24.518999999999998</v>
      </c>
      <c r="AF1202" s="103">
        <v>2.8999999999996799E-2</v>
      </c>
      <c r="AG1202" s="103">
        <v>13.010999999999999</v>
      </c>
      <c r="AH1202" s="103">
        <v>2.2999999999997502E-2</v>
      </c>
      <c r="AI1202" s="103">
        <v>12.71</v>
      </c>
      <c r="AJ1202" s="103">
        <v>13.311999999999999</v>
      </c>
      <c r="AK1202" s="103">
        <v>4.2039999999999997</v>
      </c>
      <c r="AL1202" s="103">
        <v>4.4050000000000002</v>
      </c>
      <c r="AM1202" s="102">
        <v>9.3089999999999993</v>
      </c>
    </row>
    <row r="1203" spans="16:39" x14ac:dyDescent="0.25">
      <c r="P1203" s="101">
        <v>1.2</v>
      </c>
      <c r="Q1203" s="100" t="e">
        <v>#DIV/0!</v>
      </c>
      <c r="R1203" s="100" t="e">
        <v>#DIV/0!</v>
      </c>
      <c r="S1203" s="100" t="e">
        <v>#DIV/0!</v>
      </c>
      <c r="T1203" s="100" t="e">
        <v>#DIV/0!</v>
      </c>
      <c r="U1203" s="100" t="e">
        <v>#DIV/0!</v>
      </c>
      <c r="V1203" s="100" t="e">
        <v>#DIV/0!</v>
      </c>
      <c r="W1203" s="100" t="e">
        <v>#DIV/0!</v>
      </c>
      <c r="X1203" s="100" t="e">
        <v>#DIV/0!</v>
      </c>
      <c r="Y1203" s="100" t="e">
        <v>#DIV/0!</v>
      </c>
      <c r="Z1203" s="100" t="e">
        <v>#DIV/0!</v>
      </c>
      <c r="AA1203" s="100" t="e">
        <v>#DIV/0!</v>
      </c>
      <c r="AB1203" s="100" t="e">
        <v>#DIV/0!</v>
      </c>
      <c r="AC1203" s="100" t="e">
        <v>#DIV/0!</v>
      </c>
      <c r="AD1203" s="100" t="e">
        <v>#DIV/0!</v>
      </c>
      <c r="AE1203" s="100" t="e">
        <v>#DIV/0!</v>
      </c>
      <c r="AF1203" s="100" t="e">
        <v>#DIV/0!</v>
      </c>
      <c r="AG1203" s="100" t="e">
        <v>#DIV/0!</v>
      </c>
      <c r="AH1203" s="100" t="e">
        <v>#DIV/0!</v>
      </c>
      <c r="AI1203" s="100" t="e">
        <v>#DIV/0!</v>
      </c>
      <c r="AJ1203" s="100" t="e">
        <v>#DIV/0!</v>
      </c>
      <c r="AK1203" s="100" t="e">
        <v>#DIV/0!</v>
      </c>
      <c r="AL1203" s="100" t="e">
        <v>#DIV/0!</v>
      </c>
      <c r="AM1203" s="99" t="e">
        <v>#DIV/0!</v>
      </c>
    </row>
  </sheetData>
  <sheetProtection algorithmName="SHA-512" hashValue="Wu3/3rtbNQhPI/FSysMbKgFooZ3JY+9J3IiO9V8c+Yg7/fr+/Nu4TcV0W/OAK7Zb7t3buS70qfO/q1BLDkteLg==" saltValue="AfkpmuRX0PeK4FhdB64gTA==" spinCount="100000" sheet="1" objects="1" scenarios="1"/>
  <mergeCells count="2">
    <mergeCell ref="A1:N1"/>
    <mergeCell ref="P1:AM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52"/>
  <sheetViews>
    <sheetView workbookViewId="0">
      <selection activeCell="U1" sqref="U1"/>
    </sheetView>
  </sheetViews>
  <sheetFormatPr defaultRowHeight="15" x14ac:dyDescent="0.25"/>
  <cols>
    <col min="14" max="14" width="9.7109375" customWidth="1"/>
    <col min="20" max="20" width="9.140625" style="33"/>
    <col min="21" max="21" width="28.7109375" customWidth="1"/>
  </cols>
  <sheetData>
    <row r="1" spans="1:24" x14ac:dyDescent="0.25">
      <c r="A1" s="160" t="s">
        <v>164</v>
      </c>
      <c r="B1" s="160"/>
      <c r="C1" s="160"/>
      <c r="D1" s="160"/>
      <c r="E1" s="160"/>
      <c r="F1" s="160"/>
      <c r="G1" s="160"/>
      <c r="H1" s="160"/>
      <c r="I1" s="160"/>
      <c r="J1" s="160"/>
      <c r="K1" s="160"/>
      <c r="L1" s="160"/>
      <c r="U1" t="s">
        <v>163</v>
      </c>
      <c r="V1" s="121">
        <v>26</v>
      </c>
    </row>
    <row r="2" spans="1:24" x14ac:dyDescent="0.25">
      <c r="B2" s="40">
        <v>0.12</v>
      </c>
      <c r="C2" s="77">
        <v>0.14000000000000001</v>
      </c>
      <c r="D2" s="77">
        <v>0.16</v>
      </c>
      <c r="E2" s="120">
        <v>0.17</v>
      </c>
      <c r="F2" s="77">
        <v>0.18</v>
      </c>
      <c r="G2" s="77">
        <v>0.2</v>
      </c>
      <c r="H2" s="77">
        <v>0.22</v>
      </c>
      <c r="I2" s="77">
        <v>0.24</v>
      </c>
      <c r="J2" s="77">
        <v>0.26</v>
      </c>
      <c r="K2" s="77">
        <v>0.28000000000000003</v>
      </c>
      <c r="L2" s="76">
        <v>0.3</v>
      </c>
      <c r="M2" s="77">
        <v>0.32</v>
      </c>
      <c r="N2" s="77">
        <v>0.34</v>
      </c>
      <c r="O2" s="77">
        <v>0.36</v>
      </c>
      <c r="P2" s="76">
        <v>0.38</v>
      </c>
      <c r="Q2" s="77">
        <v>0.4</v>
      </c>
      <c r="R2" s="77">
        <v>0.42</v>
      </c>
      <c r="S2" s="77">
        <v>0.44</v>
      </c>
      <c r="T2" s="12"/>
      <c r="U2" t="s">
        <v>162</v>
      </c>
      <c r="V2">
        <f>((V1-0.3)^2)+((0.00133*((V1-0.3)^4)))+(0.000000000355*((V1-0.3)^6))+(0.0000000000000117*((V1-0.3)^8))</f>
        <v>1240.8030785439839</v>
      </c>
    </row>
    <row r="3" spans="1:24" x14ac:dyDescent="0.25">
      <c r="A3" s="72">
        <v>0.05</v>
      </c>
      <c r="B3" s="10">
        <v>0.02</v>
      </c>
      <c r="C3" s="9">
        <v>0.02</v>
      </c>
      <c r="D3" s="9">
        <v>0.02</v>
      </c>
      <c r="E3" s="113">
        <f t="shared" ref="E3:E34" si="0">AVERAGE(D3,F3)</f>
        <v>0.02</v>
      </c>
      <c r="F3" s="9">
        <v>0.02</v>
      </c>
      <c r="G3" s="9">
        <v>0.02</v>
      </c>
      <c r="H3" s="9">
        <v>0.02</v>
      </c>
      <c r="I3" s="9">
        <v>0.03</v>
      </c>
      <c r="J3" s="9">
        <v>0.03</v>
      </c>
      <c r="K3" s="9">
        <v>0.03</v>
      </c>
      <c r="L3" s="11">
        <v>0.03</v>
      </c>
      <c r="M3" s="116">
        <v>0.02</v>
      </c>
      <c r="N3" s="113">
        <v>0.02</v>
      </c>
      <c r="O3" s="113">
        <v>0.02</v>
      </c>
      <c r="P3" s="113">
        <f t="shared" ref="P3:P34" si="1">AVERAGE(O3,Q3)</f>
        <v>2.7142857142857149E-2</v>
      </c>
      <c r="Q3" s="113">
        <v>3.4285714285714301E-2</v>
      </c>
      <c r="R3" s="113">
        <v>3.64285714285714E-2</v>
      </c>
      <c r="S3" s="113">
        <v>3.8571428571428597E-2</v>
      </c>
      <c r="T3" s="12"/>
      <c r="U3" t="s">
        <v>161</v>
      </c>
      <c r="V3" s="119">
        <f>((V2-911)/(IF(Parameters!$B$5=Parameters!$K$2,Parameters!$L$2,IF(Parameters!$B$5=Parameters!$K$3,Parameters!$L$3,IF(Parameters!$B$5=Parameters!$K$4,Parameters!$L$4,IF(Parameters!$B$5=Parameters!$K$5,Parameters!$L$5,0))))))/V2</f>
        <v>0.17252893814266709</v>
      </c>
    </row>
    <row r="4" spans="1:24" x14ac:dyDescent="0.25">
      <c r="A4" s="117">
        <v>0.1</v>
      </c>
      <c r="B4" s="10">
        <v>0.05</v>
      </c>
      <c r="C4" s="9">
        <v>0.06</v>
      </c>
      <c r="D4" s="9">
        <v>0.06</v>
      </c>
      <c r="E4" s="113">
        <f t="shared" si="0"/>
        <v>0.06</v>
      </c>
      <c r="F4" s="9">
        <v>0.06</v>
      </c>
      <c r="G4" s="9">
        <v>7.0000000000000007E-2</v>
      </c>
      <c r="H4" s="9">
        <v>7.0000000000000007E-2</v>
      </c>
      <c r="I4" s="9">
        <v>7.0000000000000007E-2</v>
      </c>
      <c r="J4" s="9">
        <v>0.08</v>
      </c>
      <c r="K4" s="9">
        <v>0.08</v>
      </c>
      <c r="L4" s="11">
        <v>0.08</v>
      </c>
      <c r="M4" s="116">
        <v>6.6666666666666693E-2</v>
      </c>
      <c r="N4" s="113">
        <v>7.1666666666666698E-2</v>
      </c>
      <c r="O4" s="113">
        <v>7.6666666666666702E-2</v>
      </c>
      <c r="P4" s="113">
        <f t="shared" si="1"/>
        <v>8.1190476190476202E-2</v>
      </c>
      <c r="Q4" s="113">
        <v>8.5714285714285701E-2</v>
      </c>
      <c r="R4" s="113">
        <v>8.8928571428571399E-2</v>
      </c>
      <c r="S4" s="113">
        <v>9.2142857142857096E-2</v>
      </c>
      <c r="T4" s="12"/>
      <c r="U4" s="9" t="s">
        <v>160</v>
      </c>
      <c r="V4" s="118">
        <v>4</v>
      </c>
      <c r="W4" s="9"/>
      <c r="X4" s="11"/>
    </row>
    <row r="5" spans="1:24" x14ac:dyDescent="0.25">
      <c r="A5" s="117">
        <v>0.15</v>
      </c>
      <c r="B5" s="10">
        <v>0.1</v>
      </c>
      <c r="C5" s="9">
        <v>0.1</v>
      </c>
      <c r="D5" s="9">
        <v>0.11</v>
      </c>
      <c r="E5" s="113">
        <f t="shared" si="0"/>
        <v>0.11</v>
      </c>
      <c r="F5" s="9">
        <v>0.11</v>
      </c>
      <c r="G5" s="9">
        <v>0.12</v>
      </c>
      <c r="H5" s="9">
        <v>0.12</v>
      </c>
      <c r="I5" s="9">
        <v>0.13</v>
      </c>
      <c r="J5" s="9">
        <v>0.13</v>
      </c>
      <c r="K5" s="9">
        <v>0.14000000000000001</v>
      </c>
      <c r="L5" s="11">
        <v>0.15</v>
      </c>
      <c r="M5" s="116">
        <v>0.11333333333333299</v>
      </c>
      <c r="N5" s="113">
        <v>0.118333333333333</v>
      </c>
      <c r="O5" s="113">
        <v>0.123333333333333</v>
      </c>
      <c r="P5" s="113">
        <f t="shared" si="1"/>
        <v>0.13809523809523799</v>
      </c>
      <c r="Q5" s="113">
        <v>0.152857142857143</v>
      </c>
      <c r="R5" s="113">
        <v>0.158928571428571</v>
      </c>
      <c r="S5" s="113">
        <v>0.16500000000000001</v>
      </c>
      <c r="T5" s="12"/>
      <c r="U5" s="9"/>
      <c r="V5" s="9"/>
      <c r="W5" s="9"/>
      <c r="X5" s="11"/>
    </row>
    <row r="6" spans="1:24" x14ac:dyDescent="0.25">
      <c r="A6" s="117">
        <v>0.2</v>
      </c>
      <c r="B6" s="10">
        <v>0.14000000000000001</v>
      </c>
      <c r="C6" s="9">
        <v>0.15</v>
      </c>
      <c r="D6" s="9">
        <v>0.15</v>
      </c>
      <c r="E6" s="113">
        <f t="shared" si="0"/>
        <v>0.155</v>
      </c>
      <c r="F6" s="9">
        <v>0.16</v>
      </c>
      <c r="G6" s="9">
        <v>0.17</v>
      </c>
      <c r="H6" s="9">
        <v>0.18</v>
      </c>
      <c r="I6" s="9">
        <v>0.18</v>
      </c>
      <c r="J6" s="9">
        <v>0.19</v>
      </c>
      <c r="K6" s="9">
        <v>0.2</v>
      </c>
      <c r="L6" s="11">
        <v>0.21</v>
      </c>
      <c r="M6" s="116">
        <v>0.15666666666666701</v>
      </c>
      <c r="N6" s="113">
        <v>0.16166666666666701</v>
      </c>
      <c r="O6" s="113">
        <v>0.16666666666666699</v>
      </c>
      <c r="P6" s="113">
        <f t="shared" si="1"/>
        <v>0.19119047619047649</v>
      </c>
      <c r="Q6" s="113">
        <v>0.215714285714286</v>
      </c>
      <c r="R6" s="113">
        <v>0.223571428571429</v>
      </c>
      <c r="S6" s="113">
        <v>0.23142857142857101</v>
      </c>
      <c r="T6" s="12"/>
      <c r="U6" s="9"/>
      <c r="V6" s="9"/>
      <c r="W6" s="9"/>
      <c r="X6" s="11"/>
    </row>
    <row r="7" spans="1:24" x14ac:dyDescent="0.25">
      <c r="A7" s="117">
        <v>0.25</v>
      </c>
      <c r="B7" s="10">
        <v>0.18</v>
      </c>
      <c r="C7" s="9">
        <v>0.19</v>
      </c>
      <c r="D7" s="9">
        <v>0.2</v>
      </c>
      <c r="E7" s="113">
        <f t="shared" si="0"/>
        <v>0.20500000000000002</v>
      </c>
      <c r="F7" s="9">
        <v>0.21</v>
      </c>
      <c r="G7" s="9">
        <v>0.22</v>
      </c>
      <c r="H7" s="9">
        <v>0.23</v>
      </c>
      <c r="I7" s="9">
        <v>0.24</v>
      </c>
      <c r="J7" s="9">
        <v>0.25</v>
      </c>
      <c r="K7" s="9">
        <v>0.26</v>
      </c>
      <c r="L7" s="11">
        <v>0.27</v>
      </c>
      <c r="M7" s="116">
        <v>0.21</v>
      </c>
      <c r="N7" s="113">
        <v>0.22</v>
      </c>
      <c r="O7" s="113">
        <v>0.23</v>
      </c>
      <c r="P7" s="113">
        <f t="shared" si="1"/>
        <v>0.255</v>
      </c>
      <c r="Q7" s="113">
        <v>0.28000000000000003</v>
      </c>
      <c r="R7" s="113">
        <v>0.28999999999999998</v>
      </c>
      <c r="S7" s="113">
        <v>0.3</v>
      </c>
      <c r="T7" s="12"/>
      <c r="U7" s="9"/>
      <c r="V7" s="9"/>
      <c r="W7" s="9"/>
      <c r="X7" s="11"/>
    </row>
    <row r="8" spans="1:24" x14ac:dyDescent="0.25">
      <c r="A8" s="117">
        <v>0.3</v>
      </c>
      <c r="B8" s="10">
        <v>0.22</v>
      </c>
      <c r="C8" s="9">
        <v>0.23</v>
      </c>
      <c r="D8" s="9">
        <v>0.24</v>
      </c>
      <c r="E8" s="113">
        <f t="shared" si="0"/>
        <v>0.245</v>
      </c>
      <c r="F8" s="9">
        <v>0.25</v>
      </c>
      <c r="G8" s="9">
        <v>0.24</v>
      </c>
      <c r="H8" s="9">
        <v>0.27</v>
      </c>
      <c r="I8" s="9">
        <v>0.28000000000000003</v>
      </c>
      <c r="J8" s="9">
        <v>0.28999999999999998</v>
      </c>
      <c r="K8" s="9">
        <v>0.3</v>
      </c>
      <c r="L8" s="11">
        <v>0.32</v>
      </c>
      <c r="M8" s="116">
        <v>0.25</v>
      </c>
      <c r="N8" s="113">
        <v>0.26</v>
      </c>
      <c r="O8" s="113">
        <v>0.27</v>
      </c>
      <c r="P8" s="113">
        <f t="shared" si="1"/>
        <v>0.29928571428571449</v>
      </c>
      <c r="Q8" s="113">
        <v>0.32857142857142901</v>
      </c>
      <c r="R8" s="113">
        <v>0.34107142857142903</v>
      </c>
      <c r="S8" s="113">
        <v>0.35357142857142898</v>
      </c>
      <c r="T8" s="12"/>
      <c r="U8" s="9"/>
      <c r="V8" s="9"/>
      <c r="W8" s="9"/>
      <c r="X8" s="11"/>
    </row>
    <row r="9" spans="1:24" x14ac:dyDescent="0.25">
      <c r="A9" s="117">
        <v>0.35</v>
      </c>
      <c r="B9" s="10">
        <v>0.25</v>
      </c>
      <c r="C9" s="9">
        <v>0.25</v>
      </c>
      <c r="D9" s="9">
        <v>0.26</v>
      </c>
      <c r="E9" s="113">
        <f t="shared" si="0"/>
        <v>0.27</v>
      </c>
      <c r="F9" s="9">
        <v>0.28000000000000003</v>
      </c>
      <c r="G9" s="9">
        <v>0.28999999999999998</v>
      </c>
      <c r="H9" s="9">
        <v>0.3</v>
      </c>
      <c r="I9" s="9">
        <v>0.31</v>
      </c>
      <c r="J9" s="9">
        <v>0.32</v>
      </c>
      <c r="K9" s="9">
        <v>0.34</v>
      </c>
      <c r="L9" s="11">
        <v>0.35</v>
      </c>
      <c r="M9" s="116">
        <v>0.26333333333333298</v>
      </c>
      <c r="N9" s="113">
        <v>0.26833333333333298</v>
      </c>
      <c r="O9" s="113">
        <v>0.27333333333333298</v>
      </c>
      <c r="P9" s="113">
        <f t="shared" si="1"/>
        <v>0.31666666666666649</v>
      </c>
      <c r="Q9" s="113">
        <v>0.36</v>
      </c>
      <c r="R9" s="113">
        <v>0.371785714285714</v>
      </c>
      <c r="S9" s="113">
        <v>0.38357142857142901</v>
      </c>
      <c r="T9" s="12"/>
      <c r="U9" s="9"/>
      <c r="V9" s="9"/>
      <c r="W9" s="9"/>
      <c r="X9" s="11"/>
    </row>
    <row r="10" spans="1:24" x14ac:dyDescent="0.25">
      <c r="A10" s="117">
        <v>0.4</v>
      </c>
      <c r="B10" s="10">
        <v>0.26</v>
      </c>
      <c r="C10" s="9">
        <v>0.27</v>
      </c>
      <c r="D10" s="9">
        <v>0.28000000000000003</v>
      </c>
      <c r="E10" s="113">
        <f t="shared" si="0"/>
        <v>0.28500000000000003</v>
      </c>
      <c r="F10" s="9">
        <v>0.28999999999999998</v>
      </c>
      <c r="G10" s="9">
        <v>0.3</v>
      </c>
      <c r="H10" s="9">
        <v>0.31</v>
      </c>
      <c r="I10" s="9">
        <v>0.32</v>
      </c>
      <c r="J10" s="9">
        <v>0.33</v>
      </c>
      <c r="K10" s="9">
        <v>0.35</v>
      </c>
      <c r="L10" s="11">
        <v>0.36</v>
      </c>
      <c r="M10" s="116">
        <v>0.28999999999999998</v>
      </c>
      <c r="N10" s="113">
        <v>0.3</v>
      </c>
      <c r="O10" s="113">
        <v>0.31</v>
      </c>
      <c r="P10" s="113">
        <f t="shared" si="1"/>
        <v>0.33999999999999997</v>
      </c>
      <c r="Q10" s="113">
        <v>0.37</v>
      </c>
      <c r="R10" s="113">
        <v>0.38178571428571401</v>
      </c>
      <c r="S10" s="113">
        <v>0.39357142857142902</v>
      </c>
      <c r="T10" s="12"/>
      <c r="U10" s="9"/>
      <c r="V10" s="9"/>
      <c r="W10" s="9"/>
      <c r="X10" s="11"/>
    </row>
    <row r="11" spans="1:24" x14ac:dyDescent="0.25">
      <c r="A11" s="117">
        <v>0.45</v>
      </c>
      <c r="B11" s="10">
        <v>0.25</v>
      </c>
      <c r="C11" s="9">
        <v>0.26</v>
      </c>
      <c r="D11" s="9">
        <v>0.27</v>
      </c>
      <c r="E11" s="113">
        <f t="shared" si="0"/>
        <v>0.27500000000000002</v>
      </c>
      <c r="F11" s="9">
        <v>0.28000000000000003</v>
      </c>
      <c r="G11" s="9">
        <v>0.28999999999999998</v>
      </c>
      <c r="H11" s="9">
        <v>0.3</v>
      </c>
      <c r="I11" s="9">
        <v>0.32</v>
      </c>
      <c r="J11" s="9">
        <v>0.33</v>
      </c>
      <c r="K11" s="9">
        <v>0.34</v>
      </c>
      <c r="L11" s="11">
        <v>0.35</v>
      </c>
      <c r="M11" s="116">
        <v>0.28000000000000003</v>
      </c>
      <c r="N11" s="113">
        <v>0.28999999999999998</v>
      </c>
      <c r="O11" s="113">
        <v>0.3</v>
      </c>
      <c r="P11" s="113">
        <f t="shared" si="1"/>
        <v>0.33214285714285696</v>
      </c>
      <c r="Q11" s="113">
        <v>0.36428571428571399</v>
      </c>
      <c r="R11" s="113">
        <v>0.376428571428571</v>
      </c>
      <c r="S11" s="113">
        <v>0.38857142857142801</v>
      </c>
      <c r="T11" s="12"/>
      <c r="U11" s="9"/>
      <c r="V11" s="9"/>
      <c r="W11" s="9"/>
      <c r="X11" s="11"/>
    </row>
    <row r="12" spans="1:24" x14ac:dyDescent="0.25">
      <c r="A12" s="117">
        <v>0.5</v>
      </c>
      <c r="B12" s="10">
        <v>0.23</v>
      </c>
      <c r="C12" s="9">
        <v>0.24</v>
      </c>
      <c r="D12" s="9">
        <v>0.24</v>
      </c>
      <c r="E12" s="113">
        <f t="shared" si="0"/>
        <v>0.245</v>
      </c>
      <c r="F12" s="9">
        <v>0.25</v>
      </c>
      <c r="G12" s="9">
        <v>0.26</v>
      </c>
      <c r="H12" s="9">
        <v>0.27</v>
      </c>
      <c r="I12" s="9">
        <v>0.28000000000000003</v>
      </c>
      <c r="J12" s="9">
        <v>0.28999999999999998</v>
      </c>
      <c r="K12" s="9">
        <v>0.28999999999999998</v>
      </c>
      <c r="L12" s="11">
        <v>0.3</v>
      </c>
      <c r="M12" s="116">
        <v>0.24666666666666701</v>
      </c>
      <c r="N12" s="113">
        <v>0.25166666666666698</v>
      </c>
      <c r="O12" s="113">
        <v>0.25666666666666699</v>
      </c>
      <c r="P12" s="113">
        <f t="shared" si="1"/>
        <v>0.28333333333333349</v>
      </c>
      <c r="Q12" s="113">
        <v>0.31</v>
      </c>
      <c r="R12" s="113">
        <v>0.318214285714286</v>
      </c>
      <c r="S12" s="113">
        <v>0.32642857142857101</v>
      </c>
      <c r="T12" s="12"/>
      <c r="U12" s="9"/>
      <c r="V12" s="9"/>
      <c r="W12" s="9"/>
      <c r="X12" s="11"/>
    </row>
    <row r="13" spans="1:24" x14ac:dyDescent="0.25">
      <c r="A13" s="117">
        <v>0.55000000000000004</v>
      </c>
      <c r="B13" s="10">
        <v>0.19</v>
      </c>
      <c r="C13" s="9">
        <v>0.19</v>
      </c>
      <c r="D13" s="9">
        <v>0.2</v>
      </c>
      <c r="E13" s="113">
        <f t="shared" si="0"/>
        <v>0.2</v>
      </c>
      <c r="F13" s="9">
        <v>0.2</v>
      </c>
      <c r="G13" s="9">
        <v>0.21</v>
      </c>
      <c r="H13" s="9">
        <v>0.22</v>
      </c>
      <c r="I13" s="9">
        <v>0.22</v>
      </c>
      <c r="J13" s="9">
        <v>0.23</v>
      </c>
      <c r="K13" s="9">
        <v>0.23</v>
      </c>
      <c r="L13" s="11">
        <v>0.24</v>
      </c>
      <c r="M13" s="116">
        <v>0.20333333333333301</v>
      </c>
      <c r="N13" s="113">
        <v>0.20833333333333301</v>
      </c>
      <c r="O13" s="113">
        <v>0.21333333333333299</v>
      </c>
      <c r="P13" s="113">
        <f t="shared" si="1"/>
        <v>0.22952380952380949</v>
      </c>
      <c r="Q13" s="113">
        <v>0.245714285714286</v>
      </c>
      <c r="R13" s="113">
        <v>0.251785714285714</v>
      </c>
      <c r="S13" s="113">
        <v>0.25785714285714301</v>
      </c>
      <c r="T13" s="12"/>
      <c r="U13" s="9"/>
      <c r="V13" s="9"/>
      <c r="W13" s="9"/>
      <c r="X13" s="11"/>
    </row>
    <row r="14" spans="1:24" x14ac:dyDescent="0.25">
      <c r="A14" s="117">
        <v>0.6</v>
      </c>
      <c r="B14" s="10">
        <v>0.12</v>
      </c>
      <c r="C14" s="9">
        <v>0.12</v>
      </c>
      <c r="D14" s="9">
        <v>0.12</v>
      </c>
      <c r="E14" s="113">
        <f t="shared" si="0"/>
        <v>0.12</v>
      </c>
      <c r="F14" s="9">
        <v>0.12</v>
      </c>
      <c r="G14" s="9">
        <v>0.12</v>
      </c>
      <c r="H14" s="9">
        <v>0.12</v>
      </c>
      <c r="I14" s="9">
        <v>0.12</v>
      </c>
      <c r="J14" s="9">
        <v>0.12</v>
      </c>
      <c r="K14" s="9">
        <v>0.12</v>
      </c>
      <c r="L14" s="11">
        <v>0.12</v>
      </c>
      <c r="M14" s="116">
        <v>0.12</v>
      </c>
      <c r="N14" s="113">
        <v>0.12</v>
      </c>
      <c r="O14" s="113">
        <v>0.12</v>
      </c>
      <c r="P14" s="113">
        <f t="shared" si="1"/>
        <v>0.12</v>
      </c>
      <c r="Q14" s="113">
        <v>0.12</v>
      </c>
      <c r="R14" s="113">
        <v>0.12</v>
      </c>
      <c r="S14" s="113">
        <v>0.12</v>
      </c>
      <c r="T14" s="12"/>
      <c r="U14" s="9"/>
      <c r="V14" s="9"/>
      <c r="W14" s="9"/>
      <c r="X14" s="11"/>
    </row>
    <row r="15" spans="1:24" x14ac:dyDescent="0.25">
      <c r="A15" s="117">
        <v>0.65</v>
      </c>
      <c r="B15" s="10">
        <v>0.02</v>
      </c>
      <c r="C15" s="9">
        <v>0.02</v>
      </c>
      <c r="D15" s="9">
        <v>0.01</v>
      </c>
      <c r="E15" s="113">
        <f t="shared" si="0"/>
        <v>0.01</v>
      </c>
      <c r="F15" s="9">
        <v>0.01</v>
      </c>
      <c r="G15" s="9">
        <v>0</v>
      </c>
      <c r="H15" s="9">
        <v>0</v>
      </c>
      <c r="I15" s="9">
        <v>-0.01</v>
      </c>
      <c r="J15" s="9">
        <v>-0.02</v>
      </c>
      <c r="K15" s="9">
        <v>-0.03</v>
      </c>
      <c r="L15" s="11">
        <v>-0.04</v>
      </c>
      <c r="M15" s="116">
        <v>6.6666666666666697E-3</v>
      </c>
      <c r="N15" s="113">
        <v>1.66666666666667E-3</v>
      </c>
      <c r="O15" s="113">
        <v>-3.3333333333333301E-3</v>
      </c>
      <c r="P15" s="113">
        <f t="shared" si="1"/>
        <v>-2.4523809523809514E-2</v>
      </c>
      <c r="Q15" s="113">
        <v>-4.57142857142857E-2</v>
      </c>
      <c r="R15" s="113">
        <v>-5.3928571428571402E-2</v>
      </c>
      <c r="S15" s="113">
        <v>-6.2142857142857097E-2</v>
      </c>
      <c r="T15" s="12"/>
      <c r="U15" s="9"/>
      <c r="V15" s="9"/>
      <c r="W15" s="9"/>
      <c r="X15" s="11"/>
    </row>
    <row r="16" spans="1:24" x14ac:dyDescent="0.25">
      <c r="A16" s="117">
        <v>0.7</v>
      </c>
      <c r="B16" s="10">
        <v>-0.12</v>
      </c>
      <c r="C16" s="9">
        <v>-0.13</v>
      </c>
      <c r="D16" s="9">
        <v>-0.14000000000000001</v>
      </c>
      <c r="E16" s="113">
        <f t="shared" si="0"/>
        <v>-0.14500000000000002</v>
      </c>
      <c r="F16" s="9">
        <v>-0.15</v>
      </c>
      <c r="G16" s="9">
        <v>-0.15</v>
      </c>
      <c r="H16" s="9">
        <v>-0.18</v>
      </c>
      <c r="I16" s="9">
        <v>-0.19</v>
      </c>
      <c r="J16" s="9">
        <v>-0.21</v>
      </c>
      <c r="K16" s="9">
        <v>-0.23</v>
      </c>
      <c r="L16" s="11">
        <v>-0.25</v>
      </c>
      <c r="M16" s="116">
        <v>-0.15</v>
      </c>
      <c r="N16" s="113">
        <v>-0.16</v>
      </c>
      <c r="O16" s="113">
        <v>-0.17</v>
      </c>
      <c r="P16" s="113">
        <f t="shared" si="1"/>
        <v>-0.21714285714285703</v>
      </c>
      <c r="Q16" s="113">
        <v>-0.26428571428571401</v>
      </c>
      <c r="R16" s="113">
        <v>-0.28178571428571397</v>
      </c>
      <c r="S16" s="113">
        <v>-0.29928571428571399</v>
      </c>
      <c r="T16" s="12"/>
      <c r="U16" s="9"/>
      <c r="V16" s="9"/>
      <c r="W16" s="9"/>
      <c r="X16" s="11"/>
    </row>
    <row r="17" spans="1:24" x14ac:dyDescent="0.25">
      <c r="A17" s="117">
        <v>0.75</v>
      </c>
      <c r="B17" s="10">
        <v>-0.3</v>
      </c>
      <c r="C17" s="9">
        <v>-0.32</v>
      </c>
      <c r="D17" s="9">
        <v>-0.34</v>
      </c>
      <c r="E17" s="113">
        <f t="shared" si="0"/>
        <v>-0.34499999999999997</v>
      </c>
      <c r="F17" s="9">
        <v>-0.35</v>
      </c>
      <c r="G17" s="9">
        <v>-0.35</v>
      </c>
      <c r="H17" s="9">
        <v>-0.4</v>
      </c>
      <c r="I17" s="9">
        <v>-0.43</v>
      </c>
      <c r="J17" s="9">
        <v>-0.46</v>
      </c>
      <c r="K17" s="9">
        <v>-0.49</v>
      </c>
      <c r="L17" s="11">
        <v>-0.53</v>
      </c>
      <c r="M17" s="116">
        <v>-0.36</v>
      </c>
      <c r="N17" s="113">
        <v>-0.38</v>
      </c>
      <c r="O17" s="113">
        <v>-0.4</v>
      </c>
      <c r="P17" s="113">
        <f t="shared" si="1"/>
        <v>-0.47785714285714304</v>
      </c>
      <c r="Q17" s="113">
        <v>-0.55571428571428605</v>
      </c>
      <c r="R17" s="113">
        <v>-0.58714285714285697</v>
      </c>
      <c r="S17" s="113">
        <v>-0.61857142857142899</v>
      </c>
      <c r="T17" s="12"/>
      <c r="U17" s="9"/>
      <c r="V17" s="9"/>
      <c r="W17" s="9"/>
      <c r="X17" s="11"/>
    </row>
    <row r="18" spans="1:24" x14ac:dyDescent="0.25">
      <c r="A18" s="117">
        <v>0.8</v>
      </c>
      <c r="B18" s="10">
        <v>-0.52</v>
      </c>
      <c r="C18" s="9">
        <v>-0.54</v>
      </c>
      <c r="D18" s="9">
        <v>-0.56999999999999995</v>
      </c>
      <c r="E18" s="113">
        <f t="shared" si="0"/>
        <v>-0.58499999999999996</v>
      </c>
      <c r="F18" s="9">
        <v>-0.6</v>
      </c>
      <c r="G18" s="9">
        <v>-0.6</v>
      </c>
      <c r="H18" s="9">
        <v>-0.66</v>
      </c>
      <c r="I18" s="9">
        <v>-0.7</v>
      </c>
      <c r="J18" s="9">
        <v>-0.74</v>
      </c>
      <c r="K18" s="9">
        <v>-0.78</v>
      </c>
      <c r="L18" s="11">
        <v>-0.83</v>
      </c>
      <c r="M18" s="116">
        <v>-0.59333333333333305</v>
      </c>
      <c r="N18" s="113">
        <v>-0.61833333333333296</v>
      </c>
      <c r="O18" s="113">
        <v>-0.64333333333333298</v>
      </c>
      <c r="P18" s="113">
        <f t="shared" si="1"/>
        <v>-0.75309523809523804</v>
      </c>
      <c r="Q18" s="113">
        <v>-0.86285714285714299</v>
      </c>
      <c r="R18" s="113">
        <v>-0.90321428571428597</v>
      </c>
      <c r="S18" s="113">
        <v>-0.94357142857142895</v>
      </c>
      <c r="T18" s="12"/>
      <c r="U18" s="9"/>
      <c r="V18" s="9"/>
      <c r="W18" s="9"/>
      <c r="X18" s="11"/>
    </row>
    <row r="19" spans="1:24" x14ac:dyDescent="0.25">
      <c r="A19" s="117">
        <v>0.85</v>
      </c>
      <c r="B19" s="10">
        <v>-0.89</v>
      </c>
      <c r="C19" s="9">
        <v>-0.93</v>
      </c>
      <c r="D19" s="9">
        <v>-0.97</v>
      </c>
      <c r="E19" s="113">
        <f t="shared" si="0"/>
        <v>-0.995</v>
      </c>
      <c r="F19" s="9">
        <v>-1.02</v>
      </c>
      <c r="G19" s="9">
        <v>-1.02</v>
      </c>
      <c r="H19" s="9">
        <v>-1.1200000000000001</v>
      </c>
      <c r="I19" s="9">
        <v>-1.18</v>
      </c>
      <c r="J19" s="9">
        <v>-1.24</v>
      </c>
      <c r="K19" s="9">
        <v>-1.31</v>
      </c>
      <c r="L19" s="11">
        <v>-1.39</v>
      </c>
      <c r="M19" s="116">
        <v>-1.01</v>
      </c>
      <c r="N19" s="113">
        <v>-1.05</v>
      </c>
      <c r="O19" s="113">
        <v>-1.0900000000000001</v>
      </c>
      <c r="P19" s="113">
        <f t="shared" si="1"/>
        <v>-1.2657142857142851</v>
      </c>
      <c r="Q19" s="113">
        <v>-1.4414285714285699</v>
      </c>
      <c r="R19" s="113">
        <v>-1.5060714285714301</v>
      </c>
      <c r="S19" s="113">
        <v>-1.5707142857142899</v>
      </c>
      <c r="T19" s="12"/>
      <c r="U19" s="9"/>
      <c r="V19" s="9"/>
      <c r="W19" s="9"/>
      <c r="X19" s="11"/>
    </row>
    <row r="20" spans="1:24" x14ac:dyDescent="0.25">
      <c r="A20" s="117">
        <v>0.9</v>
      </c>
      <c r="B20" s="10">
        <v>-1.38</v>
      </c>
      <c r="C20" s="9">
        <v>-1.44</v>
      </c>
      <c r="D20" s="9">
        <v>-1.5</v>
      </c>
      <c r="E20" s="113">
        <f t="shared" si="0"/>
        <v>-1.5350000000000001</v>
      </c>
      <c r="F20" s="9">
        <v>-1.57</v>
      </c>
      <c r="G20" s="9">
        <v>-1.57</v>
      </c>
      <c r="H20" s="9">
        <v>-1.72</v>
      </c>
      <c r="I20" s="9">
        <v>-1.81</v>
      </c>
      <c r="J20" s="9">
        <v>-1.9</v>
      </c>
      <c r="K20" s="9">
        <v>-2</v>
      </c>
      <c r="L20" s="11">
        <v>-2.1</v>
      </c>
      <c r="M20" s="116">
        <v>-1.56</v>
      </c>
      <c r="N20" s="113">
        <v>-1.62</v>
      </c>
      <c r="O20" s="113">
        <v>-1.68</v>
      </c>
      <c r="P20" s="113">
        <f t="shared" si="1"/>
        <v>-1.932857142857145</v>
      </c>
      <c r="Q20" s="113">
        <v>-2.1857142857142899</v>
      </c>
      <c r="R20" s="113">
        <v>-2.2796428571428602</v>
      </c>
      <c r="S20" s="113">
        <v>-2.37357142857143</v>
      </c>
      <c r="T20" s="12"/>
      <c r="U20" s="9"/>
      <c r="V20" s="9"/>
      <c r="W20" s="9"/>
      <c r="X20" s="11"/>
    </row>
    <row r="21" spans="1:24" x14ac:dyDescent="0.25">
      <c r="A21" s="117">
        <v>0.95</v>
      </c>
      <c r="B21" s="10">
        <v>-2.2200000000000002</v>
      </c>
      <c r="C21" s="9">
        <v>-2.31</v>
      </c>
      <c r="D21" s="9">
        <v>-2.41</v>
      </c>
      <c r="E21" s="113">
        <f t="shared" si="0"/>
        <v>-2.46</v>
      </c>
      <c r="F21" s="9">
        <v>-2.5099999999999998</v>
      </c>
      <c r="G21" s="9">
        <v>-2.5099999999999998</v>
      </c>
      <c r="H21" s="9">
        <v>-2.74</v>
      </c>
      <c r="I21" s="9">
        <v>-2.87</v>
      </c>
      <c r="J21" s="9">
        <v>-3</v>
      </c>
      <c r="K21" s="9">
        <v>-3.14</v>
      </c>
      <c r="L21" s="11">
        <v>-3.3</v>
      </c>
      <c r="M21" s="116">
        <v>-2.5033333333333299</v>
      </c>
      <c r="N21" s="113">
        <v>-2.5983333333333301</v>
      </c>
      <c r="O21" s="113">
        <v>-2.6933333333333298</v>
      </c>
      <c r="P21" s="113">
        <f t="shared" si="1"/>
        <v>-3.0580952380952349</v>
      </c>
      <c r="Q21" s="113">
        <v>-3.4228571428571399</v>
      </c>
      <c r="R21" s="113">
        <v>-3.5617857142857101</v>
      </c>
      <c r="S21" s="113">
        <v>-3.7007142857142798</v>
      </c>
      <c r="T21" s="12"/>
      <c r="U21" s="9"/>
      <c r="V21" s="9"/>
      <c r="W21" s="9"/>
      <c r="X21" s="11"/>
    </row>
    <row r="22" spans="1:24" x14ac:dyDescent="0.25">
      <c r="A22" s="117">
        <v>0.97499999999999998</v>
      </c>
      <c r="B22" s="10">
        <v>-2.93</v>
      </c>
      <c r="C22" s="9">
        <v>-3.04</v>
      </c>
      <c r="D22" s="9">
        <v>-3.17</v>
      </c>
      <c r="E22" s="113">
        <f t="shared" si="0"/>
        <v>-3.2349999999999999</v>
      </c>
      <c r="F22" s="9">
        <v>-3.3</v>
      </c>
      <c r="G22" s="9">
        <v>-3.3</v>
      </c>
      <c r="H22" s="9">
        <v>-3.59</v>
      </c>
      <c r="I22" s="9">
        <v>-3.75</v>
      </c>
      <c r="J22" s="9">
        <v>-3.92</v>
      </c>
      <c r="K22" s="9">
        <v>-4.0999999999999996</v>
      </c>
      <c r="L22" s="11">
        <v>-4.29</v>
      </c>
      <c r="M22" s="116">
        <v>-3.2866666666666702</v>
      </c>
      <c r="N22" s="113">
        <v>-3.4066666666666698</v>
      </c>
      <c r="O22" s="113">
        <v>-3.5266666666666699</v>
      </c>
      <c r="P22" s="113">
        <f t="shared" si="1"/>
        <v>-3.9883333333333351</v>
      </c>
      <c r="Q22" s="113">
        <v>-4.45</v>
      </c>
      <c r="R22" s="113">
        <v>-4.625</v>
      </c>
      <c r="S22" s="113">
        <v>-4.8</v>
      </c>
      <c r="T22" s="12"/>
      <c r="U22" s="9"/>
      <c r="V22" s="9"/>
      <c r="W22" s="9"/>
      <c r="X22" s="11"/>
    </row>
    <row r="23" spans="1:24" x14ac:dyDescent="0.25">
      <c r="A23" s="117">
        <v>0.98</v>
      </c>
      <c r="B23" s="10">
        <v>-3.17</v>
      </c>
      <c r="C23" s="9">
        <v>-3.3</v>
      </c>
      <c r="D23" s="9">
        <v>-3.43</v>
      </c>
      <c r="E23" s="113">
        <f t="shared" si="0"/>
        <v>-3.5</v>
      </c>
      <c r="F23" s="9">
        <v>-3.57</v>
      </c>
      <c r="G23" s="9">
        <v>-3.57</v>
      </c>
      <c r="H23" s="9">
        <v>-3.88</v>
      </c>
      <c r="I23" s="9">
        <v>-4.0599999999999996</v>
      </c>
      <c r="J23" s="9">
        <v>-4.2300000000000004</v>
      </c>
      <c r="K23" s="9">
        <v>-4.43</v>
      </c>
      <c r="L23" s="11">
        <v>-4.54</v>
      </c>
      <c r="M23" s="116">
        <v>-3.56</v>
      </c>
      <c r="N23" s="113">
        <v>-3.69</v>
      </c>
      <c r="O23" s="113">
        <v>-3.82</v>
      </c>
      <c r="P23" s="113">
        <f t="shared" si="1"/>
        <v>-4.2857142857142847</v>
      </c>
      <c r="Q23" s="113">
        <v>-4.75142857142857</v>
      </c>
      <c r="R23" s="113">
        <v>-4.9292857142857098</v>
      </c>
      <c r="S23" s="113">
        <v>-5.1071428571428603</v>
      </c>
      <c r="T23" s="12"/>
      <c r="U23" s="9"/>
      <c r="V23" s="9"/>
      <c r="W23" s="9"/>
      <c r="X23" s="11"/>
    </row>
    <row r="24" spans="1:24" x14ac:dyDescent="0.25">
      <c r="A24" s="117">
        <v>0.98499999999999999</v>
      </c>
      <c r="B24" s="10">
        <v>-3.46</v>
      </c>
      <c r="C24" s="9">
        <v>-3.6</v>
      </c>
      <c r="D24" s="9">
        <v>-3.75</v>
      </c>
      <c r="E24" s="113">
        <f t="shared" si="0"/>
        <v>-3.8250000000000002</v>
      </c>
      <c r="F24" s="9">
        <v>-3.9</v>
      </c>
      <c r="G24" s="9">
        <v>-3.9</v>
      </c>
      <c r="H24" s="9">
        <v>-4.2300000000000004</v>
      </c>
      <c r="I24" s="9">
        <v>-4.42</v>
      </c>
      <c r="J24" s="9">
        <v>-4.6100000000000003</v>
      </c>
      <c r="K24" s="9">
        <v>-4.82</v>
      </c>
      <c r="L24" s="11">
        <v>-5.04</v>
      </c>
      <c r="M24" s="116">
        <v>-3.89333333333333</v>
      </c>
      <c r="N24" s="113">
        <v>-4.0383333333333304</v>
      </c>
      <c r="O24" s="113">
        <v>-4.18333333333333</v>
      </c>
      <c r="P24" s="113">
        <f t="shared" si="1"/>
        <v>-4.7030952380952353</v>
      </c>
      <c r="Q24" s="113">
        <v>-5.2228571428571398</v>
      </c>
      <c r="R24" s="113">
        <v>-5.4242857142857099</v>
      </c>
      <c r="S24" s="113">
        <v>-5.6257142857142801</v>
      </c>
      <c r="T24" s="12"/>
      <c r="U24" s="9"/>
      <c r="V24" s="9"/>
      <c r="W24" s="9"/>
      <c r="X24" s="11"/>
    </row>
    <row r="25" spans="1:24" x14ac:dyDescent="0.25">
      <c r="A25" s="117">
        <v>0.99</v>
      </c>
      <c r="B25" s="10">
        <v>-3.91</v>
      </c>
      <c r="C25" s="9">
        <v>-4.0599999999999996</v>
      </c>
      <c r="D25" s="9">
        <v>-4.2300000000000004</v>
      </c>
      <c r="E25" s="113">
        <f t="shared" si="0"/>
        <v>-4.3150000000000004</v>
      </c>
      <c r="F25" s="9">
        <v>-4.4000000000000004</v>
      </c>
      <c r="G25" s="9">
        <v>-4.4000000000000004</v>
      </c>
      <c r="H25" s="9">
        <v>-4.76</v>
      </c>
      <c r="I25" s="9">
        <v>-4.99</v>
      </c>
      <c r="J25" s="9">
        <v>-5.21</v>
      </c>
      <c r="K25" s="9">
        <v>-5.44</v>
      </c>
      <c r="L25" s="11">
        <v>-5.69</v>
      </c>
      <c r="M25" s="116">
        <v>-4.3866666666666703</v>
      </c>
      <c r="N25" s="113">
        <v>-4.5466666666666704</v>
      </c>
      <c r="O25" s="113">
        <v>-4.7066666666666697</v>
      </c>
      <c r="P25" s="113">
        <f t="shared" si="1"/>
        <v>-5.30261904761905</v>
      </c>
      <c r="Q25" s="113">
        <v>-5.8985714285714304</v>
      </c>
      <c r="R25" s="113">
        <v>-6.1271428571428599</v>
      </c>
      <c r="S25" s="113">
        <v>-6.3557142857142903</v>
      </c>
      <c r="T25" s="12"/>
      <c r="U25" s="9"/>
      <c r="V25" s="9"/>
      <c r="W25" s="9"/>
      <c r="X25" s="11"/>
    </row>
    <row r="26" spans="1:24" x14ac:dyDescent="0.25">
      <c r="A26" s="117">
        <v>1.0049999999999999</v>
      </c>
      <c r="B26" s="10">
        <v>-4.72</v>
      </c>
      <c r="C26" s="9">
        <v>-4.8899999999999997</v>
      </c>
      <c r="D26" s="9">
        <v>-5.2</v>
      </c>
      <c r="E26" s="113">
        <f t="shared" si="0"/>
        <v>-5.25</v>
      </c>
      <c r="F26" s="9">
        <v>-5.3</v>
      </c>
      <c r="G26" s="9">
        <v>-5.52</v>
      </c>
      <c r="H26" s="9">
        <v>-5.75</v>
      </c>
      <c r="I26" s="9">
        <v>-5.99</v>
      </c>
      <c r="J26" s="9">
        <v>-6.26</v>
      </c>
      <c r="K26" s="9">
        <v>-6.53</v>
      </c>
      <c r="L26" s="11">
        <v>-6.83</v>
      </c>
      <c r="M26" s="116">
        <v>-5.4166666666666696</v>
      </c>
      <c r="N26" s="113">
        <v>-5.6566666666666698</v>
      </c>
      <c r="O26" s="113">
        <v>-5.8966666666666701</v>
      </c>
      <c r="P26" s="113">
        <f t="shared" si="1"/>
        <v>-6.4697619047619046</v>
      </c>
      <c r="Q26" s="113">
        <v>-7.04285714285714</v>
      </c>
      <c r="R26" s="113">
        <v>-7.2971428571428598</v>
      </c>
      <c r="S26" s="113">
        <v>-7.5514285714285698</v>
      </c>
      <c r="T26" s="12"/>
      <c r="U26" s="9"/>
      <c r="V26" s="9"/>
      <c r="W26" s="9"/>
      <c r="X26" s="11"/>
    </row>
    <row r="27" spans="1:24" x14ac:dyDescent="0.25">
      <c r="A27" s="117">
        <v>1.01</v>
      </c>
      <c r="B27" s="10">
        <v>-4.09</v>
      </c>
      <c r="C27" s="9">
        <v>-4.25</v>
      </c>
      <c r="D27" s="9">
        <v>-4.42</v>
      </c>
      <c r="E27" s="113">
        <f t="shared" si="0"/>
        <v>-4.5049999999999999</v>
      </c>
      <c r="F27" s="9">
        <v>-4.59</v>
      </c>
      <c r="G27" s="9">
        <v>-4.79</v>
      </c>
      <c r="H27" s="9">
        <v>-4.99</v>
      </c>
      <c r="I27" s="9">
        <v>-5.2</v>
      </c>
      <c r="J27" s="9">
        <v>-5.43</v>
      </c>
      <c r="K27" s="9">
        <v>-5.67</v>
      </c>
      <c r="L27" s="11">
        <v>-5.93</v>
      </c>
      <c r="M27" s="116">
        <v>-4.5833333333333304</v>
      </c>
      <c r="N27" s="113">
        <v>-4.7483333333333304</v>
      </c>
      <c r="O27" s="113">
        <v>-4.9133333333333304</v>
      </c>
      <c r="P27" s="113">
        <f t="shared" si="1"/>
        <v>-5.5152380952380948</v>
      </c>
      <c r="Q27" s="113">
        <v>-6.1171428571428601</v>
      </c>
      <c r="R27" s="113">
        <v>-6.3392857142857197</v>
      </c>
      <c r="S27" s="113">
        <v>-6.5614285714285696</v>
      </c>
      <c r="T27" s="12"/>
      <c r="U27" s="9"/>
      <c r="V27" s="9"/>
      <c r="W27" s="9"/>
      <c r="X27" s="11"/>
    </row>
    <row r="28" spans="1:24" x14ac:dyDescent="0.25">
      <c r="A28" s="117">
        <v>1.0149999999999999</v>
      </c>
      <c r="B28" s="10">
        <v>-3.73</v>
      </c>
      <c r="C28" s="9">
        <v>-3.88</v>
      </c>
      <c r="D28" s="9">
        <v>-4.03</v>
      </c>
      <c r="E28" s="113">
        <f t="shared" si="0"/>
        <v>-4.1100000000000003</v>
      </c>
      <c r="F28" s="9">
        <v>-4.1900000000000004</v>
      </c>
      <c r="G28" s="9">
        <v>-4.37</v>
      </c>
      <c r="H28" s="9">
        <v>-4.55</v>
      </c>
      <c r="I28" s="9">
        <v>-4.75</v>
      </c>
      <c r="J28" s="9">
        <v>-4.96</v>
      </c>
      <c r="K28" s="9">
        <v>-5.18</v>
      </c>
      <c r="L28" s="11">
        <v>-5.45</v>
      </c>
      <c r="M28" s="116">
        <v>-4.18</v>
      </c>
      <c r="N28" s="113">
        <v>-4.33</v>
      </c>
      <c r="O28" s="113">
        <v>-4.4800000000000004</v>
      </c>
      <c r="P28" s="113">
        <f t="shared" si="1"/>
        <v>-5.0442857142857154</v>
      </c>
      <c r="Q28" s="113">
        <v>-5.6085714285714303</v>
      </c>
      <c r="R28" s="113">
        <v>-5.8160714285714299</v>
      </c>
      <c r="S28" s="113">
        <v>-6.0235714285714304</v>
      </c>
      <c r="T28" s="12"/>
      <c r="U28" s="9"/>
      <c r="V28" s="9"/>
      <c r="W28" s="9"/>
      <c r="X28" s="11"/>
    </row>
    <row r="29" spans="1:24" x14ac:dyDescent="0.25">
      <c r="A29" s="117">
        <v>1.02</v>
      </c>
      <c r="B29" s="10">
        <v>-3.49</v>
      </c>
      <c r="C29" s="9">
        <v>-3.62</v>
      </c>
      <c r="D29" s="9">
        <v>-3.77</v>
      </c>
      <c r="E29" s="113">
        <f t="shared" si="0"/>
        <v>-3.8449999999999998</v>
      </c>
      <c r="F29" s="9">
        <v>-3.92</v>
      </c>
      <c r="G29" s="9">
        <v>-4.08</v>
      </c>
      <c r="H29" s="9">
        <v>-4.26</v>
      </c>
      <c r="I29" s="9">
        <v>-4.54</v>
      </c>
      <c r="J29" s="9">
        <v>-4.6399999999999997</v>
      </c>
      <c r="K29" s="9">
        <v>-4.8499999999999996</v>
      </c>
      <c r="L29" s="11">
        <v>-5.07</v>
      </c>
      <c r="M29" s="116">
        <v>-3.9066666666666698</v>
      </c>
      <c r="N29" s="113">
        <v>-4.0466666666666704</v>
      </c>
      <c r="O29" s="113">
        <v>-4.1866666666666701</v>
      </c>
      <c r="P29" s="113">
        <f t="shared" si="1"/>
        <v>-4.7169047619047646</v>
      </c>
      <c r="Q29" s="113">
        <v>-5.24714285714286</v>
      </c>
      <c r="R29" s="113">
        <v>-5.43892857142857</v>
      </c>
      <c r="S29" s="113">
        <v>-5.6307142857142898</v>
      </c>
      <c r="T29" s="12"/>
      <c r="U29" s="9"/>
      <c r="V29" s="9"/>
      <c r="W29" s="9"/>
      <c r="X29" s="11"/>
    </row>
    <row r="30" spans="1:24" x14ac:dyDescent="0.25">
      <c r="A30" s="117">
        <v>1.0249999999999999</v>
      </c>
      <c r="B30" s="10">
        <v>-3.28</v>
      </c>
      <c r="C30" s="9">
        <v>-3.41</v>
      </c>
      <c r="D30" s="9">
        <v>-3.55</v>
      </c>
      <c r="E30" s="113">
        <f t="shared" si="0"/>
        <v>-3.62</v>
      </c>
      <c r="F30" s="9">
        <v>-3.69</v>
      </c>
      <c r="G30" s="9">
        <v>-3.85</v>
      </c>
      <c r="H30" s="9">
        <v>-4.01</v>
      </c>
      <c r="I30" s="9">
        <v>-4.1900000000000004</v>
      </c>
      <c r="J30" s="9">
        <v>-4.37</v>
      </c>
      <c r="K30" s="9">
        <v>-4.57</v>
      </c>
      <c r="L30" s="11">
        <v>-4.78</v>
      </c>
      <c r="M30" s="116">
        <v>-3.68333333333333</v>
      </c>
      <c r="N30" s="113">
        <v>-3.8183333333333298</v>
      </c>
      <c r="O30" s="113">
        <v>-3.95333333333333</v>
      </c>
      <c r="P30" s="113">
        <f t="shared" si="1"/>
        <v>-4.4430952380952347</v>
      </c>
      <c r="Q30" s="113">
        <v>-4.9328571428571397</v>
      </c>
      <c r="R30" s="113">
        <v>-5.1139285714285698</v>
      </c>
      <c r="S30" s="113">
        <v>-5.2949999999999999</v>
      </c>
      <c r="T30" s="12"/>
      <c r="U30" s="9"/>
      <c r="V30" s="9"/>
      <c r="W30" s="9"/>
      <c r="X30" s="11"/>
    </row>
    <row r="31" spans="1:24" x14ac:dyDescent="0.25">
      <c r="A31" s="117">
        <v>1.03</v>
      </c>
      <c r="B31" s="10">
        <v>-3.13</v>
      </c>
      <c r="C31" s="9">
        <v>-3.25</v>
      </c>
      <c r="D31" s="9">
        <v>-3.39</v>
      </c>
      <c r="E31" s="113">
        <f t="shared" si="0"/>
        <v>-3.4550000000000001</v>
      </c>
      <c r="F31" s="9">
        <v>-3.52</v>
      </c>
      <c r="G31" s="9">
        <v>-3.67</v>
      </c>
      <c r="H31" s="9">
        <v>-3.83</v>
      </c>
      <c r="I31" s="9">
        <v>-3.99</v>
      </c>
      <c r="J31" s="9">
        <v>-4.17</v>
      </c>
      <c r="K31" s="9">
        <v>-4.3600000000000003</v>
      </c>
      <c r="L31" s="11">
        <v>-4.5599999999999996</v>
      </c>
      <c r="M31" s="116">
        <v>-3.5166666666666702</v>
      </c>
      <c r="N31" s="113">
        <v>-3.6466666666666701</v>
      </c>
      <c r="O31" s="113">
        <v>-3.7766666666666699</v>
      </c>
      <c r="P31" s="113">
        <f t="shared" si="1"/>
        <v>-4.2411904761904804</v>
      </c>
      <c r="Q31" s="113">
        <v>-4.70571428571429</v>
      </c>
      <c r="R31" s="113">
        <v>-4.8785714285714299</v>
      </c>
      <c r="S31" s="113">
        <v>-5.0514285714285698</v>
      </c>
      <c r="T31" s="12"/>
      <c r="U31" s="9"/>
      <c r="V31" s="9"/>
      <c r="W31" s="9"/>
      <c r="X31" s="11"/>
    </row>
    <row r="32" spans="1:24" x14ac:dyDescent="0.25">
      <c r="A32" s="117">
        <v>1.0349999999999999</v>
      </c>
      <c r="B32" s="10">
        <v>-3</v>
      </c>
      <c r="C32" s="9">
        <v>-3.12</v>
      </c>
      <c r="D32" s="9">
        <v>-3.25</v>
      </c>
      <c r="E32" s="113">
        <f t="shared" si="0"/>
        <v>-3.3149999999999999</v>
      </c>
      <c r="F32" s="9">
        <v>-3.38</v>
      </c>
      <c r="G32" s="9">
        <v>-3.52</v>
      </c>
      <c r="H32" s="9">
        <v>-3.67</v>
      </c>
      <c r="I32" s="9">
        <v>-3.83</v>
      </c>
      <c r="J32" s="9">
        <v>-4</v>
      </c>
      <c r="K32" s="9">
        <v>-4.18</v>
      </c>
      <c r="L32" s="11">
        <v>-4.38</v>
      </c>
      <c r="M32" s="116">
        <v>-3.37333333333333</v>
      </c>
      <c r="N32" s="113">
        <v>-3.49833333333333</v>
      </c>
      <c r="O32" s="113">
        <v>-3.62333333333333</v>
      </c>
      <c r="P32" s="113">
        <f t="shared" si="1"/>
        <v>-4.06952380952381</v>
      </c>
      <c r="Q32" s="113">
        <v>-4.5157142857142896</v>
      </c>
      <c r="R32" s="113">
        <v>-4.68178571428572</v>
      </c>
      <c r="S32" s="113">
        <v>-4.8478571428571504</v>
      </c>
      <c r="T32" s="12"/>
      <c r="U32" s="9"/>
      <c r="V32" s="9"/>
      <c r="W32" s="9"/>
      <c r="X32" s="11"/>
    </row>
    <row r="33" spans="1:24" x14ac:dyDescent="0.25">
      <c r="A33" s="117">
        <v>1.04</v>
      </c>
      <c r="B33" s="10">
        <v>-2.9</v>
      </c>
      <c r="C33" s="9">
        <v>-3.02</v>
      </c>
      <c r="D33" s="9">
        <v>-3.14</v>
      </c>
      <c r="E33" s="113">
        <f t="shared" si="0"/>
        <v>-3.2050000000000001</v>
      </c>
      <c r="F33" s="9">
        <v>-3.27</v>
      </c>
      <c r="G33" s="9">
        <v>-3.4</v>
      </c>
      <c r="H33" s="9">
        <v>-3.55</v>
      </c>
      <c r="I33" s="12">
        <v>-3.71</v>
      </c>
      <c r="J33" s="9">
        <v>-3.87</v>
      </c>
      <c r="K33" s="9">
        <v>-4.04</v>
      </c>
      <c r="L33" s="11">
        <v>-4.2300000000000004</v>
      </c>
      <c r="M33" s="116">
        <v>-3.26</v>
      </c>
      <c r="N33" s="113">
        <v>-3.38</v>
      </c>
      <c r="O33" s="113">
        <v>-3.5</v>
      </c>
      <c r="P33" s="113">
        <f t="shared" si="1"/>
        <v>-3.9321428571428552</v>
      </c>
      <c r="Q33" s="113">
        <v>-4.3642857142857103</v>
      </c>
      <c r="R33" s="113">
        <v>-4.5242857142857096</v>
      </c>
      <c r="S33" s="113">
        <v>-4.6842857142857097</v>
      </c>
      <c r="T33" s="12"/>
      <c r="U33" s="12"/>
      <c r="V33" s="9"/>
      <c r="W33" s="9"/>
      <c r="X33" s="11"/>
    </row>
    <row r="34" spans="1:24" x14ac:dyDescent="0.25">
      <c r="A34" s="117">
        <v>1.0449999999999999</v>
      </c>
      <c r="B34" s="10">
        <v>-2.81</v>
      </c>
      <c r="C34" s="9">
        <v>-2.92</v>
      </c>
      <c r="D34" s="9">
        <v>-3.03</v>
      </c>
      <c r="E34" s="113">
        <f t="shared" si="0"/>
        <v>-3.0949999999999998</v>
      </c>
      <c r="F34" s="9">
        <v>-3.16</v>
      </c>
      <c r="G34" s="9">
        <v>-3.29</v>
      </c>
      <c r="H34" s="9">
        <v>-3.43</v>
      </c>
      <c r="I34" s="12">
        <v>-3.58</v>
      </c>
      <c r="J34" s="9">
        <v>-3.74</v>
      </c>
      <c r="K34" s="9">
        <v>-3.91</v>
      </c>
      <c r="L34" s="11">
        <v>-4.0999999999999996</v>
      </c>
      <c r="M34" s="116">
        <v>-3.14</v>
      </c>
      <c r="N34" s="113">
        <v>-3.25</v>
      </c>
      <c r="O34" s="113">
        <v>-3.36</v>
      </c>
      <c r="P34" s="113">
        <f t="shared" si="1"/>
        <v>-3.7928571428571454</v>
      </c>
      <c r="Q34" s="113">
        <v>-4.2257142857142904</v>
      </c>
      <c r="R34" s="113">
        <v>-4.3817857142857202</v>
      </c>
      <c r="S34" s="113">
        <v>-4.5378571428571499</v>
      </c>
      <c r="T34" s="12"/>
      <c r="U34" s="12"/>
      <c r="V34" s="9"/>
      <c r="W34" s="9"/>
      <c r="X34" s="11"/>
    </row>
    <row r="35" spans="1:24" x14ac:dyDescent="0.25">
      <c r="A35" s="117">
        <v>1.05</v>
      </c>
      <c r="B35" s="10">
        <v>-2.72</v>
      </c>
      <c r="C35" s="9">
        <v>-2.83</v>
      </c>
      <c r="D35" s="12">
        <v>-2.95</v>
      </c>
      <c r="E35" s="113">
        <f t="shared" ref="E35:E52" si="2">AVERAGE(D35,F35)</f>
        <v>-3.01</v>
      </c>
      <c r="F35" s="9">
        <v>-3.07</v>
      </c>
      <c r="G35" s="9">
        <v>-3.2</v>
      </c>
      <c r="H35" s="9">
        <v>-3.33</v>
      </c>
      <c r="I35" s="12">
        <v>-3.48</v>
      </c>
      <c r="J35" s="9">
        <v>-3.63</v>
      </c>
      <c r="K35" s="9">
        <v>-3.8</v>
      </c>
      <c r="L35" s="11">
        <v>-3.98</v>
      </c>
      <c r="M35" s="116">
        <v>-3.0633333333333299</v>
      </c>
      <c r="N35" s="113">
        <v>-3.1783333333333301</v>
      </c>
      <c r="O35" s="113">
        <v>-3.2933333333333299</v>
      </c>
      <c r="P35" s="113">
        <f t="shared" ref="P35:P52" si="3">AVERAGE(O35,Q35)</f>
        <v>-3.6980952380952345</v>
      </c>
      <c r="Q35" s="113">
        <v>-4.1028571428571396</v>
      </c>
      <c r="R35" s="113">
        <v>-4.2539285714285704</v>
      </c>
      <c r="S35" s="113">
        <v>-4.4050000000000002</v>
      </c>
      <c r="T35" s="12"/>
      <c r="U35" s="12"/>
      <c r="V35" s="9"/>
      <c r="W35" s="9"/>
      <c r="X35" s="11"/>
    </row>
    <row r="36" spans="1:24" x14ac:dyDescent="0.25">
      <c r="A36" s="117">
        <v>1.0549999999999999</v>
      </c>
      <c r="B36" s="10">
        <v>-2.65</v>
      </c>
      <c r="C36" s="9">
        <v>-2.76</v>
      </c>
      <c r="D36" s="12">
        <v>-2.87</v>
      </c>
      <c r="E36" s="113">
        <f t="shared" si="2"/>
        <v>-2.93</v>
      </c>
      <c r="F36" s="9">
        <v>-2.99</v>
      </c>
      <c r="G36" s="9">
        <v>-3.12</v>
      </c>
      <c r="H36" s="9">
        <v>-3.25</v>
      </c>
      <c r="I36" s="12">
        <v>-3.39</v>
      </c>
      <c r="J36" s="9">
        <v>-3.53</v>
      </c>
      <c r="K36" s="9">
        <v>-3.7</v>
      </c>
      <c r="L36" s="11">
        <v>-3.88</v>
      </c>
      <c r="M36" s="116">
        <v>-2.98</v>
      </c>
      <c r="N36" s="113">
        <v>-3.09</v>
      </c>
      <c r="O36" s="113">
        <v>-3.2</v>
      </c>
      <c r="P36" s="113">
        <f t="shared" si="3"/>
        <v>-3.5978571428571451</v>
      </c>
      <c r="Q36" s="113">
        <v>-3.99571428571429</v>
      </c>
      <c r="R36" s="113">
        <v>-4.1424999999999903</v>
      </c>
      <c r="S36" s="113">
        <v>-4.2892857142857199</v>
      </c>
      <c r="T36" s="12"/>
      <c r="U36" s="12"/>
      <c r="V36" s="9"/>
      <c r="W36" s="9"/>
      <c r="X36" s="11"/>
    </row>
    <row r="37" spans="1:24" x14ac:dyDescent="0.25">
      <c r="A37" s="117">
        <v>1.06</v>
      </c>
      <c r="B37" s="10">
        <v>-2.59</v>
      </c>
      <c r="C37" s="9">
        <v>-2.69</v>
      </c>
      <c r="D37" s="12">
        <v>-2.8</v>
      </c>
      <c r="E37" s="113">
        <f t="shared" si="2"/>
        <v>-2.86</v>
      </c>
      <c r="F37" s="9">
        <v>-2.92</v>
      </c>
      <c r="G37" s="9">
        <v>-3.04</v>
      </c>
      <c r="H37" s="9">
        <v>-3.17</v>
      </c>
      <c r="I37" s="12">
        <v>-3.31</v>
      </c>
      <c r="J37" s="9">
        <v>-3.46</v>
      </c>
      <c r="K37" s="9">
        <v>-3.62</v>
      </c>
      <c r="L37" s="11">
        <v>-3.79</v>
      </c>
      <c r="M37" s="116">
        <v>-2.9033333333333302</v>
      </c>
      <c r="N37" s="113">
        <v>-3.0083333333333302</v>
      </c>
      <c r="O37" s="113">
        <v>-3.1133333333333302</v>
      </c>
      <c r="P37" s="113">
        <f t="shared" si="3"/>
        <v>-3.5116666666666649</v>
      </c>
      <c r="Q37" s="113">
        <v>-3.91</v>
      </c>
      <c r="R37" s="113">
        <v>-4.0549999999999997</v>
      </c>
      <c r="S37" s="113">
        <v>-4.2</v>
      </c>
      <c r="T37" s="12"/>
      <c r="U37" s="12"/>
      <c r="V37" s="9"/>
      <c r="W37" s="9"/>
      <c r="X37" s="11"/>
    </row>
    <row r="38" spans="1:24" x14ac:dyDescent="0.25">
      <c r="A38" s="117">
        <v>1.0649999999999999</v>
      </c>
      <c r="B38" s="10">
        <v>-2.5299999999999998</v>
      </c>
      <c r="C38" s="9">
        <v>-2.63</v>
      </c>
      <c r="D38" s="12">
        <v>-2.74</v>
      </c>
      <c r="E38" s="113">
        <f t="shared" si="2"/>
        <v>-2.7949999999999999</v>
      </c>
      <c r="F38" s="9">
        <v>-2.85</v>
      </c>
      <c r="G38" s="9">
        <v>-2.97</v>
      </c>
      <c r="H38" s="9">
        <v>-3.1</v>
      </c>
      <c r="I38" s="12">
        <v>-3.23</v>
      </c>
      <c r="J38" s="9">
        <v>-3.38</v>
      </c>
      <c r="K38" s="9">
        <v>-3.53</v>
      </c>
      <c r="L38" s="11">
        <v>-3.7</v>
      </c>
      <c r="M38" s="116">
        <v>-2.8433333333333302</v>
      </c>
      <c r="N38" s="113">
        <v>-2.9483333333333301</v>
      </c>
      <c r="O38" s="113">
        <v>-3.0533333333333301</v>
      </c>
      <c r="P38" s="113">
        <f t="shared" si="3"/>
        <v>-3.4345238095238102</v>
      </c>
      <c r="Q38" s="113">
        <v>-3.8157142857142898</v>
      </c>
      <c r="R38" s="113">
        <v>-3.9567857142857199</v>
      </c>
      <c r="S38" s="113">
        <v>-4.0978571428571504</v>
      </c>
      <c r="T38" s="12"/>
      <c r="U38" s="12"/>
      <c r="V38" s="9"/>
      <c r="W38" s="9"/>
      <c r="X38" s="11"/>
    </row>
    <row r="39" spans="1:24" x14ac:dyDescent="0.25">
      <c r="A39" s="117">
        <v>1.07</v>
      </c>
      <c r="B39" s="10">
        <v>-2.4700000000000002</v>
      </c>
      <c r="C39" s="9">
        <v>-2.57</v>
      </c>
      <c r="D39" s="12">
        <v>-2.68</v>
      </c>
      <c r="E39" s="113">
        <f t="shared" si="2"/>
        <v>-2.7350000000000003</v>
      </c>
      <c r="F39" s="9">
        <v>-2.79</v>
      </c>
      <c r="G39" s="9">
        <v>-2.91</v>
      </c>
      <c r="H39" s="9">
        <v>-3.03</v>
      </c>
      <c r="I39" s="12">
        <v>-3.17</v>
      </c>
      <c r="J39" s="9">
        <v>-3.31</v>
      </c>
      <c r="K39" s="9">
        <v>-3.46</v>
      </c>
      <c r="L39" s="11">
        <v>-3.62</v>
      </c>
      <c r="M39" s="116">
        <v>-2.7833333333333301</v>
      </c>
      <c r="N39" s="113">
        <v>-2.8883333333333301</v>
      </c>
      <c r="O39" s="113">
        <v>-2.9933333333333301</v>
      </c>
      <c r="P39" s="113">
        <f t="shared" si="3"/>
        <v>-3.3652380952380954</v>
      </c>
      <c r="Q39" s="113">
        <v>-3.7371428571428602</v>
      </c>
      <c r="R39" s="113">
        <v>-3.8753571428571498</v>
      </c>
      <c r="S39" s="113">
        <v>-4.0135714285714297</v>
      </c>
      <c r="T39" s="12"/>
      <c r="U39" s="12"/>
      <c r="V39" s="9"/>
      <c r="W39" s="9"/>
      <c r="X39" s="11"/>
    </row>
    <row r="40" spans="1:24" x14ac:dyDescent="0.25">
      <c r="A40" s="117">
        <v>1.08</v>
      </c>
      <c r="B40" s="10">
        <v>-2.38</v>
      </c>
      <c r="C40" s="9">
        <v>-2.4700000000000002</v>
      </c>
      <c r="D40" s="12">
        <v>-2.57</v>
      </c>
      <c r="E40" s="113">
        <f t="shared" si="2"/>
        <v>-2.625</v>
      </c>
      <c r="F40" s="9">
        <v>-2.68</v>
      </c>
      <c r="G40" s="9">
        <v>-2.8</v>
      </c>
      <c r="H40" s="9">
        <v>-2.91</v>
      </c>
      <c r="I40" s="12">
        <v>-3.04</v>
      </c>
      <c r="J40" s="9">
        <v>-3.18</v>
      </c>
      <c r="K40" s="9">
        <v>-3.33</v>
      </c>
      <c r="L40" s="11">
        <v>-3.48</v>
      </c>
      <c r="M40" s="116">
        <v>-2.66333333333333</v>
      </c>
      <c r="N40" s="113">
        <v>-2.7583333333333302</v>
      </c>
      <c r="O40" s="113">
        <v>-2.8533333333333299</v>
      </c>
      <c r="P40" s="113">
        <f t="shared" si="3"/>
        <v>-3.2230952380952349</v>
      </c>
      <c r="Q40" s="113">
        <v>-3.5928571428571399</v>
      </c>
      <c r="R40" s="113">
        <v>-3.72607142857143</v>
      </c>
      <c r="S40" s="113">
        <v>-3.85928571428571</v>
      </c>
      <c r="T40" s="12"/>
      <c r="U40" s="12"/>
      <c r="V40" s="9"/>
      <c r="W40" s="9"/>
      <c r="X40" s="11"/>
    </row>
    <row r="41" spans="1:24" x14ac:dyDescent="0.25">
      <c r="A41" s="117">
        <v>1.0900000000000001</v>
      </c>
      <c r="B41" s="10">
        <v>-2.2999999999999998</v>
      </c>
      <c r="C41" s="9">
        <v>-2.39</v>
      </c>
      <c r="D41" s="12">
        <v>-2.5</v>
      </c>
      <c r="E41" s="113">
        <f t="shared" si="2"/>
        <v>-2.5449999999999999</v>
      </c>
      <c r="F41" s="9">
        <v>-2.59</v>
      </c>
      <c r="G41" s="9">
        <v>-2.7</v>
      </c>
      <c r="H41" s="9">
        <v>-2.82</v>
      </c>
      <c r="I41" s="12">
        <v>-2.94</v>
      </c>
      <c r="J41" s="9">
        <v>-3.08</v>
      </c>
      <c r="K41" s="9">
        <v>-3.22</v>
      </c>
      <c r="L41" s="11">
        <v>-3.37</v>
      </c>
      <c r="M41" s="116">
        <v>-2.5966666666666698</v>
      </c>
      <c r="N41" s="113">
        <v>-2.6966666666666699</v>
      </c>
      <c r="O41" s="113">
        <v>-2.79666666666667</v>
      </c>
      <c r="P41" s="113">
        <f t="shared" si="3"/>
        <v>-3.138333333333335</v>
      </c>
      <c r="Q41" s="113">
        <v>-3.48</v>
      </c>
      <c r="R41" s="113">
        <v>-3.61</v>
      </c>
      <c r="S41" s="113">
        <v>-3.74</v>
      </c>
      <c r="T41" s="12"/>
      <c r="U41" s="12"/>
      <c r="V41" s="9"/>
      <c r="W41" s="9"/>
      <c r="X41" s="11"/>
    </row>
    <row r="42" spans="1:24" x14ac:dyDescent="0.25">
      <c r="A42" s="117">
        <v>1.1000000000000001</v>
      </c>
      <c r="B42" s="10">
        <v>-2.23</v>
      </c>
      <c r="C42" s="9">
        <v>-2.3199999999999998</v>
      </c>
      <c r="D42" s="12">
        <v>-2.41</v>
      </c>
      <c r="E42" s="113">
        <f t="shared" si="2"/>
        <v>-2.46</v>
      </c>
      <c r="F42" s="9">
        <v>-2.5099999999999998</v>
      </c>
      <c r="G42" s="9">
        <v>-2.62</v>
      </c>
      <c r="H42" s="9">
        <v>-2.73</v>
      </c>
      <c r="I42" s="12">
        <v>-2.86</v>
      </c>
      <c r="J42" s="9">
        <v>-2.98</v>
      </c>
      <c r="K42" s="9">
        <v>-3.13</v>
      </c>
      <c r="L42" s="11">
        <v>-3.27</v>
      </c>
      <c r="M42" s="116">
        <v>-2.5</v>
      </c>
      <c r="N42" s="113">
        <v>-2.59</v>
      </c>
      <c r="O42" s="113">
        <v>-2.68</v>
      </c>
      <c r="P42" s="113">
        <f t="shared" si="3"/>
        <v>-3.0292857142857148</v>
      </c>
      <c r="Q42" s="113">
        <v>-3.3785714285714299</v>
      </c>
      <c r="R42" s="113">
        <v>-3.50535714285714</v>
      </c>
      <c r="S42" s="113">
        <v>-3.6321428571428598</v>
      </c>
      <c r="T42" s="12"/>
      <c r="U42" s="12"/>
      <c r="V42" s="9"/>
      <c r="W42" s="9"/>
      <c r="X42" s="11"/>
    </row>
    <row r="43" spans="1:24" x14ac:dyDescent="0.25">
      <c r="A43" s="117">
        <v>1.1499999999999999</v>
      </c>
      <c r="B43" s="10">
        <v>-1.98</v>
      </c>
      <c r="C43" s="9">
        <v>-2.0499999999999998</v>
      </c>
      <c r="D43" s="12">
        <v>-2.14</v>
      </c>
      <c r="E43" s="113">
        <f t="shared" si="2"/>
        <v>-2.1850000000000001</v>
      </c>
      <c r="F43" s="9">
        <v>-2.23</v>
      </c>
      <c r="G43" s="9">
        <v>-2.3199999999999998</v>
      </c>
      <c r="H43" s="9">
        <v>-2.42</v>
      </c>
      <c r="I43" s="12">
        <v>-2.5299999999999998</v>
      </c>
      <c r="J43" s="9">
        <v>-2.65</v>
      </c>
      <c r="K43" s="9">
        <v>-2.77</v>
      </c>
      <c r="L43" s="11">
        <v>-2.92</v>
      </c>
      <c r="M43" s="116">
        <v>-2.2166666666666699</v>
      </c>
      <c r="N43" s="113">
        <v>-2.29666666666667</v>
      </c>
      <c r="O43" s="113">
        <v>-2.37666666666667</v>
      </c>
      <c r="P43" s="113">
        <f t="shared" si="3"/>
        <v>-2.6911904761904797</v>
      </c>
      <c r="Q43" s="113">
        <v>-3.0057142857142898</v>
      </c>
      <c r="R43" s="113">
        <v>-3.12</v>
      </c>
      <c r="S43" s="113">
        <v>-3.2342857142857202</v>
      </c>
      <c r="T43" s="12"/>
      <c r="U43" s="12"/>
      <c r="V43" s="9"/>
      <c r="W43" s="9"/>
      <c r="X43" s="11"/>
    </row>
    <row r="44" spans="1:24" x14ac:dyDescent="0.25">
      <c r="A44" s="117">
        <v>1.2</v>
      </c>
      <c r="B44" s="10">
        <v>-1.82</v>
      </c>
      <c r="C44" s="9">
        <v>-1.89</v>
      </c>
      <c r="D44" s="12">
        <v>-1.97</v>
      </c>
      <c r="E44" s="113">
        <f t="shared" si="2"/>
        <v>-2.0099999999999998</v>
      </c>
      <c r="F44" s="9">
        <v>-2.0499999999999998</v>
      </c>
      <c r="G44" s="9">
        <v>-2.14</v>
      </c>
      <c r="H44" s="9">
        <v>-2.23</v>
      </c>
      <c r="I44" s="12">
        <v>-2.33</v>
      </c>
      <c r="J44" s="9">
        <v>-2.44</v>
      </c>
      <c r="K44" s="9">
        <v>-2.5499999999999998</v>
      </c>
      <c r="L44" s="11">
        <v>-2.69</v>
      </c>
      <c r="M44" s="116">
        <v>-2.0433333333333299</v>
      </c>
      <c r="N44" s="113">
        <v>-2.1183333333333301</v>
      </c>
      <c r="O44" s="113">
        <v>-2.1933333333333298</v>
      </c>
      <c r="P44" s="113">
        <f t="shared" si="3"/>
        <v>-2.4809523809523801</v>
      </c>
      <c r="Q44" s="113">
        <v>-2.76857142857143</v>
      </c>
      <c r="R44" s="113">
        <v>-2.8739285714285701</v>
      </c>
      <c r="S44" s="113">
        <v>-2.9792857142857101</v>
      </c>
      <c r="T44" s="12"/>
      <c r="U44" s="12"/>
      <c r="V44" s="9"/>
      <c r="W44" s="9"/>
      <c r="X44" s="11"/>
    </row>
    <row r="45" spans="1:24" x14ac:dyDescent="0.25">
      <c r="A45" s="117">
        <v>1.25</v>
      </c>
      <c r="B45" s="10">
        <v>-1.7</v>
      </c>
      <c r="C45" s="9">
        <v>-1.77</v>
      </c>
      <c r="D45" s="12">
        <v>-1.85</v>
      </c>
      <c r="E45" s="113">
        <f t="shared" si="2"/>
        <v>-1.885</v>
      </c>
      <c r="F45" s="9">
        <v>-1.92</v>
      </c>
      <c r="G45" s="9">
        <v>-2.0099999999999998</v>
      </c>
      <c r="H45" s="9">
        <v>-2.09</v>
      </c>
      <c r="I45" s="12">
        <v>-2.19</v>
      </c>
      <c r="J45" s="9">
        <v>-2.29</v>
      </c>
      <c r="K45" s="9">
        <v>-2.4</v>
      </c>
      <c r="L45" s="11">
        <v>-2.5099999999999998</v>
      </c>
      <c r="M45" s="116">
        <v>-1.92333333333333</v>
      </c>
      <c r="N45" s="113">
        <v>-1.99833333333333</v>
      </c>
      <c r="O45" s="113">
        <v>-2.0733333333333301</v>
      </c>
      <c r="P45" s="113">
        <f t="shared" si="3"/>
        <v>-2.3338095238095198</v>
      </c>
      <c r="Q45" s="113">
        <v>-2.5942857142857099</v>
      </c>
      <c r="R45" s="113">
        <v>-2.6924999999999999</v>
      </c>
      <c r="S45" s="113">
        <v>-2.7907142857142899</v>
      </c>
      <c r="T45" s="12"/>
      <c r="U45" s="12"/>
      <c r="V45" s="9"/>
      <c r="W45" s="9"/>
      <c r="X45" s="11"/>
    </row>
    <row r="46" spans="1:24" x14ac:dyDescent="0.25">
      <c r="A46" s="117">
        <v>1.3</v>
      </c>
      <c r="B46" s="10">
        <v>-1.64</v>
      </c>
      <c r="C46" s="9">
        <v>-1.71</v>
      </c>
      <c r="D46" s="9">
        <v>-1.78</v>
      </c>
      <c r="E46" s="113">
        <f t="shared" si="2"/>
        <v>-1.82</v>
      </c>
      <c r="F46" s="9">
        <v>-1.86</v>
      </c>
      <c r="G46" s="9">
        <v>-1.94</v>
      </c>
      <c r="H46" s="9">
        <v>-2.02</v>
      </c>
      <c r="I46" s="12">
        <v>-2.11</v>
      </c>
      <c r="J46" s="9">
        <v>-2.21</v>
      </c>
      <c r="K46" s="9">
        <v>-2.3199999999999998</v>
      </c>
      <c r="L46" s="11">
        <v>-2.4300000000000002</v>
      </c>
      <c r="M46" s="116">
        <v>-1.85</v>
      </c>
      <c r="N46" s="113">
        <v>-1.92</v>
      </c>
      <c r="O46" s="113">
        <v>-1.99</v>
      </c>
      <c r="P46" s="113">
        <f t="shared" si="3"/>
        <v>-2.24857142857143</v>
      </c>
      <c r="Q46" s="113">
        <v>-2.5071428571428598</v>
      </c>
      <c r="R46" s="113">
        <v>-2.60214285714286</v>
      </c>
      <c r="S46" s="113">
        <v>-2.6971428571428602</v>
      </c>
      <c r="T46" s="12"/>
      <c r="U46" s="12"/>
      <c r="V46" s="9"/>
      <c r="W46" s="9"/>
      <c r="X46" s="11"/>
    </row>
    <row r="47" spans="1:24" x14ac:dyDescent="0.25">
      <c r="A47" s="117">
        <v>1.4</v>
      </c>
      <c r="B47" s="10">
        <v>-1.5</v>
      </c>
      <c r="C47" s="9">
        <v>-1.56</v>
      </c>
      <c r="D47" s="9">
        <v>-1.63</v>
      </c>
      <c r="E47" s="113">
        <f t="shared" si="2"/>
        <v>-1.66</v>
      </c>
      <c r="F47" s="9">
        <v>-1.69</v>
      </c>
      <c r="G47" s="9">
        <v>-1.77</v>
      </c>
      <c r="H47" s="9">
        <v>-1.85</v>
      </c>
      <c r="I47" s="9">
        <v>-1.93</v>
      </c>
      <c r="J47" s="9">
        <v>-2.02</v>
      </c>
      <c r="K47" s="9">
        <v>-2.11</v>
      </c>
      <c r="L47" s="11">
        <v>-2.2200000000000002</v>
      </c>
      <c r="M47" s="116">
        <v>-1.69333333333333</v>
      </c>
      <c r="N47" s="113">
        <v>-1.75833333333333</v>
      </c>
      <c r="O47" s="113">
        <v>-1.8233333333333299</v>
      </c>
      <c r="P47" s="113">
        <f t="shared" si="3"/>
        <v>-2.0566666666666649</v>
      </c>
      <c r="Q47" s="113">
        <v>-2.29</v>
      </c>
      <c r="R47" s="113">
        <v>-2.3771428571428599</v>
      </c>
      <c r="S47" s="113">
        <v>-2.46428571428571</v>
      </c>
      <c r="T47" s="12"/>
      <c r="U47" s="9"/>
      <c r="V47" s="9"/>
      <c r="W47" s="9"/>
      <c r="X47" s="11"/>
    </row>
    <row r="48" spans="1:24" x14ac:dyDescent="0.25">
      <c r="A48" s="117">
        <v>1.5</v>
      </c>
      <c r="B48" s="10">
        <v>-1.42</v>
      </c>
      <c r="C48" s="9">
        <v>-1.48</v>
      </c>
      <c r="D48" s="9">
        <v>-1.54</v>
      </c>
      <c r="E48" s="113">
        <f t="shared" si="2"/>
        <v>-1.5750000000000002</v>
      </c>
      <c r="F48" s="9">
        <v>-1.61</v>
      </c>
      <c r="G48" s="9">
        <v>-1.68</v>
      </c>
      <c r="H48" s="9">
        <v>-1.75</v>
      </c>
      <c r="I48" s="9">
        <v>-1.83</v>
      </c>
      <c r="J48" s="9">
        <v>-1.92</v>
      </c>
      <c r="K48" s="9">
        <v>-2.0099999999999998</v>
      </c>
      <c r="L48" s="11">
        <v>-2.11</v>
      </c>
      <c r="M48" s="116">
        <v>-1.6</v>
      </c>
      <c r="N48" s="113">
        <v>-1.66</v>
      </c>
      <c r="O48" s="113">
        <v>-1.72</v>
      </c>
      <c r="P48" s="113">
        <f t="shared" si="3"/>
        <v>-1.9485714285714302</v>
      </c>
      <c r="Q48" s="113">
        <v>-2.1771428571428602</v>
      </c>
      <c r="R48" s="113">
        <v>-2.2603571428571398</v>
      </c>
      <c r="S48" s="113">
        <v>-2.3435714285714302</v>
      </c>
      <c r="T48" s="12"/>
      <c r="U48" s="9"/>
      <c r="V48" s="9"/>
      <c r="W48" s="9"/>
      <c r="X48" s="11"/>
    </row>
    <row r="49" spans="1:24" x14ac:dyDescent="0.25">
      <c r="A49" s="117">
        <v>1.6</v>
      </c>
      <c r="B49" s="10">
        <v>-1.37</v>
      </c>
      <c r="C49" s="9">
        <v>-1.43</v>
      </c>
      <c r="D49" s="9">
        <v>-1.49</v>
      </c>
      <c r="E49" s="113">
        <f t="shared" si="2"/>
        <v>-1.52</v>
      </c>
      <c r="F49" s="9">
        <v>-1.55</v>
      </c>
      <c r="G49" s="9">
        <v>-1.62</v>
      </c>
      <c r="H49" s="9">
        <v>-1.69</v>
      </c>
      <c r="I49" s="9">
        <v>-1.76</v>
      </c>
      <c r="J49" s="9">
        <v>-1.85</v>
      </c>
      <c r="K49" s="9">
        <v>-1.93</v>
      </c>
      <c r="L49" s="11">
        <v>-2.0299999999999998</v>
      </c>
      <c r="M49" s="116">
        <v>-1.55</v>
      </c>
      <c r="N49" s="113">
        <v>-1.61</v>
      </c>
      <c r="O49" s="113">
        <v>-1.67</v>
      </c>
      <c r="P49" s="113">
        <f t="shared" si="3"/>
        <v>-1.8814285714285699</v>
      </c>
      <c r="Q49" s="113">
        <v>-2.0928571428571399</v>
      </c>
      <c r="R49" s="113">
        <v>-2.1721428571428598</v>
      </c>
      <c r="S49" s="113">
        <v>-2.25142857142857</v>
      </c>
      <c r="T49" s="12"/>
      <c r="U49" s="9"/>
      <c r="V49" s="9"/>
      <c r="W49" s="9"/>
      <c r="X49" s="11"/>
    </row>
    <row r="50" spans="1:24" x14ac:dyDescent="0.25">
      <c r="A50" s="117">
        <v>1.8</v>
      </c>
      <c r="B50" s="10">
        <v>-1.29</v>
      </c>
      <c r="C50" s="9">
        <v>-1.35</v>
      </c>
      <c r="D50" s="9">
        <v>-1.4</v>
      </c>
      <c r="E50" s="113">
        <f t="shared" si="2"/>
        <v>-1.43</v>
      </c>
      <c r="F50" s="9">
        <v>-1.46</v>
      </c>
      <c r="G50" s="9">
        <v>-1.53</v>
      </c>
      <c r="H50" s="9">
        <v>-1.59</v>
      </c>
      <c r="I50" s="9">
        <v>-1.67</v>
      </c>
      <c r="J50" s="9">
        <v>-1.75</v>
      </c>
      <c r="K50" s="9">
        <v>-1.83</v>
      </c>
      <c r="L50" s="11">
        <v>-1.92</v>
      </c>
      <c r="M50" s="116">
        <v>-1.4566666666666701</v>
      </c>
      <c r="N50" s="113">
        <v>-1.51166666666667</v>
      </c>
      <c r="O50" s="113">
        <v>-1.56666666666667</v>
      </c>
      <c r="P50" s="113">
        <f t="shared" si="3"/>
        <v>-1.77547619047619</v>
      </c>
      <c r="Q50" s="113">
        <v>-1.98428571428571</v>
      </c>
      <c r="R50" s="113">
        <v>-2.0607142857142899</v>
      </c>
      <c r="S50" s="113">
        <v>-2.1371428571428601</v>
      </c>
      <c r="T50" s="12"/>
      <c r="U50" s="9"/>
      <c r="V50" s="9"/>
      <c r="W50" s="9"/>
      <c r="X50" s="11"/>
    </row>
    <row r="51" spans="1:24" x14ac:dyDescent="0.25">
      <c r="A51" s="117">
        <v>2</v>
      </c>
      <c r="B51" s="10">
        <v>-1.25</v>
      </c>
      <c r="C51" s="9">
        <v>-1.3</v>
      </c>
      <c r="D51" s="9">
        <v>-1.35</v>
      </c>
      <c r="E51" s="113">
        <f t="shared" si="2"/>
        <v>-1.38</v>
      </c>
      <c r="F51" s="9">
        <v>-1.41</v>
      </c>
      <c r="G51" s="9">
        <v>-1.47</v>
      </c>
      <c r="H51" s="9">
        <v>-1.54</v>
      </c>
      <c r="I51" s="9">
        <v>-1.61</v>
      </c>
      <c r="J51" s="9">
        <v>-1.68</v>
      </c>
      <c r="K51" s="9">
        <v>-1.76</v>
      </c>
      <c r="L51" s="11">
        <v>-1.85</v>
      </c>
      <c r="M51" s="116">
        <v>-1.4</v>
      </c>
      <c r="N51" s="113">
        <v>-1.45</v>
      </c>
      <c r="O51" s="113">
        <v>-1.5</v>
      </c>
      <c r="P51" s="113">
        <f t="shared" si="3"/>
        <v>-1.7042857142857151</v>
      </c>
      <c r="Q51" s="113">
        <v>-1.9085714285714299</v>
      </c>
      <c r="R51" s="113">
        <v>-1.98142857142857</v>
      </c>
      <c r="S51" s="113">
        <v>-2.0542857142857098</v>
      </c>
      <c r="T51" s="12"/>
      <c r="U51" s="9"/>
      <c r="V51" s="9"/>
      <c r="W51" s="9"/>
      <c r="X51" s="11"/>
    </row>
    <row r="52" spans="1:24" x14ac:dyDescent="0.25">
      <c r="A52" s="115">
        <v>3</v>
      </c>
      <c r="B52" s="38">
        <v>-1.1499999999999999</v>
      </c>
      <c r="C52" s="15">
        <v>-1.2</v>
      </c>
      <c r="D52" s="15">
        <v>-1.25</v>
      </c>
      <c r="E52" s="113">
        <f t="shared" si="2"/>
        <v>-1.2749999999999999</v>
      </c>
      <c r="F52" s="15">
        <v>-1.3</v>
      </c>
      <c r="G52" s="15">
        <v>-1.36</v>
      </c>
      <c r="H52" s="15">
        <v>-1.42</v>
      </c>
      <c r="I52" s="15">
        <v>-1.49</v>
      </c>
      <c r="J52" s="15">
        <v>-1.56</v>
      </c>
      <c r="K52" s="15">
        <v>-1.63</v>
      </c>
      <c r="L52" s="16">
        <v>-1.71</v>
      </c>
      <c r="M52" s="114">
        <v>-1.3</v>
      </c>
      <c r="N52" s="112">
        <v>-1.35</v>
      </c>
      <c r="O52" s="112">
        <v>-1.4</v>
      </c>
      <c r="P52" s="113">
        <f t="shared" si="3"/>
        <v>-1.584285714285715</v>
      </c>
      <c r="Q52" s="112">
        <v>-1.76857142857143</v>
      </c>
      <c r="R52" s="112">
        <v>-1.83678571428571</v>
      </c>
      <c r="S52" s="112">
        <v>-1.905</v>
      </c>
      <c r="T52" s="111"/>
      <c r="U52" s="15"/>
      <c r="V52" s="15"/>
      <c r="W52" s="15"/>
      <c r="X52" s="16"/>
    </row>
  </sheetData>
  <mergeCells count="1">
    <mergeCell ref="A1:L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
  <sheetViews>
    <sheetView zoomScaleNormal="100" workbookViewId="0"/>
  </sheetViews>
  <sheetFormatPr defaultRowHeight="15" x14ac:dyDescent="0.25"/>
  <sheetData>
    <row r="1" spans="1:8" x14ac:dyDescent="0.25">
      <c r="A1" t="s">
        <v>167</v>
      </c>
    </row>
    <row r="2" spans="1:8" x14ac:dyDescent="0.25">
      <c r="A2" t="s">
        <v>166</v>
      </c>
      <c r="H2" t="s">
        <v>165</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AcroExch.Document.DC" shapeId="6145" r:id="rId4">
          <objectPr defaultSize="0" autoPict="0" r:id="rId5">
            <anchor moveWithCells="1">
              <from>
                <xdr:col>6</xdr:col>
                <xdr:colOff>447675</xdr:colOff>
                <xdr:row>3</xdr:row>
                <xdr:rowOff>152400</xdr:rowOff>
              </from>
              <to>
                <xdr:col>8</xdr:col>
                <xdr:colOff>542925</xdr:colOff>
                <xdr:row>13</xdr:row>
                <xdr:rowOff>0</xdr:rowOff>
              </to>
            </anchor>
          </objectPr>
        </oleObject>
      </mc:Choice>
      <mc:Fallback>
        <oleObject progId="AcroExch.Document.DC" shapeId="6145" r:id="rId4"/>
      </mc:Fallback>
    </mc:AlternateContent>
    <mc:AlternateContent xmlns:mc="http://schemas.openxmlformats.org/markup-compatibility/2006">
      <mc:Choice Requires="x14">
        <oleObject progId="AcroExch.Document.DC" shapeId="6146" r:id="rId6">
          <objectPr defaultSize="0" autoPict="0" r:id="rId7">
            <anchor moveWithCells="1">
              <from>
                <xdr:col>9</xdr:col>
                <xdr:colOff>57150</xdr:colOff>
                <xdr:row>3</xdr:row>
                <xdr:rowOff>161925</xdr:rowOff>
              </from>
              <to>
                <xdr:col>11</xdr:col>
                <xdr:colOff>180975</xdr:colOff>
                <xdr:row>13</xdr:row>
                <xdr:rowOff>0</xdr:rowOff>
              </to>
            </anchor>
          </objectPr>
        </oleObject>
      </mc:Choice>
      <mc:Fallback>
        <oleObject progId="AcroExch.Document.DC" shapeId="6146" r:id="rId6"/>
      </mc:Fallback>
    </mc:AlternateContent>
    <mc:AlternateContent xmlns:mc="http://schemas.openxmlformats.org/markup-compatibility/2006">
      <mc:Choice Requires="x14">
        <oleObject progId="AcroExch.Document.DC" shapeId="6147" r:id="rId8">
          <objectPr defaultSize="0" autoPict="0" r:id="rId9">
            <anchor moveWithCells="1">
              <from>
                <xdr:col>11</xdr:col>
                <xdr:colOff>342900</xdr:colOff>
                <xdr:row>4</xdr:row>
                <xdr:rowOff>0</xdr:rowOff>
              </from>
              <to>
                <xdr:col>13</xdr:col>
                <xdr:colOff>447675</xdr:colOff>
                <xdr:row>13</xdr:row>
                <xdr:rowOff>19050</xdr:rowOff>
              </to>
            </anchor>
          </objectPr>
        </oleObject>
      </mc:Choice>
      <mc:Fallback>
        <oleObject progId="AcroExch.Document.DC" shapeId="6147" r:id="rId8"/>
      </mc:Fallback>
    </mc:AlternateContent>
    <mc:AlternateContent xmlns:mc="http://schemas.openxmlformats.org/markup-compatibility/2006">
      <mc:Choice Requires="x14">
        <oleObject progId="AcroExch.Document.DC" shapeId="6148" r:id="rId10">
          <objectPr defaultSize="0" autoPict="0" r:id="rId11">
            <anchor moveWithCells="1">
              <from>
                <xdr:col>13</xdr:col>
                <xdr:colOff>504825</xdr:colOff>
                <xdr:row>4</xdr:row>
                <xdr:rowOff>19050</xdr:rowOff>
              </from>
              <to>
                <xdr:col>16</xdr:col>
                <xdr:colOff>38100</xdr:colOff>
                <xdr:row>13</xdr:row>
                <xdr:rowOff>66675</xdr:rowOff>
              </to>
            </anchor>
          </objectPr>
        </oleObject>
      </mc:Choice>
      <mc:Fallback>
        <oleObject progId="AcroExch.Document.DC" shapeId="6148" r:id="rId10"/>
      </mc:Fallback>
    </mc:AlternateContent>
    <mc:AlternateContent xmlns:mc="http://schemas.openxmlformats.org/markup-compatibility/2006">
      <mc:Choice Requires="x14">
        <oleObject progId="AcroExch.Document.DC" shapeId="6149" r:id="rId12">
          <objectPr defaultSize="0" autoPict="0" r:id="rId13">
            <anchor moveWithCells="1">
              <from>
                <xdr:col>11</xdr:col>
                <xdr:colOff>381000</xdr:colOff>
                <xdr:row>13</xdr:row>
                <xdr:rowOff>47625</xdr:rowOff>
              </from>
              <to>
                <xdr:col>13</xdr:col>
                <xdr:colOff>447675</xdr:colOff>
                <xdr:row>22</xdr:row>
                <xdr:rowOff>152400</xdr:rowOff>
              </to>
            </anchor>
          </objectPr>
        </oleObject>
      </mc:Choice>
      <mc:Fallback>
        <oleObject progId="AcroExch.Document.DC" shapeId="6149" r:id="rId12"/>
      </mc:Fallback>
    </mc:AlternateContent>
    <mc:AlternateContent xmlns:mc="http://schemas.openxmlformats.org/markup-compatibility/2006">
      <mc:Choice Requires="x14">
        <oleObject progId="AcroExch.Document.DC" shapeId="6150" r:id="rId14">
          <objectPr defaultSize="0" autoPict="0" r:id="rId15">
            <anchor moveWithCells="1">
              <from>
                <xdr:col>6</xdr:col>
                <xdr:colOff>419100</xdr:colOff>
                <xdr:row>13</xdr:row>
                <xdr:rowOff>104775</xdr:rowOff>
              </from>
              <to>
                <xdr:col>8</xdr:col>
                <xdr:colOff>533400</xdr:colOff>
                <xdr:row>22</xdr:row>
                <xdr:rowOff>114300</xdr:rowOff>
              </to>
            </anchor>
          </objectPr>
        </oleObject>
      </mc:Choice>
      <mc:Fallback>
        <oleObject progId="AcroExch.Document.DC" shapeId="6150" r:id="rId14"/>
      </mc:Fallback>
    </mc:AlternateContent>
    <mc:AlternateContent xmlns:mc="http://schemas.openxmlformats.org/markup-compatibility/2006">
      <mc:Choice Requires="x14">
        <oleObject progId="AcroExch.Document.DC" shapeId="6151" r:id="rId16">
          <objectPr defaultSize="0" autoPict="0" r:id="rId17">
            <anchor moveWithCells="1">
              <from>
                <xdr:col>9</xdr:col>
                <xdr:colOff>95250</xdr:colOff>
                <xdr:row>13</xdr:row>
                <xdr:rowOff>85725</xdr:rowOff>
              </from>
              <to>
                <xdr:col>11</xdr:col>
                <xdr:colOff>219075</xdr:colOff>
                <xdr:row>22</xdr:row>
                <xdr:rowOff>104775</xdr:rowOff>
              </to>
            </anchor>
          </objectPr>
        </oleObject>
      </mc:Choice>
      <mc:Fallback>
        <oleObject progId="AcroExch.Document.DC" shapeId="6151" r:id="rId1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Fundamental Equations</vt:lpstr>
      <vt:lpstr>Data</vt:lpstr>
      <vt:lpstr>Analysis</vt:lpstr>
      <vt:lpstr>Uncertainty</vt:lpstr>
      <vt:lpstr>Parameters</vt:lpstr>
      <vt:lpstr>Calculations</vt:lpstr>
      <vt:lpstr>Atomic Scattering</vt:lpstr>
      <vt:lpstr>Δf</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Casey Gilliams</dc:creator>
  <cp:lastModifiedBy>Mike</cp:lastModifiedBy>
  <dcterms:created xsi:type="dcterms:W3CDTF">2019-12-16T16:21:40Z</dcterms:created>
  <dcterms:modified xsi:type="dcterms:W3CDTF">2022-02-09T21:29:44Z</dcterms:modified>
</cp:coreProperties>
</file>