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35" windowWidth="11355" windowHeight="10230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BillOfMaterials!$A$1:$J$75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25725"/>
</workbook>
</file>

<file path=xl/calcChain.xml><?xml version="1.0" encoding="utf-8"?>
<calcChain xmlns="http://schemas.openxmlformats.org/spreadsheetml/2006/main">
  <c r="J74" i="2"/>
  <c r="J30"/>
  <c r="J31"/>
  <c r="J28"/>
  <c r="J29"/>
  <c r="J26"/>
  <c r="J27"/>
  <c r="J32"/>
  <c r="J70"/>
  <c r="J33"/>
  <c r="J34"/>
  <c r="J41"/>
  <c r="J42"/>
  <c r="J43"/>
  <c r="J40"/>
  <c r="J39"/>
  <c r="J38"/>
  <c r="J37"/>
  <c r="J44"/>
  <c r="J25"/>
  <c r="J35"/>
  <c r="J36"/>
  <c r="J47"/>
  <c r="J46"/>
  <c r="J45"/>
  <c r="J48"/>
  <c r="J49"/>
  <c r="J24"/>
  <c r="J50"/>
  <c r="J51"/>
  <c r="J52"/>
  <c r="J53"/>
  <c r="J71"/>
  <c r="J73"/>
  <c r="J72"/>
  <c r="J54"/>
  <c r="J55"/>
  <c r="J56"/>
  <c r="J57"/>
  <c r="J69"/>
  <c r="J68"/>
  <c r="J66"/>
  <c r="J67"/>
  <c r="J65"/>
  <c r="J64"/>
  <c r="J63"/>
  <c r="J62"/>
  <c r="J61"/>
  <c r="J59"/>
  <c r="J60"/>
  <c r="J23"/>
  <c r="J21"/>
  <c r="J22"/>
  <c r="J20"/>
  <c r="J19"/>
  <c r="J58"/>
  <c r="J23" i="4" l="1"/>
  <c r="J24"/>
  <c r="J25"/>
  <c r="J26"/>
  <c r="J27"/>
  <c r="J28"/>
  <c r="J29"/>
  <c r="J30"/>
  <c r="F31"/>
  <c r="E7" s="1"/>
  <c r="J22"/>
  <c r="J21"/>
  <c r="J20"/>
  <c r="J19"/>
  <c r="J18"/>
  <c r="J17"/>
  <c r="J16"/>
  <c r="J15"/>
  <c r="J14"/>
  <c r="J13"/>
  <c r="J12"/>
  <c r="J11"/>
  <c r="J31" l="1"/>
  <c r="E8" s="1"/>
  <c r="J11" i="2"/>
  <c r="J12"/>
  <c r="J13"/>
  <c r="J14"/>
  <c r="J15"/>
  <c r="J16"/>
  <c r="J17"/>
  <c r="J18"/>
  <c r="E75"/>
  <c r="C7" s="1"/>
  <c r="J75" l="1"/>
  <c r="C8" s="1"/>
</calcChain>
</file>

<file path=xl/sharedStrings.xml><?xml version="1.0" encoding="utf-8"?>
<sst xmlns="http://schemas.openxmlformats.org/spreadsheetml/2006/main" count="320" uniqueCount="250">
  <si>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</si>
  <si>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</si>
  <si>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</si>
  <si>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</si>
  <si>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</si>
  <si>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</si>
  <si>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</si>
  <si>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</si>
  <si>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</si>
  <si>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</si>
  <si>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</si>
  <si>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</si>
  <si>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</si>
  <si>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</si>
  <si>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</si>
  <si>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</si>
  <si>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</si>
  <si>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</si>
  <si>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</si>
  <si>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</si>
  <si>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</si>
  <si>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</si>
  <si>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</si>
  <si>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</si>
  <si>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</si>
  <si>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</si>
  <si>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</si>
  <si>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</si>
  <si>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</si>
  <si>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</si>
  <si>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</si>
  <si>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</si>
  <si>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</si>
  <si>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</si>
  <si>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</si>
  <si>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</si>
  <si>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</si>
  <si>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</si>
  <si>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</si>
  <si>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</si>
  <si>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</si>
  <si>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</si>
  <si>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</si>
  <si>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</si>
  <si>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</si>
  <si>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</si>
  <si>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</si>
  <si>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</si>
  <si>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</si>
  <si>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</si>
  <si>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</si>
  <si>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</si>
  <si>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</si>
  <si>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</si>
  <si>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</si>
  <si>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</si>
  <si>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</si>
  <si>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</si>
  <si>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</si>
  <si>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</si>
  <si>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</si>
  <si>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</si>
  <si>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</si>
  <si>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</si>
  <si>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</si>
  <si>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</si>
  <si>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</si>
  <si>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</si>
  <si>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[ T962A Controller ]</t>
  </si>
  <si>
    <t>https://www.digikey.com/product-detail/en/molex-llc/0393570002/WM7877-ND/946543</t>
  </si>
  <si>
    <t>WM7877-ND</t>
  </si>
  <si>
    <t>36-3527-ND</t>
  </si>
  <si>
    <t>https://www.digikey.com/product-detail/en/keystone-electronics/3527/36-3527-ND/316018</t>
  </si>
  <si>
    <t>455-2247-ND</t>
  </si>
  <si>
    <t>https://www.digikey.com/product-detail/en/jst-sales-america-inc/B2B-XH-A(LF)(SN)/455-2247-ND/1651045</t>
  </si>
  <si>
    <t>https://www.digikey.com/product-detail/en/jst-sales-america-inc/B4B-XH-A(LF)(SN)/455-2249-ND/1651047</t>
  </si>
  <si>
    <t>455-2249-ND</t>
  </si>
  <si>
    <t>WM4620-ND</t>
  </si>
  <si>
    <t>https://www.digikey.com/product-detail/en/molex-llc/0026604020/WM4620-ND/88712</t>
  </si>
  <si>
    <t>https://www.digikey.com/product-detail/en/molex-llc/0026604030/WM4621-ND/96502</t>
  </si>
  <si>
    <t>WM4621-ND</t>
  </si>
  <si>
    <t xml:space="preserve">S7004-ND </t>
  </si>
  <si>
    <t>https://www.digikey.com/product-detail/en/sullins-connector-solutions/PPTC061LFBN-RC/S7004-ND/810145</t>
  </si>
  <si>
    <t>https://www.digikey.com/products/en?keywords=68000-103HLF%20</t>
  </si>
  <si>
    <t>609-3461-ND</t>
  </si>
  <si>
    <t>609-3272-ND</t>
  </si>
  <si>
    <t>https://www.digikey.com/products/en?keywords=68001-106HLF%20</t>
  </si>
  <si>
    <t>https://www.digikey.com/products/en?keywords=%20%09%2068001-104HLF%20</t>
  </si>
  <si>
    <t>609-3271-ND</t>
  </si>
  <si>
    <t>https://www.digikey.com/product-detail/en/pui-audio-inc/AI-1223-TWT-5V-5-R/668-1458-ND/5011393</t>
  </si>
  <si>
    <t>668-1458-ND</t>
  </si>
  <si>
    <t>https://www.digikey.com/product-detail/en/te-connectivity-amp-connectors/1734035-2/A31727CT-ND/773789</t>
  </si>
  <si>
    <t>A31727CT-ND</t>
  </si>
  <si>
    <t>Buzzers Indicator, Internally Driven Magnetic 5V 30mA 2.3kHz 85dB @ 5V, 10cm Through Hole PC Pins (Buzzer)</t>
  </si>
  <si>
    <t>https://www.digikey.com/product-detail/en/analog-devices-inc/ADP2302ARDZ-5.0-R7/ADP2302ARDZ-5.0-R7CT-ND/2615949</t>
  </si>
  <si>
    <t>ADP2302ARDZ-5.0-R7CT-ND</t>
  </si>
  <si>
    <t>https://www.digikey.com/product-detail/en/analog-devices-inc/ADP2302ARDZ-3.3-R7/ADP2302ARDZ-3.3-R7CT-ND/2615948</t>
  </si>
  <si>
    <t>ADP2302ARDZ-3.3-R7CT-ND</t>
  </si>
  <si>
    <t>https://www.digikey.com/product-detail/en/texas-instruments/SN74HC138PWR/296-8228-1-ND/376673</t>
  </si>
  <si>
    <t>296-8228-1-ND</t>
  </si>
  <si>
    <t>https://www.digikey.com/products/en?keywords=579-MCP4901-E%2FMS%20</t>
  </si>
  <si>
    <t>MCP4901-E/MS-ND</t>
  </si>
  <si>
    <t>https://www.digikey.com/product-detail/en/microchip-technology/24FC64FT-I-OT/24FC64FT-I-OTCT-ND/2651408</t>
  </si>
  <si>
    <t>24FC64FT-I/OTCT-ND</t>
  </si>
  <si>
    <t>https://www.digikey.com/product-detail/en/taiyo-yuden/BRL3225T1R0M/587-2164-1-ND/2002862</t>
  </si>
  <si>
    <t>587-2164-1-ND</t>
  </si>
  <si>
    <t xml:space="preserve">  FIXED IND 1UH 2.2A 51.6 MOHM SMD </t>
  </si>
  <si>
    <t>https://www.digikey.com/product-detail/en/diodes-incorporated/B330B-13-F/B330B-FDICT-ND/724977</t>
  </si>
  <si>
    <t>B330B-FDICT-ND</t>
  </si>
  <si>
    <t>DIODE SCHOTTKY 30V 3A SMB</t>
  </si>
  <si>
    <t>https://www.digikey.com/product-detail/en/maxim-integrated/DS18B20U-/DS18B20U--ND/1017603</t>
  </si>
  <si>
    <t>DS18B20U+-ND</t>
  </si>
  <si>
    <t>SENSOR TEMPERATURE 1-WIRE 8UMAX</t>
  </si>
  <si>
    <t>https://www.digikey.com/product-detail/en/maxim-integrated/MAX31855KASA-T/MAX31855KASA-TCT-ND/2708805</t>
  </si>
  <si>
    <t>MAX31855KASA+TCT-ND</t>
  </si>
  <si>
    <t>IC CONV THERMOCOUPLE-DGTL 8SOIC</t>
  </si>
  <si>
    <t>https://www.digikey.com/product-detail/en/vishay-semiconductor-opto-division/VOM1271T/VOM1271TCT-ND/3588699</t>
  </si>
  <si>
    <t>VOM1271TCT-ND</t>
  </si>
  <si>
    <t>OPTOISOLATOR 4.5KV PHVOLT 4-SOP</t>
  </si>
  <si>
    <t>https://www.digikey.com/product-detail/en/comchip-technology/Z4DGP406L-HF/641-1502-1-ND/4386625</t>
  </si>
  <si>
    <t>641-1502-1-ND</t>
  </si>
  <si>
    <t>RECT BRIDGE GP 600V 4A Z4-D</t>
  </si>
  <si>
    <t>https://www.digikey.com/product-detail/en/microchip-technology/PIC32MZ2048EFH064-250I-PT/PIC32MZ2048EFH064-250I-PT-ND/6152256</t>
  </si>
  <si>
    <t>PIC32MZ2048EFH064-250I/PT-ND</t>
  </si>
  <si>
    <t>IC MCU 32BIT 2MB FLASH 64TQFP</t>
  </si>
  <si>
    <t>https://www.mouser.com/ProductDetail/511-STD15N50M2AG</t>
  </si>
  <si>
    <t xml:space="preserve">511-STD15N50M2AG </t>
  </si>
  <si>
    <t>MOSFET Automotive-grade N-channel 500 V, 0.325 Ohm</t>
  </si>
  <si>
    <t>https://www.mouser.com/ProductDetail/512-FL5160MX</t>
  </si>
  <si>
    <t xml:space="preserve">512-FL5160MX </t>
  </si>
  <si>
    <r>
      <t xml:space="preserve">6 Position Header Connector 0.100" (2.54mm) Through Hole Tin  </t>
    </r>
    <r>
      <rPr>
        <b/>
        <sz val="11"/>
        <rFont val="Arial"/>
        <family val="2"/>
        <scheme val="major"/>
      </rPr>
      <t>(prog. Header)</t>
    </r>
  </si>
  <si>
    <r>
      <t xml:space="preserve">2 Position Wire to Board Terminal Block Horizontal with Board 0.138" (3.50mm) Through Hole - </t>
    </r>
    <r>
      <rPr>
        <b/>
        <sz val="11"/>
        <rFont val="Arial"/>
        <family val="2"/>
        <scheme val="major"/>
      </rPr>
      <t>(TC connectors)</t>
    </r>
  </si>
  <si>
    <r>
      <t xml:space="preserve">Fuse Block 6.3A 250V 1 Circuit Cartridge PCB </t>
    </r>
    <r>
      <rPr>
        <b/>
        <sz val="11"/>
        <rFont val="Arial"/>
        <family val="2"/>
        <scheme val="major"/>
      </rPr>
      <t xml:space="preserve"> (5mmx20mm fuse holder)</t>
    </r>
  </si>
  <si>
    <r>
      <t>2 Positions Header Connector 0.098" (2.50mm) Through Hole Tin</t>
    </r>
    <r>
      <rPr>
        <b/>
        <sz val="11"/>
        <rFont val="Arial"/>
        <family val="2"/>
        <scheme val="major"/>
      </rPr>
      <t xml:space="preserve"> (CPU Fan &amp; Heater connector)</t>
    </r>
  </si>
  <si>
    <r>
      <t xml:space="preserve">4 Positions Header Connector 0.098" (2.50mm) Through Hole Tin  </t>
    </r>
    <r>
      <rPr>
        <b/>
        <sz val="11"/>
        <rFont val="Arial"/>
        <family val="2"/>
        <scheme val="major"/>
      </rPr>
      <t>(LEDs connector)</t>
    </r>
  </si>
  <si>
    <r>
      <t xml:space="preserve">2 Positions Header Connector 0.156" (3.96mm) Through Hole Tin  </t>
    </r>
    <r>
      <rPr>
        <b/>
        <sz val="11"/>
        <rFont val="Arial"/>
        <family val="2"/>
        <scheme val="major"/>
      </rPr>
      <t>(COOL Fan &amp; 9VAC connectors)</t>
    </r>
  </si>
  <si>
    <r>
      <t xml:space="preserve">3 Positions Header Connector 0.156" (3.96mm) Through Hole Tin </t>
    </r>
    <r>
      <rPr>
        <b/>
        <sz val="11"/>
        <rFont val="Arial"/>
        <family val="2"/>
        <scheme val="major"/>
      </rPr>
      <t xml:space="preserve"> (120VAC connector)</t>
    </r>
  </si>
  <si>
    <r>
      <t xml:space="preserve">6 Positions Header Connector 0.100" (2.54mm) Through Hole Gold or Gold, GXT  </t>
    </r>
    <r>
      <rPr>
        <b/>
        <sz val="11"/>
        <rFont val="Arial"/>
        <family val="2"/>
        <scheme val="major"/>
      </rPr>
      <t>(Keyboard connector)</t>
    </r>
  </si>
  <si>
    <r>
      <t xml:space="preserve">3 Positions Header Connector 0.100" (2.54mm) Through Hole Gold or Gold, GXT  </t>
    </r>
    <r>
      <rPr>
        <b/>
        <sz val="11"/>
        <rFont val="Arial"/>
        <family val="2"/>
        <scheme val="major"/>
      </rPr>
      <t>(RS232 voltage)</t>
    </r>
    <r>
      <rPr>
        <sz val="11"/>
        <rFont val="Arial"/>
        <family val="2"/>
        <scheme val="major"/>
      </rPr>
      <t xml:space="preserve"> </t>
    </r>
    <r>
      <rPr>
        <b/>
        <sz val="11"/>
        <rFont val="Arial"/>
        <family val="2"/>
        <scheme val="major"/>
      </rPr>
      <t>*** optional ***</t>
    </r>
  </si>
  <si>
    <r>
      <t xml:space="preserve">4 Positions Header Connector 0.100" (2.54mm) Through Hole Gold or Gold, GXT  </t>
    </r>
    <r>
      <rPr>
        <b/>
        <sz val="11"/>
        <rFont val="Arial"/>
        <family val="2"/>
        <scheme val="major"/>
      </rPr>
      <t>(RS232 connector)</t>
    </r>
    <r>
      <rPr>
        <sz val="11"/>
        <rFont val="Arial"/>
        <family val="2"/>
        <scheme val="major"/>
      </rPr>
      <t xml:space="preserve">  </t>
    </r>
    <r>
      <rPr>
        <b/>
        <sz val="11"/>
        <rFont val="Arial"/>
        <family val="2"/>
        <scheme val="major"/>
      </rPr>
      <t>*** optional ***</t>
    </r>
  </si>
  <si>
    <r>
      <t xml:space="preserve">USB - mini B USB 2.0 Receptacle Connector 5 Position Surface Mount, Right Angle </t>
    </r>
    <r>
      <rPr>
        <b/>
        <sz val="11"/>
        <rFont val="Arial"/>
        <family val="2"/>
        <scheme val="major"/>
      </rPr>
      <t xml:space="preserve"> (USB connector)</t>
    </r>
  </si>
  <si>
    <r>
      <rPr>
        <b/>
        <sz val="11"/>
        <rFont val="Arial"/>
        <family val="2"/>
        <scheme val="major"/>
      </rPr>
      <t>ADP2302-5.0</t>
    </r>
    <r>
      <rPr>
        <sz val="11"/>
        <rFont val="Arial"/>
        <family val="2"/>
        <scheme val="major"/>
      </rPr>
      <t>:  Buck Switching Regulator IC Positive Fixed 5V 1 Output 2A 8-SOIC (0.154", 3.90mm Width) Exposed Pad</t>
    </r>
  </si>
  <si>
    <r>
      <rPr>
        <b/>
        <sz val="11"/>
        <rFont val="Arial"/>
        <family val="2"/>
        <scheme val="major"/>
      </rPr>
      <t>ADP2302-3V3</t>
    </r>
    <r>
      <rPr>
        <sz val="11"/>
        <rFont val="Arial"/>
        <family val="2"/>
        <scheme val="major"/>
      </rPr>
      <t>:  Buck Switching Regulator IC Positive Fixed 3.3V 1 Output 2A 8-SOIC (0.154", 3.90mm Width) Exposed Pad</t>
    </r>
  </si>
  <si>
    <r>
      <rPr>
        <b/>
        <sz val="11"/>
        <rFont val="Arial"/>
        <family val="2"/>
        <scheme val="major"/>
      </rPr>
      <t>74HC138</t>
    </r>
    <r>
      <rPr>
        <sz val="11"/>
        <rFont val="Arial"/>
        <family val="2"/>
        <scheme val="major"/>
      </rPr>
      <t>:  Decoder/Demultiplexer 1 x 3:8 16-TSSOP</t>
    </r>
  </si>
  <si>
    <r>
      <rPr>
        <b/>
        <sz val="11"/>
        <rFont val="Arial"/>
        <family val="2"/>
        <scheme val="major"/>
      </rPr>
      <t>MCP4901</t>
    </r>
    <r>
      <rPr>
        <sz val="11"/>
        <rFont val="Arial"/>
        <family val="2"/>
        <scheme val="major"/>
      </rPr>
      <t xml:space="preserve">:  8 Bit Digital to Analog Converter 1 8-MSOP </t>
    </r>
  </si>
  <si>
    <r>
      <rPr>
        <b/>
        <sz val="11"/>
        <rFont val="Arial"/>
        <family val="2"/>
        <scheme val="major"/>
      </rPr>
      <t>24FC64</t>
    </r>
    <r>
      <rPr>
        <sz val="11"/>
        <rFont val="Arial"/>
        <family val="2"/>
        <scheme val="major"/>
      </rPr>
      <t xml:space="preserve">:  EEPROM Memory IC 64Kb (8K x 8) I²C 1MHz 400ns SOT-23-5 </t>
    </r>
  </si>
  <si>
    <t>https://www.digikey.com/product-detail/en/fox-electronics/F535L-24/631-1439-1-ND/4948639</t>
  </si>
  <si>
    <t>631-1439-1-ND</t>
  </si>
  <si>
    <t>https://www.digikey.com/product-detail/en/cts-frequency-controls/TC50L5I32K7680/CTX1185CT-ND/3511739</t>
  </si>
  <si>
    <t>CTX1185CT-ND</t>
  </si>
  <si>
    <r>
      <rPr>
        <b/>
        <sz val="11"/>
        <rFont val="Arial"/>
        <family val="2"/>
      </rPr>
      <t>24MHZ CLK</t>
    </r>
    <r>
      <rPr>
        <sz val="11"/>
        <rFont val="Arial"/>
        <family val="2"/>
      </rPr>
      <t>:  OSC XO 32.768KHZ CMOS SMD</t>
    </r>
  </si>
  <si>
    <r>
      <rPr>
        <b/>
        <sz val="11"/>
        <rFont val="Arial"/>
        <family val="2"/>
      </rPr>
      <t>32KHZ CLK</t>
    </r>
    <r>
      <rPr>
        <sz val="11"/>
        <rFont val="Arial"/>
        <family val="2"/>
      </rPr>
      <t>:  OSC XO 24.000MHZ HCMOS SMD</t>
    </r>
  </si>
  <si>
    <t>https://www.digikey.com/product-detail/en/on-semiconductor/MMBT2222ALT1G/MMBT2222ALT1GOSCT-ND/1139806</t>
  </si>
  <si>
    <t>MMBT2222ALT1GOSCT-ND</t>
  </si>
  <si>
    <t>TRANS NPN 40V 0.6A SOT23</t>
  </si>
  <si>
    <t>https://www.digikey.com/product-detail/en/rohm-semiconductor/SML-D12M8WT86/511-1578-1-ND/1641810</t>
  </si>
  <si>
    <t>511-1578-1-ND</t>
  </si>
  <si>
    <t>https://www.digikey.com/product-detail/en/osram-opto-semiconductors-inc/LB-Q39E-N1OO-35-1/475-2815-1-ND/2176354</t>
  </si>
  <si>
    <t>475-2815-1-ND</t>
  </si>
  <si>
    <r>
      <rPr>
        <b/>
        <sz val="11"/>
        <rFont val="Arial"/>
        <family val="2"/>
        <scheme val="major"/>
      </rPr>
      <t>POWER LED</t>
    </r>
    <r>
      <rPr>
        <sz val="11"/>
        <rFont val="Arial"/>
        <family val="2"/>
        <scheme val="major"/>
      </rPr>
      <t>:  LED BLUE DIFFUSED 0603 SMD</t>
    </r>
  </si>
  <si>
    <r>
      <rPr>
        <b/>
        <sz val="11"/>
        <rFont val="Arial"/>
        <family val="2"/>
      </rPr>
      <t>5V/3V LEDS</t>
    </r>
    <r>
      <rPr>
        <sz val="11"/>
        <rFont val="Arial"/>
        <family val="2"/>
      </rPr>
      <t>:  LED GREEN DIFFUSED 0603 SMD</t>
    </r>
  </si>
  <si>
    <t>https://www.digikey.com/products/en?keywords=1175-1612-ND%20</t>
  </si>
  <si>
    <r>
      <t xml:space="preserve">20 Positions Header Connector 0.100" (2.54mm) Through Hole Gold  </t>
    </r>
    <r>
      <rPr>
        <b/>
        <sz val="11"/>
        <rFont val="Arial"/>
        <family val="2"/>
        <scheme val="major"/>
      </rPr>
      <t xml:space="preserve"> (LCD connector)</t>
    </r>
  </si>
  <si>
    <t xml:space="preserve">1175-1612-ND </t>
  </si>
  <si>
    <t>https://www.digikey.com/product-detail/en/on-semiconductor/1N914BWS/1N914BWSCT-ND/1873823</t>
  </si>
  <si>
    <t>1N914BWSCT-ND</t>
  </si>
  <si>
    <t>DIODE GEN PURP 75V 150MA SOD323F</t>
  </si>
  <si>
    <t>https://www.digikey.com/product-detail/en/tdk-corporation/MLZ2012N100LT000/445-6762-1-ND/2523583</t>
  </si>
  <si>
    <t>445-6762-1-ND</t>
  </si>
  <si>
    <t>FIXED IND 10UH 500MA 300 MOHM</t>
  </si>
  <si>
    <t>https://www.digikey.com/product-detail/en/laird-signal-integrity-products/MI0805K400R-10/240-2389-1-ND/806749</t>
  </si>
  <si>
    <t>240-2389-1-ND</t>
  </si>
  <si>
    <t>FERRITE BEAD 40 OHM 0805 1LN</t>
  </si>
  <si>
    <t>https://www.digikey.com/product-detail/en/panasonic-electronic-components/EEU-FR1C471B/P15342CT-ND/3072222</t>
  </si>
  <si>
    <t>P15342CT-ND</t>
  </si>
  <si>
    <t>CAP ALUM 470UF 20% 16V RADIAL</t>
  </si>
  <si>
    <t>https://www.digikey.com/product-detail/en/nichicon/UMA1C470MDD/493-5949-ND/2598621</t>
  </si>
  <si>
    <t>493-5949-ND</t>
  </si>
  <si>
    <t>CAP ALUM 47UF 20% 16V RADIAL</t>
  </si>
  <si>
    <t>https://www.digikey.com/product-detail/en/bourns-inc/3296W-1-103LF/3296W-103LF-ND/1088045</t>
  </si>
  <si>
    <t>3296W-103LF-ND</t>
  </si>
  <si>
    <t>TRIMMER 10K OHM 0.5W PC PIN</t>
  </si>
  <si>
    <t>https://www.digikey.com/product-detail/en/murata-electronics-north-america/GRM32ER60J476ME20L/490-1887-1-ND/587274</t>
  </si>
  <si>
    <t>490-1887-1-ND</t>
  </si>
  <si>
    <t>CAP CER 47UF 6.3V X5R 1210</t>
  </si>
  <si>
    <t>https://www.digikey.com/product-detail/en/murata-electronics-north-america/GRM21BR61E335KA12L/490-8313-1-ND/4380607</t>
  </si>
  <si>
    <t>490-8313-1-ND</t>
  </si>
  <si>
    <t>CAP CER 3.3UF 25V X5R 0805</t>
  </si>
  <si>
    <t>https://www.digikey.com/product-detail/en/murata-electronics-north-america/GRM188R71H223KA01D/490-1517-1-ND/587858</t>
  </si>
  <si>
    <t>490-1517-1-ND</t>
  </si>
  <si>
    <t>CAP CER 0.022UF 50V X7R 0603</t>
  </si>
  <si>
    <t>https://www.digikey.com/product-detail/en/murata-electronics-north-america/GRM21BR61C106KE15L/490-3886-1-ND/965928</t>
  </si>
  <si>
    <t>490-3886-1-ND</t>
  </si>
  <si>
    <t>CAP CER 10UF 16V X5R 0805</t>
  </si>
  <si>
    <t>https://www.digikey.com/product-detail/en/murata-electronics-north-america/GRM188R71H103KA01D/490-1512-1-ND/587862</t>
  </si>
  <si>
    <t>490-1512-1-ND</t>
  </si>
  <si>
    <r>
      <t xml:space="preserve">CAP CER 10000PF 50V X7R 0603  </t>
    </r>
    <r>
      <rPr>
        <b/>
        <sz val="11"/>
        <rFont val="Arial"/>
        <family val="2"/>
      </rPr>
      <t>(.01uF)</t>
    </r>
  </si>
  <si>
    <t>https://www.digikey.com/product-detail/en/murata-electronics-north-america/GRM188R61H104KA93D/490-16336-1-ND/7363318</t>
  </si>
  <si>
    <t>490-16336-1-ND</t>
  </si>
  <si>
    <t>CAP CER 0.1UF 50V X5R 0603</t>
  </si>
  <si>
    <t>https://www.digikey.com/product-detail/en/panasonic-electronic-components/ERJ-3GEY0R00V/P0.0GCT-ND/134711</t>
  </si>
  <si>
    <t>P0.0GCT-ND</t>
  </si>
  <si>
    <t>RES SMD 0 OHM JUMPER 1/10W 0603</t>
  </si>
  <si>
    <t>https://www.digikey.com/product-detail/en/panasonic-electronic-components/ERJ-6GEY0R00V/P0.0ACT-ND/82955</t>
  </si>
  <si>
    <t>P0.0ACT-ND</t>
  </si>
  <si>
    <t>RES SMD 0 OHM JUMPER 1/8W 0805</t>
  </si>
  <si>
    <t>https://www.digikey.com/product-detail/en/panasonic-electronic-components/ERJ-3GEYJ101V/P100GCT-ND/134714</t>
  </si>
  <si>
    <t>P100GCT-ND</t>
  </si>
  <si>
    <t>RES SMD 100 OHM 5% 1/10W 0603</t>
  </si>
  <si>
    <t>https://www.digikey.com/product-detail/en/panasonic-electronic-components/ERJ-3GEYJ104V/P100KGCT-ND/134878</t>
  </si>
  <si>
    <t>P100KGCT-ND</t>
  </si>
  <si>
    <t>RES SMD 100K OHM 5% 1/10W 0603</t>
  </si>
  <si>
    <t>https://www.digikey.com/product-detail/en/panasonic-electronic-components/ERJ-3GEYJ103V/P10KGCT-ND/134717</t>
  </si>
  <si>
    <t>P10KGCT-ND</t>
  </si>
  <si>
    <t>RES SMD 10K OHM 5% 1/10W 0603</t>
  </si>
  <si>
    <t>https://www.mouser.com/ProductDetail/667-ERJ-P06F1004V</t>
  </si>
  <si>
    <t xml:space="preserve">ERJ-P06F1004V </t>
  </si>
  <si>
    <t>SMD 0805 1.0Mohms 0.5W - **400V **</t>
  </si>
  <si>
    <t>https://www.digikey.com/product-detail/en/panasonic-electronic-components/ERJ-3GEYJ102V/P1.0KGCT-ND/134874</t>
  </si>
  <si>
    <t>P1.0KGCT-ND</t>
  </si>
  <si>
    <t>RES SMD 1K OHM 5% 1/10W 0603</t>
  </si>
  <si>
    <t>https://www.digikey.com/product-detail/en/panasonic-electronic-components/ERJ-3GEYJ241V/P240GCT-ND/134760</t>
  </si>
  <si>
    <t>P240GCT-ND</t>
  </si>
  <si>
    <t>RES SMD 240 OHM 5% 1/10W 0603</t>
  </si>
  <si>
    <t>https://www.digikey.com/product-detail/en/panasonic-electronic-components/ERJ-3GEYJ222V/P2.2KGCT-ND/135077</t>
  </si>
  <si>
    <t>P2.2KGCT-ND</t>
  </si>
  <si>
    <t>RES SMD 2.2K OHM 5% 1/10W 0603</t>
  </si>
  <si>
    <t>https://www.digikey.com/product-detail/en/panasonic-electronic-components/ERJ-3GEYJ200V/P20GCT-ND/134656</t>
  </si>
  <si>
    <t>P20GCT-ND</t>
  </si>
  <si>
    <t>RES SMD 20 OHM 5% 1/10W 0603</t>
  </si>
  <si>
    <t>https://www.digikey.com/product-detail/en/panasonic-electronic-components/ERJ-3GEYJ202V/P2.0KGCT-ND/135064</t>
  </si>
  <si>
    <t>P2.0KGCT-ND</t>
  </si>
  <si>
    <t>RES SMD 2K OHM 5% 1/10W 0603</t>
  </si>
  <si>
    <t>https://www.digikey.com/product-detail/en/panasonic-electronic-components/ERJ-3GEYJ331V/P330GCT-ND/134778</t>
  </si>
  <si>
    <t>P330GCT-ND</t>
  </si>
  <si>
    <t>RES SMD 330 OHM 5% 1/10W 0603</t>
  </si>
  <si>
    <t>https://www.digikey.com/products/en?keywords=P390GCT-ND%20</t>
  </si>
  <si>
    <t>P390GCT-ND</t>
  </si>
  <si>
    <t>RES SMD 390 OHM 5% 1/10W 0603</t>
  </si>
  <si>
    <t>https://www.digikey.com/product-detail/en/panasonic-electronic-components/ERJ-3GEYJ472V/P4.7KGCT-ND/135199</t>
  </si>
  <si>
    <t>P4.7KGCT-ND</t>
  </si>
  <si>
    <t>RES SMD 4.7K OHM 5% 1/10W 0603</t>
  </si>
  <si>
    <t>https://www.digikey.com/product-detail/en/panasonic-electronic-components/ERJ-3EKF49R9V/P49.9HCT-ND/198412</t>
  </si>
  <si>
    <t>P49.9HCT-ND</t>
  </si>
  <si>
    <t>RES SMD 49.9 OHM 1% 1/10W 0603</t>
  </si>
  <si>
    <t>https://www.mouser.com/ProductDetail/512-FL5150MX</t>
  </si>
  <si>
    <r>
      <rPr>
        <b/>
        <sz val="11"/>
        <rFont val="Arial"/>
        <family val="2"/>
        <scheme val="major"/>
      </rPr>
      <t>FL5160</t>
    </r>
    <r>
      <rPr>
        <sz val="11"/>
        <rFont val="Arial"/>
        <family val="2"/>
        <scheme val="major"/>
      </rPr>
      <t xml:space="preserve">:  Switching Controllers AC Dimmer Controller  </t>
    </r>
    <r>
      <rPr>
        <b/>
        <sz val="11"/>
        <rFont val="Arial"/>
        <family val="2"/>
        <scheme val="major"/>
      </rPr>
      <t>*** 60 HZ REGIONS ***</t>
    </r>
  </si>
  <si>
    <r>
      <rPr>
        <b/>
        <sz val="11"/>
        <rFont val="Arial"/>
        <family val="2"/>
        <scheme val="major"/>
      </rPr>
      <t>FL5150</t>
    </r>
    <r>
      <rPr>
        <sz val="11"/>
        <rFont val="Arial"/>
        <family val="2"/>
        <scheme val="major"/>
      </rPr>
      <t xml:space="preserve">:  Switching Controllers AC Dimmer Controller  </t>
    </r>
    <r>
      <rPr>
        <b/>
        <sz val="11"/>
        <rFont val="Arial"/>
        <family val="2"/>
        <scheme val="major"/>
      </rPr>
      <t>*** 50 HZ REGIONS ***</t>
    </r>
  </si>
  <si>
    <t xml:space="preserve">512-FL5150MX </t>
  </si>
  <si>
    <t>T962A Controller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</si>
</sst>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[$-409]d\-mmm\-yy;@"/>
    <numFmt numFmtId="167" formatCode="[$-409]dd\-mmm\-yy;@"/>
  </numFmts>
  <fonts count="29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b/>
      <sz val="11"/>
      <name val="Arial"/>
      <family val="2"/>
    </font>
    <font>
      <b/>
      <sz val="11"/>
      <name val="Arial"/>
      <family val="2"/>
      <scheme val="major"/>
    </font>
    <font>
      <u/>
      <sz val="11"/>
      <color indexed="12"/>
      <name val="Arial"/>
      <family val="2"/>
      <scheme val="major"/>
    </font>
    <font>
      <sz val="11"/>
      <color rgb="FF9C6500"/>
      <name val="Trebuchet MS"/>
      <family val="2"/>
      <scheme val="minor"/>
    </font>
    <font>
      <sz val="10"/>
      <name val="Trebuchet MS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7" fillId="6" borderId="0" applyNumberFormat="0" applyBorder="0" applyAlignment="0" applyProtection="0"/>
  </cellStyleXfs>
  <cellXfs count="97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4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4" fontId="7" fillId="4" borderId="0" xfId="0" applyNumberFormat="1" applyFont="1" applyFill="1" applyBorder="1" applyAlignment="1">
      <alignment horizontal="center" vertical="top"/>
    </xf>
    <xf numFmtId="164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4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6" fontId="10" fillId="2" borderId="1" xfId="0" applyNumberFormat="1" applyFont="1" applyFill="1" applyBorder="1" applyAlignment="1">
      <alignment horizontal="center" vertical="top" wrapText="1"/>
    </xf>
    <xf numFmtId="166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7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5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5" fillId="0" borderId="0" xfId="0" applyFont="1" applyFill="1" applyBorder="1" applyAlignment="1"/>
    <xf numFmtId="0" fontId="0" fillId="0" borderId="0" xfId="0" applyAlignment="1"/>
    <xf numFmtId="0" fontId="24" fillId="0" borderId="0" xfId="0" applyFont="1"/>
    <xf numFmtId="0" fontId="7" fillId="0" borderId="0" xfId="0" applyFont="1" applyFill="1" applyAlignment="1">
      <alignment vertical="top" wrapText="1"/>
    </xf>
    <xf numFmtId="0" fontId="15" fillId="0" borderId="0" xfId="0" applyFont="1" applyFill="1" applyAlignment="1">
      <alignment horizontal="left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wrapText="1"/>
    </xf>
    <xf numFmtId="0" fontId="15" fillId="0" borderId="0" xfId="0" applyFont="1" applyFill="1" applyAlignment="1"/>
    <xf numFmtId="0" fontId="15" fillId="0" borderId="0" xfId="0" applyFont="1" applyAlignment="1"/>
    <xf numFmtId="0" fontId="15" fillId="0" borderId="0" xfId="0" applyFont="1" applyAlignment="1">
      <alignment horizontal="left" wrapText="1"/>
    </xf>
    <xf numFmtId="0" fontId="15" fillId="0" borderId="0" xfId="0" applyFont="1" applyAlignment="1">
      <alignment vertical="top" wrapText="1"/>
    </xf>
    <xf numFmtId="0" fontId="26" fillId="0" borderId="0" xfId="2" applyFont="1" applyFill="1" applyBorder="1" applyAlignment="1" applyProtection="1">
      <alignment vertical="top" wrapText="1"/>
    </xf>
    <xf numFmtId="0" fontId="2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left"/>
    </xf>
    <xf numFmtId="0" fontId="15" fillId="5" borderId="0" xfId="0" applyFont="1" applyFill="1" applyBorder="1" applyAlignment="1">
      <alignment vertical="top" wrapText="1"/>
    </xf>
    <xf numFmtId="0" fontId="15" fillId="5" borderId="0" xfId="0" applyFont="1" applyFill="1" applyAlignment="1">
      <alignment vertical="top" wrapText="1"/>
    </xf>
    <xf numFmtId="0" fontId="7" fillId="5" borderId="0" xfId="0" applyFont="1" applyFill="1" applyBorder="1" applyAlignment="1">
      <alignment vertical="top" wrapText="1"/>
    </xf>
    <xf numFmtId="0" fontId="7" fillId="5" borderId="0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top"/>
    </xf>
    <xf numFmtId="0" fontId="7" fillId="5" borderId="0" xfId="0" applyFont="1" applyFill="1" applyBorder="1"/>
    <xf numFmtId="44" fontId="7" fillId="5" borderId="0" xfId="1" applyFont="1" applyFill="1" applyBorder="1" applyAlignment="1">
      <alignment vertical="top"/>
    </xf>
    <xf numFmtId="164" fontId="7" fillId="5" borderId="0" xfId="0" applyNumberFormat="1" applyFont="1" applyFill="1" applyBorder="1" applyAlignment="1">
      <alignment horizontal="center" vertical="top"/>
    </xf>
    <xf numFmtId="0" fontId="15" fillId="0" borderId="0" xfId="0" applyFont="1" applyFill="1" applyAlignment="1">
      <alignment wrapText="1"/>
    </xf>
    <xf numFmtId="0" fontId="7" fillId="5" borderId="0" xfId="0" applyFont="1" applyFill="1" applyAlignment="1">
      <alignment vertical="top" wrapText="1"/>
    </xf>
    <xf numFmtId="164" fontId="28" fillId="4" borderId="0" xfId="0" applyNumberFormat="1" applyFont="1" applyFill="1" applyBorder="1" applyAlignment="1">
      <alignment horizontal="center" vertical="top"/>
    </xf>
    <xf numFmtId="0" fontId="15" fillId="7" borderId="0" xfId="0" applyFont="1" applyFill="1" applyAlignment="1"/>
    <xf numFmtId="0" fontId="0" fillId="7" borderId="0" xfId="0" applyFill="1"/>
    <xf numFmtId="0" fontId="15" fillId="7" borderId="0" xfId="0" applyFont="1" applyFill="1" applyAlignment="1">
      <alignment vertical="center" wrapText="1"/>
    </xf>
    <xf numFmtId="0" fontId="7" fillId="7" borderId="0" xfId="0" applyFont="1" applyFill="1" applyAlignment="1">
      <alignment vertical="top" wrapText="1"/>
    </xf>
    <xf numFmtId="0" fontId="7" fillId="7" borderId="0" xfId="0" applyNumberFormat="1" applyFont="1" applyFill="1" applyBorder="1" applyAlignment="1">
      <alignment horizontal="center" vertical="center"/>
    </xf>
    <xf numFmtId="0" fontId="7" fillId="7" borderId="0" xfId="0" applyNumberFormat="1" applyFont="1" applyFill="1" applyBorder="1" applyAlignment="1">
      <alignment horizontal="center" vertical="top"/>
    </xf>
    <xf numFmtId="0" fontId="7" fillId="7" borderId="0" xfId="0" applyFont="1" applyFill="1" applyBorder="1"/>
    <xf numFmtId="44" fontId="7" fillId="7" borderId="0" xfId="1" applyFont="1" applyFill="1" applyBorder="1" applyAlignment="1">
      <alignment vertical="top"/>
    </xf>
    <xf numFmtId="0" fontId="28" fillId="7" borderId="0" xfId="0" applyFont="1" applyFill="1" applyAlignment="1">
      <alignment vertical="top" wrapText="1"/>
    </xf>
    <xf numFmtId="0" fontId="28" fillId="7" borderId="0" xfId="0" applyNumberFormat="1" applyFont="1" applyFill="1" applyBorder="1" applyAlignment="1">
      <alignment horizontal="center" vertical="center"/>
    </xf>
    <xf numFmtId="0" fontId="28" fillId="7" borderId="0" xfId="0" applyNumberFormat="1" applyFont="1" applyFill="1" applyBorder="1" applyAlignment="1">
      <alignment horizontal="center" vertical="top"/>
    </xf>
    <xf numFmtId="0" fontId="28" fillId="7" borderId="0" xfId="0" applyFont="1" applyFill="1" applyBorder="1"/>
    <xf numFmtId="44" fontId="28" fillId="7" borderId="0" xfId="1" applyFont="1" applyFill="1" applyBorder="1" applyAlignment="1">
      <alignment vertical="top"/>
    </xf>
  </cellXfs>
  <cellStyles count="4">
    <cellStyle name="Currency" xfId="1" builtinId="4"/>
    <cellStyle name="Hyperlink" xfId="2" builtinId="8"/>
    <cellStyle name="Neutral" xfId="3" builtinId="28" hidden="1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protection locked="1" hidden="0"/>
    </dxf>
    <dxf>
      <alignment vertical="top" textRotation="0" indent="0" relativeIndent="255" justifyLastLine="0" shrinkToFit="0" readingOrder="0"/>
    </dxf>
    <dxf>
      <alignment horizontal="left" vertical="top" textRotation="0" indent="0" relativeIndent="255" justifyLastLine="0" shrinkToFit="0" readingOrder="0"/>
    </dxf>
    <dxf>
      <alignment horizontal="center" vertical="top" textRotation="0" indent="0" relativeIndent="255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relativeIndent="255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0</xdr:row>
      <xdr:rowOff>152400</xdr:rowOff>
    </xdr:from>
    <xdr:to>
      <xdr:col>9</xdr:col>
      <xdr:colOff>437823</xdr:colOff>
      <xdr:row>7</xdr:row>
      <xdr:rowOff>190293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0" y="152400"/>
          <a:ext cx="2619048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J75" totalsRowCount="1" headerRowDxfId="53" dataDxfId="52" tableBorderDxfId="51">
  <tableColumns count="10">
    <tableColumn id="2" name="Part #" dataDxfId="50" totalsRowDxfId="9"/>
    <tableColumn id="1" name="Part Name" totalsRowLabel="Total" dataDxfId="49" totalsRowDxfId="8"/>
    <tableColumn id="10" name="Description" dataDxfId="48" totalsRowDxfId="7"/>
    <tableColumn id="4" name="Revision" dataDxfId="47" totalsRowDxfId="6"/>
    <tableColumn id="5" name="Qty" totalsRowFunction="sum" dataDxfId="46" totalsRowDxfId="5"/>
    <tableColumn id="7" name="Units" dataDxfId="45" totalsRowDxfId="4"/>
    <tableColumn id="12" name="Picture" dataDxfId="44" totalsRowDxfId="3"/>
    <tableColumn id="8" name="Supplier" dataDxfId="43" totalsRowDxfId="2"/>
    <tableColumn id="6" name="Unit Cost" dataDxfId="42" totalsRowDxfId="1" dataCellStyle="Currency"/>
    <tableColumn id="3" name="Cost" totalsRowFunction="sum" dataDxfId="41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C26" totalsRowShown="0" headerRowDxfId="40" dataDxfId="38" headerRowBorderDxfId="39" tableBorderDxfId="37" totalsRowBorderDxfId="36">
  <tableColumns count="3">
    <tableColumn id="1" name="Revision" dataDxfId="35"/>
    <tableColumn id="2" name="Revision Summary" dataDxfId="34"/>
    <tableColumn id="3" name="Approval Da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0:J31" totalsRowCount="1" headerRowDxfId="32" dataDxfId="31" tableBorderDxfId="30">
  <tableColumns count="10">
    <tableColumn id="4" name="Category" dataDxfId="29" totalsRowDxfId="28"/>
    <tableColumn id="2" name="Part #" dataDxfId="27" totalsRowDxfId="26"/>
    <tableColumn id="9" name="Elem ID" dataDxfId="25" totalsRowDxfId="24"/>
    <tableColumn id="1" name="Part Name" totalsRowLabel="Total" dataDxfId="23" totalsRowDxfId="22"/>
    <tableColumn id="10" name="Color" dataDxfId="21" totalsRowDxfId="20"/>
    <tableColumn id="5" name="Qty" totalsRowFunction="sum" dataDxfId="19" totalsRowDxfId="18"/>
    <tableColumn id="7" name="Units" dataDxfId="17" totalsRowDxfId="16"/>
    <tableColumn id="12" name="Picture" dataDxfId="15" totalsRowDxfId="14"/>
    <tableColumn id="6" name="Unit Cost" dataDxfId="13" totalsRowDxfId="12" dataCellStyle="Currency"/>
    <tableColumn id="3" name="Cost" totalsRowFunction="sum" dataDxfId="11" totalsRowDxfId="1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512-FL5160MX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digikey.com/product-detail/en/texas-instruments/SN74HC138PWR/296-8228-1-ND/376673" TargetMode="External"/><Relationship Id="rId1" Type="http://schemas.openxmlformats.org/officeDocument/2006/relationships/hyperlink" Target="http://www.vertex42.com/ExcelTemplates/free-timesheet-template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mouser.com/ProductDetail/512-FL5150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7"/>
  <sheetViews>
    <sheetView showGridLines="0" tabSelected="1" zoomScaleNormal="100" workbookViewId="0">
      <selection activeCell="C3" sqref="C3"/>
    </sheetView>
  </sheetViews>
  <sheetFormatPr defaultRowHeight="15.75"/>
  <cols>
    <col min="1" max="1" width="30.375" customWidth="1"/>
    <col min="2" max="2" width="52.25" style="2" customWidth="1"/>
    <col min="3" max="3" width="42.5" style="2" customWidth="1"/>
    <col min="4" max="4" width="8.625" style="2" hidden="1" customWidth="1"/>
    <col min="5" max="5" width="8.25" customWidth="1"/>
    <col min="6" max="6" width="6.375" customWidth="1"/>
    <col min="7" max="7" width="10.125" customWidth="1"/>
    <col min="8" max="8" width="13.5" hidden="1" customWidth="1"/>
    <col min="9" max="9" width="8.75" customWidth="1"/>
    <col min="10" max="10" width="8.625" style="2" customWidth="1"/>
    <col min="11" max="11" width="11.375" style="2" customWidth="1"/>
    <col min="12" max="12" width="22.625" customWidth="1"/>
    <col min="13" max="13" width="10.25" style="2" customWidth="1"/>
    <col min="14" max="14" width="14.375" style="2" customWidth="1"/>
    <col min="15" max="16384" width="9" style="2"/>
  </cols>
  <sheetData>
    <row r="1" spans="1:12" ht="27" customHeight="1">
      <c r="A1" s="54" t="s">
        <v>68</v>
      </c>
      <c r="C1" s="4"/>
      <c r="D1"/>
      <c r="E1" s="4"/>
      <c r="F1" s="4"/>
      <c r="G1" s="4"/>
      <c r="H1" s="4"/>
      <c r="I1" s="4"/>
      <c r="J1" s="4"/>
      <c r="L1" s="2"/>
    </row>
    <row r="2" spans="1:12" ht="15" customHeight="1">
      <c r="A2" s="2"/>
      <c r="E2" s="2"/>
      <c r="F2" s="2"/>
      <c r="G2" s="5"/>
      <c r="H2" s="5"/>
      <c r="I2" s="2"/>
      <c r="L2" s="5"/>
    </row>
    <row r="3" spans="1:12" ht="16.5">
      <c r="A3" s="2"/>
      <c r="B3" s="35" t="s">
        <v>20</v>
      </c>
      <c r="C3" s="36" t="s">
        <v>249</v>
      </c>
      <c r="E3" s="2"/>
      <c r="F3" s="2"/>
      <c r="G3" s="6" t="s">
        <v>0</v>
      </c>
      <c r="H3" s="6"/>
      <c r="I3" s="2"/>
      <c r="L3" s="7"/>
    </row>
    <row r="4" spans="1:12" ht="18">
      <c r="A4" s="2"/>
      <c r="B4" s="37" t="s">
        <v>19</v>
      </c>
      <c r="C4" s="38"/>
      <c r="D4" s="14"/>
      <c r="F4" s="2"/>
      <c r="G4" s="2"/>
      <c r="H4" s="2"/>
      <c r="I4" s="2"/>
      <c r="L4" s="2"/>
    </row>
    <row r="5" spans="1:12" ht="18">
      <c r="A5" s="2"/>
      <c r="B5" s="37" t="s">
        <v>24</v>
      </c>
      <c r="C5" s="38"/>
      <c r="D5" s="14"/>
      <c r="F5" s="2"/>
      <c r="G5" s="2"/>
      <c r="H5" s="2"/>
      <c r="I5" s="2"/>
      <c r="L5" s="2"/>
    </row>
    <row r="6" spans="1:12" ht="16.5">
      <c r="A6" s="2"/>
      <c r="B6" s="37" t="s">
        <v>23</v>
      </c>
      <c r="C6" s="39"/>
      <c r="E6" s="1"/>
      <c r="F6" s="1"/>
      <c r="G6" s="2"/>
      <c r="H6" s="2"/>
      <c r="I6" s="1"/>
      <c r="J6" s="1"/>
      <c r="L6" s="2"/>
    </row>
    <row r="7" spans="1:12" ht="16.5">
      <c r="A7" s="2"/>
      <c r="B7" s="37" t="s">
        <v>55</v>
      </c>
      <c r="C7" s="40">
        <f>Table1[[#Totals],[Qty]]</f>
        <v>185</v>
      </c>
      <c r="E7" s="1"/>
      <c r="F7" s="1"/>
      <c r="G7" s="2"/>
      <c r="H7" s="2"/>
      <c r="I7" s="1"/>
      <c r="J7" s="1"/>
      <c r="L7" s="2"/>
    </row>
    <row r="8" spans="1:12" ht="16.5">
      <c r="A8" s="2"/>
      <c r="B8" s="41" t="s">
        <v>22</v>
      </c>
      <c r="C8" s="42">
        <f>Table1[[#Totals],[Cost]]</f>
        <v>84.148000000000025</v>
      </c>
      <c r="E8" s="1"/>
      <c r="F8" s="1"/>
      <c r="G8" s="2"/>
      <c r="H8" s="2"/>
      <c r="I8" s="1"/>
      <c r="J8" s="1"/>
      <c r="L8" s="2"/>
    </row>
    <row r="9" spans="1:12" ht="15">
      <c r="A9" s="2"/>
      <c r="E9" s="1"/>
      <c r="F9" s="1"/>
      <c r="G9" s="2"/>
      <c r="H9" s="2"/>
      <c r="I9" s="1"/>
      <c r="J9" s="1"/>
      <c r="L9" s="2"/>
    </row>
    <row r="10" spans="1:12" ht="19.5" customHeight="1">
      <c r="A10" s="19" t="s">
        <v>3</v>
      </c>
      <c r="B10" s="19" t="s">
        <v>2</v>
      </c>
      <c r="C10" s="19" t="s">
        <v>56</v>
      </c>
      <c r="D10" s="21" t="s">
        <v>25</v>
      </c>
      <c r="E10" s="9" t="s">
        <v>11</v>
      </c>
      <c r="F10" s="9" t="s">
        <v>12</v>
      </c>
      <c r="G10" s="9" t="s">
        <v>4</v>
      </c>
      <c r="H10" s="9" t="s">
        <v>13</v>
      </c>
      <c r="I10" s="9" t="s">
        <v>1</v>
      </c>
      <c r="J10" s="9" t="s">
        <v>9</v>
      </c>
      <c r="L10" s="2"/>
    </row>
    <row r="11" spans="1:12" ht="50.1" customHeight="1">
      <c r="A11" s="70" t="s">
        <v>81</v>
      </c>
      <c r="B11" s="61" t="s">
        <v>82</v>
      </c>
      <c r="C11" s="61" t="s">
        <v>130</v>
      </c>
      <c r="D11" s="17"/>
      <c r="E11" s="71">
        <v>1</v>
      </c>
      <c r="F11" s="10"/>
      <c r="G11" s="8"/>
      <c r="H11" s="8"/>
      <c r="I11" s="13">
        <v>0.52</v>
      </c>
      <c r="J11" s="15">
        <f>Table1[[#This Row],[Qty]]*Table1[[#This Row],[Unit Cost]]</f>
        <v>0.52</v>
      </c>
      <c r="L11" s="2"/>
    </row>
    <row r="12" spans="1:12" ht="50.1" customHeight="1">
      <c r="A12" s="65" t="s">
        <v>70</v>
      </c>
      <c r="B12" s="61" t="s">
        <v>69</v>
      </c>
      <c r="C12" s="67" t="s">
        <v>131</v>
      </c>
      <c r="D12" s="17"/>
      <c r="E12" s="71">
        <v>4</v>
      </c>
      <c r="F12" s="10"/>
      <c r="G12" s="8"/>
      <c r="H12" s="8"/>
      <c r="I12" s="13">
        <v>1.1000000000000001</v>
      </c>
      <c r="J12" s="15">
        <f>Table1[[#This Row],[Qty]]*Table1[[#This Row],[Unit Cost]]</f>
        <v>4.4000000000000004</v>
      </c>
      <c r="L12" s="2"/>
    </row>
    <row r="13" spans="1:12" ht="50.1" customHeight="1">
      <c r="A13" s="63" t="s">
        <v>71</v>
      </c>
      <c r="B13" s="61" t="s">
        <v>72</v>
      </c>
      <c r="C13" s="61" t="s">
        <v>132</v>
      </c>
      <c r="D13" s="17"/>
      <c r="E13" s="71">
        <v>1</v>
      </c>
      <c r="F13" s="10"/>
      <c r="G13" s="8"/>
      <c r="H13" s="8"/>
      <c r="I13" s="13">
        <v>1.31</v>
      </c>
      <c r="J13" s="15">
        <f>Table1[[#This Row],[Qty]]*Table1[[#This Row],[Unit Cost]]</f>
        <v>1.31</v>
      </c>
      <c r="L13" s="2"/>
    </row>
    <row r="14" spans="1:12" ht="50.1" customHeight="1">
      <c r="A14" s="65" t="s">
        <v>73</v>
      </c>
      <c r="B14" s="61" t="s">
        <v>74</v>
      </c>
      <c r="C14" s="61" t="s">
        <v>133</v>
      </c>
      <c r="D14" s="17"/>
      <c r="E14" s="71">
        <v>2</v>
      </c>
      <c r="F14" s="10"/>
      <c r="G14" s="8"/>
      <c r="H14" s="8"/>
      <c r="I14" s="13">
        <v>0.15</v>
      </c>
      <c r="J14" s="15">
        <f>Table1[[#This Row],[Qty]]*Table1[[#This Row],[Unit Cost]]</f>
        <v>0.3</v>
      </c>
      <c r="L14" s="2"/>
    </row>
    <row r="15" spans="1:12" ht="50.1" customHeight="1">
      <c r="A15" s="65" t="s">
        <v>76</v>
      </c>
      <c r="B15" s="61" t="s">
        <v>75</v>
      </c>
      <c r="C15" s="61" t="s">
        <v>134</v>
      </c>
      <c r="D15" s="17"/>
      <c r="E15" s="71">
        <v>1</v>
      </c>
      <c r="F15" s="10"/>
      <c r="G15" s="8"/>
      <c r="H15" s="8"/>
      <c r="I15" s="13">
        <v>0.21</v>
      </c>
      <c r="J15" s="15">
        <f>Table1[[#This Row],[Qty]]*Table1[[#This Row],[Unit Cost]]</f>
        <v>0.21</v>
      </c>
      <c r="L15" s="2"/>
    </row>
    <row r="16" spans="1:12" ht="50.1" customHeight="1">
      <c r="A16" s="65" t="s">
        <v>77</v>
      </c>
      <c r="B16" s="61" t="s">
        <v>78</v>
      </c>
      <c r="C16" s="61" t="s">
        <v>135</v>
      </c>
      <c r="D16" s="17"/>
      <c r="E16" s="71">
        <v>2</v>
      </c>
      <c r="F16" s="10"/>
      <c r="G16" s="8"/>
      <c r="H16" s="8"/>
      <c r="I16" s="13">
        <v>0.26</v>
      </c>
      <c r="J16" s="15">
        <f>Table1[[#This Row],[Qty]]*Table1[[#This Row],[Unit Cost]]</f>
        <v>0.52</v>
      </c>
      <c r="L16" s="2"/>
    </row>
    <row r="17" spans="1:12" ht="50.1" customHeight="1">
      <c r="A17" s="65" t="s">
        <v>80</v>
      </c>
      <c r="B17" s="61" t="s">
        <v>79</v>
      </c>
      <c r="C17" s="61" t="s">
        <v>136</v>
      </c>
      <c r="D17" s="17"/>
      <c r="E17" s="71">
        <v>1</v>
      </c>
      <c r="F17" s="10"/>
      <c r="G17" s="8"/>
      <c r="H17" s="8"/>
      <c r="I17" s="13">
        <v>0.36</v>
      </c>
      <c r="J17" s="15">
        <f>Table1[[#This Row],[Qty]]*Table1[[#This Row],[Unit Cost]]</f>
        <v>0.36</v>
      </c>
      <c r="L17" s="2"/>
    </row>
    <row r="18" spans="1:12" ht="50.1" customHeight="1">
      <c r="A18" s="56" t="s">
        <v>163</v>
      </c>
      <c r="B18" s="61" t="s">
        <v>161</v>
      </c>
      <c r="C18" s="61" t="s">
        <v>162</v>
      </c>
      <c r="D18" s="17"/>
      <c r="E18" s="71">
        <v>1</v>
      </c>
      <c r="F18" s="10"/>
      <c r="G18" s="8"/>
      <c r="H18" s="8"/>
      <c r="I18" s="13">
        <v>0.67</v>
      </c>
      <c r="J18" s="15">
        <f>Table1[[#This Row],[Qty]]*Table1[[#This Row],[Unit Cost]]</f>
        <v>0.67</v>
      </c>
      <c r="L18" s="2"/>
    </row>
    <row r="19" spans="1:12" ht="50.1" customHeight="1">
      <c r="A19" s="65" t="s">
        <v>85</v>
      </c>
      <c r="B19" s="61" t="s">
        <v>86</v>
      </c>
      <c r="C19" s="61" t="s">
        <v>137</v>
      </c>
      <c r="D19" s="17"/>
      <c r="E19" s="71">
        <v>1</v>
      </c>
      <c r="F19" s="10"/>
      <c r="G19" s="8"/>
      <c r="H19" s="8"/>
      <c r="I19" s="13">
        <v>0.35</v>
      </c>
      <c r="J19" s="15">
        <f>Table1[[#This Row],[Qty]]*Table1[[#This Row],[Unit Cost]]</f>
        <v>0.35</v>
      </c>
      <c r="L19" s="2"/>
    </row>
    <row r="20" spans="1:12" ht="50.1" customHeight="1">
      <c r="A20" s="65" t="s">
        <v>84</v>
      </c>
      <c r="B20" s="61" t="s">
        <v>83</v>
      </c>
      <c r="C20" s="61" t="s">
        <v>138</v>
      </c>
      <c r="D20" s="17"/>
      <c r="E20" s="71">
        <v>1</v>
      </c>
      <c r="F20" s="10"/>
      <c r="G20" s="8"/>
      <c r="H20" s="8"/>
      <c r="I20" s="13">
        <v>0.28999999999999998</v>
      </c>
      <c r="J20" s="15">
        <f>Table1[[#This Row],[Qty]]*Table1[[#This Row],[Unit Cost]]</f>
        <v>0.28999999999999998</v>
      </c>
      <c r="L20" s="2"/>
    </row>
    <row r="21" spans="1:12" ht="50.1" customHeight="1">
      <c r="A21" s="65" t="s">
        <v>88</v>
      </c>
      <c r="B21" s="61" t="s">
        <v>87</v>
      </c>
      <c r="C21" s="61" t="s">
        <v>139</v>
      </c>
      <c r="D21" s="17"/>
      <c r="E21" s="71">
        <v>1</v>
      </c>
      <c r="F21" s="10"/>
      <c r="G21" s="8"/>
      <c r="H21" s="8"/>
      <c r="I21" s="13">
        <v>0.32</v>
      </c>
      <c r="J21" s="15">
        <f>Table1[[#This Row],[Qty]]*Table1[[#This Row],[Unit Cost]]</f>
        <v>0.32</v>
      </c>
      <c r="L21" s="2"/>
    </row>
    <row r="22" spans="1:12" ht="50.1" customHeight="1">
      <c r="A22" s="65" t="s">
        <v>92</v>
      </c>
      <c r="B22" s="61" t="s">
        <v>91</v>
      </c>
      <c r="C22" s="61" t="s">
        <v>140</v>
      </c>
      <c r="D22" s="17"/>
      <c r="E22" s="71">
        <v>1</v>
      </c>
      <c r="F22" s="10"/>
      <c r="G22" s="8"/>
      <c r="H22" s="8"/>
      <c r="I22" s="13">
        <v>2.11</v>
      </c>
      <c r="J22" s="15">
        <f>Table1[[#This Row],[Qty]]*Table1[[#This Row],[Unit Cost]]</f>
        <v>2.11</v>
      </c>
      <c r="L22" s="2"/>
    </row>
    <row r="23" spans="1:12" ht="50.1" customHeight="1">
      <c r="A23" s="65" t="s">
        <v>90</v>
      </c>
      <c r="B23" s="61" t="s">
        <v>89</v>
      </c>
      <c r="C23" s="61" t="s">
        <v>93</v>
      </c>
      <c r="D23" s="17"/>
      <c r="E23" s="71">
        <v>1</v>
      </c>
      <c r="F23" s="10"/>
      <c r="G23" s="8"/>
      <c r="H23" s="8"/>
      <c r="I23" s="13">
        <v>1.51</v>
      </c>
      <c r="J23" s="15">
        <f>Table1[[#This Row],[Qty]]*Table1[[#This Row],[Unit Cost]]</f>
        <v>1.51</v>
      </c>
      <c r="L23" s="2"/>
    </row>
    <row r="24" spans="1:12" ht="50.1" customHeight="1">
      <c r="A24" s="72"/>
      <c r="B24" s="73"/>
      <c r="C24" s="74"/>
      <c r="D24" s="75"/>
      <c r="E24" s="76"/>
      <c r="F24" s="77"/>
      <c r="G24" s="78"/>
      <c r="H24" s="78"/>
      <c r="I24" s="79"/>
      <c r="J24" s="80">
        <f>Table1[[#This Row],[Qty]]*Table1[[#This Row],[Unit Cost]]</f>
        <v>0</v>
      </c>
      <c r="L24" s="2"/>
    </row>
    <row r="25" spans="1:12" ht="50.1" customHeight="1">
      <c r="A25" t="s">
        <v>180</v>
      </c>
      <c r="B25" s="61" t="s">
        <v>179</v>
      </c>
      <c r="C25" t="s">
        <v>181</v>
      </c>
      <c r="D25" s="17"/>
      <c r="E25" s="71">
        <v>1</v>
      </c>
      <c r="F25" s="10"/>
      <c r="G25" s="8"/>
      <c r="H25" s="8"/>
      <c r="I25" s="13">
        <v>2.41</v>
      </c>
      <c r="J25" s="15">
        <f>Table1[[#This Row],[Qty]]*Table1[[#This Row],[Unit Cost]]</f>
        <v>2.41</v>
      </c>
      <c r="L25" s="2"/>
    </row>
    <row r="26" spans="1:12" ht="50.1" customHeight="1">
      <c r="A26" t="s">
        <v>225</v>
      </c>
      <c r="B26" s="61" t="s">
        <v>224</v>
      </c>
      <c r="C26" t="s">
        <v>226</v>
      </c>
      <c r="D26" s="17"/>
      <c r="E26" s="71">
        <v>1</v>
      </c>
      <c r="F26" s="10"/>
      <c r="G26" s="8"/>
      <c r="H26" s="8"/>
      <c r="I26" s="13">
        <v>0.1</v>
      </c>
      <c r="J26" s="15">
        <f>Table1[[#This Row],[Qty]]*Table1[[#This Row],[Unit Cost]]</f>
        <v>0.1</v>
      </c>
      <c r="L26" s="2"/>
    </row>
    <row r="27" spans="1:12" ht="50.1" customHeight="1">
      <c r="A27" t="s">
        <v>228</v>
      </c>
      <c r="B27" s="61" t="s">
        <v>227</v>
      </c>
      <c r="C27" t="s">
        <v>229</v>
      </c>
      <c r="D27" s="17"/>
      <c r="E27" s="71">
        <v>7</v>
      </c>
      <c r="F27" s="10"/>
      <c r="G27" s="8"/>
      <c r="H27" s="8"/>
      <c r="I27" s="13">
        <v>0.1</v>
      </c>
      <c r="J27" s="15">
        <f>Table1[[#This Row],[Qty]]*Table1[[#This Row],[Unit Cost]]</f>
        <v>0.70000000000000007</v>
      </c>
      <c r="L27" s="2"/>
    </row>
    <row r="28" spans="1:12" ht="50.1" customHeight="1">
      <c r="A28" t="s">
        <v>231</v>
      </c>
      <c r="B28" s="61" t="s">
        <v>230</v>
      </c>
      <c r="C28" t="s">
        <v>232</v>
      </c>
      <c r="D28" s="17"/>
      <c r="E28" s="71">
        <v>2</v>
      </c>
      <c r="F28" s="10"/>
      <c r="G28" s="8"/>
      <c r="H28" s="8"/>
      <c r="I28" s="13">
        <v>0.1</v>
      </c>
      <c r="J28" s="15">
        <f>Table1[[#This Row],[Qty]]*Table1[[#This Row],[Unit Cost]]</f>
        <v>0.2</v>
      </c>
      <c r="L28" s="2"/>
    </row>
    <row r="29" spans="1:12" ht="50.1" customHeight="1">
      <c r="A29" t="s">
        <v>234</v>
      </c>
      <c r="B29" s="61" t="s">
        <v>233</v>
      </c>
      <c r="C29" t="s">
        <v>235</v>
      </c>
      <c r="D29" s="17"/>
      <c r="E29" s="71">
        <v>2</v>
      </c>
      <c r="F29" s="10"/>
      <c r="G29" s="8"/>
      <c r="H29" s="8"/>
      <c r="I29" s="13">
        <v>0.1</v>
      </c>
      <c r="J29" s="15">
        <f>Table1[[#This Row],[Qty]]*Table1[[#This Row],[Unit Cost]]</f>
        <v>0.2</v>
      </c>
      <c r="L29" s="2"/>
    </row>
    <row r="30" spans="1:12" ht="50.1" customHeight="1">
      <c r="A30" t="s">
        <v>237</v>
      </c>
      <c r="B30" s="61" t="s">
        <v>236</v>
      </c>
      <c r="C30" t="s">
        <v>238</v>
      </c>
      <c r="D30" s="17"/>
      <c r="E30" s="71">
        <v>1</v>
      </c>
      <c r="F30" s="10"/>
      <c r="G30" s="8"/>
      <c r="H30" s="8"/>
      <c r="I30" s="13">
        <v>0.1</v>
      </c>
      <c r="J30" s="15">
        <f>Table1[[#This Row],[Qty]]*Table1[[#This Row],[Unit Cost]]</f>
        <v>0.1</v>
      </c>
      <c r="L30" s="2"/>
    </row>
    <row r="31" spans="1:12" ht="50.1" customHeight="1">
      <c r="A31" s="60" t="s">
        <v>240</v>
      </c>
      <c r="B31" s="61" t="s">
        <v>239</v>
      </c>
      <c r="C31" t="s">
        <v>241</v>
      </c>
      <c r="D31" s="17"/>
      <c r="E31" s="71">
        <v>12</v>
      </c>
      <c r="F31" s="10"/>
      <c r="G31" s="8"/>
      <c r="H31" s="8"/>
      <c r="I31" s="13">
        <v>0.1</v>
      </c>
      <c r="J31" s="15">
        <f>Table1[[#This Row],[Qty]]*Table1[[#This Row],[Unit Cost]]</f>
        <v>1.2000000000000002</v>
      </c>
      <c r="L31" s="2"/>
    </row>
    <row r="32" spans="1:12" ht="50.1" customHeight="1">
      <c r="A32" s="60" t="s">
        <v>243</v>
      </c>
      <c r="B32" s="61" t="s">
        <v>242</v>
      </c>
      <c r="C32" t="s">
        <v>244</v>
      </c>
      <c r="D32" s="17"/>
      <c r="E32" s="71">
        <v>5</v>
      </c>
      <c r="F32" s="10"/>
      <c r="G32" s="8"/>
      <c r="H32" s="8"/>
      <c r="I32" s="13">
        <v>0.1</v>
      </c>
      <c r="J32" s="15">
        <f>Table1[[#This Row],[Qty]]*Table1[[#This Row],[Unit Cost]]</f>
        <v>0.5</v>
      </c>
      <c r="L32" s="2"/>
    </row>
    <row r="33" spans="1:12" ht="50.1" customHeight="1">
      <c r="A33" t="s">
        <v>222</v>
      </c>
      <c r="B33" s="61" t="s">
        <v>221</v>
      </c>
      <c r="C33" t="s">
        <v>223</v>
      </c>
      <c r="D33" s="17"/>
      <c r="E33" s="71">
        <v>2</v>
      </c>
      <c r="F33" s="10"/>
      <c r="G33" s="8"/>
      <c r="H33" s="8"/>
      <c r="I33" s="13">
        <v>0.1</v>
      </c>
      <c r="J33" s="15">
        <f>Table1[[#This Row],[Qty]]*Table1[[#This Row],[Unit Cost]]</f>
        <v>0.2</v>
      </c>
      <c r="L33" s="2"/>
    </row>
    <row r="34" spans="1:12" ht="50.1" customHeight="1">
      <c r="A34" t="s">
        <v>219</v>
      </c>
      <c r="B34" s="61" t="s">
        <v>218</v>
      </c>
      <c r="C34" t="s">
        <v>220</v>
      </c>
      <c r="D34" s="17"/>
      <c r="E34" s="71">
        <v>7</v>
      </c>
      <c r="F34" s="10"/>
      <c r="G34" s="8"/>
      <c r="H34" s="8"/>
      <c r="I34" s="13">
        <v>0.1</v>
      </c>
      <c r="J34" s="15">
        <f>Table1[[#This Row],[Qty]]*Table1[[#This Row],[Unit Cost]]</f>
        <v>0.70000000000000007</v>
      </c>
      <c r="L34" s="2"/>
    </row>
    <row r="35" spans="1:12" ht="50.1" customHeight="1">
      <c r="A35" t="s">
        <v>201</v>
      </c>
      <c r="B35" s="61" t="s">
        <v>200</v>
      </c>
      <c r="C35" t="s">
        <v>202</v>
      </c>
      <c r="D35" s="17"/>
      <c r="E35" s="71">
        <v>2</v>
      </c>
      <c r="F35" s="10"/>
      <c r="G35" s="8"/>
      <c r="H35" s="8"/>
      <c r="I35" s="13">
        <v>0.1</v>
      </c>
      <c r="J35" s="15">
        <f>Table1[[#This Row],[Qty]]*Table1[[#This Row],[Unit Cost]]</f>
        <v>0.2</v>
      </c>
      <c r="L35" s="2"/>
    </row>
    <row r="36" spans="1:12" ht="50.1" customHeight="1">
      <c r="A36" t="s">
        <v>204</v>
      </c>
      <c r="B36" s="61" t="s">
        <v>203</v>
      </c>
      <c r="C36" t="s">
        <v>205</v>
      </c>
      <c r="D36" s="17"/>
      <c r="E36" s="71">
        <v>2</v>
      </c>
      <c r="F36" s="10"/>
      <c r="G36" s="8"/>
      <c r="H36" s="8"/>
      <c r="I36" s="13">
        <v>0.1</v>
      </c>
      <c r="J36" s="15">
        <f>Table1[[#This Row],[Qty]]*Table1[[#This Row],[Unit Cost]]</f>
        <v>0.2</v>
      </c>
      <c r="L36" s="2"/>
    </row>
    <row r="37" spans="1:12" ht="50.1" customHeight="1">
      <c r="A37" t="s">
        <v>207</v>
      </c>
      <c r="B37" s="61" t="s">
        <v>206</v>
      </c>
      <c r="C37" t="s">
        <v>208</v>
      </c>
      <c r="D37" s="17"/>
      <c r="E37" s="71">
        <v>3</v>
      </c>
      <c r="F37" s="10"/>
      <c r="G37" s="8"/>
      <c r="H37" s="8"/>
      <c r="I37" s="13">
        <v>0.1</v>
      </c>
      <c r="J37" s="15">
        <f>Table1[[#This Row],[Qty]]*Table1[[#This Row],[Unit Cost]]</f>
        <v>0.30000000000000004</v>
      </c>
      <c r="L37" s="2"/>
    </row>
    <row r="38" spans="1:12" ht="50.1" customHeight="1">
      <c r="A38" s="60" t="s">
        <v>210</v>
      </c>
      <c r="B38" s="61" t="s">
        <v>209</v>
      </c>
      <c r="C38" t="s">
        <v>211</v>
      </c>
      <c r="D38" s="17"/>
      <c r="E38" s="71">
        <v>1</v>
      </c>
      <c r="F38" s="10"/>
      <c r="G38" s="8"/>
      <c r="H38" s="8"/>
      <c r="I38" s="13">
        <v>0.1</v>
      </c>
      <c r="J38" s="15">
        <f>Table1[[#This Row],[Qty]]*Table1[[#This Row],[Unit Cost]]</f>
        <v>0.1</v>
      </c>
      <c r="L38" s="2"/>
    </row>
    <row r="39" spans="1:12" ht="50.1" customHeight="1">
      <c r="A39" t="s">
        <v>213</v>
      </c>
      <c r="B39" s="61" t="s">
        <v>212</v>
      </c>
      <c r="C39" s="81" t="s">
        <v>214</v>
      </c>
      <c r="D39" s="17"/>
      <c r="E39" s="71">
        <v>12</v>
      </c>
      <c r="F39" s="10"/>
      <c r="G39" s="8"/>
      <c r="H39" s="8"/>
      <c r="I39" s="13">
        <v>0.1</v>
      </c>
      <c r="J39" s="15">
        <f>Table1[[#This Row],[Qty]]*Table1[[#This Row],[Unit Cost]]</f>
        <v>1.2000000000000002</v>
      </c>
      <c r="L39" s="2"/>
    </row>
    <row r="40" spans="1:12" ht="50.1" customHeight="1">
      <c r="A40" s="72"/>
      <c r="B40" s="73"/>
      <c r="C40" s="74"/>
      <c r="D40" s="75"/>
      <c r="E40" s="76"/>
      <c r="F40" s="77"/>
      <c r="G40" s="78"/>
      <c r="H40" s="78"/>
      <c r="I40" s="79"/>
      <c r="J40" s="80">
        <f>Table1[[#This Row],[Qty]]*Table1[[#This Row],[Unit Cost]]</f>
        <v>0</v>
      </c>
      <c r="L40" s="2"/>
    </row>
    <row r="41" spans="1:12" ht="50.1" customHeight="1">
      <c r="A41" t="s">
        <v>195</v>
      </c>
      <c r="B41" s="61" t="s">
        <v>194</v>
      </c>
      <c r="C41" t="s">
        <v>196</v>
      </c>
      <c r="D41" s="17"/>
      <c r="E41" s="71">
        <v>24</v>
      </c>
      <c r="F41" s="10"/>
      <c r="G41" s="8"/>
      <c r="H41" s="8"/>
      <c r="I41" s="13">
        <v>0.1</v>
      </c>
      <c r="J41" s="15">
        <f>Table1[[#This Row],[Qty]]*Table1[[#This Row],[Unit Cost]]</f>
        <v>2.4000000000000004</v>
      </c>
      <c r="L41" s="2"/>
    </row>
    <row r="42" spans="1:12" ht="50.1" customHeight="1">
      <c r="A42" t="s">
        <v>198</v>
      </c>
      <c r="B42" s="61" t="s">
        <v>197</v>
      </c>
      <c r="C42" t="s">
        <v>199</v>
      </c>
      <c r="D42" s="17"/>
      <c r="E42" s="71">
        <v>23</v>
      </c>
      <c r="F42" s="10"/>
      <c r="G42" s="8"/>
      <c r="H42" s="8"/>
      <c r="I42" s="13">
        <v>0.1</v>
      </c>
      <c r="J42" s="15">
        <f>Table1[[#This Row],[Qty]]*Table1[[#This Row],[Unit Cost]]</f>
        <v>2.3000000000000003</v>
      </c>
      <c r="L42" s="2"/>
    </row>
    <row r="43" spans="1:12" ht="50.1" customHeight="1">
      <c r="A43" s="60" t="s">
        <v>174</v>
      </c>
      <c r="B43" s="61" t="s">
        <v>173</v>
      </c>
      <c r="C43" t="s">
        <v>175</v>
      </c>
      <c r="D43" s="17"/>
      <c r="E43" s="71">
        <v>3</v>
      </c>
      <c r="F43" s="10"/>
      <c r="G43" s="8"/>
      <c r="H43" s="8"/>
      <c r="I43" s="13">
        <v>0.53</v>
      </c>
      <c r="J43" s="15">
        <f>Table1[[#This Row],[Qty]]*Table1[[#This Row],[Unit Cost]]</f>
        <v>1.59</v>
      </c>
      <c r="L43" s="2"/>
    </row>
    <row r="44" spans="1:12" ht="50.1" customHeight="1">
      <c r="A44" t="s">
        <v>177</v>
      </c>
      <c r="B44" s="61" t="s">
        <v>176</v>
      </c>
      <c r="C44" t="s">
        <v>178</v>
      </c>
      <c r="D44" s="17"/>
      <c r="E44" s="71">
        <v>2</v>
      </c>
      <c r="F44" s="10"/>
      <c r="G44" s="8"/>
      <c r="H44" s="8"/>
      <c r="I44" s="13">
        <v>0.27</v>
      </c>
      <c r="J44" s="15">
        <f>Table1[[#This Row],[Qty]]*Table1[[#This Row],[Unit Cost]]</f>
        <v>0.54</v>
      </c>
      <c r="L44" s="2"/>
    </row>
    <row r="45" spans="1:12" ht="50.1" customHeight="1">
      <c r="A45" t="s">
        <v>183</v>
      </c>
      <c r="B45" s="61" t="s">
        <v>182</v>
      </c>
      <c r="C45" t="s">
        <v>184</v>
      </c>
      <c r="D45" s="17"/>
      <c r="E45" s="71">
        <v>4</v>
      </c>
      <c r="F45" s="10"/>
      <c r="G45" s="8"/>
      <c r="H45" s="8"/>
      <c r="I45" s="13">
        <v>0.62</v>
      </c>
      <c r="J45" s="15">
        <f>Table1[[#This Row],[Qty]]*Table1[[#This Row],[Unit Cost]]</f>
        <v>2.48</v>
      </c>
      <c r="L45" s="2"/>
    </row>
    <row r="46" spans="1:12" ht="50.1" customHeight="1">
      <c r="A46" t="s">
        <v>186</v>
      </c>
      <c r="B46" s="61" t="s">
        <v>185</v>
      </c>
      <c r="C46" t="s">
        <v>187</v>
      </c>
      <c r="D46" s="17"/>
      <c r="E46" s="71">
        <v>1</v>
      </c>
      <c r="F46" s="10"/>
      <c r="G46" s="8"/>
      <c r="H46" s="8"/>
      <c r="I46" s="13">
        <v>0.48</v>
      </c>
      <c r="J46" s="15">
        <f>Table1[[#This Row],[Qty]]*Table1[[#This Row],[Unit Cost]]</f>
        <v>0.48</v>
      </c>
      <c r="L46" s="2"/>
    </row>
    <row r="47" spans="1:12" ht="50.1" customHeight="1">
      <c r="A47" t="s">
        <v>192</v>
      </c>
      <c r="B47" s="61" t="s">
        <v>191</v>
      </c>
      <c r="C47" t="s">
        <v>193</v>
      </c>
      <c r="D47" s="17"/>
      <c r="E47" s="71">
        <v>9</v>
      </c>
      <c r="F47" s="10"/>
      <c r="G47" s="8"/>
      <c r="H47" s="8"/>
      <c r="I47" s="13">
        <v>0.21</v>
      </c>
      <c r="J47" s="15">
        <f>Table1[[#This Row],[Qty]]*Table1[[#This Row],[Unit Cost]]</f>
        <v>1.89</v>
      </c>
      <c r="L47" s="2"/>
    </row>
    <row r="48" spans="1:12" ht="50.1" customHeight="1">
      <c r="A48" t="s">
        <v>189</v>
      </c>
      <c r="B48" s="61" t="s">
        <v>188</v>
      </c>
      <c r="C48" t="s">
        <v>190</v>
      </c>
      <c r="D48" s="17"/>
      <c r="E48" s="71">
        <v>1</v>
      </c>
      <c r="F48" s="10"/>
      <c r="G48" s="8"/>
      <c r="H48" s="8"/>
      <c r="I48" s="13">
        <v>0.11</v>
      </c>
      <c r="J48" s="15">
        <f>Table1[[#This Row],[Qty]]*Table1[[#This Row],[Unit Cost]]</f>
        <v>0.11</v>
      </c>
      <c r="L48" s="2"/>
    </row>
    <row r="49" spans="1:12" ht="50.1" customHeight="1">
      <c r="A49" s="72"/>
      <c r="B49" s="73"/>
      <c r="C49" s="74"/>
      <c r="D49" s="75"/>
      <c r="E49" s="76"/>
      <c r="F49" s="77"/>
      <c r="G49" s="78"/>
      <c r="H49" s="78"/>
      <c r="I49" s="79"/>
      <c r="J49" s="80">
        <f>Table1[[#This Row],[Qty]]*Table1[[#This Row],[Unit Cost]]</f>
        <v>0</v>
      </c>
      <c r="L49" s="2"/>
    </row>
    <row r="50" spans="1:12" ht="50.1" customHeight="1">
      <c r="A50" t="s">
        <v>171</v>
      </c>
      <c r="B50" s="61" t="s">
        <v>170</v>
      </c>
      <c r="C50" t="s">
        <v>172</v>
      </c>
      <c r="D50" s="17"/>
      <c r="E50" s="71">
        <v>2</v>
      </c>
      <c r="F50" s="10"/>
      <c r="G50" s="8"/>
      <c r="H50" s="8"/>
      <c r="I50" s="13">
        <v>0.1</v>
      </c>
      <c r="J50" s="15">
        <f>Table1[[#This Row],[Qty]]*Table1[[#This Row],[Unit Cost]]</f>
        <v>0.2</v>
      </c>
      <c r="L50" s="2"/>
    </row>
    <row r="51" spans="1:12" ht="50.1" customHeight="1">
      <c r="A51" s="57" t="s">
        <v>168</v>
      </c>
      <c r="B51" s="61" t="s">
        <v>167</v>
      </c>
      <c r="C51" t="s">
        <v>169</v>
      </c>
      <c r="D51" s="17"/>
      <c r="E51" s="71">
        <v>6</v>
      </c>
      <c r="F51" s="10"/>
      <c r="G51" s="8"/>
      <c r="H51" s="8"/>
      <c r="I51" s="13">
        <v>0.14000000000000001</v>
      </c>
      <c r="J51" s="15">
        <f>Table1[[#This Row],[Qty]]*Table1[[#This Row],[Unit Cost]]</f>
        <v>0.84000000000000008</v>
      </c>
      <c r="L51" s="2"/>
    </row>
    <row r="52" spans="1:12" ht="50.1" customHeight="1">
      <c r="A52" s="57" t="s">
        <v>165</v>
      </c>
      <c r="B52" s="61" t="s">
        <v>164</v>
      </c>
      <c r="C52" t="s">
        <v>166</v>
      </c>
      <c r="D52" s="17"/>
      <c r="E52" s="71">
        <v>1</v>
      </c>
      <c r="F52" s="10"/>
      <c r="G52" s="8"/>
      <c r="H52" s="8"/>
      <c r="I52" s="13">
        <v>0.16</v>
      </c>
      <c r="J52" s="15">
        <f>Table1[[#This Row],[Qty]]*Table1[[#This Row],[Unit Cost]]</f>
        <v>0.16</v>
      </c>
      <c r="L52" s="2"/>
    </row>
    <row r="53" spans="1:12" ht="50.1" customHeight="1">
      <c r="A53" s="57" t="s">
        <v>158</v>
      </c>
      <c r="B53" s="61" t="s">
        <v>157</v>
      </c>
      <c r="C53" s="61" t="s">
        <v>159</v>
      </c>
      <c r="D53" s="17"/>
      <c r="E53" s="71">
        <v>1</v>
      </c>
      <c r="F53" s="10"/>
      <c r="G53" s="8"/>
      <c r="H53" s="8"/>
      <c r="I53" s="13">
        <v>0.45</v>
      </c>
      <c r="J53" s="15">
        <f>Table1[[#This Row],[Qty]]*Table1[[#This Row],[Unit Cost]]</f>
        <v>0.45</v>
      </c>
      <c r="L53" s="2"/>
    </row>
    <row r="54" spans="1:12" ht="50.1" customHeight="1">
      <c r="A54" s="57" t="s">
        <v>156</v>
      </c>
      <c r="B54" s="61" t="s">
        <v>155</v>
      </c>
      <c r="C54" t="s">
        <v>160</v>
      </c>
      <c r="D54" s="17"/>
      <c r="E54" s="71">
        <v>2</v>
      </c>
      <c r="F54" s="10"/>
      <c r="G54" s="8"/>
      <c r="H54" s="8"/>
      <c r="I54" s="13">
        <v>0.34</v>
      </c>
      <c r="J54" s="15">
        <f>Table1[[#This Row],[Qty]]*Table1[[#This Row],[Unit Cost]]</f>
        <v>0.68</v>
      </c>
      <c r="L54" s="2"/>
    </row>
    <row r="55" spans="1:12" ht="50.1" customHeight="1">
      <c r="A55" s="60" t="s">
        <v>153</v>
      </c>
      <c r="B55" s="61" t="s">
        <v>152</v>
      </c>
      <c r="C55" t="s">
        <v>154</v>
      </c>
      <c r="D55" s="17"/>
      <c r="E55" s="71">
        <v>7</v>
      </c>
      <c r="F55" s="10"/>
      <c r="G55" s="8"/>
      <c r="H55" s="8"/>
      <c r="I55" s="13">
        <v>0.12</v>
      </c>
      <c r="J55" s="15">
        <f>Table1[[#This Row],[Qty]]*Table1[[#This Row],[Unit Cost]]</f>
        <v>0.84</v>
      </c>
      <c r="L55" s="2"/>
    </row>
    <row r="56" spans="1:12" ht="50.1" customHeight="1">
      <c r="A56" s="57" t="s">
        <v>149</v>
      </c>
      <c r="B56" s="61" t="s">
        <v>148</v>
      </c>
      <c r="C56" t="s">
        <v>150</v>
      </c>
      <c r="D56" s="17"/>
      <c r="E56" s="71">
        <v>1</v>
      </c>
      <c r="F56" s="10"/>
      <c r="G56" s="8"/>
      <c r="H56" s="8"/>
      <c r="I56" s="13">
        <v>2.1800000000000002</v>
      </c>
      <c r="J56" s="15">
        <f>Table1[[#This Row],[Qty]]*Table1[[#This Row],[Unit Cost]]</f>
        <v>2.1800000000000002</v>
      </c>
      <c r="L56" s="2"/>
    </row>
    <row r="57" spans="1:12" ht="49.5" customHeight="1">
      <c r="A57" s="57" t="s">
        <v>147</v>
      </c>
      <c r="B57" s="61" t="s">
        <v>146</v>
      </c>
      <c r="C57" t="s">
        <v>151</v>
      </c>
      <c r="D57" s="17"/>
      <c r="E57" s="71">
        <v>1</v>
      </c>
      <c r="F57" s="10"/>
      <c r="G57" s="8"/>
      <c r="H57" s="8"/>
      <c r="I57" s="13">
        <v>1.1399999999999999</v>
      </c>
      <c r="J57" s="15">
        <f>Table1[[#This Row],[Qty]]*Table1[[#This Row],[Unit Cost]]</f>
        <v>1.1399999999999999</v>
      </c>
      <c r="L57" s="2"/>
    </row>
    <row r="58" spans="1:12" ht="49.5" customHeight="1">
      <c r="A58" s="65" t="s">
        <v>95</v>
      </c>
      <c r="B58" s="61" t="s">
        <v>94</v>
      </c>
      <c r="C58" s="61" t="s">
        <v>141</v>
      </c>
      <c r="D58" s="17"/>
      <c r="E58" s="71">
        <v>1</v>
      </c>
      <c r="F58" s="10"/>
      <c r="G58" s="8"/>
      <c r="H58" s="8"/>
      <c r="I58" s="13">
        <v>3.09</v>
      </c>
      <c r="J58" s="15">
        <f>Table1[[#This Row],[Qty]]*Table1[[#This Row],[Unit Cost]]</f>
        <v>3.09</v>
      </c>
      <c r="L58" s="2"/>
    </row>
    <row r="59" spans="1:12" ht="49.5" customHeight="1">
      <c r="A59" s="64" t="s">
        <v>97</v>
      </c>
      <c r="B59" s="61" t="s">
        <v>96</v>
      </c>
      <c r="C59" s="61" t="s">
        <v>142</v>
      </c>
      <c r="D59" s="17"/>
      <c r="E59" s="71">
        <v>1</v>
      </c>
      <c r="F59" s="10"/>
      <c r="G59" s="8"/>
      <c r="H59" s="8"/>
      <c r="I59" s="13">
        <v>3.09</v>
      </c>
      <c r="J59" s="15">
        <f>Table1[[#This Row],[Qty]]*Table1[[#This Row],[Unit Cost]]</f>
        <v>3.09</v>
      </c>
      <c r="L59" s="2"/>
    </row>
    <row r="60" spans="1:12" ht="49.5" customHeight="1">
      <c r="A60" s="65" t="s">
        <v>99</v>
      </c>
      <c r="B60" s="68" t="s">
        <v>98</v>
      </c>
      <c r="C60" s="61" t="s">
        <v>143</v>
      </c>
      <c r="D60" s="17"/>
      <c r="E60" s="71">
        <v>1</v>
      </c>
      <c r="F60" s="10"/>
      <c r="G60" s="8"/>
      <c r="H60" s="8"/>
      <c r="I60" s="13">
        <v>0.45</v>
      </c>
      <c r="J60" s="15">
        <f>Table1[[#This Row],[Qty]]*Table1[[#This Row],[Unit Cost]]</f>
        <v>0.45</v>
      </c>
      <c r="L60" s="2"/>
    </row>
    <row r="61" spans="1:12" ht="49.5" customHeight="1">
      <c r="A61" s="65" t="s">
        <v>101</v>
      </c>
      <c r="B61" s="61" t="s">
        <v>100</v>
      </c>
      <c r="C61" s="61" t="s">
        <v>144</v>
      </c>
      <c r="D61" s="17"/>
      <c r="E61" s="71">
        <v>1</v>
      </c>
      <c r="F61" s="10"/>
      <c r="G61" s="8"/>
      <c r="H61" s="8"/>
      <c r="I61" s="13">
        <v>1.02</v>
      </c>
      <c r="J61" s="15">
        <f>Table1[[#This Row],[Qty]]*Table1[[#This Row],[Unit Cost]]</f>
        <v>1.02</v>
      </c>
      <c r="L61" s="2"/>
    </row>
    <row r="62" spans="1:12" ht="49.5" customHeight="1">
      <c r="A62" s="65" t="s">
        <v>103</v>
      </c>
      <c r="B62" s="61" t="s">
        <v>102</v>
      </c>
      <c r="C62" s="61" t="s">
        <v>145</v>
      </c>
      <c r="D62" s="17"/>
      <c r="E62" s="71">
        <v>1</v>
      </c>
      <c r="F62" s="10"/>
      <c r="G62" s="8"/>
      <c r="H62" s="8"/>
      <c r="I62" s="13">
        <v>0.43</v>
      </c>
      <c r="J62" s="15">
        <f>Table1[[#This Row],[Qty]]*Table1[[#This Row],[Unit Cost]]</f>
        <v>0.43</v>
      </c>
      <c r="L62" s="2"/>
    </row>
    <row r="63" spans="1:12" ht="38.25" customHeight="1">
      <c r="A63" s="65" t="s">
        <v>105</v>
      </c>
      <c r="B63" s="61" t="s">
        <v>104</v>
      </c>
      <c r="C63" s="61" t="s">
        <v>106</v>
      </c>
      <c r="D63" s="17"/>
      <c r="E63" s="71">
        <v>2</v>
      </c>
      <c r="F63" s="10"/>
      <c r="G63" s="8"/>
      <c r="H63" s="8"/>
      <c r="I63" s="13">
        <v>0.28000000000000003</v>
      </c>
      <c r="J63" s="15">
        <f>Table1[[#This Row],[Qty]]*Table1[[#This Row],[Unit Cost]]</f>
        <v>0.56000000000000005</v>
      </c>
      <c r="L63" s="2"/>
    </row>
    <row r="64" spans="1:12" ht="42" customHeight="1">
      <c r="A64" s="65" t="s">
        <v>108</v>
      </c>
      <c r="B64" s="61" t="s">
        <v>107</v>
      </c>
      <c r="C64" s="62" t="s">
        <v>109</v>
      </c>
      <c r="D64" s="17"/>
      <c r="E64" s="71">
        <v>2</v>
      </c>
      <c r="F64" s="10"/>
      <c r="G64" s="8"/>
      <c r="H64" s="8"/>
      <c r="I64" s="13">
        <v>0.45</v>
      </c>
      <c r="J64" s="15">
        <f>Table1[[#This Row],[Qty]]*Table1[[#This Row],[Unit Cost]]</f>
        <v>0.9</v>
      </c>
      <c r="L64" s="2"/>
    </row>
    <row r="65" spans="1:12" ht="42" customHeight="1">
      <c r="A65" s="65" t="s">
        <v>111</v>
      </c>
      <c r="B65" s="61" t="s">
        <v>110</v>
      </c>
      <c r="C65" s="66" t="s">
        <v>112</v>
      </c>
      <c r="D65" s="55" t="s">
        <v>112</v>
      </c>
      <c r="E65" s="71">
        <v>1</v>
      </c>
      <c r="F65" s="10"/>
      <c r="G65" s="8"/>
      <c r="H65" s="8"/>
      <c r="I65" s="13">
        <v>2.72</v>
      </c>
      <c r="J65" s="15">
        <f>Table1[[#This Row],[Qty]]*Table1[[#This Row],[Unit Cost]]</f>
        <v>2.72</v>
      </c>
      <c r="L65" s="2"/>
    </row>
    <row r="66" spans="1:12" ht="46.5" customHeight="1">
      <c r="A66" s="60" t="s">
        <v>114</v>
      </c>
      <c r="B66" s="61" t="s">
        <v>113</v>
      </c>
      <c r="C66" s="62" t="s">
        <v>115</v>
      </c>
      <c r="D66" s="59"/>
      <c r="E66" s="71">
        <v>2</v>
      </c>
      <c r="F66" s="10"/>
      <c r="G66" s="8"/>
      <c r="H66" s="8"/>
      <c r="I66" s="13">
        <v>7.19</v>
      </c>
      <c r="J66" s="15">
        <f>Table1[[#This Row],[Qty]]*Table1[[#This Row],[Unit Cost]]</f>
        <v>14.38</v>
      </c>
      <c r="L66" s="2"/>
    </row>
    <row r="67" spans="1:12" ht="29.25" customHeight="1">
      <c r="A67" s="65" t="s">
        <v>117</v>
      </c>
      <c r="B67" s="61" t="s">
        <v>116</v>
      </c>
      <c r="C67" s="62" t="s">
        <v>118</v>
      </c>
      <c r="D67" s="59"/>
      <c r="E67" s="71">
        <v>1</v>
      </c>
      <c r="F67" s="10"/>
      <c r="G67" s="8"/>
      <c r="H67" s="8"/>
      <c r="I67" s="13">
        <v>2.2799999999999998</v>
      </c>
      <c r="J67" s="15">
        <f>Table1[[#This Row],[Qty]]*Table1[[#This Row],[Unit Cost]]</f>
        <v>2.2799999999999998</v>
      </c>
      <c r="L67" s="2"/>
    </row>
    <row r="68" spans="1:12" ht="46.5" customHeight="1">
      <c r="A68" s="65" t="s">
        <v>120</v>
      </c>
      <c r="B68" s="61" t="s">
        <v>119</v>
      </c>
      <c r="C68" s="62" t="s">
        <v>121</v>
      </c>
      <c r="D68" s="59"/>
      <c r="E68" s="71">
        <v>1</v>
      </c>
      <c r="F68" s="10"/>
      <c r="G68" s="8"/>
      <c r="H68" s="8"/>
      <c r="I68" s="13">
        <v>1.1299999999999999</v>
      </c>
      <c r="J68" s="15">
        <f>Table1[[#This Row],[Qty]]*Table1[[#This Row],[Unit Cost]]</f>
        <v>1.1299999999999999</v>
      </c>
      <c r="L68" s="2"/>
    </row>
    <row r="69" spans="1:12" ht="42.75">
      <c r="A69" s="65" t="s">
        <v>123</v>
      </c>
      <c r="B69" s="61" t="s">
        <v>122</v>
      </c>
      <c r="C69" s="62" t="s">
        <v>124</v>
      </c>
      <c r="D69" s="59"/>
      <c r="E69" s="71">
        <v>1</v>
      </c>
      <c r="F69" s="10"/>
      <c r="G69" s="8"/>
      <c r="H69" s="8"/>
      <c r="I69" s="13">
        <v>12.04</v>
      </c>
      <c r="J69" s="15">
        <f>Table1[[#This Row],[Qty]]*Table1[[#This Row],[Unit Cost]]</f>
        <v>12.04</v>
      </c>
      <c r="L69" s="2"/>
    </row>
    <row r="70" spans="1:12" ht="33" customHeight="1">
      <c r="A70" s="72"/>
      <c r="B70" s="73"/>
      <c r="C70" s="74"/>
      <c r="D70" s="82"/>
      <c r="E70" s="76"/>
      <c r="F70" s="77"/>
      <c r="G70" s="78"/>
      <c r="H70" s="78"/>
      <c r="I70" s="79"/>
      <c r="J70" s="80">
        <f>Table1[[#This Row],[Qty]]*Table1[[#This Row],[Unit Cost]]</f>
        <v>0</v>
      </c>
      <c r="L70" s="2"/>
    </row>
    <row r="71" spans="1:12" ht="45.75" customHeight="1">
      <c r="A71" s="58" t="s">
        <v>216</v>
      </c>
      <c r="B71" s="69" t="s">
        <v>215</v>
      </c>
      <c r="C71" s="58" t="s">
        <v>217</v>
      </c>
      <c r="D71" s="59"/>
      <c r="E71" s="71">
        <v>1</v>
      </c>
      <c r="F71" s="10"/>
      <c r="G71" s="8"/>
      <c r="H71" s="8"/>
      <c r="I71" s="13">
        <v>0.28000000000000003</v>
      </c>
      <c r="J71" s="15">
        <f>Table1[[#This Row],[Qty]]*Table1[[#This Row],[Unit Cost]]</f>
        <v>0.28000000000000003</v>
      </c>
      <c r="L71" s="2"/>
    </row>
    <row r="72" spans="1:12" ht="30">
      <c r="A72" s="65" t="s">
        <v>126</v>
      </c>
      <c r="B72" s="69" t="s">
        <v>125</v>
      </c>
      <c r="C72" s="63" t="s">
        <v>127</v>
      </c>
      <c r="D72" s="59"/>
      <c r="E72" s="71">
        <v>2</v>
      </c>
      <c r="F72" s="10"/>
      <c r="G72" s="8"/>
      <c r="H72" s="8"/>
      <c r="I72" s="13">
        <v>0.45900000000000002</v>
      </c>
      <c r="J72" s="15">
        <f>Table1[[#This Row],[Qty]]*Table1[[#This Row],[Unit Cost]]</f>
        <v>0.91800000000000004</v>
      </c>
      <c r="L72" s="2"/>
    </row>
    <row r="73" spans="1:12" ht="48.75" customHeight="1">
      <c r="A73" s="84" t="s">
        <v>129</v>
      </c>
      <c r="B73" s="85" t="s">
        <v>128</v>
      </c>
      <c r="C73" s="86" t="s">
        <v>246</v>
      </c>
      <c r="D73" s="87"/>
      <c r="E73" s="88">
        <v>1</v>
      </c>
      <c r="F73" s="89"/>
      <c r="G73" s="90"/>
      <c r="H73" s="90"/>
      <c r="I73" s="91">
        <v>1.4</v>
      </c>
      <c r="J73" s="15">
        <f>Table1[[#This Row],[Qty]]*Table1[[#This Row],[Unit Cost]]</f>
        <v>1.4</v>
      </c>
      <c r="L73" s="2"/>
    </row>
    <row r="74" spans="1:12" ht="30" customHeight="1">
      <c r="A74" s="85" t="s">
        <v>248</v>
      </c>
      <c r="B74" s="85" t="s">
        <v>245</v>
      </c>
      <c r="C74" s="86" t="s">
        <v>247</v>
      </c>
      <c r="D74" s="92"/>
      <c r="E74" s="93">
        <v>0</v>
      </c>
      <c r="F74" s="94"/>
      <c r="G74" s="95"/>
      <c r="H74" s="95"/>
      <c r="I74" s="96">
        <v>1.4</v>
      </c>
      <c r="J74" s="83">
        <f>Table1[[#This Row],[Qty]]*Table1[[#This Row],[Unit Cost]]</f>
        <v>0</v>
      </c>
      <c r="L74" s="2"/>
    </row>
    <row r="75" spans="1:12" ht="38.25" customHeight="1">
      <c r="A75" s="11"/>
      <c r="B75" s="11" t="s">
        <v>8</v>
      </c>
      <c r="C75" s="11"/>
      <c r="D75" s="11"/>
      <c r="E75" s="12">
        <f>SUBTOTAL(109,[Qty])</f>
        <v>185</v>
      </c>
      <c r="F75" s="12"/>
      <c r="G75" s="11"/>
      <c r="H75" s="11"/>
      <c r="I75" s="18"/>
      <c r="J75" s="16">
        <f>SUBTOTAL(109,[Cost])</f>
        <v>84.148000000000025</v>
      </c>
      <c r="L75" s="2"/>
    </row>
    <row r="76" spans="1:12" ht="39.75" customHeight="1">
      <c r="E76" s="2"/>
      <c r="L76" s="2"/>
    </row>
    <row r="77" spans="1:12">
      <c r="E77" s="2"/>
      <c r="L77" s="2"/>
    </row>
    <row r="78" spans="1:12">
      <c r="E78" s="2"/>
      <c r="L78" s="2"/>
    </row>
    <row r="79" spans="1:12">
      <c r="E79" s="2"/>
    </row>
    <row r="80" spans="1:12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</sheetData>
  <phoneticPr fontId="2" type="noConversion"/>
  <hyperlinks>
    <hyperlink ref="B2" r:id="rId1" display="http://www.vertex42.com/ExcelTemplates/free-timesheet-template.html"/>
    <hyperlink ref="B60" r:id="rId2"/>
    <hyperlink ref="B73" r:id="rId3"/>
    <hyperlink ref="B74" r:id="rId4"/>
  </hyperlinks>
  <printOptions horizontalCentered="1"/>
  <pageMargins left="0.25" right="0.25" top="0.25" bottom="0.25" header="0.5" footer="0.5"/>
  <pageSetup fitToHeight="0" orientation="portrait" r:id="rId5"/>
  <headerFooter alignWithMargins="0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6"/>
  <sheetViews>
    <sheetView showGridLines="0" workbookViewId="0"/>
  </sheetViews>
  <sheetFormatPr defaultRowHeight="14.25"/>
  <cols>
    <col min="1" max="1" width="11.875" customWidth="1"/>
    <col min="2" max="2" width="44.25" customWidth="1"/>
    <col min="3" max="3" width="20.625" customWidth="1"/>
  </cols>
  <sheetData>
    <row r="1" spans="1:3" ht="23.25">
      <c r="A1" s="32" t="s">
        <v>18</v>
      </c>
    </row>
    <row r="3" spans="1:3">
      <c r="B3" s="34" t="s">
        <v>20</v>
      </c>
      <c r="C3" s="24"/>
    </row>
    <row r="4" spans="1:3">
      <c r="B4" s="34" t="s">
        <v>19</v>
      </c>
      <c r="C4" s="24"/>
    </row>
    <row r="6" spans="1:3" ht="15">
      <c r="A6" s="33" t="s">
        <v>25</v>
      </c>
      <c r="B6" s="33" t="s">
        <v>17</v>
      </c>
      <c r="C6" s="33" t="s">
        <v>16</v>
      </c>
    </row>
    <row r="7" spans="1:3" ht="25.5" customHeight="1">
      <c r="A7" s="25"/>
      <c r="B7" s="29"/>
      <c r="C7" s="22"/>
    </row>
    <row r="8" spans="1:3" ht="25.5" customHeight="1">
      <c r="A8" s="26"/>
      <c r="B8" s="30"/>
      <c r="C8" s="23"/>
    </row>
    <row r="9" spans="1:3" ht="25.5" customHeight="1">
      <c r="A9" s="27"/>
      <c r="B9" s="31"/>
      <c r="C9" s="28"/>
    </row>
    <row r="10" spans="1:3" ht="25.5" customHeight="1">
      <c r="A10" s="27"/>
      <c r="B10" s="31"/>
      <c r="C10" s="28"/>
    </row>
    <row r="11" spans="1:3" ht="25.5" customHeight="1">
      <c r="A11" s="27"/>
      <c r="B11" s="31"/>
      <c r="C11" s="28"/>
    </row>
    <row r="12" spans="1:3" ht="25.5" customHeight="1">
      <c r="A12" s="27"/>
      <c r="B12" s="31"/>
      <c r="C12" s="28"/>
    </row>
    <row r="13" spans="1:3" ht="25.5" customHeight="1">
      <c r="A13" s="27"/>
      <c r="B13" s="31"/>
      <c r="C13" s="28"/>
    </row>
    <row r="14" spans="1:3" ht="25.5" customHeight="1">
      <c r="A14" s="27"/>
      <c r="B14" s="31"/>
      <c r="C14" s="28"/>
    </row>
    <row r="15" spans="1:3" ht="25.5" customHeight="1">
      <c r="A15" s="27"/>
      <c r="B15" s="31"/>
      <c r="C15" s="28"/>
    </row>
    <row r="16" spans="1:3" ht="25.5" customHeight="1">
      <c r="A16" s="27"/>
      <c r="B16" s="31"/>
      <c r="C16" s="28"/>
    </row>
    <row r="17" spans="1:3" ht="25.5" customHeight="1">
      <c r="A17" s="27"/>
      <c r="B17" s="31"/>
      <c r="C17" s="28"/>
    </row>
    <row r="18" spans="1:3" ht="25.5" customHeight="1">
      <c r="A18" s="27"/>
      <c r="B18" s="31"/>
      <c r="C18" s="28"/>
    </row>
    <row r="19" spans="1:3" ht="25.5" customHeight="1">
      <c r="A19" s="27"/>
      <c r="B19" s="31"/>
      <c r="C19" s="28"/>
    </row>
    <row r="20" spans="1:3" ht="25.5" customHeight="1">
      <c r="A20" s="27"/>
      <c r="B20" s="31"/>
      <c r="C20" s="28"/>
    </row>
    <row r="21" spans="1:3" ht="25.5" customHeight="1">
      <c r="A21" s="27"/>
      <c r="B21" s="31"/>
      <c r="C21" s="28"/>
    </row>
    <row r="22" spans="1:3" ht="25.5" customHeight="1">
      <c r="A22" s="27"/>
      <c r="B22" s="31"/>
      <c r="C22" s="28"/>
    </row>
    <row r="23" spans="1:3" ht="25.5" customHeight="1">
      <c r="A23" s="27"/>
      <c r="B23" s="31"/>
      <c r="C23" s="28"/>
    </row>
    <row r="24" spans="1:3" ht="25.5" customHeight="1">
      <c r="A24" s="27"/>
      <c r="B24" s="31"/>
      <c r="C24" s="28"/>
    </row>
    <row r="25" spans="1:3" ht="25.5" customHeight="1">
      <c r="A25" s="27"/>
      <c r="B25" s="31"/>
      <c r="C25" s="28"/>
    </row>
    <row r="26" spans="1:3" ht="25.5" customHeight="1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showGridLines="0" zoomScaleNormal="100" workbookViewId="0"/>
  </sheetViews>
  <sheetFormatPr defaultRowHeight="15.75"/>
  <cols>
    <col min="1" max="1" width="9.625" customWidth="1"/>
    <col min="2" max="3" width="7.5" style="2" customWidth="1"/>
    <col min="4" max="4" width="18.7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7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9" style="2"/>
  </cols>
  <sheetData>
    <row r="1" spans="1:12" ht="27" customHeight="1">
      <c r="A1" s="3" t="s">
        <v>57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>
      <c r="A2" s="2"/>
      <c r="F2" s="2"/>
      <c r="G2" s="2"/>
      <c r="H2" s="5"/>
      <c r="K2" s="2"/>
      <c r="L2" s="5" t="s">
        <v>59</v>
      </c>
    </row>
    <row r="3" spans="1:12" ht="16.5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8">
      <c r="A4" s="14"/>
      <c r="D4" s="37" t="s">
        <v>19</v>
      </c>
      <c r="E4" s="38" t="s">
        <v>58</v>
      </c>
      <c r="G4" s="2"/>
      <c r="H4" s="2"/>
      <c r="K4" s="2"/>
    </row>
    <row r="5" spans="1:12" ht="18">
      <c r="A5" s="14"/>
      <c r="D5" s="37" t="s">
        <v>24</v>
      </c>
      <c r="E5" s="38"/>
      <c r="G5" s="2"/>
      <c r="H5" s="2"/>
      <c r="K5" s="2"/>
    </row>
    <row r="6" spans="1:12" ht="16.5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ht="16.5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>
      <c r="A9" s="2"/>
      <c r="F9" s="1"/>
      <c r="G9" s="1"/>
      <c r="H9" s="2"/>
      <c r="I9" s="1"/>
      <c r="J9" s="1"/>
      <c r="K9" s="2"/>
    </row>
    <row r="10" spans="1:12" ht="19.5" customHeight="1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>
      <c r="A31" s="11"/>
      <c r="B31" s="11"/>
      <c r="C31" s="11"/>
      <c r="D31" s="11" t="s">
        <v>8</v>
      </c>
      <c r="E31" s="11"/>
      <c r="F31" s="12">
        <f>SUBTOTAL(109,[Qty])</f>
        <v>46</v>
      </c>
      <c r="G31" s="12"/>
      <c r="H31" s="11"/>
      <c r="I31" s="18"/>
      <c r="J31" s="16">
        <f>SUBTOTAL(109,[Cost])</f>
        <v>5.8500000000000014</v>
      </c>
      <c r="K31" s="2"/>
    </row>
    <row r="32" spans="1:11">
      <c r="A32" s="2"/>
      <c r="K32" s="2"/>
    </row>
    <row r="33" spans="1:11">
      <c r="A33" s="2"/>
      <c r="K33" s="2"/>
    </row>
    <row r="34" spans="1:11">
      <c r="A34" s="2"/>
      <c r="K34" s="2"/>
    </row>
    <row r="35" spans="1:11">
      <c r="A35" s="2"/>
      <c r="K35" s="2"/>
    </row>
  </sheetData>
  <hyperlinks>
    <hyperlink ref="L3" r:id="rId1"/>
    <hyperlink ref="D2" r:id="rId2" display="http://www.vertex42.com/ExcelTemplates/free-timesheet-template.html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C29"/>
  <sheetViews>
    <sheetView showGridLines="0" workbookViewId="0"/>
  </sheetViews>
  <sheetFormatPr defaultRowHeight="14.25"/>
  <cols>
    <col min="1" max="1" width="2.625" style="51" customWidth="1"/>
    <col min="2" max="2" width="66.5" style="51" customWidth="1"/>
  </cols>
  <sheetData>
    <row r="1" spans="1:3" ht="42" customHeight="1">
      <c r="A1" s="43"/>
      <c r="B1" s="52" t="s">
        <v>14</v>
      </c>
      <c r="C1" s="44"/>
    </row>
    <row r="2" spans="1:3" ht="15">
      <c r="A2" s="43"/>
      <c r="B2" s="45"/>
      <c r="C2" s="44"/>
    </row>
    <row r="3" spans="1:3">
      <c r="A3" s="43"/>
      <c r="B3" s="44" t="s">
        <v>60</v>
      </c>
      <c r="C3" s="44"/>
    </row>
    <row r="4" spans="1:3">
      <c r="A4" s="43"/>
      <c r="B4" s="53" t="s">
        <v>67</v>
      </c>
      <c r="C4" s="44"/>
    </row>
    <row r="5" spans="1:3" ht="15">
      <c r="A5" s="43"/>
      <c r="B5" s="46"/>
      <c r="C5" s="44"/>
    </row>
    <row r="6" spans="1:3" ht="15.75">
      <c r="A6" s="43"/>
      <c r="B6" s="47" t="s">
        <v>59</v>
      </c>
      <c r="C6" s="44"/>
    </row>
    <row r="7" spans="1:3" ht="15">
      <c r="A7" s="43"/>
      <c r="B7" s="46"/>
      <c r="C7" s="44"/>
    </row>
    <row r="8" spans="1:3" ht="45">
      <c r="A8" s="43"/>
      <c r="B8" s="46" t="s">
        <v>61</v>
      </c>
      <c r="C8" s="44"/>
    </row>
    <row r="9" spans="1:3" ht="15">
      <c r="A9" s="43"/>
      <c r="B9" s="46"/>
      <c r="C9" s="44"/>
    </row>
    <row r="10" spans="1:3" ht="30">
      <c r="A10" s="43"/>
      <c r="B10" s="46" t="s">
        <v>62</v>
      </c>
      <c r="C10" s="44"/>
    </row>
    <row r="11" spans="1:3" ht="15">
      <c r="A11" s="43"/>
      <c r="B11" s="46"/>
      <c r="C11" s="44"/>
    </row>
    <row r="12" spans="1:3" ht="30">
      <c r="A12" s="43"/>
      <c r="B12" s="46" t="s">
        <v>63</v>
      </c>
      <c r="C12" s="44"/>
    </row>
    <row r="13" spans="1:3" ht="15">
      <c r="A13" s="43"/>
      <c r="B13" s="46"/>
      <c r="C13" s="44"/>
    </row>
    <row r="14" spans="1:3" ht="15">
      <c r="A14" s="43"/>
      <c r="B14" s="48" t="s">
        <v>64</v>
      </c>
      <c r="C14" s="44"/>
    </row>
    <row r="15" spans="1:3" ht="15">
      <c r="A15" s="43"/>
      <c r="B15" s="46" t="s">
        <v>65</v>
      </c>
      <c r="C15" s="44"/>
    </row>
    <row r="16" spans="1:3" ht="15">
      <c r="A16" s="43"/>
      <c r="B16" s="49"/>
      <c r="C16" s="44"/>
    </row>
    <row r="17" spans="1:3" ht="29.25">
      <c r="A17" s="43"/>
      <c r="B17" s="50" t="s">
        <v>66</v>
      </c>
      <c r="C17" s="44"/>
    </row>
    <row r="18" spans="1:3">
      <c r="A18" s="43"/>
      <c r="B18" s="43"/>
      <c r="C18" s="44"/>
    </row>
    <row r="19" spans="1:3">
      <c r="A19" s="43"/>
      <c r="B19" s="43"/>
      <c r="C19" s="44"/>
    </row>
    <row r="20" spans="1:3">
      <c r="A20" s="43"/>
      <c r="B20" s="43"/>
      <c r="C20" s="44"/>
    </row>
    <row r="21" spans="1:3">
      <c r="A21" s="43"/>
      <c r="B21" s="43"/>
      <c r="C21" s="44"/>
    </row>
    <row r="22" spans="1:3">
      <c r="A22" s="43"/>
      <c r="B22" s="43"/>
      <c r="C22" s="44"/>
    </row>
    <row r="23" spans="1:3">
      <c r="A23" s="43"/>
      <c r="B23" s="43"/>
      <c r="C23" s="44"/>
    </row>
    <row r="24" spans="1:3">
      <c r="A24" s="43"/>
      <c r="B24" s="43"/>
      <c r="C24" s="44"/>
    </row>
    <row r="25" spans="1:3">
      <c r="A25" s="43"/>
      <c r="B25" s="43"/>
      <c r="C25" s="44"/>
    </row>
    <row r="26" spans="1:3">
      <c r="A26" s="43"/>
      <c r="B26" s="43"/>
      <c r="C26" s="44"/>
    </row>
    <row r="27" spans="1:3">
      <c r="A27" s="43"/>
      <c r="B27" s="43"/>
      <c r="C27" s="44"/>
    </row>
    <row r="28" spans="1:3">
      <c r="A28" s="43"/>
      <c r="B28" s="43"/>
      <c r="C28" s="44"/>
    </row>
    <row r="29" spans="1:3">
      <c r="A29" s="43"/>
      <c r="B29" s="43"/>
      <c r="C29" s="44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mikey</cp:lastModifiedBy>
  <cp:lastPrinted>2014-04-09T15:54:39Z</cp:lastPrinted>
  <dcterms:created xsi:type="dcterms:W3CDTF">2007-12-24T15:22:31Z</dcterms:created>
  <dcterms:modified xsi:type="dcterms:W3CDTF">2018-02-07T23:15:05Z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