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hael\Bildung\Studium\FH Beuth\Wintersemester_2023\Wirtschaftsstatistik\Übungen\"/>
    </mc:Choice>
  </mc:AlternateContent>
  <xr:revisionPtr revIDLastSave="0" documentId="13_ncr:1_{F895AAB2-213A-4EFB-B8D7-55F7374E1228}" xr6:coauthVersionLast="47" xr6:coauthVersionMax="47" xr10:uidLastSave="{00000000-0000-0000-0000-000000000000}"/>
  <bookViews>
    <workbookView xWindow="28680" yWindow="1110" windowWidth="29040" windowHeight="15990" xr2:uid="{A849037F-6654-4017-81AD-D926F32CA3AD}"/>
  </bookViews>
  <sheets>
    <sheet name="Tabelle1" sheetId="1" r:id="rId1"/>
  </sheets>
  <definedNames>
    <definedName name="_xlnm._FilterDatabase" localSheetId="0" hidden="1">Tabelle1!$C$1:$C$11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V14" i="1"/>
  <c r="N15" i="1"/>
  <c r="T2" i="1"/>
  <c r="T3" i="1"/>
  <c r="T4" i="1"/>
  <c r="T5" i="1"/>
  <c r="T6" i="1"/>
  <c r="T7" i="1"/>
  <c r="T8" i="1"/>
  <c r="T9" i="1"/>
  <c r="T10" i="1"/>
  <c r="T11" i="1"/>
  <c r="T1" i="1"/>
  <c r="N2" i="1"/>
  <c r="N3" i="1"/>
  <c r="N4" i="1"/>
  <c r="N5" i="1"/>
  <c r="N6" i="1"/>
  <c r="N7" i="1"/>
  <c r="N8" i="1"/>
  <c r="N9" i="1"/>
  <c r="N10" i="1"/>
  <c r="N11" i="1"/>
  <c r="N1" i="1"/>
  <c r="K2" i="1"/>
  <c r="K3" i="1"/>
  <c r="K4" i="1"/>
  <c r="K5" i="1"/>
  <c r="K6" i="1"/>
  <c r="K7" i="1"/>
  <c r="K8" i="1"/>
  <c r="K9" i="1"/>
  <c r="K10" i="1"/>
  <c r="K11" i="1"/>
  <c r="K1" i="1"/>
  <c r="E2" i="1"/>
  <c r="E3" i="1"/>
  <c r="E4" i="1"/>
  <c r="E5" i="1"/>
  <c r="E6" i="1"/>
  <c r="E7" i="1"/>
  <c r="E8" i="1"/>
  <c r="E9" i="1"/>
  <c r="E10" i="1"/>
  <c r="E11" i="1"/>
  <c r="E1" i="1"/>
  <c r="F11" i="1"/>
  <c r="F10" i="1"/>
  <c r="F9" i="1"/>
  <c r="F8" i="1"/>
  <c r="F7" i="1"/>
  <c r="F5" i="1"/>
  <c r="F4" i="1"/>
  <c r="F3" i="1"/>
  <c r="F2" i="1"/>
  <c r="F1" i="1"/>
  <c r="F6" i="1"/>
  <c r="I12" i="1"/>
  <c r="I13" i="1" s="1"/>
  <c r="C12" i="1"/>
  <c r="C13" i="1" s="1"/>
  <c r="F12" i="1" l="1"/>
  <c r="F13" i="1" s="1"/>
  <c r="F14" i="1" s="1"/>
  <c r="N13" i="1"/>
  <c r="N14" i="1" s="1"/>
  <c r="R14" i="1" s="1"/>
  <c r="R15" i="1" s="1"/>
  <c r="K12" i="1"/>
  <c r="K13" i="1" s="1"/>
  <c r="K14" i="1" s="1"/>
  <c r="T14" i="1"/>
  <c r="U14" i="1" s="1"/>
  <c r="X14" i="1" s="1"/>
  <c r="X15" i="1" s="1"/>
</calcChain>
</file>

<file path=xl/sharedStrings.xml><?xml version="1.0" encoding="utf-8"?>
<sst xmlns="http://schemas.openxmlformats.org/spreadsheetml/2006/main" count="16" uniqueCount="9">
  <si>
    <t>SUMME</t>
  </si>
  <si>
    <t>Standardabweichung s</t>
  </si>
  <si>
    <t>Varanz s²</t>
  </si>
  <si>
    <t>Summe der quadr. Werte</t>
  </si>
  <si>
    <t>qurdaritischer Wert 
zum Beobachrungswert xi</t>
  </si>
  <si>
    <t>Summe / durch Summe der Ausprägungen</t>
  </si>
  <si>
    <t>quadratischer Wert zum arithmetischen Mittel</t>
  </si>
  <si>
    <t>Vaianz ist die Differenz aus Summe der quadr. Werte / durch Summe der Ausprägungen und 
quadratischer Wert zum arithmetischen Mittel</t>
  </si>
  <si>
    <t>s²=SUMME(xi²)/n - Mittelwert²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</si>
</sst>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4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9" fontId="0" fillId="0" borderId="0" xfId="0" applyNumberFormat="1"/>
    <xf numFmtId="4" fontId="3" fillId="0" borderId="0" xfId="0" applyNumberFormat="1" applyFont="1"/>
    <xf numFmtId="4" fontId="1" fillId="2" borderId="0" xfId="0" applyNumberFormat="1" applyFont="1" applyFill="1"/>
    <xf numFmtId="4" fontId="0" fillId="2" borderId="0" xfId="0" applyNumberFormat="1" applyFont="1" applyFill="1"/>
    <xf numFmtId="4" fontId="0" fillId="0" borderId="0" xfId="0" applyNumberFormat="1" applyAlignment="1">
      <alignment wrapText="1"/>
    </xf>
    <xf numFmtId="4" fontId="0" fillId="0" borderId="0" xfId="0" applyNumberFormat="1" applyAlignment="1">
      <alignment horizontal="left" vertical="top" wrapText="1"/>
    </xf>
    <xf numFmtId="4" fontId="0" fillId="0" borderId="0" xfId="0" applyNumberFormat="1" applyAlignment="1"/>
    <xf numFmtId="4" fontId="0" fillId="0" borderId="0" xfId="0" applyNumberForma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Tabelle1!$B$1:$B$11</c:f>
              <c:numCache>
                <c:formatCode>@</c:formatCode>
                <c:ptCount val="1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</c:numCache>
            </c:numRef>
          </c:cat>
          <c:val>
            <c:numRef>
              <c:f>Tabelle1!$C$1:$C$11</c:f>
              <c:numCache>
                <c:formatCode>#,##0.00</c:formatCode>
                <c:ptCount val="11"/>
                <c:pt idx="0">
                  <c:v>389000</c:v>
                </c:pt>
                <c:pt idx="1">
                  <c:v>417420</c:v>
                </c:pt>
                <c:pt idx="2">
                  <c:v>418550</c:v>
                </c:pt>
                <c:pt idx="3">
                  <c:v>422776</c:v>
                </c:pt>
                <c:pt idx="4">
                  <c:v>427297</c:v>
                </c:pt>
                <c:pt idx="5">
                  <c:v>430534</c:v>
                </c:pt>
                <c:pt idx="6">
                  <c:v>430674</c:v>
                </c:pt>
                <c:pt idx="7">
                  <c:v>440244</c:v>
                </c:pt>
                <c:pt idx="8">
                  <c:v>442605</c:v>
                </c:pt>
                <c:pt idx="9">
                  <c:v>452428</c:v>
                </c:pt>
                <c:pt idx="10">
                  <c:v>454291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A-4764-8EE5-17E3C217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84128"/>
        <c:axId val="315663456"/>
      </c:barChart>
      <c:catAx>
        <c:axId val="3180841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63456"/>
        <c:crosses val="autoZero"/>
        <c:auto val="1"/>
        <c:lblAlgn val="ctr"/>
        <c:lblOffset val="100"/>
        <c:noMultiLvlLbl val="0"/>
      </c:catAx>
      <c:valAx>
        <c:axId val="315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0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24</xdr:row>
      <xdr:rowOff>52387</xdr:rowOff>
    </xdr:from>
    <xdr:to>
      <xdr:col>9</xdr:col>
      <xdr:colOff>38100</xdr:colOff>
      <xdr:row>38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6B2798-1DD2-4ED6-B100-381F508B6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D211-0E98-4445-B8E7-82506701FB8E}">
  <dimension ref="B1:X17"/>
  <sheetViews>
    <sheetView tabSelected="1" topLeftCell="F1" zoomScale="85" zoomScaleNormal="85" workbookViewId="0">
      <selection activeCell="O24" sqref="O24"/>
    </sheetView>
  </sheetViews>
  <sheetFormatPr baseColWidth="10" defaultRowHeight="15" x14ac:dyDescent="0.25"/>
  <cols>
    <col min="1" max="2" width="11.42578125" style="1"/>
    <col min="3" max="3" width="14.42578125" style="1" bestFit="1" customWidth="1"/>
    <col min="4" max="4" width="11.7109375" style="1" bestFit="1" customWidth="1"/>
    <col min="5" max="5" width="22.28515625" style="1" bestFit="1" customWidth="1"/>
    <col min="6" max="6" width="15.28515625" style="1" bestFit="1" customWidth="1"/>
    <col min="7" max="8" width="11.42578125" style="1"/>
    <col min="9" max="9" width="11.7109375" style="1" bestFit="1" customWidth="1"/>
    <col min="10" max="13" width="11.42578125" style="1"/>
    <col min="14" max="14" width="25.5703125" style="1" customWidth="1"/>
    <col min="15" max="15" width="40" style="1" bestFit="1" customWidth="1"/>
    <col min="16" max="16" width="17.42578125" style="1" bestFit="1" customWidth="1"/>
    <col min="17" max="17" width="21" style="1" bestFit="1" customWidth="1"/>
    <col min="18" max="18" width="13.7109375" style="1" bestFit="1" customWidth="1"/>
    <col min="19" max="19" width="13.7109375" style="1" customWidth="1"/>
    <col min="20" max="20" width="11.85546875" style="1" bestFit="1" customWidth="1"/>
    <col min="21" max="22" width="11.42578125" style="1"/>
    <col min="23" max="23" width="21" style="1" bestFit="1" customWidth="1"/>
    <col min="24" max="16384" width="11.42578125" style="1"/>
  </cols>
  <sheetData>
    <row r="1" spans="2:24" ht="15.75" thickBot="1" x14ac:dyDescent="0.3">
      <c r="B1" s="7">
        <v>1991</v>
      </c>
      <c r="C1" s="2">
        <v>389000</v>
      </c>
      <c r="D1" s="1">
        <v>429619.90909090912</v>
      </c>
      <c r="E1" s="1">
        <f>C1-D1</f>
        <v>-40619.909090909117</v>
      </c>
      <c r="F1" s="1">
        <f t="shared" ref="F1:F5" si="0">POWER((C1-D1),2)</f>
        <v>1649977014.5537212</v>
      </c>
      <c r="I1" s="3">
        <v>104</v>
      </c>
      <c r="J1" s="1">
        <v>160.15454545454548</v>
      </c>
      <c r="K1" s="1">
        <f>POWER((I1-J1),2)</f>
        <v>3153.3329752066147</v>
      </c>
      <c r="N1" s="1">
        <f>POWER(C1,2)</f>
        <v>151321000000</v>
      </c>
      <c r="O1" s="12" t="s">
        <v>4</v>
      </c>
      <c r="T1" s="1">
        <f>POWER(I1,2)</f>
        <v>10816</v>
      </c>
    </row>
    <row r="2" spans="2:24" ht="15.75" thickBot="1" x14ac:dyDescent="0.3">
      <c r="B2" s="7">
        <v>1992</v>
      </c>
      <c r="C2" s="3">
        <v>417420</v>
      </c>
      <c r="D2" s="1">
        <v>429619.90909090912</v>
      </c>
      <c r="E2" s="1">
        <f t="shared" ref="E2:E11" si="1">C2-D2</f>
        <v>-12199.909090909117</v>
      </c>
      <c r="F2" s="1">
        <f t="shared" si="0"/>
        <v>148837781.82644692</v>
      </c>
      <c r="I2" s="3">
        <v>104.8</v>
      </c>
      <c r="J2" s="1">
        <v>160.15454545454548</v>
      </c>
      <c r="K2" s="1">
        <f t="shared" ref="K2:K11" si="2">POWER((I2-J2),2)</f>
        <v>3064.1257024793426</v>
      </c>
      <c r="N2" s="1">
        <f t="shared" ref="N2:N11" si="3">POWER(C2,2)</f>
        <v>174239456400</v>
      </c>
      <c r="O2" s="12"/>
      <c r="T2" s="1">
        <f t="shared" ref="T2:T11" si="4">POWER(I2,2)</f>
        <v>10983.039999999999</v>
      </c>
    </row>
    <row r="3" spans="2:24" ht="15.75" thickBot="1" x14ac:dyDescent="0.3">
      <c r="B3" s="7">
        <v>1993</v>
      </c>
      <c r="C3" s="3">
        <v>418550</v>
      </c>
      <c r="D3" s="1">
        <v>429619.90909090912</v>
      </c>
      <c r="E3" s="1">
        <f t="shared" si="1"/>
        <v>-11069.909090909117</v>
      </c>
      <c r="F3" s="1">
        <f t="shared" si="0"/>
        <v>122542887.28099231</v>
      </c>
      <c r="I3" s="3">
        <v>135.6</v>
      </c>
      <c r="J3" s="1">
        <v>160.15454545454548</v>
      </c>
      <c r="K3" s="1">
        <f t="shared" si="2"/>
        <v>602.92570247934054</v>
      </c>
      <c r="N3" s="1">
        <f t="shared" si="3"/>
        <v>175184102500</v>
      </c>
      <c r="O3" s="12"/>
      <c r="T3" s="1">
        <f t="shared" si="4"/>
        <v>18387.359999999997</v>
      </c>
    </row>
    <row r="4" spans="2:24" ht="15.75" thickBot="1" x14ac:dyDescent="0.3">
      <c r="B4" s="7">
        <v>1994</v>
      </c>
      <c r="C4" s="3">
        <v>422776</v>
      </c>
      <c r="D4" s="1">
        <v>429619.90909090912</v>
      </c>
      <c r="E4" s="1">
        <f t="shared" si="1"/>
        <v>-6843.9090909091174</v>
      </c>
      <c r="F4" s="1">
        <f t="shared" si="0"/>
        <v>46839091.644628458</v>
      </c>
      <c r="I4" s="3">
        <v>150</v>
      </c>
      <c r="J4" s="1">
        <v>160.15454545454548</v>
      </c>
      <c r="K4" s="1">
        <f t="shared" si="2"/>
        <v>103.11479338843036</v>
      </c>
      <c r="N4" s="1">
        <f t="shared" si="3"/>
        <v>178739546176</v>
      </c>
      <c r="O4" s="12"/>
      <c r="T4" s="1">
        <f t="shared" si="4"/>
        <v>22500</v>
      </c>
    </row>
    <row r="5" spans="2:24" ht="15.75" thickBot="1" x14ac:dyDescent="0.3">
      <c r="B5" s="7">
        <v>1995</v>
      </c>
      <c r="C5" s="3">
        <v>427297</v>
      </c>
      <c r="D5" s="1">
        <v>429619.90909090912</v>
      </c>
      <c r="E5" s="1">
        <f t="shared" si="1"/>
        <v>-2322.9090909091174</v>
      </c>
      <c r="F5" s="1">
        <f t="shared" si="0"/>
        <v>5395906.6446282221</v>
      </c>
      <c r="I5" s="3">
        <v>153.80000000000001</v>
      </c>
      <c r="J5" s="1">
        <v>160.15454545454548</v>
      </c>
      <c r="K5" s="1">
        <f t="shared" si="2"/>
        <v>40.380247933884533</v>
      </c>
      <c r="N5" s="1">
        <f t="shared" si="3"/>
        <v>182582726209</v>
      </c>
      <c r="O5" s="12"/>
      <c r="T5" s="1">
        <f t="shared" si="4"/>
        <v>23654.440000000002</v>
      </c>
    </row>
    <row r="6" spans="2:24" ht="15.75" thickBot="1" x14ac:dyDescent="0.3">
      <c r="B6" s="7">
        <v>1996</v>
      </c>
      <c r="C6" s="4">
        <v>430534</v>
      </c>
      <c r="D6" s="1">
        <v>429619.90909090912</v>
      </c>
      <c r="E6" s="1">
        <f t="shared" si="1"/>
        <v>914.09090909088263</v>
      </c>
      <c r="F6" s="1">
        <f>POWER((C6-D6),2)</f>
        <v>835562.19008259627</v>
      </c>
      <c r="I6" s="4">
        <v>161</v>
      </c>
      <c r="J6" s="1">
        <v>160.15454545454548</v>
      </c>
      <c r="K6" s="1">
        <f t="shared" si="2"/>
        <v>0.71479338842970142</v>
      </c>
      <c r="N6" s="1">
        <f t="shared" si="3"/>
        <v>185359525156</v>
      </c>
      <c r="O6" s="12"/>
      <c r="T6" s="1">
        <f t="shared" si="4"/>
        <v>25921</v>
      </c>
    </row>
    <row r="7" spans="2:24" ht="15.75" thickBot="1" x14ac:dyDescent="0.3">
      <c r="B7" s="7">
        <v>1997</v>
      </c>
      <c r="C7" s="3">
        <v>430674</v>
      </c>
      <c r="D7" s="1">
        <v>429619.90909090912</v>
      </c>
      <c r="E7" s="1">
        <f t="shared" si="1"/>
        <v>1054.0909090908826</v>
      </c>
      <c r="F7" s="1">
        <f t="shared" ref="F7:F11" si="5">POWER((C7-D7),2)</f>
        <v>1111107.6446280433</v>
      </c>
      <c r="I7" s="3">
        <v>181.2</v>
      </c>
      <c r="J7" s="1">
        <v>160.15454545454548</v>
      </c>
      <c r="K7" s="1">
        <f t="shared" si="2"/>
        <v>442.91115702479163</v>
      </c>
      <c r="N7" s="1">
        <f t="shared" si="3"/>
        <v>185480094276</v>
      </c>
      <c r="T7" s="1">
        <f t="shared" si="4"/>
        <v>32833.439999999995</v>
      </c>
    </row>
    <row r="8" spans="2:24" ht="15.75" thickBot="1" x14ac:dyDescent="0.3">
      <c r="B8" s="7">
        <v>1998</v>
      </c>
      <c r="C8" s="3">
        <v>440244</v>
      </c>
      <c r="D8" s="1">
        <v>429619.90909090912</v>
      </c>
      <c r="E8" s="1">
        <f t="shared" si="1"/>
        <v>10624.090909090883</v>
      </c>
      <c r="F8" s="1">
        <f t="shared" si="5"/>
        <v>112871307.64462754</v>
      </c>
      <c r="I8" s="3">
        <v>187.7</v>
      </c>
      <c r="J8" s="1">
        <v>160.15454545454548</v>
      </c>
      <c r="K8" s="1">
        <f t="shared" si="2"/>
        <v>758.75206611570025</v>
      </c>
      <c r="N8" s="1">
        <f t="shared" si="3"/>
        <v>193814779536</v>
      </c>
      <c r="T8" s="1">
        <f t="shared" si="4"/>
        <v>35231.289999999994</v>
      </c>
    </row>
    <row r="9" spans="2:24" ht="15.75" thickBot="1" x14ac:dyDescent="0.3">
      <c r="B9" s="7">
        <v>1999</v>
      </c>
      <c r="C9" s="3">
        <v>442605</v>
      </c>
      <c r="D9" s="1">
        <v>429619.90909090912</v>
      </c>
      <c r="E9" s="1">
        <f t="shared" si="1"/>
        <v>12985.090909090883</v>
      </c>
      <c r="F9" s="1">
        <f t="shared" si="5"/>
        <v>168612585.91735467</v>
      </c>
      <c r="I9" s="3">
        <v>191.4</v>
      </c>
      <c r="J9" s="1">
        <v>160.15454545454548</v>
      </c>
      <c r="K9" s="1">
        <f t="shared" si="2"/>
        <v>976.27842975206465</v>
      </c>
      <c r="N9" s="1">
        <f t="shared" si="3"/>
        <v>195899186025</v>
      </c>
      <c r="T9" s="1">
        <f t="shared" si="4"/>
        <v>36633.96</v>
      </c>
    </row>
    <row r="10" spans="2:24" ht="15.75" thickBot="1" x14ac:dyDescent="0.3">
      <c r="B10" s="7">
        <v>2000</v>
      </c>
      <c r="C10" s="3">
        <v>452428</v>
      </c>
      <c r="D10" s="1">
        <v>429619.90909090912</v>
      </c>
      <c r="E10" s="1">
        <f t="shared" si="1"/>
        <v>22808.090909090883</v>
      </c>
      <c r="F10" s="1">
        <f t="shared" si="5"/>
        <v>520209010.91735417</v>
      </c>
      <c r="I10" s="3">
        <v>194</v>
      </c>
      <c r="J10" s="1">
        <v>160.15454545454548</v>
      </c>
      <c r="K10" s="1">
        <f t="shared" si="2"/>
        <v>1145.5147933884277</v>
      </c>
      <c r="N10" s="1">
        <f t="shared" si="3"/>
        <v>204691095184</v>
      </c>
      <c r="T10" s="1">
        <f t="shared" si="4"/>
        <v>37636</v>
      </c>
    </row>
    <row r="11" spans="2:24" ht="15.75" thickBot="1" x14ac:dyDescent="0.3">
      <c r="B11" s="7">
        <v>2001</v>
      </c>
      <c r="C11" s="3">
        <v>454291</v>
      </c>
      <c r="D11" s="1">
        <v>429619.90909090912</v>
      </c>
      <c r="E11" s="1">
        <f t="shared" si="1"/>
        <v>24671.090909090883</v>
      </c>
      <c r="F11" s="1">
        <f t="shared" si="5"/>
        <v>608662726.64462674</v>
      </c>
      <c r="I11" s="2">
        <v>198.2</v>
      </c>
      <c r="J11" s="1">
        <v>160.15454545454548</v>
      </c>
      <c r="K11" s="1">
        <f t="shared" si="2"/>
        <v>1447.4566115702448</v>
      </c>
      <c r="N11" s="1">
        <f t="shared" si="3"/>
        <v>206380312681</v>
      </c>
      <c r="T11" s="1">
        <f t="shared" si="4"/>
        <v>39283.24</v>
      </c>
    </row>
    <row r="12" spans="2:24" x14ac:dyDescent="0.25">
      <c r="C12" s="1">
        <f>SUM(C1:C11)</f>
        <v>4725819</v>
      </c>
      <c r="E12" s="6" t="s">
        <v>0</v>
      </c>
      <c r="F12" s="5">
        <f>SUM(F1:F11)</f>
        <v>3385894982.909091</v>
      </c>
      <c r="I12" s="1">
        <f>SUM(I1:I11)</f>
        <v>1761.7000000000003</v>
      </c>
      <c r="J12" s="6" t="s">
        <v>0</v>
      </c>
      <c r="K12" s="5">
        <f>SUM(K1:K11)</f>
        <v>11735.507272727273</v>
      </c>
    </row>
    <row r="13" spans="2:24" ht="15.75" x14ac:dyDescent="0.25">
      <c r="C13" s="1">
        <f>C12/11</f>
        <v>429619.90909090912</v>
      </c>
      <c r="E13" s="6" t="s">
        <v>2</v>
      </c>
      <c r="F13" s="9">
        <f>F12/11</f>
        <v>307808634.80991739</v>
      </c>
      <c r="I13" s="1">
        <f>I12/11</f>
        <v>160.15454545454548</v>
      </c>
      <c r="J13" s="6" t="s">
        <v>2</v>
      </c>
      <c r="K13" s="9">
        <f>K12/11</f>
        <v>1066.8642975206612</v>
      </c>
      <c r="N13" s="8">
        <f>SUM(N1:N11)</f>
        <v>2033691824143</v>
      </c>
      <c r="O13" s="1" t="s">
        <v>3</v>
      </c>
      <c r="Q13" s="13"/>
    </row>
    <row r="14" spans="2:24" ht="15.75" x14ac:dyDescent="0.25">
      <c r="E14" s="6" t="s">
        <v>1</v>
      </c>
      <c r="F14" s="9">
        <f>SQRT(F13)</f>
        <v>17544.475905820538</v>
      </c>
      <c r="J14" s="6" t="s">
        <v>1</v>
      </c>
      <c r="K14" s="9">
        <f>SQRT(K13)</f>
        <v>32.66288868916314</v>
      </c>
      <c r="N14" s="1">
        <f>N13/11</f>
        <v>184881074922.09091</v>
      </c>
      <c r="O14" s="13" t="s">
        <v>5</v>
      </c>
      <c r="Q14" s="6" t="s">
        <v>2</v>
      </c>
      <c r="R14" s="9">
        <f>N14-N15</f>
        <v>307808634.80990601</v>
      </c>
      <c r="T14" s="8">
        <f>SUM(T1:T11)</f>
        <v>293879.77</v>
      </c>
      <c r="U14" s="1">
        <f>T14/11</f>
        <v>26716.342727272728</v>
      </c>
      <c r="V14" s="1">
        <f>POWER(J11,2)</f>
        <v>25649.478429752075</v>
      </c>
      <c r="W14" s="6" t="s">
        <v>2</v>
      </c>
      <c r="X14" s="10">
        <f>U14-V14</f>
        <v>1066.8642975206531</v>
      </c>
    </row>
    <row r="15" spans="2:24" x14ac:dyDescent="0.25">
      <c r="N15" s="1">
        <f>POWER(D11,2)</f>
        <v>184573266287.28101</v>
      </c>
      <c r="O15" s="1" t="s">
        <v>6</v>
      </c>
      <c r="Q15" s="6" t="s">
        <v>1</v>
      </c>
      <c r="R15" s="9">
        <f>SQRT(R14)</f>
        <v>17544.475905820214</v>
      </c>
      <c r="W15" s="6" t="s">
        <v>1</v>
      </c>
      <c r="X15" s="9">
        <f>SQRT(X14)</f>
        <v>32.662888689163012</v>
      </c>
    </row>
    <row r="16" spans="2:24" ht="75" x14ac:dyDescent="0.25">
      <c r="N16" s="14">
        <f>N14-N15</f>
        <v>307808634.80990601</v>
      </c>
      <c r="O16" s="11" t="s">
        <v>7</v>
      </c>
    </row>
    <row r="17" spans="15:15" x14ac:dyDescent="0.25">
      <c r="O17" s="5" t="s">
        <v>8</v>
      </c>
    </row>
  </sheetData>
  <autoFilter ref="C1:C11" xr:uid="{1798F1E4-CB3B-444E-B4F9-6FEE5D5DB03B}">
    <sortState xmlns:xlrd2="http://schemas.microsoft.com/office/spreadsheetml/2017/richdata2" ref="C2:C11">
      <sortCondition ref="C1:C11"/>
    </sortState>
  </autoFilter>
  <sortState xmlns:xlrd2="http://schemas.microsoft.com/office/spreadsheetml/2017/richdata2" ref="G2:G13">
    <sortCondition ref="G1"/>
  </sortState>
  <mergeCells count="1">
    <mergeCell ref="O1:O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Wischniewski</dc:creator>
  <cp:lastModifiedBy>Wischniewski, Michael</cp:lastModifiedBy>
  <dcterms:created xsi:type="dcterms:W3CDTF">2023-11-14T15:46:23Z</dcterms:created>
  <dcterms:modified xsi:type="dcterms:W3CDTF">2023-11-14T20:13:55Z</dcterms:modified>
</cp:coreProperties>
</file>