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Warakomski\.git\Files To Commit\Kawalerskie Marcina\"/>
    </mc:Choice>
  </mc:AlternateContent>
  <xr:revisionPtr revIDLastSave="0" documentId="13_ncr:1_{285B0833-7041-40BD-81EF-C1DF9B84C6C3}" xr6:coauthVersionLast="47" xr6:coauthVersionMax="47" xr10:uidLastSave="{00000000-0000-0000-0000-000000000000}"/>
  <bookViews>
    <workbookView xWindow="-120" yWindow="-120" windowWidth="29040" windowHeight="15840" xr2:uid="{7A88B5DC-3333-4EF2-BEF8-D9380C72974E}"/>
  </bookViews>
  <sheets>
    <sheet name="Przebieg Imprezy" sheetId="1" r:id="rId1"/>
    <sheet name="Budget" sheetId="2" r:id="rId2"/>
    <sheet name="Lista osó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C3" i="2"/>
  <c r="J8" i="2" s="1"/>
  <c r="N8" i="2" s="1"/>
  <c r="C19" i="3"/>
  <c r="K10" i="2" l="1"/>
  <c r="L10" i="2"/>
  <c r="G5" i="2"/>
  <c r="I5" i="2"/>
  <c r="D3" i="2"/>
  <c r="K5" i="2"/>
  <c r="H5" i="2"/>
  <c r="M5" i="2"/>
  <c r="F5" i="2"/>
  <c r="J9" i="2"/>
  <c r="O9" i="2" s="1"/>
  <c r="M10" i="2"/>
  <c r="L5" i="2"/>
  <c r="O5" i="2" s="1"/>
  <c r="F10" i="2"/>
  <c r="G10" i="2"/>
  <c r="J3" i="2"/>
  <c r="N3" i="2" s="1"/>
  <c r="O3" i="2" s="1"/>
  <c r="H10" i="2"/>
  <c r="J4" i="2"/>
  <c r="O4" i="2" s="1"/>
  <c r="I10" i="2"/>
  <c r="O8" i="2"/>
  <c r="N9" i="2"/>
  <c r="N10" i="2" s="1"/>
  <c r="N4" i="2"/>
  <c r="N5" i="2" l="1"/>
  <c r="O10" i="2"/>
</calcChain>
</file>

<file path=xl/sharedStrings.xml><?xml version="1.0" encoding="utf-8"?>
<sst xmlns="http://schemas.openxmlformats.org/spreadsheetml/2006/main" count="67" uniqueCount="56">
  <si>
    <t>Pomysły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</si>
  <si>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Gokarty</t>
    </r>
  </si>
  <si>
    <t>Laser tag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</si>
  <si>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Party House</t>
    </r>
  </si>
  <si>
    <t>Przyjazd Marcina w umówione miejsce</t>
  </si>
  <si>
    <t>Forma</t>
  </si>
  <si>
    <t>Połączenie wszystkich pomysłów w grę miejską</t>
  </si>
  <si>
    <t>Wskazówki online z zagadkami</t>
  </si>
  <si>
    <t>Godzina</t>
  </si>
  <si>
    <t>Przebieg imprezy Dzień 1:</t>
  </si>
  <si>
    <t>14:00 - 15:00</t>
  </si>
  <si>
    <t>15:00 - 16:00</t>
  </si>
  <si>
    <t>16:00 - 16:30</t>
  </si>
  <si>
    <t>Przejazd do drugiego miejsca, alko</t>
  </si>
  <si>
    <t>Background: Marcin musi znaleźć porwanego ziomka, będzie musiał rozwiązywac zagadki aby dotrzeć do każdego miejsca i wykonać zadania. Reszta ekipy będzie podzielona na dwie grupy. Bedąc w kominiarkach, na zmianę będą mu przeszkadzać w wykonaniu zadania, tj. Uderzać go na gokartach, być w przeciwnej drużynie w laser tagach. Po każdym wykonanym zadaniu będzie dostawał następne instrukcje. Ostateczny punkt to Party House.</t>
  </si>
  <si>
    <t>16:30 - 18:30</t>
  </si>
  <si>
    <t>Dojazd do party housa</t>
  </si>
  <si>
    <t>Marcin</t>
  </si>
  <si>
    <t>Gokarty</t>
  </si>
  <si>
    <t>Budget</t>
  </si>
  <si>
    <t>Marcin W</t>
  </si>
  <si>
    <t>Michal W</t>
  </si>
  <si>
    <t>Mati W</t>
  </si>
  <si>
    <t>Przemek D</t>
  </si>
  <si>
    <t>Miodek</t>
  </si>
  <si>
    <t>Ryba</t>
  </si>
  <si>
    <t>Łentek</t>
  </si>
  <si>
    <t>Łukasz Szczepański</t>
  </si>
  <si>
    <t>Łukasz Włoch</t>
  </si>
  <si>
    <t>Wojciech Wojas</t>
  </si>
  <si>
    <t>Hubert Węgrzyn</t>
  </si>
  <si>
    <t>Szymon Cheba</t>
  </si>
  <si>
    <t>Piotr Sujkowski</t>
  </si>
  <si>
    <t>Cezary Krzyżanowski</t>
  </si>
  <si>
    <t>Daniel Krzyżanowski</t>
  </si>
  <si>
    <t>Paweł Michalski</t>
  </si>
  <si>
    <t>Total</t>
  </si>
  <si>
    <t>No</t>
  </si>
  <si>
    <t>Name</t>
  </si>
  <si>
    <t>Confirmed</t>
  </si>
  <si>
    <t>Składka</t>
  </si>
  <si>
    <t>Ilość Osób</t>
  </si>
  <si>
    <t>Inne</t>
  </si>
  <si>
    <t>Laser Tag</t>
  </si>
  <si>
    <t>Alkohol</t>
  </si>
  <si>
    <t>Za os</t>
  </si>
  <si>
    <t>Prezent</t>
  </si>
  <si>
    <t>Jedzenie</t>
  </si>
  <si>
    <t>Party House</t>
  </si>
  <si>
    <t>1 dzień</t>
  </si>
  <si>
    <t>All In</t>
  </si>
  <si>
    <t>Koszty Na os</t>
  </si>
  <si>
    <t>2 dni</t>
  </si>
  <si>
    <t>Czterech ziomków odbiera go furą, musi rozwiązać zadanie aby znaleźć pierwsze miejsce. Dojazd do pierwszego miejsca. Bez alko póki co</t>
  </si>
  <si>
    <t>Pierwsze miejsce Gokarty- Marcin 2x przejazdy, 2x grupy przeciwników każda osobny przejazd , rozwiązanie zagadki</t>
  </si>
  <si>
    <t>Drugie miejsce Laser Tag - team Marcina vs drużyna przeciwników w kominiarkarch, rozwiązanie zagadki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</si>
</sst>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center" indent="5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3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0" fillId="2" borderId="6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1BA5-DE24-406D-A141-5E5F3B51E8A1}">
  <dimension ref="A2:D18"/>
  <sheetViews>
    <sheetView showGridLines="0" tabSelected="1" workbookViewId="0">
      <selection activeCell="C7" sqref="C7"/>
    </sheetView>
  </sheetViews>
  <sheetFormatPr defaultRowHeight="15" x14ac:dyDescent="0.25"/>
  <cols>
    <col min="1" max="1" width="6.28515625" customWidth="1"/>
    <col min="2" max="2" width="17" style="17" bestFit="1" customWidth="1"/>
    <col min="3" max="3" width="89.7109375" bestFit="1" customWidth="1"/>
    <col min="4" max="4" width="11.7109375" bestFit="1" customWidth="1"/>
  </cols>
  <sheetData>
    <row r="2" spans="1:4" x14ac:dyDescent="0.25">
      <c r="B2" s="15"/>
      <c r="C2" s="27" t="s">
        <v>0</v>
      </c>
    </row>
    <row r="3" spans="1:4" x14ac:dyDescent="0.25">
      <c r="B3" s="14">
        <v>1</v>
      </c>
      <c r="C3" s="5" t="s">
        <v>1</v>
      </c>
    </row>
    <row r="4" spans="1:4" x14ac:dyDescent="0.25">
      <c r="B4" s="14">
        <v>2</v>
      </c>
      <c r="C4" s="6" t="s">
        <v>2</v>
      </c>
    </row>
    <row r="5" spans="1:4" x14ac:dyDescent="0.25">
      <c r="B5" s="16">
        <v>3</v>
      </c>
      <c r="C5" s="5" t="s">
        <v>3</v>
      </c>
    </row>
    <row r="6" spans="1:4" x14ac:dyDescent="0.25">
      <c r="A6" s="1"/>
    </row>
    <row r="7" spans="1:4" x14ac:dyDescent="0.25">
      <c r="A7" s="1"/>
      <c r="B7" s="15"/>
      <c r="C7" s="28" t="s">
        <v>5</v>
      </c>
    </row>
    <row r="8" spans="1:4" x14ac:dyDescent="0.25">
      <c r="A8" s="1"/>
      <c r="B8" s="14">
        <v>1</v>
      </c>
      <c r="C8" s="2" t="s">
        <v>6</v>
      </c>
    </row>
    <row r="9" spans="1:4" x14ac:dyDescent="0.25">
      <c r="A9" s="1"/>
      <c r="B9" s="16">
        <v>2</v>
      </c>
      <c r="C9" s="2" t="s">
        <v>7</v>
      </c>
    </row>
    <row r="10" spans="1:4" x14ac:dyDescent="0.25">
      <c r="A10" s="1"/>
    </row>
    <row r="11" spans="1:4" x14ac:dyDescent="0.25">
      <c r="B11" s="15"/>
      <c r="C11" s="29" t="s">
        <v>9</v>
      </c>
      <c r="D11" s="28" t="s">
        <v>8</v>
      </c>
    </row>
    <row r="12" spans="1:4" ht="75" x14ac:dyDescent="0.25">
      <c r="B12" s="14">
        <v>0</v>
      </c>
      <c r="C12" s="7" t="s">
        <v>14</v>
      </c>
      <c r="D12" s="2"/>
    </row>
    <row r="13" spans="1:4" x14ac:dyDescent="0.25">
      <c r="B13" s="14">
        <v>1</v>
      </c>
      <c r="C13" s="6" t="s">
        <v>4</v>
      </c>
      <c r="D13" s="8">
        <v>0.58333333333333337</v>
      </c>
    </row>
    <row r="14" spans="1:4" ht="30" x14ac:dyDescent="0.25">
      <c r="B14" s="14">
        <v>2</v>
      </c>
      <c r="C14" s="9" t="s">
        <v>53</v>
      </c>
      <c r="D14" s="8" t="s">
        <v>10</v>
      </c>
    </row>
    <row r="15" spans="1:4" ht="30" x14ac:dyDescent="0.25">
      <c r="B15" s="14">
        <v>3</v>
      </c>
      <c r="C15" s="9" t="s">
        <v>54</v>
      </c>
      <c r="D15" s="8" t="s">
        <v>11</v>
      </c>
    </row>
    <row r="16" spans="1:4" x14ac:dyDescent="0.25">
      <c r="B16" s="14">
        <v>4</v>
      </c>
      <c r="C16" s="2" t="s">
        <v>13</v>
      </c>
      <c r="D16" s="8" t="s">
        <v>12</v>
      </c>
    </row>
    <row r="17" spans="2:4" ht="30" x14ac:dyDescent="0.25">
      <c r="B17" s="14">
        <v>5</v>
      </c>
      <c r="C17" s="9" t="s">
        <v>55</v>
      </c>
      <c r="D17" s="8" t="s">
        <v>15</v>
      </c>
    </row>
    <row r="18" spans="2:4" x14ac:dyDescent="0.25">
      <c r="B18" s="16">
        <v>6</v>
      </c>
      <c r="C18" s="9" t="s">
        <v>16</v>
      </c>
      <c r="D18" s="8">
        <v>0.79166666666666663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389B-2498-4A1B-A331-98FBA0E9F43B}">
  <dimension ref="B2:P11"/>
  <sheetViews>
    <sheetView showGridLines="0" workbookViewId="0">
      <selection activeCell="O15" sqref="O15"/>
    </sheetView>
  </sheetViews>
  <sheetFormatPr defaultRowHeight="15" x14ac:dyDescent="0.25"/>
  <cols>
    <col min="2" max="2" width="7.7109375" bestFit="1" customWidth="1"/>
    <col min="3" max="3" width="10" bestFit="1" customWidth="1"/>
    <col min="4" max="4" width="7.28515625" bestFit="1" customWidth="1"/>
    <col min="7" max="8" width="9.140625" style="4"/>
    <col min="9" max="12" width="13.85546875" style="4" customWidth="1"/>
    <col min="13" max="13" width="9.140625" style="4"/>
    <col min="14" max="14" width="12" style="4" bestFit="1" customWidth="1"/>
    <col min="15" max="15" width="9.140625" style="4"/>
  </cols>
  <sheetData>
    <row r="2" spans="2:16" x14ac:dyDescent="0.25">
      <c r="B2" s="10" t="s">
        <v>40</v>
      </c>
      <c r="C2" s="10" t="s">
        <v>41</v>
      </c>
      <c r="D2" s="10" t="s">
        <v>19</v>
      </c>
      <c r="F2" s="11" t="s">
        <v>49</v>
      </c>
      <c r="G2" s="23" t="s">
        <v>18</v>
      </c>
      <c r="H2" s="23" t="s">
        <v>43</v>
      </c>
      <c r="I2" s="23" t="s">
        <v>44</v>
      </c>
      <c r="J2" s="23" t="s">
        <v>48</v>
      </c>
      <c r="K2" s="23" t="s">
        <v>47</v>
      </c>
      <c r="L2" s="23" t="s">
        <v>46</v>
      </c>
      <c r="M2" s="23" t="s">
        <v>42</v>
      </c>
      <c r="N2" s="23" t="s">
        <v>51</v>
      </c>
      <c r="O2" s="24" t="s">
        <v>50</v>
      </c>
    </row>
    <row r="3" spans="2:16" x14ac:dyDescent="0.25">
      <c r="B3" s="2">
        <v>500</v>
      </c>
      <c r="C3" s="2">
        <f>'Lista osób'!C19</f>
        <v>15</v>
      </c>
      <c r="D3" s="2">
        <f>B3*C3</f>
        <v>7500</v>
      </c>
      <c r="F3" s="12" t="s">
        <v>45</v>
      </c>
      <c r="G3" s="3">
        <v>60</v>
      </c>
      <c r="H3" s="3">
        <v>75</v>
      </c>
      <c r="I3" s="3">
        <v>75</v>
      </c>
      <c r="J3" s="3">
        <f>J5/(C$3+1)</f>
        <v>62.5</v>
      </c>
      <c r="K3" s="3">
        <v>100</v>
      </c>
      <c r="L3" s="3"/>
      <c r="M3" s="3"/>
      <c r="N3" s="3">
        <f>SUM(G3:M3)</f>
        <v>372.5</v>
      </c>
      <c r="O3" s="3">
        <f>N3*$C$3</f>
        <v>5587.5</v>
      </c>
    </row>
    <row r="4" spans="2:16" x14ac:dyDescent="0.25">
      <c r="F4" s="12" t="s">
        <v>17</v>
      </c>
      <c r="G4" s="3">
        <v>120</v>
      </c>
      <c r="H4" s="3">
        <v>75</v>
      </c>
      <c r="I4" s="3">
        <v>75</v>
      </c>
      <c r="J4" s="3">
        <f>J5/(C$3+1)</f>
        <v>62.5</v>
      </c>
      <c r="K4" s="3">
        <v>100</v>
      </c>
      <c r="L4" s="3"/>
      <c r="M4" s="3"/>
      <c r="N4" s="3">
        <f>SUM(G4:M4)/$C$3</f>
        <v>28.833333333333332</v>
      </c>
      <c r="O4" s="3">
        <f>SUM(G4:M4)</f>
        <v>432.5</v>
      </c>
      <c r="P4" s="4"/>
    </row>
    <row r="5" spans="2:16" x14ac:dyDescent="0.25">
      <c r="F5" s="13" t="str">
        <f>"Total x"&amp;$C$3&amp;""</f>
        <v>Total x15</v>
      </c>
      <c r="G5" s="3">
        <f>(G3*$C$3)+G4</f>
        <v>1020</v>
      </c>
      <c r="H5" s="3">
        <f>(H3*$C$3)+H4</f>
        <v>1200</v>
      </c>
      <c r="I5" s="3">
        <f>(I3*$C$3)+I4</f>
        <v>1200</v>
      </c>
      <c r="J5" s="3">
        <v>1000</v>
      </c>
      <c r="K5" s="3">
        <f>(K3*$C$3)+K4</f>
        <v>1600</v>
      </c>
      <c r="L5" s="3">
        <f t="shared" ref="L5:M5" si="0">(L3*$C$3)+L4</f>
        <v>0</v>
      </c>
      <c r="M5" s="3">
        <f t="shared" si="0"/>
        <v>0</v>
      </c>
      <c r="N5" s="22">
        <f>SUM(N3:N4)</f>
        <v>401.33333333333331</v>
      </c>
      <c r="O5" s="22">
        <f>SUM(G5:M5)</f>
        <v>6020</v>
      </c>
    </row>
    <row r="7" spans="2:16" x14ac:dyDescent="0.25">
      <c r="F7" s="11" t="s">
        <v>52</v>
      </c>
      <c r="G7" s="23" t="s">
        <v>18</v>
      </c>
      <c r="H7" s="23" t="s">
        <v>43</v>
      </c>
      <c r="I7" s="23" t="s">
        <v>44</v>
      </c>
      <c r="J7" s="23" t="s">
        <v>48</v>
      </c>
      <c r="K7" s="23" t="s">
        <v>47</v>
      </c>
      <c r="L7" s="23" t="s">
        <v>46</v>
      </c>
      <c r="M7" s="23" t="s">
        <v>42</v>
      </c>
      <c r="N7" s="23" t="s">
        <v>51</v>
      </c>
      <c r="O7" s="24" t="s">
        <v>50</v>
      </c>
    </row>
    <row r="8" spans="2:16" x14ac:dyDescent="0.25">
      <c r="F8" s="12" t="s">
        <v>45</v>
      </c>
      <c r="G8" s="3">
        <v>60</v>
      </c>
      <c r="H8" s="3">
        <v>75</v>
      </c>
      <c r="I8" s="3">
        <v>120</v>
      </c>
      <c r="J8" s="3">
        <f>J10/(C$3+1)</f>
        <v>125</v>
      </c>
      <c r="K8" s="3">
        <v>200</v>
      </c>
      <c r="L8" s="3"/>
      <c r="M8" s="3"/>
      <c r="N8" s="3">
        <f>SUM(G8:M8)</f>
        <v>580</v>
      </c>
      <c r="O8" s="3">
        <f>N8*$C$3</f>
        <v>8700</v>
      </c>
    </row>
    <row r="9" spans="2:16" x14ac:dyDescent="0.25">
      <c r="F9" s="12" t="s">
        <v>17</v>
      </c>
      <c r="G9" s="3">
        <v>120</v>
      </c>
      <c r="H9" s="3">
        <v>75</v>
      </c>
      <c r="I9" s="3">
        <v>120</v>
      </c>
      <c r="J9" s="3">
        <f>J10/(C$3+1)</f>
        <v>125</v>
      </c>
      <c r="K9" s="3">
        <v>200</v>
      </c>
      <c r="L9" s="3"/>
      <c r="M9" s="3"/>
      <c r="N9" s="3">
        <f>SUM(G9:M9)/$C$3</f>
        <v>42.666666666666664</v>
      </c>
      <c r="O9" s="3">
        <f>SUM(G9:M9)</f>
        <v>640</v>
      </c>
    </row>
    <row r="10" spans="2:16" x14ac:dyDescent="0.25">
      <c r="F10" s="13" t="str">
        <f>"Total x"&amp;$C$3&amp;""</f>
        <v>Total x15</v>
      </c>
      <c r="G10" s="3">
        <f>(G8*$C$3)+G9</f>
        <v>1020</v>
      </c>
      <c r="H10" s="3">
        <f t="shared" ref="H10" si="1">(H8*$C$3)+H9</f>
        <v>1200</v>
      </c>
      <c r="I10" s="3">
        <f t="shared" ref="I10" si="2">(I8*$C$3)+I9</f>
        <v>1920</v>
      </c>
      <c r="J10" s="3">
        <v>2000</v>
      </c>
      <c r="K10" s="3">
        <f t="shared" ref="K10" si="3">(K8*$C$3)+K9</f>
        <v>3200</v>
      </c>
      <c r="L10" s="3">
        <f t="shared" ref="L10" si="4">(L8*$C$3)+L9</f>
        <v>0</v>
      </c>
      <c r="M10" s="3">
        <f t="shared" ref="M10" si="5">(M8*$C$3)+M9</f>
        <v>0</v>
      </c>
      <c r="N10" s="22">
        <f>SUM(N8:N9)</f>
        <v>622.66666666666663</v>
      </c>
      <c r="O10" s="22">
        <f>SUM(G10:M10)</f>
        <v>9340</v>
      </c>
      <c r="P10" s="4"/>
    </row>
    <row r="11" spans="2:16" x14ac:dyDescent="0.25">
      <c r="N11" s="30" t="str">
        <f>"+"&amp;TEXT(N10-B3,"0.0")</f>
        <v>+122.7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A11B-2E48-4329-BE28-A63E56EE80BE}">
  <dimension ref="B2:D19"/>
  <sheetViews>
    <sheetView showGridLines="0" workbookViewId="0">
      <selection activeCell="F15" sqref="F15"/>
    </sheetView>
  </sheetViews>
  <sheetFormatPr defaultRowHeight="15" x14ac:dyDescent="0.25"/>
  <cols>
    <col min="3" max="3" width="19.42578125" bestFit="1" customWidth="1"/>
    <col min="4" max="4" width="10.42578125" bestFit="1" customWidth="1"/>
  </cols>
  <sheetData>
    <row r="2" spans="2:4" x14ac:dyDescent="0.25">
      <c r="B2" s="18" t="s">
        <v>37</v>
      </c>
      <c r="C2" s="25" t="s">
        <v>38</v>
      </c>
      <c r="D2" s="26" t="s">
        <v>39</v>
      </c>
    </row>
    <row r="3" spans="2:4" x14ac:dyDescent="0.25">
      <c r="B3" s="12">
        <v>1</v>
      </c>
      <c r="C3" s="2" t="s">
        <v>20</v>
      </c>
      <c r="D3" s="2" t="b">
        <v>1</v>
      </c>
    </row>
    <row r="4" spans="2:4" x14ac:dyDescent="0.25">
      <c r="B4" s="12">
        <v>2</v>
      </c>
      <c r="C4" s="2" t="s">
        <v>21</v>
      </c>
      <c r="D4" s="2" t="b">
        <v>1</v>
      </c>
    </row>
    <row r="5" spans="2:4" x14ac:dyDescent="0.25">
      <c r="B5" s="12">
        <v>3</v>
      </c>
      <c r="C5" s="2" t="s">
        <v>22</v>
      </c>
      <c r="D5" s="2" t="b">
        <v>1</v>
      </c>
    </row>
    <row r="6" spans="2:4" x14ac:dyDescent="0.25">
      <c r="B6" s="12">
        <v>4</v>
      </c>
      <c r="C6" s="2" t="s">
        <v>23</v>
      </c>
      <c r="D6" s="2" t="b">
        <v>1</v>
      </c>
    </row>
    <row r="7" spans="2:4" x14ac:dyDescent="0.25">
      <c r="B7" s="12">
        <v>5</v>
      </c>
      <c r="C7" s="2" t="s">
        <v>24</v>
      </c>
      <c r="D7" s="2" t="b">
        <v>1</v>
      </c>
    </row>
    <row r="8" spans="2:4" x14ac:dyDescent="0.25">
      <c r="B8" s="12">
        <v>6</v>
      </c>
      <c r="C8" s="2" t="s">
        <v>25</v>
      </c>
      <c r="D8" s="2" t="b">
        <v>1</v>
      </c>
    </row>
    <row r="9" spans="2:4" x14ac:dyDescent="0.25">
      <c r="B9" s="12">
        <v>7</v>
      </c>
      <c r="C9" s="2" t="s">
        <v>26</v>
      </c>
      <c r="D9" s="2" t="b">
        <v>1</v>
      </c>
    </row>
    <row r="10" spans="2:4" x14ac:dyDescent="0.25">
      <c r="B10" s="12">
        <v>8</v>
      </c>
      <c r="C10" s="2" t="s">
        <v>27</v>
      </c>
      <c r="D10" s="2" t="b">
        <v>1</v>
      </c>
    </row>
    <row r="11" spans="2:4" x14ac:dyDescent="0.25">
      <c r="B11" s="12">
        <v>9</v>
      </c>
      <c r="C11" s="2" t="s">
        <v>28</v>
      </c>
      <c r="D11" s="2" t="b">
        <v>1</v>
      </c>
    </row>
    <row r="12" spans="2:4" x14ac:dyDescent="0.25">
      <c r="B12" s="12">
        <v>10</v>
      </c>
      <c r="C12" s="2" t="s">
        <v>29</v>
      </c>
      <c r="D12" s="2" t="b">
        <v>1</v>
      </c>
    </row>
    <row r="13" spans="2:4" x14ac:dyDescent="0.25">
      <c r="B13" s="12">
        <v>11</v>
      </c>
      <c r="C13" s="2" t="s">
        <v>30</v>
      </c>
      <c r="D13" s="2" t="b">
        <v>1</v>
      </c>
    </row>
    <row r="14" spans="2:4" x14ac:dyDescent="0.25">
      <c r="B14" s="12">
        <v>12</v>
      </c>
      <c r="C14" s="2" t="s">
        <v>31</v>
      </c>
      <c r="D14" s="2" t="b">
        <v>1</v>
      </c>
    </row>
    <row r="15" spans="2:4" x14ac:dyDescent="0.25">
      <c r="B15" s="12">
        <v>13</v>
      </c>
      <c r="C15" s="2" t="s">
        <v>32</v>
      </c>
      <c r="D15" s="2" t="b">
        <v>1</v>
      </c>
    </row>
    <row r="16" spans="2:4" x14ac:dyDescent="0.25">
      <c r="B16" s="12">
        <v>14</v>
      </c>
      <c r="C16" s="2" t="s">
        <v>33</v>
      </c>
      <c r="D16" s="2" t="b">
        <v>1</v>
      </c>
    </row>
    <row r="17" spans="2:4" x14ac:dyDescent="0.25">
      <c r="B17" s="12">
        <v>15</v>
      </c>
      <c r="C17" s="2" t="s">
        <v>34</v>
      </c>
      <c r="D17" s="2" t="b">
        <v>1</v>
      </c>
    </row>
    <row r="18" spans="2:4" x14ac:dyDescent="0.25">
      <c r="B18" s="12">
        <v>16</v>
      </c>
      <c r="C18" s="2" t="s">
        <v>35</v>
      </c>
      <c r="D18" s="2" t="b">
        <v>1</v>
      </c>
    </row>
    <row r="19" spans="2:4" x14ac:dyDescent="0.25">
      <c r="B19" s="19" t="s">
        <v>36</v>
      </c>
      <c r="C19" s="20">
        <f>COUNTIF(D3:D18,TRUE)-1</f>
        <v>15</v>
      </c>
      <c r="D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Przebieg Imprezy</vt:lpstr>
      <vt:lpstr>Budget</vt:lpstr>
      <vt:lpstr>Lista osób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Warakomski</dc:creator>
  <cp:lastModifiedBy>Michal Warakomski</cp:lastModifiedBy>
  <dcterms:created xsi:type="dcterms:W3CDTF">2024-11-04T17:16:27Z</dcterms:created>
  <dcterms:modified xsi:type="dcterms:W3CDTF">2024-11-04T19:01:48Z</dcterms:modified>
</cp:coreProperties>
</file>