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COT6405\homework\project\"/>
    </mc:Choice>
  </mc:AlternateContent>
  <xr:revisionPtr revIDLastSave="0" documentId="13_ncr:1_{E613980D-5F50-4864-9C19-C21E85DA01FB}" xr6:coauthVersionLast="47" xr6:coauthVersionMax="47" xr10:uidLastSave="{00000000-0000-0000-0000-000000000000}"/>
  <bookViews>
    <workbookView xWindow="-120" yWindow="-120" windowWidth="29040" windowHeight="17520" xr2:uid="{7CDAE886-CA5E-4E0B-B797-C600E1F43C64}"/>
  </bookViews>
  <sheets>
    <sheet name="Graph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H21" i="1" s="1"/>
  <c r="F22" i="1"/>
  <c r="G22" i="1" s="1"/>
  <c r="H22" i="1" s="1"/>
  <c r="F23" i="1"/>
  <c r="G23" i="1" s="1"/>
  <c r="H23" i="1" s="1"/>
  <c r="F24" i="1"/>
  <c r="F25" i="1"/>
  <c r="F26" i="1"/>
  <c r="F27" i="1"/>
  <c r="F28" i="1"/>
  <c r="F29" i="1"/>
  <c r="F20" i="1"/>
  <c r="G20" i="1"/>
  <c r="H20" i="1" s="1"/>
  <c r="K18" i="1"/>
  <c r="F4" i="1"/>
  <c r="F5" i="1"/>
  <c r="F6" i="1"/>
  <c r="G6" i="1" s="1"/>
  <c r="H6" i="1" s="1"/>
  <c r="F7" i="1"/>
  <c r="F8" i="1"/>
  <c r="F9" i="1"/>
  <c r="F10" i="1"/>
  <c r="F11" i="1"/>
  <c r="F12" i="1"/>
  <c r="G12" i="1" s="1"/>
  <c r="H12" i="1" s="1"/>
  <c r="F3" i="1"/>
  <c r="K1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" i="1"/>
  <c r="H3" i="1" s="1"/>
  <c r="E21" i="1"/>
  <c r="E22" i="1"/>
  <c r="E23" i="1"/>
  <c r="E24" i="1"/>
  <c r="E25" i="1"/>
  <c r="E26" i="1"/>
  <c r="E27" i="1"/>
  <c r="E28" i="1"/>
  <c r="E29" i="1"/>
  <c r="E20" i="1"/>
  <c r="C21" i="1"/>
  <c r="C22" i="1"/>
  <c r="C23" i="1"/>
  <c r="C24" i="1"/>
  <c r="C25" i="1"/>
  <c r="C26" i="1"/>
  <c r="C27" i="1"/>
  <c r="C28" i="1"/>
  <c r="C29" i="1"/>
  <c r="C20" i="1"/>
  <c r="B21" i="1"/>
  <c r="B22" i="1"/>
  <c r="B23" i="1"/>
  <c r="B24" i="1"/>
  <c r="B25" i="1"/>
  <c r="B26" i="1"/>
  <c r="B27" i="1"/>
  <c r="B28" i="1"/>
  <c r="B29" i="1"/>
  <c r="B20" i="1"/>
  <c r="G4" i="1"/>
  <c r="H4" i="1" s="1"/>
  <c r="G7" i="1"/>
  <c r="H7" i="1" s="1"/>
  <c r="G8" i="1"/>
  <c r="H8" i="1" s="1"/>
  <c r="G9" i="1"/>
  <c r="H9" i="1" s="1"/>
  <c r="G10" i="1"/>
  <c r="H10" i="1" s="1"/>
  <c r="G11" i="1"/>
  <c r="H11" i="1" s="1"/>
  <c r="G5" i="1"/>
  <c r="H5" i="1" s="1"/>
  <c r="E4" i="1"/>
  <c r="E5" i="1"/>
  <c r="E6" i="1"/>
  <c r="E7" i="1"/>
  <c r="E8" i="1"/>
  <c r="E9" i="1"/>
  <c r="E10" i="1"/>
  <c r="E11" i="1"/>
  <c r="E12" i="1"/>
  <c r="E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3" i="1"/>
  <c r="C3" i="1" s="1"/>
</calcChain>
</file>

<file path=xl/sharedStrings.xml><?xml version="1.0" encoding="utf-8"?>
<sst xmlns="http://schemas.openxmlformats.org/spreadsheetml/2006/main" count="20" uniqueCount="12">
  <si>
    <t>n</t>
  </si>
  <si>
    <t>Theretical RT n^2</t>
  </si>
  <si>
    <t>Emperical RT (msec)</t>
  </si>
  <si>
    <t>PredictedRT</t>
  </si>
  <si>
    <t>Index</t>
  </si>
  <si>
    <t>Brute</t>
  </si>
  <si>
    <t>PredictedRT - EmpericalRT (msec)</t>
  </si>
  <si>
    <t>Divide</t>
  </si>
  <si>
    <t>Scaled PredictedRT Difference Ratio (PredictedRT Difference / PredictedRT)</t>
  </si>
  <si>
    <t>Brute C=</t>
  </si>
  <si>
    <t>Divide C=</t>
  </si>
  <si>
    <t>(EmpericalRT)/(ThereticalRT)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</si>
</sst>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26"/>
      <color theme="2"/>
      <name val="Aptos Display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9">
    <xf numFmtId="0" fontId="0" fillId="0" borderId="0" xfId="0"/>
    <xf numFmtId="0" fontId="4" fillId="2" borderId="3" xfId="3" applyBorder="1"/>
    <xf numFmtId="0" fontId="4" fillId="2" borderId="4" xfId="3" applyBorder="1"/>
    <xf numFmtId="0" fontId="1" fillId="3" borderId="0" xfId="4"/>
    <xf numFmtId="9" fontId="1" fillId="3" borderId="0" xfId="4" applyNumberFormat="1"/>
    <xf numFmtId="0" fontId="1" fillId="4" borderId="0" xfId="5"/>
    <xf numFmtId="9" fontId="1" fillId="4" borderId="0" xfId="5" applyNumberFormat="1"/>
    <xf numFmtId="0" fontId="1" fillId="7" borderId="0" xfId="8"/>
    <xf numFmtId="9" fontId="1" fillId="7" borderId="0" xfId="8" applyNumberFormat="1"/>
    <xf numFmtId="0" fontId="1" fillId="5" borderId="0" xfId="6"/>
    <xf numFmtId="9" fontId="1" fillId="5" borderId="0" xfId="6" applyNumberFormat="1"/>
    <xf numFmtId="0" fontId="1" fillId="6" borderId="0" xfId="7"/>
    <xf numFmtId="9" fontId="1" fillId="6" borderId="0" xfId="7" applyNumberFormat="1"/>
    <xf numFmtId="0" fontId="5" fillId="9" borderId="1" xfId="2" applyFont="1" applyFill="1" applyAlignment="1">
      <alignment horizontal="center"/>
    </xf>
    <xf numFmtId="0" fontId="5" fillId="9" borderId="1" xfId="2" applyFont="1" applyFill="1" applyAlignment="1">
      <alignment horizontal="center" wrapText="1"/>
    </xf>
    <xf numFmtId="0" fontId="5" fillId="8" borderId="1" xfId="2" applyFont="1" applyFill="1" applyAlignment="1">
      <alignment horizontal="center"/>
    </xf>
    <xf numFmtId="0" fontId="5" fillId="8" borderId="1" xfId="2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9" borderId="0" xfId="1" applyFont="1" applyFill="1" applyAlignment="1">
      <alignment horizontal="center"/>
    </xf>
  </cellXfs>
  <cellStyles count="9">
    <cellStyle name="40% - Accent1" xfId="4" builtinId="31"/>
    <cellStyle name="40% - Accent2" xfId="6" builtinId="35"/>
    <cellStyle name="40% - Accent4" xfId="8" builtinId="43"/>
    <cellStyle name="60% - Accent1" xfId="5" builtinId="32"/>
    <cellStyle name="60% - Accent2" xfId="7" builtinId="36"/>
    <cellStyle name="Calculation" xfId="3" builtinId="22"/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Emperical Brute vs Divide and Conquer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Brute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Data!$D$3:$D$12</c:f>
              <c:numCache>
                <c:formatCode>General</c:formatCode>
                <c:ptCount val="10"/>
                <c:pt idx="0">
                  <c:v>82.284840000000003</c:v>
                </c:pt>
                <c:pt idx="1">
                  <c:v>341.26026000000002</c:v>
                </c:pt>
                <c:pt idx="2">
                  <c:v>746.11908000000005</c:v>
                </c:pt>
                <c:pt idx="3">
                  <c:v>1329.0004300000001</c:v>
                </c:pt>
                <c:pt idx="4">
                  <c:v>2049.15807</c:v>
                </c:pt>
                <c:pt idx="5">
                  <c:v>2964.35725</c:v>
                </c:pt>
                <c:pt idx="6">
                  <c:v>3916.5681599999998</c:v>
                </c:pt>
                <c:pt idx="7">
                  <c:v>5200.9599099999996</c:v>
                </c:pt>
                <c:pt idx="8">
                  <c:v>6397.5989200000004</c:v>
                </c:pt>
                <c:pt idx="9">
                  <c:v>7814.0906400000003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C-47FF-AF44-D3859042167F}"/>
            </c:ext>
          </c:extLst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Divide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Data!$D$20:$D$29</c:f>
              <c:numCache>
                <c:formatCode>General</c:formatCode>
                <c:ptCount val="10"/>
                <c:pt idx="0">
                  <c:v>8.5276700000000005</c:v>
                </c:pt>
                <c:pt idx="1">
                  <c:v>19.85164</c:v>
                </c:pt>
                <c:pt idx="2">
                  <c:v>30.75385</c:v>
                </c:pt>
                <c:pt idx="3">
                  <c:v>43.372199999999999</c:v>
                </c:pt>
                <c:pt idx="4">
                  <c:v>53.314599999999999</c:v>
                </c:pt>
                <c:pt idx="5">
                  <c:v>63.81841</c:v>
                </c:pt>
                <c:pt idx="6">
                  <c:v>77.426860000000005</c:v>
                </c:pt>
                <c:pt idx="7">
                  <c:v>92.619759999999999</c:v>
                </c:pt>
                <c:pt idx="8">
                  <c:v>101.10566</c:v>
                </c:pt>
                <c:pt idx="9">
                  <c:v>114.88751000000001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C-47FF-AF44-D3859042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566239"/>
        <c:axId val="285563839"/>
      </c:lineChart>
      <c:catAx>
        <c:axId val="2855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63839"/>
        <c:crosses val="autoZero"/>
        <c:auto val="1"/>
        <c:lblAlgn val="ctr"/>
        <c:lblOffset val="100"/>
        <c:noMultiLvlLbl val="0"/>
      </c:catAx>
      <c:valAx>
        <c:axId val="2855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66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Brute Algorithm Emperical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Emperical RT (msec)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Data!$D$3:$D$12</c:f>
              <c:numCache>
                <c:formatCode>General</c:formatCode>
                <c:ptCount val="10"/>
                <c:pt idx="0">
                  <c:v>82.284840000000003</c:v>
                </c:pt>
                <c:pt idx="1">
                  <c:v>341.26026000000002</c:v>
                </c:pt>
                <c:pt idx="2">
                  <c:v>746.11908000000005</c:v>
                </c:pt>
                <c:pt idx="3">
                  <c:v>1329.0004300000001</c:v>
                </c:pt>
                <c:pt idx="4">
                  <c:v>2049.15807</c:v>
                </c:pt>
                <c:pt idx="5">
                  <c:v>2964.35725</c:v>
                </c:pt>
                <c:pt idx="6">
                  <c:v>3916.5681599999998</c:v>
                </c:pt>
                <c:pt idx="7">
                  <c:v>5200.9599099999996</c:v>
                </c:pt>
                <c:pt idx="8">
                  <c:v>6397.5989200000004</c:v>
                </c:pt>
                <c:pt idx="9">
                  <c:v>7814.0906400000003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0-4704-B4DA-0E7A2089A7C7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PredictedRT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Data!$F$3:$F$12</c:f>
              <c:numCache>
                <c:formatCode>General</c:formatCode>
                <c:ptCount val="10"/>
                <c:pt idx="0">
                  <c:v>85.315065000000004</c:v>
                </c:pt>
                <c:pt idx="1">
                  <c:v>341.26026000000002</c:v>
                </c:pt>
                <c:pt idx="2">
                  <c:v>767.83558500000004</c:v>
                </c:pt>
                <c:pt idx="3">
                  <c:v>1365.0410400000001</c:v>
                </c:pt>
                <c:pt idx="4">
                  <c:v>2132.8766250000003</c:v>
                </c:pt>
                <c:pt idx="5">
                  <c:v>3071.3423400000001</c:v>
                </c:pt>
                <c:pt idx="6">
                  <c:v>4180.438185</c:v>
                </c:pt>
                <c:pt idx="7">
                  <c:v>5460.1641600000003</c:v>
                </c:pt>
                <c:pt idx="8">
                  <c:v>6910.5202650000001</c:v>
                </c:pt>
                <c:pt idx="9">
                  <c:v>8531.5065000000013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0-4704-B4DA-0E7A2089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82591"/>
        <c:axId val="348107679"/>
      </c:lineChart>
      <c:catAx>
        <c:axId val="2854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07679"/>
        <c:crosses val="autoZero"/>
        <c:auto val="1"/>
        <c:lblAlgn val="ctr"/>
        <c:lblOffset val="100"/>
        <c:noMultiLvlLbl val="0"/>
      </c:catAx>
      <c:valAx>
        <c:axId val="3481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2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Algorithm Emperical vs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Data!$D$19</c:f>
              <c:strCache>
                <c:ptCount val="1"/>
                <c:pt idx="0">
                  <c:v>Emperical RT (msec)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Data!$D$20:$D$29</c:f>
              <c:numCache>
                <c:formatCode>General</c:formatCode>
                <c:ptCount val="10"/>
                <c:pt idx="0">
                  <c:v>8.5276700000000005</c:v>
                </c:pt>
                <c:pt idx="1">
                  <c:v>19.85164</c:v>
                </c:pt>
                <c:pt idx="2">
                  <c:v>30.75385</c:v>
                </c:pt>
                <c:pt idx="3">
                  <c:v>43.372199999999999</c:v>
                </c:pt>
                <c:pt idx="4">
                  <c:v>53.314599999999999</c:v>
                </c:pt>
                <c:pt idx="5">
                  <c:v>63.81841</c:v>
                </c:pt>
                <c:pt idx="6">
                  <c:v>77.426860000000005</c:v>
                </c:pt>
                <c:pt idx="7">
                  <c:v>92.619759999999999</c:v>
                </c:pt>
                <c:pt idx="8">
                  <c:v>101.10566</c:v>
                </c:pt>
                <c:pt idx="9">
                  <c:v>114.88751000000001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8-4A55-8131-DFD43D6A3354}"/>
            </c:ext>
          </c:extLst>
        </c:ser>
        <c:ser>
          <c:idx val="1"/>
          <c:order val="1"/>
          <c:tx>
            <c:strRef>
              <c:f>Data!$F$19</c:f>
              <c:strCache>
                <c:ptCount val="1"/>
                <c:pt idx="0">
                  <c:v>PredictedRT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Data!$F$20:$F$29</c:f>
              <c:numCache>
                <c:formatCode>General</c:formatCode>
                <c:ptCount val="10"/>
                <c:pt idx="0">
                  <c:v>9.445039785698734</c:v>
                </c:pt>
                <c:pt idx="1">
                  <c:v>20.311699714264979</c:v>
                </c:pt>
                <c:pt idx="2">
                  <c:v>31.714941282168493</c:v>
                </c:pt>
                <c:pt idx="3">
                  <c:v>43.466639714264979</c:v>
                </c:pt>
                <c:pt idx="4">
                  <c:v>55.477448303448313</c:v>
                </c:pt>
                <c:pt idx="5">
                  <c:v>67.69474299293951</c:v>
                </c:pt>
                <c:pt idx="6">
                  <c:v>80.083751568704812</c:v>
                </c:pt>
                <c:pt idx="7">
                  <c:v>92.619759999999999</c:v>
                </c:pt>
                <c:pt idx="8">
                  <c:v>105.28428962172231</c:v>
                </c:pt>
                <c:pt idx="9">
                  <c:v>118.06299732123418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8-4A55-8131-DFD43D6A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32303"/>
        <c:axId val="574532783"/>
      </c:lineChart>
      <c:catAx>
        <c:axId val="57453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32783"/>
        <c:crosses val="autoZero"/>
        <c:auto val="1"/>
        <c:lblAlgn val="ctr"/>
        <c:lblOffset val="100"/>
        <c:noMultiLvlLbl val="0"/>
      </c:catAx>
      <c:valAx>
        <c:axId val="5745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32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</xdr:row>
      <xdr:rowOff>14285</xdr:rowOff>
    </xdr:from>
    <xdr:to>
      <xdr:col>25</xdr:col>
      <xdr:colOff>567836</xdr:colOff>
      <xdr:row>39</xdr:row>
      <xdr:rowOff>109903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5D968-7491-BF60-848D-2B8D1BC6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96347</xdr:colOff>
      <xdr:row>42</xdr:row>
      <xdr:rowOff>41395</xdr:rowOff>
    </xdr:from>
    <xdr:to>
      <xdr:col>26</xdr:col>
      <xdr:colOff>91585</xdr:colOff>
      <xdr:row>83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85AEA-6678-4E1A-12EB-E0AB75386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55317</xdr:colOff>
      <xdr:row>40</xdr:row>
      <xdr:rowOff>20880</xdr:rowOff>
    </xdr:from>
    <xdr:to>
      <xdr:col>47</xdr:col>
      <xdr:colOff>567837</xdr:colOff>
      <xdr:row>80</xdr:row>
      <xdr:rowOff>183172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10475-9011-2129-A595-AABCEF48A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7BAA-E30E-4A35-8ABF-6ED2BA6192BB}">
  <dimension ref="A1"/>
  <sheetViews>
    <sheetView tabSelected="1" zoomScale="52" workbookViewId="0">
      <selection activeCell="AL29" sqref="A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9CCE-B524-42A2-8473-52C5A7372FD9}">
  <dimension ref="A1:K29"/>
  <sheetViews>
    <sheetView workbookViewId="0">
      <selection activeCell="K10" sqref="K10"/>
    </sheetView>
  </sheetViews>
  <sheetFormatPr defaultRowHeight="15" x14ac:dyDescent="0.25"/>
  <cols>
    <col min="3" max="3" width="16.140625" bestFit="1" customWidth="1"/>
    <col min="4" max="4" width="19.28515625" bestFit="1" customWidth="1"/>
    <col min="5" max="5" width="14.5703125" customWidth="1"/>
    <col min="6" max="6" width="12" bestFit="1" customWidth="1"/>
    <col min="7" max="7" width="19.7109375" customWidth="1"/>
    <col min="8" max="8" width="36" customWidth="1"/>
    <col min="11" max="11" width="12.140625" bestFit="1" customWidth="1"/>
  </cols>
  <sheetData>
    <row r="1" spans="1:11" ht="30" customHeight="1" x14ac:dyDescent="0.55000000000000004">
      <c r="A1" s="17" t="s">
        <v>5</v>
      </c>
      <c r="B1" s="17"/>
      <c r="C1" s="17"/>
      <c r="D1" s="17"/>
      <c r="E1" s="17"/>
      <c r="F1" s="17"/>
      <c r="G1" s="17"/>
      <c r="H1" s="17"/>
      <c r="J1" s="1" t="s">
        <v>9</v>
      </c>
      <c r="K1" s="2">
        <f>MAX(E3:E12)</f>
        <v>8.5315065000000007E-7</v>
      </c>
    </row>
    <row r="2" spans="1:11" ht="51" customHeight="1" thickBot="1" x14ac:dyDescent="0.3">
      <c r="A2" s="15" t="s">
        <v>4</v>
      </c>
      <c r="B2" s="15" t="s">
        <v>0</v>
      </c>
      <c r="C2" s="15" t="s">
        <v>1</v>
      </c>
      <c r="D2" s="15" t="s">
        <v>2</v>
      </c>
      <c r="E2" s="16" t="s">
        <v>11</v>
      </c>
      <c r="F2" s="15" t="s">
        <v>3</v>
      </c>
      <c r="G2" s="16" t="s">
        <v>6</v>
      </c>
      <c r="H2" s="16" t="s">
        <v>8</v>
      </c>
    </row>
    <row r="3" spans="1:11" x14ac:dyDescent="0.25">
      <c r="A3" s="3">
        <v>1</v>
      </c>
      <c r="B3" s="3">
        <f>A3*10000</f>
        <v>10000</v>
      </c>
      <c r="C3" s="3">
        <f>B3*B3</f>
        <v>100000000</v>
      </c>
      <c r="D3" s="3">
        <v>82.284840000000003</v>
      </c>
      <c r="E3" s="3">
        <f>D3/C3</f>
        <v>8.2284840000000001E-7</v>
      </c>
      <c r="F3" s="3">
        <f>$K$1*C3</f>
        <v>85.315065000000004</v>
      </c>
      <c r="G3" s="3">
        <f>F3-D3</f>
        <v>3.0302250000000015</v>
      </c>
      <c r="H3" s="4">
        <f>G3/F3</f>
        <v>3.5518052995681379E-2</v>
      </c>
    </row>
    <row r="4" spans="1:11" x14ac:dyDescent="0.25">
      <c r="A4" s="5">
        <v>2</v>
      </c>
      <c r="B4" s="5">
        <f t="shared" ref="B4:B12" si="0">A4*10000</f>
        <v>20000</v>
      </c>
      <c r="C4" s="5">
        <f t="shared" ref="C4:C12" si="1">B4*B4</f>
        <v>400000000</v>
      </c>
      <c r="D4" s="5">
        <v>341.26026000000002</v>
      </c>
      <c r="E4" s="5">
        <f t="shared" ref="E4:E12" si="2">D4/C4</f>
        <v>8.5315065000000007E-7</v>
      </c>
      <c r="F4" s="5">
        <f t="shared" ref="F4:F12" si="3">$K$1*C4</f>
        <v>341.26026000000002</v>
      </c>
      <c r="G4" s="5">
        <f t="shared" ref="G4:G12" si="4">F4-D4</f>
        <v>0</v>
      </c>
      <c r="H4" s="6">
        <f t="shared" ref="H4:H12" si="5">G4/F4</f>
        <v>0</v>
      </c>
    </row>
    <row r="5" spans="1:11" x14ac:dyDescent="0.25">
      <c r="A5" s="3">
        <v>3</v>
      </c>
      <c r="B5" s="3">
        <f t="shared" si="0"/>
        <v>30000</v>
      </c>
      <c r="C5" s="3">
        <f t="shared" si="1"/>
        <v>900000000</v>
      </c>
      <c r="D5" s="3">
        <v>746.11908000000005</v>
      </c>
      <c r="E5" s="3">
        <f t="shared" si="2"/>
        <v>8.2902120000000006E-7</v>
      </c>
      <c r="F5" s="3">
        <f t="shared" si="3"/>
        <v>767.83558500000004</v>
      </c>
      <c r="G5" s="3">
        <f t="shared" si="4"/>
        <v>21.716504999999984</v>
      </c>
      <c r="H5" s="4">
        <f t="shared" si="5"/>
        <v>2.8282754048185959E-2</v>
      </c>
    </row>
    <row r="6" spans="1:11" x14ac:dyDescent="0.25">
      <c r="A6" s="5">
        <v>4</v>
      </c>
      <c r="B6" s="5">
        <f t="shared" si="0"/>
        <v>40000</v>
      </c>
      <c r="C6" s="5">
        <f t="shared" si="1"/>
        <v>1600000000</v>
      </c>
      <c r="D6" s="5">
        <v>1329.0004300000001</v>
      </c>
      <c r="E6" s="5">
        <f t="shared" si="2"/>
        <v>8.3062526875000004E-7</v>
      </c>
      <c r="F6" s="5">
        <f t="shared" si="3"/>
        <v>1365.0410400000001</v>
      </c>
      <c r="G6" s="5">
        <f t="shared" si="4"/>
        <v>36.040610000000015</v>
      </c>
      <c r="H6" s="6">
        <f t="shared" si="5"/>
        <v>2.6402583471043489E-2</v>
      </c>
    </row>
    <row r="7" spans="1:11" x14ac:dyDescent="0.25">
      <c r="A7" s="7">
        <v>5</v>
      </c>
      <c r="B7" s="7">
        <f t="shared" si="0"/>
        <v>50000</v>
      </c>
      <c r="C7" s="7">
        <f t="shared" si="1"/>
        <v>2500000000</v>
      </c>
      <c r="D7" s="7">
        <v>2049.15807</v>
      </c>
      <c r="E7" s="7">
        <f t="shared" si="2"/>
        <v>8.1966322799999998E-7</v>
      </c>
      <c r="F7" s="7">
        <f t="shared" si="3"/>
        <v>2132.8766250000003</v>
      </c>
      <c r="G7" s="7">
        <f t="shared" si="4"/>
        <v>83.718555000000379</v>
      </c>
      <c r="H7" s="8">
        <f t="shared" si="5"/>
        <v>3.9251475691895854E-2</v>
      </c>
    </row>
    <row r="8" spans="1:11" x14ac:dyDescent="0.25">
      <c r="A8" s="5">
        <v>6</v>
      </c>
      <c r="B8" s="5">
        <f t="shared" si="0"/>
        <v>60000</v>
      </c>
      <c r="C8" s="5">
        <f t="shared" si="1"/>
        <v>3600000000</v>
      </c>
      <c r="D8" s="5">
        <v>2964.35725</v>
      </c>
      <c r="E8" s="5">
        <f t="shared" si="2"/>
        <v>8.2343256944444444E-7</v>
      </c>
      <c r="F8" s="5">
        <f t="shared" si="3"/>
        <v>3071.3423400000001</v>
      </c>
      <c r="G8" s="5">
        <f t="shared" si="4"/>
        <v>106.98509000000013</v>
      </c>
      <c r="H8" s="6">
        <f t="shared" si="5"/>
        <v>3.4833332841691662E-2</v>
      </c>
    </row>
    <row r="9" spans="1:11" x14ac:dyDescent="0.25">
      <c r="A9" s="3">
        <v>7</v>
      </c>
      <c r="B9" s="3">
        <f t="shared" si="0"/>
        <v>70000</v>
      </c>
      <c r="C9" s="3">
        <f t="shared" si="1"/>
        <v>4900000000</v>
      </c>
      <c r="D9" s="3">
        <v>3916.5681599999998</v>
      </c>
      <c r="E9" s="3">
        <f t="shared" si="2"/>
        <v>7.9929962448979588E-7</v>
      </c>
      <c r="F9" s="3">
        <f t="shared" si="3"/>
        <v>4180.438185</v>
      </c>
      <c r="G9" s="3">
        <f t="shared" si="4"/>
        <v>263.87002500000017</v>
      </c>
      <c r="H9" s="4">
        <f t="shared" si="5"/>
        <v>6.3120183416849204E-2</v>
      </c>
    </row>
    <row r="10" spans="1:11" x14ac:dyDescent="0.25">
      <c r="A10" s="5">
        <v>8</v>
      </c>
      <c r="B10" s="5">
        <f t="shared" si="0"/>
        <v>80000</v>
      </c>
      <c r="C10" s="5">
        <f t="shared" si="1"/>
        <v>6400000000</v>
      </c>
      <c r="D10" s="5">
        <v>5200.9599099999996</v>
      </c>
      <c r="E10" s="5">
        <f t="shared" si="2"/>
        <v>8.1264998593749989E-7</v>
      </c>
      <c r="F10" s="5">
        <f t="shared" si="3"/>
        <v>5460.1641600000003</v>
      </c>
      <c r="G10" s="5">
        <f t="shared" si="4"/>
        <v>259.20425000000068</v>
      </c>
      <c r="H10" s="6">
        <f t="shared" si="5"/>
        <v>4.747187857443478E-2</v>
      </c>
    </row>
    <row r="11" spans="1:11" x14ac:dyDescent="0.25">
      <c r="A11" s="3">
        <v>9</v>
      </c>
      <c r="B11" s="3">
        <f t="shared" si="0"/>
        <v>90000</v>
      </c>
      <c r="C11" s="3">
        <f t="shared" si="1"/>
        <v>8100000000</v>
      </c>
      <c r="D11" s="3">
        <v>6397.5989200000004</v>
      </c>
      <c r="E11" s="3">
        <f t="shared" si="2"/>
        <v>7.8982702716049383E-7</v>
      </c>
      <c r="F11" s="3">
        <f t="shared" si="3"/>
        <v>6910.5202650000001</v>
      </c>
      <c r="G11" s="3">
        <f t="shared" si="4"/>
        <v>512.92134499999975</v>
      </c>
      <c r="H11" s="4">
        <f t="shared" si="5"/>
        <v>7.4223260381394707E-2</v>
      </c>
    </row>
    <row r="12" spans="1:11" x14ac:dyDescent="0.25">
      <c r="A12" s="5">
        <v>10</v>
      </c>
      <c r="B12" s="5">
        <f t="shared" si="0"/>
        <v>100000</v>
      </c>
      <c r="C12" s="5">
        <f t="shared" si="1"/>
        <v>10000000000</v>
      </c>
      <c r="D12" s="5">
        <v>7814.0906400000003</v>
      </c>
      <c r="E12" s="5">
        <f t="shared" si="2"/>
        <v>7.81409064E-7</v>
      </c>
      <c r="F12" s="5">
        <f t="shared" si="3"/>
        <v>8531.5065000000013</v>
      </c>
      <c r="G12" s="5">
        <f t="shared" si="4"/>
        <v>717.41586000000098</v>
      </c>
      <c r="H12" s="6">
        <f t="shared" si="5"/>
        <v>8.4090173288855943E-2</v>
      </c>
    </row>
    <row r="18" spans="1:11" ht="34.5" x14ac:dyDescent="0.55000000000000004">
      <c r="A18" s="18" t="s">
        <v>7</v>
      </c>
      <c r="B18" s="18"/>
      <c r="C18" s="18"/>
      <c r="D18" s="18"/>
      <c r="E18" s="18"/>
      <c r="F18" s="18"/>
      <c r="G18" s="18"/>
      <c r="H18" s="18"/>
      <c r="J18" s="1" t="s">
        <v>10</v>
      </c>
      <c r="K18" s="2">
        <f>MAX(E20:E29)</f>
        <v>7.1081007143375497E-5</v>
      </c>
    </row>
    <row r="19" spans="1:11" ht="45.75" thickBot="1" x14ac:dyDescent="0.3">
      <c r="A19" s="13" t="s">
        <v>4</v>
      </c>
      <c r="B19" s="13" t="s">
        <v>0</v>
      </c>
      <c r="C19" s="13" t="s">
        <v>1</v>
      </c>
      <c r="D19" s="13" t="s">
        <v>2</v>
      </c>
      <c r="E19" s="14" t="s">
        <v>11</v>
      </c>
      <c r="F19" s="13" t="s">
        <v>3</v>
      </c>
      <c r="G19" s="14" t="s">
        <v>6</v>
      </c>
      <c r="H19" s="14" t="s">
        <v>8</v>
      </c>
    </row>
    <row r="20" spans="1:11" x14ac:dyDescent="0.25">
      <c r="A20" s="9">
        <v>1</v>
      </c>
      <c r="B20" s="9">
        <f>A20*10000</f>
        <v>10000</v>
      </c>
      <c r="C20" s="9">
        <f>B20*LOG(B20, 2)</f>
        <v>132877.1237954945</v>
      </c>
      <c r="D20" s="9">
        <v>8.5276700000000005</v>
      </c>
      <c r="E20" s="9">
        <f>D20/C20</f>
        <v>6.4177111578096567E-5</v>
      </c>
      <c r="F20" s="9">
        <f>$K$18*C20</f>
        <v>9.445039785698734</v>
      </c>
      <c r="G20" s="9">
        <f>F20-D20</f>
        <v>0.91736978569873351</v>
      </c>
      <c r="H20" s="10">
        <f>G20/F20</f>
        <v>9.7127148907067043E-2</v>
      </c>
    </row>
    <row r="21" spans="1:11" x14ac:dyDescent="0.25">
      <c r="A21" s="11">
        <v>2</v>
      </c>
      <c r="B21" s="11">
        <f t="shared" ref="B21:B29" si="6">A21*10000</f>
        <v>20000</v>
      </c>
      <c r="C21" s="11">
        <f t="shared" ref="C21:C29" si="7">B21*LOG(B21, 2)</f>
        <v>285754.24759098899</v>
      </c>
      <c r="D21" s="11">
        <v>19.85164</v>
      </c>
      <c r="E21" s="11">
        <f t="shared" ref="E21:E29" si="8">D21/C21</f>
        <v>6.9471023326359832E-5</v>
      </c>
      <c r="F21" s="11">
        <f t="shared" ref="F21:F29" si="9">$K$18*C21</f>
        <v>20.311699714264979</v>
      </c>
      <c r="G21" s="11">
        <f t="shared" ref="G21:G29" si="10">F21-D21</f>
        <v>0.46005971426497894</v>
      </c>
      <c r="H21" s="12">
        <f t="shared" ref="H21:H29" si="11">G21/F21</f>
        <v>2.2649986004956414E-2</v>
      </c>
    </row>
    <row r="22" spans="1:11" x14ac:dyDescent="0.25">
      <c r="A22" s="9">
        <v>3</v>
      </c>
      <c r="B22" s="9">
        <f t="shared" si="6"/>
        <v>30000</v>
      </c>
      <c r="C22" s="9">
        <f t="shared" si="7"/>
        <v>446180.24640811823</v>
      </c>
      <c r="D22" s="9">
        <v>30.75385</v>
      </c>
      <c r="E22" s="9">
        <f t="shared" si="8"/>
        <v>6.8926964489301139E-5</v>
      </c>
      <c r="F22" s="9">
        <f t="shared" si="9"/>
        <v>31.714941282168493</v>
      </c>
      <c r="G22" s="9">
        <f t="shared" si="10"/>
        <v>0.96109128216849271</v>
      </c>
      <c r="H22" s="10">
        <f t="shared" si="11"/>
        <v>3.0304053651483809E-2</v>
      </c>
    </row>
    <row r="23" spans="1:11" x14ac:dyDescent="0.25">
      <c r="A23" s="11">
        <v>4</v>
      </c>
      <c r="B23" s="11">
        <f t="shared" si="6"/>
        <v>40000</v>
      </c>
      <c r="C23" s="11">
        <f t="shared" si="7"/>
        <v>611508.49518197798</v>
      </c>
      <c r="D23" s="11">
        <v>43.372199999999999</v>
      </c>
      <c r="E23" s="11">
        <f t="shared" si="8"/>
        <v>7.092656985426331E-5</v>
      </c>
      <c r="F23" s="11">
        <f t="shared" si="9"/>
        <v>43.466639714264979</v>
      </c>
      <c r="G23" s="11">
        <f t="shared" si="10"/>
        <v>9.4439714264979102E-2</v>
      </c>
      <c r="H23" s="12">
        <f t="shared" si="11"/>
        <v>2.1726941600683633E-3</v>
      </c>
    </row>
    <row r="24" spans="1:11" x14ac:dyDescent="0.25">
      <c r="A24" s="9">
        <v>5</v>
      </c>
      <c r="B24" s="9">
        <f t="shared" si="6"/>
        <v>50000</v>
      </c>
      <c r="C24" s="9">
        <f t="shared" si="7"/>
        <v>780482.02372184058</v>
      </c>
      <c r="D24" s="9">
        <v>53.314599999999999</v>
      </c>
      <c r="E24" s="9">
        <f t="shared" si="8"/>
        <v>6.8309837228231946E-5</v>
      </c>
      <c r="F24" s="9">
        <f t="shared" si="9"/>
        <v>55.477448303448313</v>
      </c>
      <c r="G24" s="9">
        <f t="shared" si="10"/>
        <v>2.1628483034483139</v>
      </c>
      <c r="H24" s="10">
        <f t="shared" si="11"/>
        <v>3.8986081184160692E-2</v>
      </c>
    </row>
    <row r="25" spans="1:11" x14ac:dyDescent="0.25">
      <c r="A25" s="11">
        <v>6</v>
      </c>
      <c r="B25" s="11">
        <f t="shared" si="6"/>
        <v>60000</v>
      </c>
      <c r="C25" s="11">
        <f t="shared" si="7"/>
        <v>952360.49281623645</v>
      </c>
      <c r="D25" s="11">
        <v>63.81841</v>
      </c>
      <c r="E25" s="11">
        <f t="shared" si="8"/>
        <v>6.7010770061746083E-5</v>
      </c>
      <c r="F25" s="11">
        <f t="shared" si="9"/>
        <v>67.69474299293951</v>
      </c>
      <c r="G25" s="11">
        <f t="shared" si="10"/>
        <v>3.8763329929395098</v>
      </c>
      <c r="H25" s="12">
        <f t="shared" si="11"/>
        <v>5.7261950065218614E-2</v>
      </c>
    </row>
    <row r="26" spans="1:11" x14ac:dyDescent="0.25">
      <c r="A26" s="9">
        <v>7</v>
      </c>
      <c r="B26" s="9">
        <f t="shared" si="6"/>
        <v>70000</v>
      </c>
      <c r="C26" s="9">
        <f t="shared" si="7"/>
        <v>1126654.7111124936</v>
      </c>
      <c r="D26" s="9">
        <v>77.426860000000005</v>
      </c>
      <c r="E26" s="9">
        <f t="shared" si="8"/>
        <v>6.8722794336470959E-5</v>
      </c>
      <c r="F26" s="9">
        <f t="shared" si="9"/>
        <v>80.083751568704812</v>
      </c>
      <c r="G26" s="9">
        <f t="shared" si="10"/>
        <v>2.6568915687048076</v>
      </c>
      <c r="H26" s="10">
        <f t="shared" si="11"/>
        <v>3.3176412401527272E-2</v>
      </c>
    </row>
    <row r="27" spans="1:11" x14ac:dyDescent="0.25">
      <c r="A27" s="11">
        <v>8</v>
      </c>
      <c r="B27" s="11">
        <f t="shared" si="6"/>
        <v>80000</v>
      </c>
      <c r="C27" s="11">
        <f t="shared" si="7"/>
        <v>1303016.990363956</v>
      </c>
      <c r="D27" s="11">
        <v>92.619759999999999</v>
      </c>
      <c r="E27" s="11">
        <f t="shared" si="8"/>
        <v>7.1081007143375497E-5</v>
      </c>
      <c r="F27" s="11">
        <f t="shared" si="9"/>
        <v>92.619759999999999</v>
      </c>
      <c r="G27" s="11">
        <f t="shared" si="10"/>
        <v>0</v>
      </c>
      <c r="H27" s="12">
        <f t="shared" si="11"/>
        <v>0</v>
      </c>
    </row>
    <row r="28" spans="1:11" x14ac:dyDescent="0.25">
      <c r="A28" s="9">
        <v>9</v>
      </c>
      <c r="B28" s="9">
        <f t="shared" si="6"/>
        <v>90000</v>
      </c>
      <c r="C28" s="9">
        <f t="shared" si="7"/>
        <v>1481187.3642892586</v>
      </c>
      <c r="D28" s="9">
        <v>101.10566</v>
      </c>
      <c r="E28" s="9">
        <f t="shared" si="8"/>
        <v>6.82598720712927E-5</v>
      </c>
      <c r="F28" s="9">
        <f t="shared" si="9"/>
        <v>105.28428962172231</v>
      </c>
      <c r="G28" s="9">
        <f t="shared" si="10"/>
        <v>4.1786296217223082</v>
      </c>
      <c r="H28" s="10">
        <f t="shared" si="11"/>
        <v>3.9689013781028272E-2</v>
      </c>
    </row>
    <row r="29" spans="1:11" x14ac:dyDescent="0.25">
      <c r="A29" s="11">
        <v>10</v>
      </c>
      <c r="B29" s="11">
        <f t="shared" si="6"/>
        <v>100000</v>
      </c>
      <c r="C29" s="11">
        <f t="shared" si="7"/>
        <v>1660964.0474436812</v>
      </c>
      <c r="D29" s="11">
        <v>114.88751000000001</v>
      </c>
      <c r="E29" s="11">
        <f t="shared" si="8"/>
        <v>6.9169173274291198E-5</v>
      </c>
      <c r="F29" s="11">
        <f t="shared" si="9"/>
        <v>118.06299732123418</v>
      </c>
      <c r="G29" s="11">
        <f t="shared" si="10"/>
        <v>3.1754873212341721</v>
      </c>
      <c r="H29" s="12">
        <f t="shared" si="11"/>
        <v>2.6896550090068277E-2</v>
      </c>
    </row>
  </sheetData>
  <mergeCells count="2">
    <mergeCell ref="A1:H1"/>
    <mergeCell ref="A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Cuomo</dc:creator>
  <cp:lastModifiedBy>Michael Cuomo</cp:lastModifiedBy>
  <dcterms:created xsi:type="dcterms:W3CDTF">2024-07-15T22:50:00Z</dcterms:created>
  <dcterms:modified xsi:type="dcterms:W3CDTF">2024-07-19T04:19:34Z</dcterms:modified>
</cp:coreProperties>
</file>