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672182c2baf43/WIP/"/>
    </mc:Choice>
  </mc:AlternateContent>
  <xr:revisionPtr revIDLastSave="742" documentId="8_{1ECD4A31-459F-47A0-92D1-5EEA5A332C17}" xr6:coauthVersionLast="47" xr6:coauthVersionMax="47" xr10:uidLastSave="{C2F7EF67-7FE0-4CE9-9FAD-938B766378BD}"/>
  <bookViews>
    <workbookView xWindow="-108" yWindow="-108" windowWidth="23256" windowHeight="13176" activeTab="1" xr2:uid="{B7C5EC9D-A0EA-4DE3-A89D-E349095D9B5D}"/>
  </bookViews>
  <sheets>
    <sheet name="Sheet1" sheetId="1" r:id="rId1"/>
    <sheet name="Daily Amaz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2" i="1"/>
  <c r="E26" i="1"/>
  <c r="E74" i="1"/>
  <c r="I68" i="1"/>
  <c r="G63" i="1"/>
  <c r="G64" i="1"/>
  <c r="G65" i="1"/>
  <c r="G66" i="1"/>
  <c r="G67" i="1"/>
  <c r="G69" i="1"/>
  <c r="G70" i="1"/>
  <c r="G71" i="1"/>
  <c r="G72" i="1"/>
  <c r="E62" i="1"/>
  <c r="E63" i="1"/>
  <c r="E64" i="1"/>
  <c r="E65" i="1"/>
  <c r="E66" i="1"/>
  <c r="E67" i="1"/>
  <c r="E68" i="1"/>
  <c r="G68" i="1" s="1"/>
  <c r="E69" i="1"/>
  <c r="E70" i="1"/>
  <c r="E71" i="1"/>
  <c r="E72" i="1"/>
  <c r="E61" i="1"/>
  <c r="U42" i="1"/>
  <c r="O49" i="1"/>
  <c r="V4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4" i="1"/>
  <c r="V45" i="1"/>
  <c r="V46" i="1"/>
  <c r="V47" i="1"/>
  <c r="V48" i="1"/>
  <c r="V49" i="1"/>
  <c r="V50" i="1"/>
  <c r="V51" i="1"/>
  <c r="V52" i="1"/>
  <c r="V53" i="1"/>
  <c r="V54" i="1"/>
  <c r="U43" i="1"/>
  <c r="U3" i="1"/>
  <c r="U4" i="1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48" i="1"/>
  <c r="U49" i="1"/>
  <c r="U50" i="1"/>
  <c r="U51" i="1"/>
  <c r="U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U15" i="1" s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G31" i="1"/>
  <c r="AA5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6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7" i="1"/>
  <c r="AA58" i="1"/>
  <c r="AA59" i="1"/>
  <c r="AA60" i="1"/>
  <c r="X59" i="1"/>
  <c r="X60" i="1"/>
  <c r="X61" i="1"/>
  <c r="X62" i="1"/>
  <c r="X63" i="1"/>
  <c r="X64" i="1"/>
  <c r="X65" i="1"/>
  <c r="AA61" i="1"/>
  <c r="X36" i="1"/>
  <c r="X40" i="1"/>
  <c r="X37" i="1"/>
  <c r="X38" i="1"/>
  <c r="X39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T2" i="1"/>
  <c r="V55" i="1"/>
  <c r="V56" i="1"/>
  <c r="V2" i="1"/>
  <c r="K2" i="1"/>
  <c r="E3" i="1"/>
  <c r="G3" i="1" s="1"/>
  <c r="G4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G26" i="1"/>
  <c r="E27" i="1"/>
  <c r="G27" i="1" s="1"/>
  <c r="E28" i="1"/>
  <c r="G28" i="1" s="1"/>
  <c r="E29" i="1"/>
  <c r="G29" i="1" s="1"/>
  <c r="E30" i="1"/>
  <c r="G30" i="1" s="1"/>
  <c r="E31" i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G61" i="1"/>
  <c r="E58" i="1"/>
  <c r="G58" i="1" s="1"/>
  <c r="E73" i="1"/>
  <c r="G73" i="1" s="1"/>
  <c r="E60" i="1"/>
  <c r="G60" i="1" s="1"/>
  <c r="E39" i="1"/>
  <c r="G39" i="1" s="1"/>
  <c r="E40" i="1"/>
  <c r="G40" i="1" s="1"/>
  <c r="E57" i="1"/>
  <c r="G57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I2" i="1"/>
  <c r="U53" i="1"/>
  <c r="U54" i="1"/>
  <c r="U55" i="1"/>
  <c r="U56" i="1"/>
  <c r="I30" i="1"/>
  <c r="I31" i="1"/>
  <c r="I32" i="1"/>
  <c r="I33" i="1"/>
  <c r="I34" i="1"/>
  <c r="I35" i="1"/>
  <c r="I36" i="1"/>
  <c r="I37" i="1"/>
  <c r="I38" i="1"/>
  <c r="I61" i="1"/>
  <c r="I58" i="1"/>
  <c r="I59" i="1"/>
  <c r="I60" i="1"/>
  <c r="I40" i="1"/>
  <c r="I57" i="1"/>
  <c r="I42" i="1"/>
  <c r="I43" i="1"/>
  <c r="I44" i="1"/>
  <c r="I45" i="1"/>
  <c r="I46" i="1"/>
  <c r="I47" i="1"/>
  <c r="I48" i="1"/>
  <c r="I49" i="1"/>
  <c r="I50" i="1"/>
  <c r="I51" i="1"/>
  <c r="I52" i="1"/>
  <c r="I53" i="1"/>
  <c r="K45" i="1"/>
  <c r="K46" i="1"/>
  <c r="K47" i="1"/>
  <c r="K48" i="1"/>
  <c r="K49" i="1"/>
  <c r="K50" i="1"/>
  <c r="K51" i="1"/>
  <c r="K52" i="1"/>
  <c r="K53" i="1"/>
  <c r="K44" i="1"/>
  <c r="K59" i="1"/>
  <c r="K60" i="1"/>
  <c r="K40" i="1"/>
  <c r="K57" i="1"/>
  <c r="K42" i="1"/>
  <c r="K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9" i="1"/>
  <c r="I20" i="1"/>
  <c r="I21" i="1"/>
  <c r="I22" i="1"/>
  <c r="I23" i="1"/>
  <c r="I24" i="1"/>
  <c r="I25" i="1"/>
  <c r="I26" i="1"/>
  <c r="I27" i="1"/>
  <c r="I28" i="1"/>
  <c r="I29" i="1"/>
  <c r="K58" i="1"/>
  <c r="K61" i="1"/>
  <c r="U2" i="1"/>
  <c r="K34" i="1"/>
  <c r="K35" i="1"/>
  <c r="K36" i="1"/>
  <c r="K37" i="1"/>
  <c r="K38" i="1"/>
  <c r="K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AA35" i="1" l="1"/>
  <c r="X35" i="1"/>
  <c r="AB35" i="1"/>
  <c r="AC35" i="1" s="1"/>
  <c r="Y35" i="1"/>
  <c r="G2" i="1"/>
  <c r="L30" i="1"/>
  <c r="L48" i="1"/>
  <c r="L49" i="1"/>
  <c r="L33" i="1"/>
  <c r="L57" i="1"/>
  <c r="L47" i="1"/>
  <c r="L40" i="1"/>
  <c r="L58" i="1"/>
  <c r="Q13" i="1"/>
  <c r="L46" i="1"/>
  <c r="L45" i="1"/>
  <c r="L42" i="1"/>
  <c r="X8" i="1"/>
  <c r="L29" i="1"/>
  <c r="L44" i="1"/>
  <c r="L60" i="1"/>
  <c r="L59" i="1"/>
  <c r="L61" i="1"/>
  <c r="L32" i="1"/>
  <c r="L37" i="1"/>
  <c r="X2" i="1"/>
  <c r="Z2" i="1"/>
  <c r="L43" i="1"/>
  <c r="L20" i="1"/>
  <c r="L17" i="1"/>
  <c r="L34" i="1"/>
  <c r="L38" i="1"/>
  <c r="L36" i="1"/>
  <c r="L15" i="1"/>
  <c r="L31" i="1"/>
  <c r="L35" i="1"/>
  <c r="L9" i="1"/>
  <c r="L10" i="1"/>
  <c r="L16" i="1"/>
  <c r="L18" i="1"/>
  <c r="L4" i="1"/>
  <c r="L39" i="1"/>
  <c r="L21" i="1"/>
  <c r="L22" i="1"/>
  <c r="L23" i="1"/>
  <c r="L24" i="1"/>
  <c r="L25" i="1"/>
  <c r="L26" i="1"/>
  <c r="L27" i="1"/>
  <c r="L28" i="1"/>
  <c r="Z35" i="1" l="1"/>
  <c r="Q14" i="1"/>
  <c r="Q15" i="1" s="1"/>
  <c r="L2" i="1"/>
  <c r="L14" i="1"/>
  <c r="L8" i="1"/>
  <c r="L6" i="1"/>
  <c r="L5" i="1"/>
  <c r="L3" i="1"/>
  <c r="N14" i="1" s="1"/>
  <c r="L13" i="1"/>
  <c r="L12" i="1"/>
  <c r="L11" i="1"/>
  <c r="L7" i="1"/>
</calcChain>
</file>

<file path=xl/sharedStrings.xml><?xml version="1.0" encoding="utf-8"?>
<sst xmlns="http://schemas.openxmlformats.org/spreadsheetml/2006/main" count="106" uniqueCount="99">
  <si>
    <t>Item</t>
  </si>
  <si>
    <t>Quantity</t>
  </si>
  <si>
    <t>Price Sold</t>
  </si>
  <si>
    <t>Profit</t>
  </si>
  <si>
    <t>Total Cost</t>
  </si>
  <si>
    <t>Muzan</t>
  </si>
  <si>
    <t>Itachi</t>
  </si>
  <si>
    <t>Cobb Chase</t>
  </si>
  <si>
    <t>Gyomei</t>
  </si>
  <si>
    <t>Tamaki</t>
  </si>
  <si>
    <t>Nezuko</t>
  </si>
  <si>
    <t>Batwoman</t>
  </si>
  <si>
    <t>Vegito (M)</t>
  </si>
  <si>
    <t>Aang</t>
  </si>
  <si>
    <t>Sam CA</t>
  </si>
  <si>
    <t>Shredder</t>
  </si>
  <si>
    <t>Kyle</t>
  </si>
  <si>
    <t>Scarlet Witch</t>
  </si>
  <si>
    <t>Giyu Tomioka</t>
  </si>
  <si>
    <t>Tanjiro</t>
  </si>
  <si>
    <t>Dragonite</t>
  </si>
  <si>
    <t>Traf Law</t>
  </si>
  <si>
    <t>Extra Costs</t>
  </si>
  <si>
    <t>Prof/Unit</t>
  </si>
  <si>
    <t>Cost/Unit</t>
  </si>
  <si>
    <t>Traf Law (Chase)</t>
  </si>
  <si>
    <t>Batman</t>
  </si>
  <si>
    <t>Mando (holo)</t>
  </si>
  <si>
    <t>Dr Strange</t>
  </si>
  <si>
    <t>Company</t>
  </si>
  <si>
    <t xml:space="preserve">Boxes </t>
  </si>
  <si>
    <t>Traf Case</t>
  </si>
  <si>
    <t>Total Profit</t>
  </si>
  <si>
    <t>Bubble Wrap and sisccors</t>
  </si>
  <si>
    <t>Itachi Chase</t>
  </si>
  <si>
    <t>Units Sold</t>
  </si>
  <si>
    <t>Tanjiro chase</t>
  </si>
  <si>
    <t>Eri</t>
  </si>
  <si>
    <t>Doppel Spiderman</t>
  </si>
  <si>
    <t>Naruto HK</t>
  </si>
  <si>
    <t xml:space="preserve">Enjiro </t>
  </si>
  <si>
    <t>Hisoka</t>
  </si>
  <si>
    <t>Blue Superman</t>
  </si>
  <si>
    <t>Carnage</t>
  </si>
  <si>
    <t>Eve</t>
  </si>
  <si>
    <t>Cobblepot Chase</t>
  </si>
  <si>
    <t>Crash</t>
  </si>
  <si>
    <t>In Invent</t>
  </si>
  <si>
    <t xml:space="preserve"> </t>
  </si>
  <si>
    <t>Current Revenue</t>
  </si>
  <si>
    <t>Current Profit</t>
  </si>
  <si>
    <t>Total Rev</t>
  </si>
  <si>
    <t>Tsuyu Asui</t>
  </si>
  <si>
    <t>Killua Yoyo</t>
  </si>
  <si>
    <t>Starfire SDCC</t>
  </si>
  <si>
    <t>Silk SDCC</t>
  </si>
  <si>
    <t>Bambi</t>
  </si>
  <si>
    <t xml:space="preserve"> Sonic SDCC</t>
  </si>
  <si>
    <t>America Chavez</t>
  </si>
  <si>
    <t>Darth Vader</t>
  </si>
  <si>
    <t>GITD Deku</t>
  </si>
  <si>
    <t>Khonshu GITD</t>
  </si>
  <si>
    <t>Gran Torino</t>
  </si>
  <si>
    <t>Moon Knight GITD</t>
  </si>
  <si>
    <t xml:space="preserve">Dead Strange </t>
  </si>
  <si>
    <t>Customs</t>
  </si>
  <si>
    <t xml:space="preserve"> Current Cost</t>
  </si>
  <si>
    <t>Current Cost</t>
  </si>
  <si>
    <t>More BB Wrap</t>
  </si>
  <si>
    <t>Bruno</t>
  </si>
  <si>
    <t>Flynn</t>
  </si>
  <si>
    <t>Michael</t>
  </si>
  <si>
    <t>Matthew</t>
  </si>
  <si>
    <t xml:space="preserve">              All units sold</t>
  </si>
  <si>
    <t>Evil Morty</t>
  </si>
  <si>
    <t>Komugi</t>
  </si>
  <si>
    <t>Customs 2</t>
  </si>
  <si>
    <t xml:space="preserve">Shipping </t>
  </si>
  <si>
    <t>Zolavision</t>
  </si>
  <si>
    <t>Tracksuit Jerry</t>
  </si>
  <si>
    <t>Luke</t>
  </si>
  <si>
    <t>Selina Kyle</t>
  </si>
  <si>
    <t>Matt Cost</t>
  </si>
  <si>
    <t>Mike Cost</t>
  </si>
  <si>
    <t>Matt Rev</t>
  </si>
  <si>
    <t>Matt Prof</t>
  </si>
  <si>
    <t>Mike Rev</t>
  </si>
  <si>
    <t>Mike Prof</t>
  </si>
  <si>
    <t>Current Profit for shipment 3</t>
  </si>
  <si>
    <t>Eren Hardened</t>
  </si>
  <si>
    <t>Bakugo</t>
  </si>
  <si>
    <t>Kirara</t>
  </si>
  <si>
    <t>Rock Lee</t>
  </si>
  <si>
    <t>Gotenks</t>
  </si>
  <si>
    <t>Naruto Six Path</t>
  </si>
  <si>
    <t>Static Shock</t>
  </si>
  <si>
    <t>Kurogiri GITD</t>
  </si>
  <si>
    <t>&lt;- Ship cost</t>
  </si>
  <si>
    <t>Luck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</si>
</sst>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0914E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F111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7E7E7"/>
      </top>
      <bottom style="medium">
        <color rgb="FFE7E7E7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Border="0"/>
    <xf numFmtId="0" fontId="1" fillId="4" borderId="1"/>
  </cellStyleXfs>
  <cellXfs count="20">
    <xf numFmtId="0" fontId="0" fillId="0" borderId="0" xfId="0"/>
    <xf numFmtId="0" fontId="1" fillId="3" borderId="0" xfId="2"/>
    <xf numFmtId="0" fontId="1" fillId="3" borderId="2" xfId="2" applyBorder="1" applyAlignment="1">
      <alignment horizontal="center"/>
    </xf>
    <xf numFmtId="0" fontId="1" fillId="3" borderId="0" xfId="2" applyAlignment="1">
      <alignment horizontal="center"/>
    </xf>
    <xf numFmtId="0" fontId="3" fillId="0" borderId="0" xfId="0" applyFont="1"/>
    <xf numFmtId="0" fontId="3" fillId="2" borderId="0" xfId="1" applyFont="1"/>
    <xf numFmtId="0" fontId="4" fillId="0" borderId="0" xfId="0" applyFont="1"/>
    <xf numFmtId="0" fontId="5" fillId="5" borderId="1" xfId="4" applyFont="1" applyFill="1"/>
    <xf numFmtId="0" fontId="5" fillId="5" borderId="0" xfId="0" applyFont="1" applyFill="1"/>
    <xf numFmtId="0" fontId="5" fillId="0" borderId="0" xfId="0" applyFont="1"/>
    <xf numFmtId="0" fontId="7" fillId="0" borderId="0" xfId="0" applyFont="1"/>
    <xf numFmtId="0" fontId="0" fillId="0" borderId="3" xfId="0" applyBorder="1"/>
    <xf numFmtId="0" fontId="3" fillId="0" borderId="3" xfId="0" applyFont="1" applyBorder="1"/>
    <xf numFmtId="0" fontId="6" fillId="0" borderId="3" xfId="0" applyFont="1" applyBorder="1"/>
    <xf numFmtId="0" fontId="4" fillId="0" borderId="3" xfId="0" applyFont="1" applyBorder="1"/>
    <xf numFmtId="0" fontId="8" fillId="0" borderId="0" xfId="0" applyFont="1"/>
    <xf numFmtId="0" fontId="9" fillId="0" borderId="0" xfId="0" applyFont="1"/>
    <xf numFmtId="0" fontId="9" fillId="0" borderId="3" xfId="0" applyFont="1" applyBorder="1"/>
    <xf numFmtId="0" fontId="10" fillId="0" borderId="0" xfId="0" applyFont="1"/>
    <xf numFmtId="0" fontId="11" fillId="0" borderId="4" xfId="0" applyFont="1" applyBorder="1" applyAlignment="1">
      <alignment vertical="top" wrapText="1" indent="1"/>
    </xf>
  </cellXfs>
  <cellStyles count="5">
    <cellStyle name="60% - Accent1" xfId="2" builtinId="32"/>
    <cellStyle name="Bad" xfId="1" builtinId="27"/>
    <cellStyle name="Normal" xfId="0" builtinId="0"/>
    <cellStyle name="Style 1" xfId="3" xr:uid="{08C3E661-53C8-4C67-8A9F-101C2A3C1275}"/>
    <cellStyle name="Style 2" xfId="4" xr:uid="{3C2F247E-4605-4E30-A46B-A572218777F6}"/>
  </cellStyles>
  <dxfs count="0"/>
  <tableStyles count="0" defaultTableStyle="TableStyleMedium2" defaultPivotStyle="PivotStyleLight16"/>
  <colors>
    <mruColors>
      <color rgb="FF0914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C0C1-C4AF-4428-91C7-E2D64E7B4045}">
  <dimension ref="A1:AC74"/>
  <sheetViews>
    <sheetView zoomScaleNormal="100" workbookViewId="0">
      <selection activeCell="G9" sqref="G9"/>
    </sheetView>
  </sheetViews>
  <sheetFormatPr defaultRowHeight="14.4" x14ac:dyDescent="0.3"/>
  <cols>
    <col min="3" max="3" width="9.109375" style="16"/>
    <col min="4" max="4" width="9.109375" style="15"/>
    <col min="6" max="6" width="9.109375" style="4"/>
    <col min="10" max="10" width="9.109375" style="6"/>
  </cols>
  <sheetData>
    <row r="1" spans="1:26" x14ac:dyDescent="0.3">
      <c r="A1" t="s">
        <v>0</v>
      </c>
      <c r="C1" s="16" t="s">
        <v>71</v>
      </c>
      <c r="D1" s="15" t="s">
        <v>72</v>
      </c>
      <c r="E1" t="s">
        <v>1</v>
      </c>
      <c r="F1" s="5" t="s">
        <v>24</v>
      </c>
      <c r="G1" s="1" t="s">
        <v>4</v>
      </c>
      <c r="H1" s="7" t="s">
        <v>2</v>
      </c>
      <c r="I1" s="2" t="s">
        <v>73</v>
      </c>
      <c r="J1" s="3"/>
      <c r="K1" t="s">
        <v>23</v>
      </c>
      <c r="L1" s="6" t="s">
        <v>3</v>
      </c>
      <c r="M1" t="s">
        <v>48</v>
      </c>
      <c r="N1" t="s">
        <v>47</v>
      </c>
      <c r="O1" t="s">
        <v>22</v>
      </c>
      <c r="S1" t="s">
        <v>35</v>
      </c>
      <c r="T1" t="s">
        <v>49</v>
      </c>
      <c r="U1" t="s">
        <v>50</v>
      </c>
      <c r="V1" t="s">
        <v>66</v>
      </c>
      <c r="X1" t="s">
        <v>49</v>
      </c>
      <c r="Z1" t="s">
        <v>50</v>
      </c>
    </row>
    <row r="2" spans="1:26" x14ac:dyDescent="0.3">
      <c r="A2" t="s">
        <v>5</v>
      </c>
      <c r="C2" s="16">
        <v>2</v>
      </c>
      <c r="E2">
        <f>C2+D2</f>
        <v>2</v>
      </c>
      <c r="F2" s="4">
        <v>12.75</v>
      </c>
      <c r="G2">
        <f>SUM(E2*F2)</f>
        <v>25.5</v>
      </c>
      <c r="H2" s="7">
        <v>9.76</v>
      </c>
      <c r="I2">
        <f>SUM(H2*E2)</f>
        <v>19.52</v>
      </c>
      <c r="J2"/>
      <c r="K2">
        <f>H2-F2</f>
        <v>-2.99</v>
      </c>
      <c r="L2" s="6">
        <f>I2-G2</f>
        <v>-5.98</v>
      </c>
      <c r="O2" t="s">
        <v>33</v>
      </c>
      <c r="P2">
        <v>64.39</v>
      </c>
      <c r="S2">
        <v>2</v>
      </c>
      <c r="T2">
        <f>SUM(H2*S2)</f>
        <v>19.52</v>
      </c>
      <c r="U2">
        <f t="shared" ref="U2:U52" si="0">T2-F2*S2</f>
        <v>-5.98</v>
      </c>
      <c r="V2">
        <f>S2*F2</f>
        <v>25.5</v>
      </c>
      <c r="X2">
        <f>SUM(T2:T52)</f>
        <v>1319.6499999999999</v>
      </c>
      <c r="Z2">
        <f>SUM(U2:U45)</f>
        <v>592.04000000000008</v>
      </c>
    </row>
    <row r="3" spans="1:26" x14ac:dyDescent="0.3">
      <c r="A3" t="s">
        <v>6</v>
      </c>
      <c r="C3" s="16">
        <v>3</v>
      </c>
      <c r="E3">
        <f t="shared" ref="E3:E38" si="1">C3+D3</f>
        <v>3</v>
      </c>
      <c r="F3" s="4">
        <v>18</v>
      </c>
      <c r="G3">
        <f t="shared" ref="G3:G38" si="2">SUM(E3*F3)</f>
        <v>54</v>
      </c>
      <c r="H3" s="7">
        <v>33.56</v>
      </c>
      <c r="I3">
        <f t="shared" ref="I3:I18" si="3">SUM(H3*C3)</f>
        <v>100.68</v>
      </c>
      <c r="J3"/>
      <c r="K3">
        <f t="shared" ref="K3:K38" si="4">H3-F3</f>
        <v>15.560000000000002</v>
      </c>
      <c r="L3" s="6">
        <f t="shared" ref="L3:L18" si="5">I3-G3</f>
        <v>46.680000000000007</v>
      </c>
      <c r="O3" t="s">
        <v>29</v>
      </c>
      <c r="P3">
        <v>300</v>
      </c>
      <c r="S3">
        <v>3</v>
      </c>
      <c r="T3">
        <f t="shared" ref="T3:T54" si="6">SUM(H3*S3)</f>
        <v>100.68</v>
      </c>
      <c r="U3">
        <f t="shared" si="0"/>
        <v>46.680000000000007</v>
      </c>
      <c r="V3">
        <f t="shared" ref="V3:V54" si="7">S3*F3</f>
        <v>54</v>
      </c>
    </row>
    <row r="4" spans="1:26" x14ac:dyDescent="0.3">
      <c r="A4" t="s">
        <v>7</v>
      </c>
      <c r="C4" s="16">
        <v>1</v>
      </c>
      <c r="E4">
        <f>C4+D4</f>
        <v>1</v>
      </c>
      <c r="F4" s="4">
        <v>16.940000000000001</v>
      </c>
      <c r="G4">
        <f t="shared" si="2"/>
        <v>16.940000000000001</v>
      </c>
      <c r="H4" s="7">
        <v>52.26</v>
      </c>
      <c r="I4">
        <f t="shared" si="3"/>
        <v>52.26</v>
      </c>
      <c r="J4"/>
      <c r="K4">
        <f t="shared" si="4"/>
        <v>35.319999999999993</v>
      </c>
      <c r="L4" s="6">
        <f t="shared" si="5"/>
        <v>35.319999999999993</v>
      </c>
      <c r="O4" t="s">
        <v>30</v>
      </c>
      <c r="P4">
        <v>16</v>
      </c>
      <c r="T4">
        <f t="shared" si="6"/>
        <v>0</v>
      </c>
      <c r="U4">
        <f t="shared" si="0"/>
        <v>0</v>
      </c>
      <c r="V4">
        <f t="shared" si="7"/>
        <v>0</v>
      </c>
    </row>
    <row r="5" spans="1:26" x14ac:dyDescent="0.3">
      <c r="A5" t="s">
        <v>8</v>
      </c>
      <c r="C5" s="16">
        <v>2</v>
      </c>
      <c r="E5">
        <f t="shared" si="1"/>
        <v>2</v>
      </c>
      <c r="F5" s="4">
        <v>17</v>
      </c>
      <c r="G5">
        <f t="shared" si="2"/>
        <v>34</v>
      </c>
      <c r="H5" s="7">
        <v>48.82</v>
      </c>
      <c r="I5">
        <f t="shared" si="3"/>
        <v>97.64</v>
      </c>
      <c r="J5"/>
      <c r="K5">
        <f t="shared" si="4"/>
        <v>31.82</v>
      </c>
      <c r="L5" s="6">
        <f t="shared" si="5"/>
        <v>63.64</v>
      </c>
      <c r="O5" t="s">
        <v>31</v>
      </c>
      <c r="P5">
        <v>312.48</v>
      </c>
      <c r="S5">
        <v>2</v>
      </c>
      <c r="T5">
        <f t="shared" si="6"/>
        <v>97.64</v>
      </c>
      <c r="U5">
        <f t="shared" si="0"/>
        <v>63.64</v>
      </c>
      <c r="V5">
        <f t="shared" si="7"/>
        <v>34</v>
      </c>
    </row>
    <row r="6" spans="1:26" x14ac:dyDescent="0.3">
      <c r="A6" t="s">
        <v>9</v>
      </c>
      <c r="C6" s="16">
        <v>3</v>
      </c>
      <c r="E6">
        <f t="shared" si="1"/>
        <v>3</v>
      </c>
      <c r="F6" s="4">
        <v>18</v>
      </c>
      <c r="G6">
        <f t="shared" si="2"/>
        <v>54</v>
      </c>
      <c r="H6" s="7">
        <v>58.21</v>
      </c>
      <c r="I6">
        <f t="shared" si="3"/>
        <v>174.63</v>
      </c>
      <c r="J6"/>
      <c r="K6">
        <f t="shared" si="4"/>
        <v>40.21</v>
      </c>
      <c r="L6" s="6">
        <f t="shared" si="5"/>
        <v>120.63</v>
      </c>
      <c r="O6" t="s">
        <v>65</v>
      </c>
      <c r="P6">
        <v>20</v>
      </c>
      <c r="S6">
        <v>1</v>
      </c>
      <c r="T6">
        <f t="shared" si="6"/>
        <v>58.21</v>
      </c>
      <c r="U6">
        <f t="shared" si="0"/>
        <v>40.21</v>
      </c>
      <c r="V6">
        <f t="shared" si="7"/>
        <v>18</v>
      </c>
    </row>
    <row r="7" spans="1:26" x14ac:dyDescent="0.3">
      <c r="A7" t="s">
        <v>10</v>
      </c>
      <c r="C7" s="16">
        <v>3</v>
      </c>
      <c r="E7">
        <f t="shared" si="1"/>
        <v>3</v>
      </c>
      <c r="F7" s="4">
        <v>16</v>
      </c>
      <c r="G7">
        <f t="shared" si="2"/>
        <v>48</v>
      </c>
      <c r="H7" s="7">
        <v>15.71</v>
      </c>
      <c r="I7">
        <f t="shared" si="3"/>
        <v>47.13</v>
      </c>
      <c r="J7"/>
      <c r="K7">
        <f t="shared" si="4"/>
        <v>-0.28999999999999915</v>
      </c>
      <c r="L7" s="6">
        <f t="shared" si="5"/>
        <v>-0.86999999999999744</v>
      </c>
      <c r="S7">
        <v>3</v>
      </c>
      <c r="T7">
        <f t="shared" si="6"/>
        <v>47.13</v>
      </c>
      <c r="U7">
        <f t="shared" si="0"/>
        <v>-0.86999999999999744</v>
      </c>
      <c r="V7">
        <f t="shared" si="7"/>
        <v>48</v>
      </c>
      <c r="X7" t="s">
        <v>67</v>
      </c>
    </row>
    <row r="8" spans="1:26" x14ac:dyDescent="0.3">
      <c r="A8" t="s">
        <v>11</v>
      </c>
      <c r="C8" s="16">
        <v>1</v>
      </c>
      <c r="E8">
        <f t="shared" si="1"/>
        <v>1</v>
      </c>
      <c r="F8" s="4">
        <v>20</v>
      </c>
      <c r="G8">
        <f t="shared" si="2"/>
        <v>20</v>
      </c>
      <c r="H8" s="7">
        <v>44.61</v>
      </c>
      <c r="I8">
        <f t="shared" si="3"/>
        <v>44.61</v>
      </c>
      <c r="J8"/>
      <c r="K8">
        <f t="shared" si="4"/>
        <v>24.61</v>
      </c>
      <c r="L8" s="6">
        <f t="shared" si="5"/>
        <v>24.61</v>
      </c>
      <c r="T8">
        <f t="shared" si="6"/>
        <v>0</v>
      </c>
      <c r="U8">
        <f t="shared" si="0"/>
        <v>0</v>
      </c>
      <c r="V8">
        <f t="shared" si="7"/>
        <v>0</v>
      </c>
      <c r="X8">
        <f>SUM(V2:V53)</f>
        <v>727.61</v>
      </c>
    </row>
    <row r="9" spans="1:26" x14ac:dyDescent="0.3">
      <c r="A9" t="s">
        <v>12</v>
      </c>
      <c r="C9" s="16">
        <v>1</v>
      </c>
      <c r="E9">
        <f t="shared" si="1"/>
        <v>1</v>
      </c>
      <c r="F9" s="4">
        <v>18</v>
      </c>
      <c r="G9">
        <f t="shared" si="2"/>
        <v>18</v>
      </c>
      <c r="H9" s="7">
        <v>27.61</v>
      </c>
      <c r="I9">
        <f t="shared" si="3"/>
        <v>27.61</v>
      </c>
      <c r="J9"/>
      <c r="K9">
        <f t="shared" si="4"/>
        <v>9.61</v>
      </c>
      <c r="L9" s="6">
        <f t="shared" si="5"/>
        <v>9.61</v>
      </c>
      <c r="S9">
        <v>1</v>
      </c>
      <c r="T9">
        <f t="shared" si="6"/>
        <v>27.61</v>
      </c>
      <c r="U9">
        <f t="shared" si="0"/>
        <v>9.61</v>
      </c>
      <c r="V9">
        <f t="shared" si="7"/>
        <v>18</v>
      </c>
    </row>
    <row r="10" spans="1:26" x14ac:dyDescent="0.3">
      <c r="A10" t="s">
        <v>13</v>
      </c>
      <c r="C10" s="16">
        <v>1</v>
      </c>
      <c r="E10">
        <f t="shared" si="1"/>
        <v>1</v>
      </c>
      <c r="F10" s="4">
        <v>18</v>
      </c>
      <c r="G10">
        <f t="shared" si="2"/>
        <v>18</v>
      </c>
      <c r="H10" s="7">
        <v>34.21</v>
      </c>
      <c r="I10">
        <f t="shared" si="3"/>
        <v>34.21</v>
      </c>
      <c r="J10"/>
      <c r="K10">
        <f t="shared" si="4"/>
        <v>16.21</v>
      </c>
      <c r="L10" s="6">
        <f t="shared" si="5"/>
        <v>16.21</v>
      </c>
      <c r="T10">
        <f t="shared" si="6"/>
        <v>0</v>
      </c>
      <c r="U10">
        <f t="shared" si="0"/>
        <v>0</v>
      </c>
      <c r="V10">
        <f t="shared" si="7"/>
        <v>0</v>
      </c>
    </row>
    <row r="11" spans="1:26" x14ac:dyDescent="0.3">
      <c r="A11" t="s">
        <v>14</v>
      </c>
      <c r="C11" s="16">
        <v>2</v>
      </c>
      <c r="E11">
        <f t="shared" si="1"/>
        <v>2</v>
      </c>
      <c r="F11" s="4">
        <v>18</v>
      </c>
      <c r="G11">
        <f t="shared" si="2"/>
        <v>36</v>
      </c>
      <c r="H11" s="7">
        <v>31.86</v>
      </c>
      <c r="I11">
        <f t="shared" si="3"/>
        <v>63.72</v>
      </c>
      <c r="J11"/>
      <c r="K11">
        <f t="shared" si="4"/>
        <v>13.86</v>
      </c>
      <c r="L11" s="6">
        <f t="shared" si="5"/>
        <v>27.72</v>
      </c>
      <c r="S11">
        <v>2</v>
      </c>
      <c r="T11">
        <f t="shared" si="6"/>
        <v>63.72</v>
      </c>
      <c r="U11">
        <f t="shared" si="0"/>
        <v>27.72</v>
      </c>
      <c r="V11">
        <f t="shared" si="7"/>
        <v>36</v>
      </c>
    </row>
    <row r="12" spans="1:26" x14ac:dyDescent="0.3">
      <c r="A12" t="s">
        <v>15</v>
      </c>
      <c r="C12" s="16">
        <v>1</v>
      </c>
      <c r="E12">
        <f t="shared" si="1"/>
        <v>1</v>
      </c>
      <c r="F12" s="4">
        <v>18</v>
      </c>
      <c r="G12">
        <f t="shared" si="2"/>
        <v>18</v>
      </c>
      <c r="H12" s="7">
        <v>23.36</v>
      </c>
      <c r="I12">
        <f t="shared" si="3"/>
        <v>23.36</v>
      </c>
      <c r="J12"/>
      <c r="K12">
        <f t="shared" si="4"/>
        <v>5.3599999999999994</v>
      </c>
      <c r="L12" s="6">
        <f t="shared" si="5"/>
        <v>5.3599999999999994</v>
      </c>
      <c r="T12">
        <f t="shared" si="6"/>
        <v>0</v>
      </c>
      <c r="U12">
        <f t="shared" si="0"/>
        <v>0</v>
      </c>
      <c r="V12">
        <f t="shared" si="7"/>
        <v>0</v>
      </c>
    </row>
    <row r="13" spans="1:26" x14ac:dyDescent="0.3">
      <c r="A13" t="s">
        <v>16</v>
      </c>
      <c r="C13" s="16">
        <v>1</v>
      </c>
      <c r="E13">
        <f t="shared" si="1"/>
        <v>1</v>
      </c>
      <c r="F13" s="4">
        <v>18</v>
      </c>
      <c r="G13">
        <f t="shared" si="2"/>
        <v>18</v>
      </c>
      <c r="H13" s="7">
        <v>16.52</v>
      </c>
      <c r="I13">
        <f t="shared" si="3"/>
        <v>16.52</v>
      </c>
      <c r="J13"/>
      <c r="K13">
        <f t="shared" si="4"/>
        <v>-1.4800000000000004</v>
      </c>
      <c r="L13" s="6">
        <f t="shared" si="5"/>
        <v>-1.4800000000000004</v>
      </c>
      <c r="N13" t="s">
        <v>32</v>
      </c>
      <c r="P13" t="s">
        <v>51</v>
      </c>
      <c r="Q13">
        <f>SUM(I2:I48)</f>
        <v>4982.4399999999996</v>
      </c>
      <c r="T13">
        <f t="shared" si="6"/>
        <v>0</v>
      </c>
      <c r="U13">
        <f t="shared" si="0"/>
        <v>0</v>
      </c>
      <c r="V13">
        <f t="shared" si="7"/>
        <v>0</v>
      </c>
    </row>
    <row r="14" spans="1:26" x14ac:dyDescent="0.3">
      <c r="A14" t="s">
        <v>17</v>
      </c>
      <c r="C14" s="16">
        <v>1</v>
      </c>
      <c r="E14">
        <f t="shared" si="1"/>
        <v>1</v>
      </c>
      <c r="F14" s="4">
        <v>15</v>
      </c>
      <c r="G14">
        <f t="shared" si="2"/>
        <v>15</v>
      </c>
      <c r="H14" s="7">
        <v>16.559999999999999</v>
      </c>
      <c r="I14">
        <f t="shared" si="3"/>
        <v>16.559999999999999</v>
      </c>
      <c r="J14"/>
      <c r="K14">
        <f t="shared" si="4"/>
        <v>1.5599999999999987</v>
      </c>
      <c r="L14" s="6">
        <f t="shared" si="5"/>
        <v>1.5599999999999987</v>
      </c>
      <c r="N14">
        <f>SUM(L2:L60)</f>
        <v>1776.5399999999997</v>
      </c>
      <c r="P14" t="s">
        <v>4</v>
      </c>
      <c r="Q14">
        <f>SUM(G2:G48)</f>
        <v>2976.2799999999997</v>
      </c>
      <c r="S14">
        <v>1</v>
      </c>
      <c r="T14">
        <f t="shared" si="6"/>
        <v>16.559999999999999</v>
      </c>
      <c r="U14">
        <f t="shared" si="0"/>
        <v>1.5599999999999987</v>
      </c>
      <c r="V14">
        <f t="shared" si="7"/>
        <v>15</v>
      </c>
    </row>
    <row r="15" spans="1:26" x14ac:dyDescent="0.3">
      <c r="A15" t="s">
        <v>18</v>
      </c>
      <c r="C15" s="16">
        <v>13</v>
      </c>
      <c r="E15">
        <f t="shared" si="1"/>
        <v>13</v>
      </c>
      <c r="F15" s="4">
        <v>20.329999999999998</v>
      </c>
      <c r="G15">
        <f t="shared" si="2"/>
        <v>264.28999999999996</v>
      </c>
      <c r="H15" s="7">
        <v>27.13</v>
      </c>
      <c r="I15">
        <f t="shared" si="3"/>
        <v>352.69</v>
      </c>
      <c r="J15"/>
      <c r="K15">
        <f t="shared" si="4"/>
        <v>6.8000000000000007</v>
      </c>
      <c r="L15" s="6">
        <f t="shared" si="5"/>
        <v>88.400000000000034</v>
      </c>
      <c r="P15" t="s">
        <v>32</v>
      </c>
      <c r="Q15">
        <f>SUM(Q13-Q14)</f>
        <v>2006.1599999999999</v>
      </c>
      <c r="T15">
        <f t="shared" si="6"/>
        <v>0</v>
      </c>
      <c r="U15">
        <f t="shared" si="0"/>
        <v>0</v>
      </c>
      <c r="V15">
        <f t="shared" si="7"/>
        <v>0</v>
      </c>
    </row>
    <row r="16" spans="1:26" x14ac:dyDescent="0.3">
      <c r="A16" t="s">
        <v>19</v>
      </c>
      <c r="C16" s="16">
        <v>14</v>
      </c>
      <c r="E16">
        <f t="shared" si="1"/>
        <v>14</v>
      </c>
      <c r="F16" s="4">
        <v>20.329999999999998</v>
      </c>
      <c r="G16">
        <f t="shared" si="2"/>
        <v>284.62</v>
      </c>
      <c r="H16" s="7">
        <v>36.11</v>
      </c>
      <c r="I16">
        <f t="shared" si="3"/>
        <v>505.53999999999996</v>
      </c>
      <c r="J16"/>
      <c r="K16">
        <f t="shared" si="4"/>
        <v>15.780000000000001</v>
      </c>
      <c r="L16" s="6">
        <f t="shared" si="5"/>
        <v>220.91999999999996</v>
      </c>
      <c r="S16">
        <v>5</v>
      </c>
      <c r="T16">
        <f t="shared" si="6"/>
        <v>180.55</v>
      </c>
      <c r="U16">
        <f t="shared" si="0"/>
        <v>78.90000000000002</v>
      </c>
      <c r="V16">
        <f t="shared" si="7"/>
        <v>101.64999999999999</v>
      </c>
    </row>
    <row r="17" spans="1:22" x14ac:dyDescent="0.3">
      <c r="A17" t="s">
        <v>20</v>
      </c>
      <c r="C17" s="16">
        <v>1</v>
      </c>
      <c r="E17">
        <f t="shared" si="1"/>
        <v>1</v>
      </c>
      <c r="F17" s="4">
        <v>16</v>
      </c>
      <c r="G17">
        <f t="shared" si="2"/>
        <v>16</v>
      </c>
      <c r="H17" s="7">
        <v>20.77</v>
      </c>
      <c r="I17">
        <f t="shared" si="3"/>
        <v>20.77</v>
      </c>
      <c r="J17"/>
      <c r="K17">
        <f t="shared" si="4"/>
        <v>4.7699999999999996</v>
      </c>
      <c r="L17" s="6">
        <f t="shared" si="5"/>
        <v>4.7699999999999996</v>
      </c>
      <c r="T17">
        <f t="shared" si="6"/>
        <v>0</v>
      </c>
      <c r="U17">
        <f t="shared" si="0"/>
        <v>0</v>
      </c>
      <c r="V17">
        <f t="shared" si="7"/>
        <v>0</v>
      </c>
    </row>
    <row r="18" spans="1:22" x14ac:dyDescent="0.3">
      <c r="A18" s="10" t="s">
        <v>21</v>
      </c>
      <c r="C18" s="16">
        <v>10</v>
      </c>
      <c r="E18">
        <f t="shared" si="1"/>
        <v>10</v>
      </c>
      <c r="F18" s="4">
        <v>18.75</v>
      </c>
      <c r="G18">
        <f t="shared" si="2"/>
        <v>187.5</v>
      </c>
      <c r="H18" s="7">
        <v>20.81</v>
      </c>
      <c r="I18">
        <f t="shared" si="3"/>
        <v>208.1</v>
      </c>
      <c r="J18"/>
      <c r="K18">
        <f t="shared" si="4"/>
        <v>2.0599999999999987</v>
      </c>
      <c r="L18" s="6">
        <f t="shared" si="5"/>
        <v>20.599999999999994</v>
      </c>
      <c r="S18">
        <v>10</v>
      </c>
      <c r="T18">
        <f t="shared" si="6"/>
        <v>208.1</v>
      </c>
      <c r="U18">
        <f t="shared" si="0"/>
        <v>20.599999999999994</v>
      </c>
      <c r="V18">
        <f t="shared" si="7"/>
        <v>187.5</v>
      </c>
    </row>
    <row r="19" spans="1:22" x14ac:dyDescent="0.3">
      <c r="E19">
        <f t="shared" si="1"/>
        <v>0</v>
      </c>
      <c r="G19">
        <f t="shared" si="2"/>
        <v>0</v>
      </c>
      <c r="J19"/>
      <c r="K19" s="6"/>
      <c r="S19">
        <v>0</v>
      </c>
      <c r="T19">
        <f t="shared" si="6"/>
        <v>0</v>
      </c>
      <c r="U19">
        <f t="shared" si="0"/>
        <v>0</v>
      </c>
      <c r="V19">
        <f t="shared" si="7"/>
        <v>0</v>
      </c>
    </row>
    <row r="20" spans="1:22" x14ac:dyDescent="0.3">
      <c r="A20" t="s">
        <v>26</v>
      </c>
      <c r="C20" s="16">
        <v>1</v>
      </c>
      <c r="E20">
        <f t="shared" si="1"/>
        <v>1</v>
      </c>
      <c r="F20" s="4">
        <v>16</v>
      </c>
      <c r="G20">
        <f t="shared" si="2"/>
        <v>16</v>
      </c>
      <c r="H20" s="7">
        <v>8.09</v>
      </c>
      <c r="I20">
        <f t="shared" ref="I20:I40" si="8">SUM(H20*C20)</f>
        <v>8.09</v>
      </c>
      <c r="J20"/>
      <c r="K20">
        <f t="shared" si="4"/>
        <v>-7.91</v>
      </c>
      <c r="L20" s="6">
        <f t="shared" ref="L20:L38" si="9">I20-G20</f>
        <v>-7.91</v>
      </c>
      <c r="S20">
        <v>1</v>
      </c>
      <c r="T20">
        <f t="shared" si="6"/>
        <v>8.09</v>
      </c>
      <c r="U20">
        <f t="shared" si="0"/>
        <v>-7.91</v>
      </c>
      <c r="V20">
        <f t="shared" si="7"/>
        <v>16</v>
      </c>
    </row>
    <row r="21" spans="1:22" x14ac:dyDescent="0.3">
      <c r="A21" t="s">
        <v>27</v>
      </c>
      <c r="C21" s="16">
        <v>1</v>
      </c>
      <c r="E21">
        <f t="shared" si="1"/>
        <v>1</v>
      </c>
      <c r="F21" s="4">
        <v>16</v>
      </c>
      <c r="G21">
        <f t="shared" si="2"/>
        <v>16</v>
      </c>
      <c r="H21" s="7">
        <v>17.41</v>
      </c>
      <c r="I21">
        <f t="shared" si="8"/>
        <v>17.41</v>
      </c>
      <c r="J21"/>
      <c r="K21">
        <f t="shared" si="4"/>
        <v>1.4100000000000001</v>
      </c>
      <c r="L21" s="6">
        <f t="shared" si="9"/>
        <v>1.4100000000000001</v>
      </c>
      <c r="T21">
        <f t="shared" si="6"/>
        <v>0</v>
      </c>
      <c r="U21">
        <f t="shared" si="0"/>
        <v>0</v>
      </c>
      <c r="V21">
        <f t="shared" si="7"/>
        <v>0</v>
      </c>
    </row>
    <row r="22" spans="1:22" x14ac:dyDescent="0.3">
      <c r="A22" t="s">
        <v>28</v>
      </c>
      <c r="C22" s="16">
        <v>1</v>
      </c>
      <c r="E22">
        <f t="shared" si="1"/>
        <v>1</v>
      </c>
      <c r="F22" s="4">
        <v>36</v>
      </c>
      <c r="G22">
        <f t="shared" si="2"/>
        <v>36</v>
      </c>
      <c r="H22" s="7">
        <v>99.85</v>
      </c>
      <c r="I22">
        <f t="shared" si="8"/>
        <v>99.85</v>
      </c>
      <c r="J22"/>
      <c r="K22">
        <f t="shared" si="4"/>
        <v>63.849999999999994</v>
      </c>
      <c r="L22" s="6">
        <f t="shared" si="9"/>
        <v>63.849999999999994</v>
      </c>
      <c r="T22">
        <f t="shared" si="6"/>
        <v>0</v>
      </c>
      <c r="U22">
        <f t="shared" si="0"/>
        <v>0</v>
      </c>
      <c r="V22">
        <f t="shared" si="7"/>
        <v>0</v>
      </c>
    </row>
    <row r="23" spans="1:22" x14ac:dyDescent="0.3">
      <c r="A23" t="s">
        <v>34</v>
      </c>
      <c r="C23" s="16">
        <v>1</v>
      </c>
      <c r="E23">
        <f t="shared" si="1"/>
        <v>1</v>
      </c>
      <c r="G23">
        <f t="shared" si="2"/>
        <v>0</v>
      </c>
      <c r="H23" s="8"/>
      <c r="I23">
        <f t="shared" si="8"/>
        <v>0</v>
      </c>
      <c r="J23"/>
      <c r="K23">
        <f t="shared" si="4"/>
        <v>0</v>
      </c>
      <c r="L23" s="6">
        <f t="shared" si="9"/>
        <v>0</v>
      </c>
      <c r="T23">
        <f t="shared" si="6"/>
        <v>0</v>
      </c>
      <c r="U23">
        <f t="shared" si="0"/>
        <v>0</v>
      </c>
      <c r="V23">
        <f t="shared" si="7"/>
        <v>0</v>
      </c>
    </row>
    <row r="24" spans="1:22" x14ac:dyDescent="0.3">
      <c r="A24" t="s">
        <v>36</v>
      </c>
      <c r="C24" s="16">
        <v>1</v>
      </c>
      <c r="E24">
        <f t="shared" si="1"/>
        <v>1</v>
      </c>
      <c r="G24">
        <f t="shared" si="2"/>
        <v>0</v>
      </c>
      <c r="H24" s="9"/>
      <c r="I24">
        <f t="shared" si="8"/>
        <v>0</v>
      </c>
      <c r="J24"/>
      <c r="K24">
        <f t="shared" si="4"/>
        <v>0</v>
      </c>
      <c r="L24" s="6">
        <f t="shared" si="9"/>
        <v>0</v>
      </c>
      <c r="T24">
        <f t="shared" si="6"/>
        <v>0</v>
      </c>
      <c r="U24">
        <f t="shared" si="0"/>
        <v>0</v>
      </c>
      <c r="V24">
        <f t="shared" si="7"/>
        <v>0</v>
      </c>
    </row>
    <row r="25" spans="1:22" x14ac:dyDescent="0.3">
      <c r="A25" t="s">
        <v>37</v>
      </c>
      <c r="C25" s="16">
        <v>2</v>
      </c>
      <c r="E25">
        <f t="shared" si="1"/>
        <v>2</v>
      </c>
      <c r="G25">
        <f t="shared" si="2"/>
        <v>0</v>
      </c>
      <c r="H25" s="9"/>
      <c r="I25">
        <f t="shared" si="8"/>
        <v>0</v>
      </c>
      <c r="J25"/>
      <c r="K25">
        <f t="shared" si="4"/>
        <v>0</v>
      </c>
      <c r="L25" s="6">
        <f t="shared" si="9"/>
        <v>0</v>
      </c>
      <c r="T25">
        <f t="shared" si="6"/>
        <v>0</v>
      </c>
      <c r="U25">
        <f t="shared" si="0"/>
        <v>0</v>
      </c>
      <c r="V25">
        <f t="shared" si="7"/>
        <v>0</v>
      </c>
    </row>
    <row r="26" spans="1:22" x14ac:dyDescent="0.3">
      <c r="A26" t="s">
        <v>38</v>
      </c>
      <c r="C26" s="16">
        <v>2</v>
      </c>
      <c r="E26">
        <f>C26+D26</f>
        <v>2</v>
      </c>
      <c r="G26">
        <f t="shared" si="2"/>
        <v>0</v>
      </c>
      <c r="H26" s="9"/>
      <c r="I26">
        <f t="shared" si="8"/>
        <v>0</v>
      </c>
      <c r="J26"/>
      <c r="K26">
        <f>H26-F26</f>
        <v>0</v>
      </c>
      <c r="L26" s="6">
        <f t="shared" si="9"/>
        <v>0</v>
      </c>
      <c r="T26">
        <f t="shared" si="6"/>
        <v>0</v>
      </c>
      <c r="U26">
        <f t="shared" si="0"/>
        <v>0</v>
      </c>
      <c r="V26">
        <f t="shared" si="7"/>
        <v>0</v>
      </c>
    </row>
    <row r="27" spans="1:22" x14ac:dyDescent="0.3">
      <c r="A27" t="s">
        <v>39</v>
      </c>
      <c r="C27" s="16">
        <v>1</v>
      </c>
      <c r="E27">
        <f t="shared" si="1"/>
        <v>1</v>
      </c>
      <c r="G27">
        <f t="shared" si="2"/>
        <v>0</v>
      </c>
      <c r="H27" s="9"/>
      <c r="I27">
        <f t="shared" si="8"/>
        <v>0</v>
      </c>
      <c r="J27"/>
      <c r="K27">
        <f>H27-F27</f>
        <v>0</v>
      </c>
      <c r="L27" s="6">
        <f t="shared" si="9"/>
        <v>0</v>
      </c>
      <c r="T27">
        <f t="shared" si="6"/>
        <v>0</v>
      </c>
      <c r="U27">
        <f t="shared" si="0"/>
        <v>0</v>
      </c>
      <c r="V27">
        <f t="shared" si="7"/>
        <v>0</v>
      </c>
    </row>
    <row r="28" spans="1:22" x14ac:dyDescent="0.3">
      <c r="A28" t="s">
        <v>40</v>
      </c>
      <c r="C28" s="16">
        <v>2</v>
      </c>
      <c r="E28">
        <f t="shared" si="1"/>
        <v>2</v>
      </c>
      <c r="G28">
        <f t="shared" si="2"/>
        <v>0</v>
      </c>
      <c r="H28" s="9"/>
      <c r="I28">
        <f t="shared" si="8"/>
        <v>0</v>
      </c>
      <c r="J28"/>
      <c r="K28">
        <f t="shared" si="4"/>
        <v>0</v>
      </c>
      <c r="L28" s="6">
        <f t="shared" si="9"/>
        <v>0</v>
      </c>
      <c r="T28">
        <f t="shared" si="6"/>
        <v>0</v>
      </c>
      <c r="U28">
        <f t="shared" si="0"/>
        <v>0</v>
      </c>
      <c r="V28">
        <f t="shared" si="7"/>
        <v>0</v>
      </c>
    </row>
    <row r="29" spans="1:22" x14ac:dyDescent="0.3">
      <c r="A29" t="s">
        <v>41</v>
      </c>
      <c r="C29" s="16">
        <v>3</v>
      </c>
      <c r="E29">
        <f t="shared" si="1"/>
        <v>3</v>
      </c>
      <c r="F29" s="4">
        <v>17.989999999999998</v>
      </c>
      <c r="G29">
        <f t="shared" si="2"/>
        <v>53.97</v>
      </c>
      <c r="H29" s="9">
        <v>34.409999999999997</v>
      </c>
      <c r="I29">
        <f t="shared" si="8"/>
        <v>103.22999999999999</v>
      </c>
      <c r="J29"/>
      <c r="K29">
        <f t="shared" si="4"/>
        <v>16.419999999999998</v>
      </c>
      <c r="L29" s="6">
        <f t="shared" si="9"/>
        <v>49.259999999999991</v>
      </c>
      <c r="T29">
        <f t="shared" si="6"/>
        <v>0</v>
      </c>
      <c r="U29">
        <f t="shared" si="0"/>
        <v>0</v>
      </c>
      <c r="V29">
        <f t="shared" si="7"/>
        <v>0</v>
      </c>
    </row>
    <row r="30" spans="1:22" x14ac:dyDescent="0.3">
      <c r="A30" t="s">
        <v>42</v>
      </c>
      <c r="C30" s="16">
        <v>2</v>
      </c>
      <c r="E30">
        <f t="shared" si="1"/>
        <v>2</v>
      </c>
      <c r="F30" s="4">
        <v>18</v>
      </c>
      <c r="G30">
        <f t="shared" si="2"/>
        <v>36</v>
      </c>
      <c r="H30" s="9">
        <v>26.71</v>
      </c>
      <c r="I30">
        <f t="shared" si="8"/>
        <v>53.42</v>
      </c>
      <c r="J30"/>
      <c r="K30">
        <f>H30-F30</f>
        <v>8.7100000000000009</v>
      </c>
      <c r="L30" s="6">
        <f t="shared" si="9"/>
        <v>17.420000000000002</v>
      </c>
      <c r="S30">
        <v>2</v>
      </c>
      <c r="T30">
        <f t="shared" si="6"/>
        <v>53.42</v>
      </c>
      <c r="U30">
        <f t="shared" si="0"/>
        <v>17.420000000000002</v>
      </c>
      <c r="V30">
        <f t="shared" si="7"/>
        <v>36</v>
      </c>
    </row>
    <row r="31" spans="1:22" x14ac:dyDescent="0.3">
      <c r="A31" t="s">
        <v>43</v>
      </c>
      <c r="C31" s="16">
        <v>1</v>
      </c>
      <c r="E31">
        <f t="shared" si="1"/>
        <v>1</v>
      </c>
      <c r="F31" s="4">
        <v>14</v>
      </c>
      <c r="G31">
        <f>SUM(E31*F31)</f>
        <v>14</v>
      </c>
      <c r="H31" s="9">
        <v>10.61</v>
      </c>
      <c r="I31">
        <f t="shared" si="8"/>
        <v>10.61</v>
      </c>
      <c r="J31"/>
      <c r="K31">
        <f t="shared" si="4"/>
        <v>-3.3900000000000006</v>
      </c>
      <c r="L31" s="6">
        <f t="shared" si="9"/>
        <v>-3.3900000000000006</v>
      </c>
      <c r="S31">
        <v>1</v>
      </c>
      <c r="T31">
        <f t="shared" si="6"/>
        <v>10.61</v>
      </c>
      <c r="U31">
        <f t="shared" si="0"/>
        <v>-3.3900000000000006</v>
      </c>
      <c r="V31">
        <f t="shared" si="7"/>
        <v>14</v>
      </c>
    </row>
    <row r="32" spans="1:22" x14ac:dyDescent="0.3">
      <c r="A32" t="s">
        <v>44</v>
      </c>
      <c r="C32" s="16">
        <v>1</v>
      </c>
      <c r="E32">
        <f t="shared" si="1"/>
        <v>1</v>
      </c>
      <c r="G32">
        <f t="shared" si="2"/>
        <v>0</v>
      </c>
      <c r="H32" s="9"/>
      <c r="I32">
        <f t="shared" si="8"/>
        <v>0</v>
      </c>
      <c r="J32"/>
      <c r="K32">
        <f t="shared" si="4"/>
        <v>0</v>
      </c>
      <c r="L32" s="6">
        <f t="shared" si="9"/>
        <v>0</v>
      </c>
      <c r="T32">
        <f t="shared" si="6"/>
        <v>0</v>
      </c>
      <c r="U32">
        <f t="shared" si="0"/>
        <v>0</v>
      </c>
      <c r="V32">
        <f t="shared" si="7"/>
        <v>0</v>
      </c>
    </row>
    <row r="33" spans="1:29" x14ac:dyDescent="0.3">
      <c r="A33" t="s">
        <v>45</v>
      </c>
      <c r="C33" s="16">
        <v>1</v>
      </c>
      <c r="E33">
        <f t="shared" si="1"/>
        <v>1</v>
      </c>
      <c r="F33" s="4">
        <v>16</v>
      </c>
      <c r="G33">
        <f t="shared" si="2"/>
        <v>16</v>
      </c>
      <c r="H33" s="9">
        <v>41.21</v>
      </c>
      <c r="I33">
        <f t="shared" si="8"/>
        <v>41.21</v>
      </c>
      <c r="J33"/>
      <c r="K33">
        <f t="shared" si="4"/>
        <v>25.21</v>
      </c>
      <c r="L33" s="6">
        <f t="shared" si="9"/>
        <v>25.21</v>
      </c>
      <c r="S33">
        <v>1</v>
      </c>
      <c r="T33">
        <f t="shared" si="6"/>
        <v>41.21</v>
      </c>
      <c r="U33">
        <f t="shared" si="0"/>
        <v>25.21</v>
      </c>
      <c r="V33">
        <f t="shared" si="7"/>
        <v>16</v>
      </c>
    </row>
    <row r="34" spans="1:29" x14ac:dyDescent="0.3">
      <c r="A34" t="s">
        <v>46</v>
      </c>
      <c r="C34" s="16">
        <v>2</v>
      </c>
      <c r="E34">
        <f t="shared" si="1"/>
        <v>2</v>
      </c>
      <c r="F34" s="4">
        <v>11</v>
      </c>
      <c r="G34">
        <f t="shared" si="2"/>
        <v>22</v>
      </c>
      <c r="H34" s="9">
        <v>25</v>
      </c>
      <c r="I34">
        <f t="shared" si="8"/>
        <v>50</v>
      </c>
      <c r="J34"/>
      <c r="K34">
        <f t="shared" si="4"/>
        <v>14</v>
      </c>
      <c r="L34" s="6">
        <f t="shared" si="9"/>
        <v>28</v>
      </c>
      <c r="T34">
        <f t="shared" si="6"/>
        <v>0</v>
      </c>
      <c r="U34">
        <f t="shared" si="0"/>
        <v>0</v>
      </c>
      <c r="V34">
        <f t="shared" si="7"/>
        <v>0</v>
      </c>
      <c r="X34" t="s">
        <v>82</v>
      </c>
      <c r="Y34" t="s">
        <v>84</v>
      </c>
      <c r="Z34" t="s">
        <v>85</v>
      </c>
      <c r="AA34" t="s">
        <v>83</v>
      </c>
      <c r="AB34" t="s">
        <v>86</v>
      </c>
      <c r="AC34" t="s">
        <v>87</v>
      </c>
    </row>
    <row r="35" spans="1:29" x14ac:dyDescent="0.3">
      <c r="A35" s="11" t="s">
        <v>52</v>
      </c>
      <c r="B35" s="11"/>
      <c r="C35" s="17">
        <v>2</v>
      </c>
      <c r="E35">
        <f t="shared" si="1"/>
        <v>2</v>
      </c>
      <c r="F35" s="12">
        <v>18</v>
      </c>
      <c r="G35">
        <f t="shared" si="2"/>
        <v>36</v>
      </c>
      <c r="H35" s="13">
        <v>44.58</v>
      </c>
      <c r="I35" s="11">
        <f t="shared" si="8"/>
        <v>89.16</v>
      </c>
      <c r="J35" s="11"/>
      <c r="K35" s="11">
        <f t="shared" si="4"/>
        <v>26.58</v>
      </c>
      <c r="L35" s="14">
        <f t="shared" si="9"/>
        <v>53.16</v>
      </c>
      <c r="M35" s="11"/>
      <c r="N35" s="11"/>
      <c r="O35" s="11"/>
      <c r="P35" s="11"/>
      <c r="Q35" s="11"/>
      <c r="R35" s="11"/>
      <c r="S35" s="11">
        <v>2</v>
      </c>
      <c r="T35">
        <f t="shared" si="6"/>
        <v>89.16</v>
      </c>
      <c r="U35">
        <f t="shared" si="0"/>
        <v>53.16</v>
      </c>
      <c r="V35">
        <f t="shared" si="7"/>
        <v>36</v>
      </c>
      <c r="W35" s="11"/>
      <c r="X35" s="4">
        <f>SUM(X36:X54)</f>
        <v>1013.33</v>
      </c>
      <c r="Y35">
        <f>SUM(Y36:Y51)</f>
        <v>3955.91</v>
      </c>
      <c r="Z35">
        <f>SUM(Y35-X35)</f>
        <v>2942.58</v>
      </c>
      <c r="AA35" s="4">
        <f>SUM(AA36:AA55)</f>
        <v>762.03</v>
      </c>
      <c r="AB35">
        <f>SUM(AB36:AB52)</f>
        <v>2806.69</v>
      </c>
      <c r="AC35">
        <f>SUM(AB35-AA35)</f>
        <v>2044.66</v>
      </c>
    </row>
    <row r="36" spans="1:29" x14ac:dyDescent="0.3">
      <c r="A36" t="s">
        <v>53</v>
      </c>
      <c r="D36" s="15">
        <v>1</v>
      </c>
      <c r="E36">
        <f t="shared" si="1"/>
        <v>1</v>
      </c>
      <c r="F36" s="4">
        <v>17.989999999999998</v>
      </c>
      <c r="G36">
        <f t="shared" si="2"/>
        <v>17.989999999999998</v>
      </c>
      <c r="H36" s="18">
        <v>65.86</v>
      </c>
      <c r="I36">
        <f t="shared" si="8"/>
        <v>0</v>
      </c>
      <c r="J36"/>
      <c r="K36">
        <f t="shared" si="4"/>
        <v>47.870000000000005</v>
      </c>
      <c r="L36" s="6">
        <f t="shared" si="9"/>
        <v>-17.989999999999998</v>
      </c>
      <c r="N36" t="s">
        <v>76</v>
      </c>
      <c r="O36">
        <v>156</v>
      </c>
      <c r="T36">
        <f t="shared" si="6"/>
        <v>0</v>
      </c>
      <c r="U36">
        <f t="shared" si="0"/>
        <v>0</v>
      </c>
      <c r="V36">
        <f t="shared" si="7"/>
        <v>0</v>
      </c>
      <c r="X36">
        <f>SUM(D36*F36)</f>
        <v>17.989999999999998</v>
      </c>
      <c r="Y36">
        <f>SUM(H36*D36)</f>
        <v>65.86</v>
      </c>
      <c r="AA36">
        <f>SUM(C36*F36)</f>
        <v>0</v>
      </c>
      <c r="AB36">
        <f>SUM(H36*C36)</f>
        <v>0</v>
      </c>
    </row>
    <row r="37" spans="1:29" x14ac:dyDescent="0.3">
      <c r="A37" t="s">
        <v>54</v>
      </c>
      <c r="C37" s="16">
        <v>3</v>
      </c>
      <c r="D37" s="15">
        <v>4</v>
      </c>
      <c r="E37">
        <f t="shared" si="1"/>
        <v>7</v>
      </c>
      <c r="F37" s="4">
        <v>15.5</v>
      </c>
      <c r="G37">
        <f t="shared" si="2"/>
        <v>108.5</v>
      </c>
      <c r="H37" s="18">
        <v>78.61</v>
      </c>
      <c r="I37">
        <f t="shared" si="8"/>
        <v>235.82999999999998</v>
      </c>
      <c r="J37"/>
      <c r="K37">
        <f t="shared" si="4"/>
        <v>63.11</v>
      </c>
      <c r="L37" s="6">
        <f t="shared" si="9"/>
        <v>127.32999999999998</v>
      </c>
      <c r="N37" t="s">
        <v>30</v>
      </c>
      <c r="O37">
        <v>20</v>
      </c>
      <c r="T37">
        <f t="shared" si="6"/>
        <v>0</v>
      </c>
      <c r="U37">
        <f t="shared" si="0"/>
        <v>0</v>
      </c>
      <c r="V37">
        <f t="shared" si="7"/>
        <v>0</v>
      </c>
      <c r="X37">
        <f t="shared" ref="X37:X65" si="10">SUM(D37*F37)</f>
        <v>62</v>
      </c>
      <c r="Y37">
        <f t="shared" ref="Y37:Y58" si="11">SUM(H37*D37)</f>
        <v>314.44</v>
      </c>
      <c r="AA37">
        <f>SUM(C37*F37)</f>
        <v>46.5</v>
      </c>
      <c r="AB37">
        <f t="shared" ref="AB37:AB61" si="12">SUM(H37*C37)</f>
        <v>235.82999999999998</v>
      </c>
    </row>
    <row r="38" spans="1:29" x14ac:dyDescent="0.3">
      <c r="A38" t="s">
        <v>55</v>
      </c>
      <c r="C38" s="16">
        <v>3</v>
      </c>
      <c r="D38" s="15">
        <v>4</v>
      </c>
      <c r="E38">
        <f t="shared" si="1"/>
        <v>7</v>
      </c>
      <c r="F38" s="4">
        <v>15.5</v>
      </c>
      <c r="G38">
        <f t="shared" si="2"/>
        <v>108.5</v>
      </c>
      <c r="H38" s="18">
        <v>53.11</v>
      </c>
      <c r="I38">
        <f t="shared" si="8"/>
        <v>159.32999999999998</v>
      </c>
      <c r="J38"/>
      <c r="K38">
        <f t="shared" si="4"/>
        <v>37.61</v>
      </c>
      <c r="L38" s="6">
        <f t="shared" si="9"/>
        <v>50.829999999999984</v>
      </c>
      <c r="N38" t="s">
        <v>77</v>
      </c>
      <c r="O38">
        <v>30</v>
      </c>
      <c r="T38">
        <f t="shared" si="6"/>
        <v>0</v>
      </c>
      <c r="U38">
        <f t="shared" si="0"/>
        <v>0</v>
      </c>
      <c r="V38">
        <f t="shared" si="7"/>
        <v>0</v>
      </c>
      <c r="X38">
        <f t="shared" si="10"/>
        <v>62</v>
      </c>
      <c r="Y38">
        <f t="shared" si="11"/>
        <v>212.44</v>
      </c>
      <c r="AA38">
        <f>SUM(C38*F38)</f>
        <v>46.5</v>
      </c>
      <c r="AB38">
        <f t="shared" si="12"/>
        <v>159.32999999999998</v>
      </c>
    </row>
    <row r="39" spans="1:29" x14ac:dyDescent="0.3">
      <c r="A39" t="s">
        <v>25</v>
      </c>
      <c r="C39" s="16">
        <v>1</v>
      </c>
      <c r="D39" s="15">
        <v>1</v>
      </c>
      <c r="E39">
        <f>C39+D39</f>
        <v>2</v>
      </c>
      <c r="F39" s="4">
        <v>18.75</v>
      </c>
      <c r="G39">
        <f>SUM(E39*F39)</f>
        <v>37.5</v>
      </c>
      <c r="H39" s="7">
        <v>78.61</v>
      </c>
      <c r="I39">
        <f t="shared" si="8"/>
        <v>78.61</v>
      </c>
      <c r="J39"/>
      <c r="K39">
        <f>H39-F39</f>
        <v>59.86</v>
      </c>
      <c r="L39" s="6">
        <f>I39-G39</f>
        <v>41.11</v>
      </c>
      <c r="T39">
        <f t="shared" si="6"/>
        <v>0</v>
      </c>
      <c r="U39">
        <f t="shared" si="0"/>
        <v>0</v>
      </c>
      <c r="V39">
        <f t="shared" si="7"/>
        <v>0</v>
      </c>
      <c r="X39">
        <f t="shared" si="10"/>
        <v>18.75</v>
      </c>
      <c r="Y39">
        <f t="shared" si="11"/>
        <v>78.61</v>
      </c>
      <c r="AA39">
        <f>SUM(C39*F39)</f>
        <v>18.75</v>
      </c>
      <c r="AB39">
        <f t="shared" si="12"/>
        <v>78.61</v>
      </c>
    </row>
    <row r="40" spans="1:29" x14ac:dyDescent="0.3">
      <c r="A40" t="s">
        <v>60</v>
      </c>
      <c r="C40" s="16">
        <v>5</v>
      </c>
      <c r="D40" s="15">
        <v>7</v>
      </c>
      <c r="E40">
        <f>C40+D40</f>
        <v>12</v>
      </c>
      <c r="F40" s="4">
        <v>20.58</v>
      </c>
      <c r="G40">
        <f>SUM(E40*F40)</f>
        <v>246.95999999999998</v>
      </c>
      <c r="H40" s="18">
        <v>78.569999999999993</v>
      </c>
      <c r="I40">
        <f t="shared" si="8"/>
        <v>392.84999999999997</v>
      </c>
      <c r="J40"/>
      <c r="K40">
        <f>H40-F40</f>
        <v>57.989999999999995</v>
      </c>
      <c r="L40" s="6">
        <f>I40-G40</f>
        <v>145.88999999999999</v>
      </c>
      <c r="N40" t="s">
        <v>68</v>
      </c>
      <c r="O40">
        <v>300</v>
      </c>
      <c r="T40">
        <f t="shared" si="6"/>
        <v>0</v>
      </c>
      <c r="U40">
        <f t="shared" si="0"/>
        <v>0</v>
      </c>
      <c r="V40">
        <f t="shared" si="7"/>
        <v>0</v>
      </c>
      <c r="X40">
        <f>SUM(D40*F40)</f>
        <v>144.06</v>
      </c>
      <c r="Y40">
        <f t="shared" si="11"/>
        <v>549.99</v>
      </c>
      <c r="AA40">
        <f>SUM(C40*F40)</f>
        <v>102.89999999999999</v>
      </c>
      <c r="AB40">
        <f t="shared" si="12"/>
        <v>392.84999999999997</v>
      </c>
    </row>
    <row r="41" spans="1:29" x14ac:dyDescent="0.3">
      <c r="T41">
        <f t="shared" si="6"/>
        <v>0</v>
      </c>
      <c r="U41">
        <f t="shared" si="0"/>
        <v>0</v>
      </c>
      <c r="V41">
        <f t="shared" si="7"/>
        <v>0</v>
      </c>
      <c r="X41">
        <f>SUM(D57*F57)</f>
        <v>0</v>
      </c>
      <c r="Y41">
        <f>SUM(H57*D57)</f>
        <v>0</v>
      </c>
      <c r="AA41">
        <f>SUM(C57*F57)</f>
        <v>35.979999999999997</v>
      </c>
      <c r="AB41">
        <f>SUM(H57*C57)</f>
        <v>0</v>
      </c>
    </row>
    <row r="42" spans="1:29" ht="15" thickBot="1" x14ac:dyDescent="0.35">
      <c r="A42" t="s">
        <v>62</v>
      </c>
      <c r="C42" s="16">
        <v>7</v>
      </c>
      <c r="D42" s="15">
        <v>20</v>
      </c>
      <c r="E42">
        <f t="shared" ref="E42:E53" si="13">C42+D42</f>
        <v>27</v>
      </c>
      <c r="F42" s="4">
        <v>17.989999999999998</v>
      </c>
      <c r="G42">
        <f t="shared" ref="G42:G53" si="14">SUM(E42*F42)</f>
        <v>485.72999999999996</v>
      </c>
      <c r="H42" s="18">
        <v>61.61</v>
      </c>
      <c r="I42">
        <f t="shared" ref="I42:I53" si="15">SUM(H42*C42)</f>
        <v>431.27</v>
      </c>
      <c r="J42"/>
      <c r="K42">
        <f t="shared" ref="K42:L49" si="16">H42-F42</f>
        <v>43.620000000000005</v>
      </c>
      <c r="L42" s="6">
        <f t="shared" si="16"/>
        <v>-54.45999999999998</v>
      </c>
      <c r="S42">
        <v>1</v>
      </c>
      <c r="T42">
        <f t="shared" si="6"/>
        <v>61.61</v>
      </c>
      <c r="U42">
        <f>T42-F42*S42</f>
        <v>43.620000000000005</v>
      </c>
      <c r="V42">
        <f t="shared" si="7"/>
        <v>17.989999999999998</v>
      </c>
      <c r="X42">
        <f t="shared" si="10"/>
        <v>359.79999999999995</v>
      </c>
      <c r="Y42">
        <f t="shared" si="11"/>
        <v>1232.2</v>
      </c>
      <c r="AA42">
        <f t="shared" ref="AA42:AA56" si="17">SUM(C42*F42)</f>
        <v>125.92999999999999</v>
      </c>
      <c r="AB42">
        <f t="shared" si="12"/>
        <v>431.27</v>
      </c>
    </row>
    <row r="43" spans="1:29" ht="15" thickBot="1" x14ac:dyDescent="0.35">
      <c r="A43" t="s">
        <v>63</v>
      </c>
      <c r="C43" s="16">
        <v>1</v>
      </c>
      <c r="D43" s="15">
        <v>1</v>
      </c>
      <c r="E43">
        <f t="shared" si="13"/>
        <v>2</v>
      </c>
      <c r="F43" s="4">
        <v>17.989999999999998</v>
      </c>
      <c r="G43">
        <f t="shared" si="14"/>
        <v>35.979999999999997</v>
      </c>
      <c r="H43" s="19">
        <v>78.61</v>
      </c>
      <c r="I43">
        <f t="shared" si="15"/>
        <v>78.61</v>
      </c>
      <c r="J43"/>
      <c r="K43">
        <f t="shared" si="16"/>
        <v>60.620000000000005</v>
      </c>
      <c r="L43" s="6">
        <f t="shared" si="16"/>
        <v>42.63</v>
      </c>
      <c r="S43">
        <v>3</v>
      </c>
      <c r="T43">
        <f t="shared" si="6"/>
        <v>235.82999999999998</v>
      </c>
      <c r="U43">
        <f>T43-F43*S43</f>
        <v>181.85999999999999</v>
      </c>
      <c r="V43">
        <f>S43*F43</f>
        <v>53.97</v>
      </c>
      <c r="X43">
        <f t="shared" si="10"/>
        <v>17.989999999999998</v>
      </c>
      <c r="Y43">
        <f t="shared" si="11"/>
        <v>78.61</v>
      </c>
      <c r="AA43">
        <f t="shared" si="17"/>
        <v>17.989999999999998</v>
      </c>
      <c r="AB43">
        <f t="shared" si="12"/>
        <v>78.61</v>
      </c>
    </row>
    <row r="44" spans="1:29" x14ac:dyDescent="0.3">
      <c r="A44" t="s">
        <v>64</v>
      </c>
      <c r="C44" s="16">
        <v>1</v>
      </c>
      <c r="D44" s="15">
        <v>1</v>
      </c>
      <c r="E44">
        <f t="shared" si="13"/>
        <v>2</v>
      </c>
      <c r="F44" s="4">
        <v>17.899999999999999</v>
      </c>
      <c r="G44">
        <f t="shared" si="14"/>
        <v>35.799999999999997</v>
      </c>
      <c r="H44" s="18">
        <v>78.61</v>
      </c>
      <c r="I44">
        <f t="shared" si="15"/>
        <v>78.61</v>
      </c>
      <c r="J44"/>
      <c r="K44">
        <f t="shared" si="16"/>
        <v>60.71</v>
      </c>
      <c r="L44" s="6">
        <f t="shared" si="16"/>
        <v>42.81</v>
      </c>
      <c r="T44">
        <f t="shared" si="6"/>
        <v>0</v>
      </c>
      <c r="U44">
        <f t="shared" si="0"/>
        <v>0</v>
      </c>
      <c r="V44">
        <f t="shared" si="7"/>
        <v>0</v>
      </c>
      <c r="X44">
        <f t="shared" si="10"/>
        <v>17.899999999999999</v>
      </c>
      <c r="Y44">
        <f t="shared" si="11"/>
        <v>78.61</v>
      </c>
      <c r="AA44">
        <f t="shared" si="17"/>
        <v>17.899999999999999</v>
      </c>
      <c r="AB44">
        <f t="shared" si="12"/>
        <v>78.61</v>
      </c>
    </row>
    <row r="45" spans="1:29" x14ac:dyDescent="0.3">
      <c r="A45" t="s">
        <v>74</v>
      </c>
      <c r="C45" s="16">
        <v>6</v>
      </c>
      <c r="D45" s="15">
        <v>6</v>
      </c>
      <c r="E45">
        <f t="shared" si="13"/>
        <v>12</v>
      </c>
      <c r="F45" s="4">
        <v>8.43</v>
      </c>
      <c r="G45">
        <f t="shared" si="14"/>
        <v>101.16</v>
      </c>
      <c r="H45" s="18">
        <v>27.61</v>
      </c>
      <c r="I45">
        <f t="shared" si="15"/>
        <v>165.66</v>
      </c>
      <c r="J45"/>
      <c r="K45">
        <f t="shared" si="16"/>
        <v>19.18</v>
      </c>
      <c r="L45" s="6">
        <f t="shared" si="16"/>
        <v>64.5</v>
      </c>
      <c r="T45">
        <f t="shared" si="6"/>
        <v>0</v>
      </c>
      <c r="U45">
        <f t="shared" si="0"/>
        <v>0</v>
      </c>
      <c r="V45">
        <f t="shared" si="7"/>
        <v>0</v>
      </c>
      <c r="X45">
        <f t="shared" si="10"/>
        <v>50.58</v>
      </c>
      <c r="Y45">
        <f t="shared" si="11"/>
        <v>165.66</v>
      </c>
      <c r="AA45">
        <f t="shared" si="17"/>
        <v>50.58</v>
      </c>
      <c r="AB45">
        <f t="shared" si="12"/>
        <v>165.66</v>
      </c>
    </row>
    <row r="46" spans="1:29" x14ac:dyDescent="0.3">
      <c r="A46" t="s">
        <v>69</v>
      </c>
      <c r="C46" s="16">
        <v>16</v>
      </c>
      <c r="D46" s="15">
        <v>17</v>
      </c>
      <c r="E46">
        <f t="shared" si="13"/>
        <v>33</v>
      </c>
      <c r="F46" s="4">
        <v>8.49</v>
      </c>
      <c r="G46">
        <f t="shared" si="14"/>
        <v>280.17</v>
      </c>
      <c r="H46" s="18">
        <v>53.12</v>
      </c>
      <c r="I46">
        <f t="shared" si="15"/>
        <v>849.92</v>
      </c>
      <c r="J46"/>
      <c r="K46">
        <f t="shared" si="16"/>
        <v>44.629999999999995</v>
      </c>
      <c r="L46" s="6">
        <f t="shared" si="16"/>
        <v>569.75</v>
      </c>
      <c r="T46">
        <f t="shared" si="6"/>
        <v>0</v>
      </c>
      <c r="U46">
        <f t="shared" si="0"/>
        <v>0</v>
      </c>
      <c r="V46">
        <f t="shared" si="7"/>
        <v>0</v>
      </c>
      <c r="X46">
        <f t="shared" si="10"/>
        <v>144.33000000000001</v>
      </c>
      <c r="Y46">
        <f t="shared" si="11"/>
        <v>903.04</v>
      </c>
      <c r="AA46">
        <f t="shared" si="17"/>
        <v>135.84</v>
      </c>
      <c r="AB46">
        <f t="shared" si="12"/>
        <v>849.92</v>
      </c>
    </row>
    <row r="47" spans="1:29" x14ac:dyDescent="0.3">
      <c r="A47" t="s">
        <v>70</v>
      </c>
      <c r="C47" s="16">
        <v>5</v>
      </c>
      <c r="E47">
        <f t="shared" si="13"/>
        <v>5</v>
      </c>
      <c r="F47" s="4">
        <v>18.64</v>
      </c>
      <c r="G47">
        <f t="shared" si="14"/>
        <v>93.2</v>
      </c>
      <c r="H47" s="9">
        <v>31.86</v>
      </c>
      <c r="I47">
        <f t="shared" si="15"/>
        <v>159.30000000000001</v>
      </c>
      <c r="J47"/>
      <c r="K47">
        <f t="shared" si="16"/>
        <v>13.219999999999999</v>
      </c>
      <c r="L47" s="6">
        <f t="shared" si="16"/>
        <v>66.100000000000009</v>
      </c>
      <c r="T47">
        <f t="shared" si="6"/>
        <v>0</v>
      </c>
      <c r="U47">
        <f t="shared" si="0"/>
        <v>0</v>
      </c>
      <c r="V47">
        <f t="shared" si="7"/>
        <v>0</v>
      </c>
      <c r="X47">
        <f t="shared" si="10"/>
        <v>0</v>
      </c>
      <c r="Y47">
        <f t="shared" si="11"/>
        <v>0</v>
      </c>
      <c r="AA47">
        <f t="shared" si="17"/>
        <v>93.2</v>
      </c>
      <c r="AB47">
        <f t="shared" si="12"/>
        <v>159.30000000000001</v>
      </c>
    </row>
    <row r="48" spans="1:29" x14ac:dyDescent="0.3">
      <c r="A48" t="s">
        <v>75</v>
      </c>
      <c r="C48" s="16">
        <v>2</v>
      </c>
      <c r="D48" s="15">
        <v>1</v>
      </c>
      <c r="E48">
        <f t="shared" si="13"/>
        <v>3</v>
      </c>
      <c r="F48" s="4">
        <v>16.989999999999998</v>
      </c>
      <c r="G48">
        <f t="shared" si="14"/>
        <v>50.97</v>
      </c>
      <c r="H48" s="18">
        <v>36.96</v>
      </c>
      <c r="I48">
        <f t="shared" si="15"/>
        <v>73.92</v>
      </c>
      <c r="J48"/>
      <c r="K48">
        <f t="shared" si="16"/>
        <v>19.970000000000002</v>
      </c>
      <c r="L48" s="6">
        <f t="shared" si="16"/>
        <v>22.950000000000003</v>
      </c>
      <c r="O48" t="s">
        <v>88</v>
      </c>
      <c r="T48">
        <f t="shared" si="6"/>
        <v>0</v>
      </c>
      <c r="U48">
        <f t="shared" si="0"/>
        <v>0</v>
      </c>
      <c r="V48">
        <f t="shared" si="7"/>
        <v>0</v>
      </c>
      <c r="X48">
        <f t="shared" si="10"/>
        <v>16.989999999999998</v>
      </c>
      <c r="Y48">
        <f t="shared" si="11"/>
        <v>36.96</v>
      </c>
      <c r="AA48">
        <f t="shared" si="17"/>
        <v>33.979999999999997</v>
      </c>
      <c r="AB48">
        <f t="shared" si="12"/>
        <v>73.92</v>
      </c>
    </row>
    <row r="49" spans="1:28" x14ac:dyDescent="0.3">
      <c r="A49" t="s">
        <v>78</v>
      </c>
      <c r="D49" s="15">
        <v>2</v>
      </c>
      <c r="E49">
        <f t="shared" si="13"/>
        <v>2</v>
      </c>
      <c r="F49" s="4">
        <v>16.989999999999998</v>
      </c>
      <c r="G49">
        <f t="shared" si="14"/>
        <v>33.979999999999997</v>
      </c>
      <c r="H49" s="18">
        <v>27.61</v>
      </c>
      <c r="I49">
        <f t="shared" si="15"/>
        <v>0</v>
      </c>
      <c r="J49"/>
      <c r="K49">
        <f t="shared" si="16"/>
        <v>10.620000000000001</v>
      </c>
      <c r="L49" s="6">
        <f t="shared" si="16"/>
        <v>-33.979999999999997</v>
      </c>
      <c r="O49">
        <f>SUM(U36:U55)</f>
        <v>225.48</v>
      </c>
      <c r="T49">
        <f t="shared" si="6"/>
        <v>0</v>
      </c>
      <c r="U49">
        <f t="shared" si="0"/>
        <v>0</v>
      </c>
      <c r="V49">
        <f t="shared" si="7"/>
        <v>0</v>
      </c>
      <c r="X49">
        <f t="shared" si="10"/>
        <v>33.979999999999997</v>
      </c>
      <c r="Y49">
        <f t="shared" si="11"/>
        <v>55.22</v>
      </c>
      <c r="AA49">
        <f t="shared" si="17"/>
        <v>0</v>
      </c>
      <c r="AB49">
        <f t="shared" si="12"/>
        <v>0</v>
      </c>
    </row>
    <row r="50" spans="1:28" x14ac:dyDescent="0.3">
      <c r="A50" t="s">
        <v>79</v>
      </c>
      <c r="D50" s="15">
        <v>3</v>
      </c>
      <c r="E50">
        <f t="shared" si="13"/>
        <v>3</v>
      </c>
      <c r="F50" s="4">
        <v>15.99</v>
      </c>
      <c r="G50">
        <f t="shared" si="14"/>
        <v>47.97</v>
      </c>
      <c r="H50" s="18">
        <v>43.72</v>
      </c>
      <c r="I50">
        <f t="shared" si="15"/>
        <v>0</v>
      </c>
      <c r="J50"/>
      <c r="K50">
        <f>H50-F50</f>
        <v>27.729999999999997</v>
      </c>
      <c r="L50" s="6"/>
      <c r="T50">
        <f t="shared" si="6"/>
        <v>0</v>
      </c>
      <c r="U50">
        <f t="shared" si="0"/>
        <v>0</v>
      </c>
      <c r="V50">
        <f t="shared" si="7"/>
        <v>0</v>
      </c>
      <c r="X50">
        <f t="shared" si="10"/>
        <v>47.97</v>
      </c>
      <c r="Y50">
        <f t="shared" si="11"/>
        <v>131.16</v>
      </c>
      <c r="AA50">
        <f t="shared" si="17"/>
        <v>0</v>
      </c>
      <c r="AB50">
        <f t="shared" si="12"/>
        <v>0</v>
      </c>
    </row>
    <row r="51" spans="1:28" x14ac:dyDescent="0.3">
      <c r="A51" t="s">
        <v>80</v>
      </c>
      <c r="C51" s="16">
        <v>1</v>
      </c>
      <c r="D51" s="15">
        <v>1</v>
      </c>
      <c r="E51">
        <f t="shared" si="13"/>
        <v>2</v>
      </c>
      <c r="F51" s="4">
        <v>18.989999999999998</v>
      </c>
      <c r="G51">
        <f t="shared" si="14"/>
        <v>37.979999999999997</v>
      </c>
      <c r="H51" s="18">
        <v>53.11</v>
      </c>
      <c r="I51">
        <f t="shared" si="15"/>
        <v>53.11</v>
      </c>
      <c r="J51"/>
      <c r="K51">
        <f>H51-F51</f>
        <v>34.120000000000005</v>
      </c>
      <c r="L51" s="6"/>
      <c r="T51">
        <f t="shared" si="6"/>
        <v>0</v>
      </c>
      <c r="U51">
        <f t="shared" si="0"/>
        <v>0</v>
      </c>
      <c r="V51">
        <f t="shared" si="7"/>
        <v>0</v>
      </c>
      <c r="X51">
        <f t="shared" si="10"/>
        <v>18.989999999999998</v>
      </c>
      <c r="Y51">
        <f t="shared" si="11"/>
        <v>53.11</v>
      </c>
      <c r="AA51">
        <f t="shared" si="17"/>
        <v>18.989999999999998</v>
      </c>
      <c r="AB51">
        <f t="shared" si="12"/>
        <v>53.11</v>
      </c>
    </row>
    <row r="52" spans="1:28" x14ac:dyDescent="0.3">
      <c r="A52" t="s">
        <v>81</v>
      </c>
      <c r="C52" s="16">
        <v>1</v>
      </c>
      <c r="E52">
        <f t="shared" si="13"/>
        <v>1</v>
      </c>
      <c r="F52" s="4">
        <v>16.989999999999998</v>
      </c>
      <c r="G52">
        <f t="shared" si="14"/>
        <v>16.989999999999998</v>
      </c>
      <c r="H52" s="18">
        <v>49.67</v>
      </c>
      <c r="I52">
        <f t="shared" si="15"/>
        <v>49.67</v>
      </c>
      <c r="J52"/>
      <c r="K52">
        <f>H52-F52</f>
        <v>32.680000000000007</v>
      </c>
      <c r="L52" s="6"/>
      <c r="T52">
        <f t="shared" si="6"/>
        <v>0</v>
      </c>
      <c r="U52">
        <f t="shared" si="0"/>
        <v>0</v>
      </c>
      <c r="V52">
        <f t="shared" si="7"/>
        <v>0</v>
      </c>
      <c r="X52">
        <f t="shared" si="10"/>
        <v>0</v>
      </c>
      <c r="Y52">
        <f t="shared" si="11"/>
        <v>0</v>
      </c>
      <c r="AA52">
        <f t="shared" si="17"/>
        <v>16.989999999999998</v>
      </c>
      <c r="AB52">
        <f t="shared" si="12"/>
        <v>49.67</v>
      </c>
    </row>
    <row r="53" spans="1:28" x14ac:dyDescent="0.3">
      <c r="E53">
        <f t="shared" si="13"/>
        <v>0</v>
      </c>
      <c r="G53">
        <f t="shared" si="14"/>
        <v>0</v>
      </c>
      <c r="H53" s="9"/>
      <c r="I53">
        <f t="shared" si="15"/>
        <v>0</v>
      </c>
      <c r="J53"/>
      <c r="K53">
        <f>H53-F53</f>
        <v>0</v>
      </c>
      <c r="L53" s="6"/>
      <c r="T53">
        <f t="shared" si="6"/>
        <v>0</v>
      </c>
      <c r="U53">
        <f t="shared" ref="U53:U55" si="18">T53-F49*S53</f>
        <v>0</v>
      </c>
      <c r="V53">
        <f t="shared" si="7"/>
        <v>0</v>
      </c>
      <c r="X53">
        <f t="shared" si="10"/>
        <v>0</v>
      </c>
      <c r="Y53">
        <f t="shared" si="11"/>
        <v>0</v>
      </c>
      <c r="AA53">
        <f t="shared" si="17"/>
        <v>0</v>
      </c>
      <c r="AB53">
        <f t="shared" si="12"/>
        <v>0</v>
      </c>
    </row>
    <row r="54" spans="1:28" x14ac:dyDescent="0.3">
      <c r="T54">
        <f t="shared" si="6"/>
        <v>0</v>
      </c>
      <c r="U54">
        <f t="shared" si="18"/>
        <v>0</v>
      </c>
      <c r="V54">
        <f t="shared" si="7"/>
        <v>0</v>
      </c>
      <c r="X54">
        <f t="shared" si="10"/>
        <v>0</v>
      </c>
      <c r="Y54">
        <f t="shared" si="11"/>
        <v>0</v>
      </c>
      <c r="AA54">
        <f t="shared" si="17"/>
        <v>0</v>
      </c>
      <c r="AB54">
        <f t="shared" si="12"/>
        <v>0</v>
      </c>
    </row>
    <row r="55" spans="1:28" x14ac:dyDescent="0.3">
      <c r="U55">
        <f t="shared" si="18"/>
        <v>0</v>
      </c>
      <c r="V55">
        <f t="shared" ref="V55:V56" si="19">S55*F51</f>
        <v>0</v>
      </c>
      <c r="X55">
        <f t="shared" si="10"/>
        <v>0</v>
      </c>
      <c r="Y55">
        <f t="shared" si="11"/>
        <v>0</v>
      </c>
      <c r="AA55">
        <f t="shared" si="17"/>
        <v>0</v>
      </c>
      <c r="AB55">
        <f t="shared" si="12"/>
        <v>0</v>
      </c>
    </row>
    <row r="56" spans="1:28" x14ac:dyDescent="0.3">
      <c r="U56">
        <f>T56-F52</f>
        <v>-16.989999999999998</v>
      </c>
      <c r="V56">
        <f t="shared" si="19"/>
        <v>0</v>
      </c>
      <c r="X56">
        <f t="shared" si="10"/>
        <v>0</v>
      </c>
      <c r="Y56">
        <f t="shared" si="11"/>
        <v>0</v>
      </c>
      <c r="AA56">
        <f t="shared" si="17"/>
        <v>0</v>
      </c>
      <c r="AB56">
        <f t="shared" si="12"/>
        <v>0</v>
      </c>
    </row>
    <row r="57" spans="1:28" x14ac:dyDescent="0.3">
      <c r="A57" t="s">
        <v>61</v>
      </c>
      <c r="C57" s="16">
        <v>2</v>
      </c>
      <c r="E57">
        <f>C57+D57</f>
        <v>2</v>
      </c>
      <c r="F57" s="4">
        <v>17.989999999999998</v>
      </c>
      <c r="G57">
        <f>SUM(E57*F57)</f>
        <v>35.979999999999997</v>
      </c>
      <c r="H57" s="9"/>
      <c r="I57">
        <f>SUM(H57*C57)</f>
        <v>0</v>
      </c>
      <c r="J57"/>
      <c r="K57">
        <f t="shared" ref="K57:L61" si="20">H57-F57</f>
        <v>-17.989999999999998</v>
      </c>
      <c r="L57" s="6">
        <f t="shared" si="20"/>
        <v>-35.979999999999997</v>
      </c>
      <c r="X57" t="e">
        <f>SUM(#REF!*#REF!)</f>
        <v>#REF!</v>
      </c>
      <c r="Y57" t="e">
        <f>SUM(#REF!*#REF!)</f>
        <v>#REF!</v>
      </c>
      <c r="AA57" t="e">
        <f>SUM(#REF!*#REF!)</f>
        <v>#REF!</v>
      </c>
      <c r="AB57" t="e">
        <f>SUM(#REF!*#REF!)</f>
        <v>#REF!</v>
      </c>
    </row>
    <row r="58" spans="1:28" x14ac:dyDescent="0.3">
      <c r="A58" t="s">
        <v>57</v>
      </c>
      <c r="C58" s="16">
        <v>4</v>
      </c>
      <c r="E58">
        <f>C58+D58</f>
        <v>4</v>
      </c>
      <c r="F58" s="4">
        <v>14.96</v>
      </c>
      <c r="G58">
        <f>SUM(E58*F58)</f>
        <v>59.84</v>
      </c>
      <c r="H58" s="9"/>
      <c r="I58">
        <f>SUM(H58*C58)</f>
        <v>0</v>
      </c>
      <c r="J58"/>
      <c r="K58">
        <f t="shared" si="20"/>
        <v>-14.96</v>
      </c>
      <c r="L58" s="6">
        <f t="shared" si="20"/>
        <v>-59.84</v>
      </c>
      <c r="X58">
        <f t="shared" si="10"/>
        <v>0</v>
      </c>
      <c r="Y58">
        <f t="shared" si="11"/>
        <v>0</v>
      </c>
      <c r="AA58">
        <f>SUM(C58*F58)</f>
        <v>59.84</v>
      </c>
      <c r="AB58">
        <f t="shared" si="12"/>
        <v>0</v>
      </c>
    </row>
    <row r="59" spans="1:28" x14ac:dyDescent="0.3">
      <c r="H59" s="9"/>
      <c r="I59">
        <f>SUM(H59*C73)</f>
        <v>0</v>
      </c>
      <c r="J59"/>
      <c r="K59">
        <f>H59-F73</f>
        <v>-14.96</v>
      </c>
      <c r="L59" s="6">
        <f>I59-G73</f>
        <v>-59.84</v>
      </c>
      <c r="X59">
        <f>SUM(D73*F73)</f>
        <v>0</v>
      </c>
      <c r="Y59">
        <f>SUM(H59*D73)</f>
        <v>0</v>
      </c>
      <c r="AA59">
        <f>SUM(C73*F73)</f>
        <v>59.84</v>
      </c>
      <c r="AB59">
        <f>SUM(H59*C73)</f>
        <v>0</v>
      </c>
    </row>
    <row r="60" spans="1:28" x14ac:dyDescent="0.3">
      <c r="A60" t="s">
        <v>59</v>
      </c>
      <c r="C60" s="16">
        <v>2</v>
      </c>
      <c r="E60">
        <f>C60+D60</f>
        <v>2</v>
      </c>
      <c r="F60" s="4">
        <v>19.989999999999998</v>
      </c>
      <c r="G60">
        <f>SUM(E60*F60)</f>
        <v>39.979999999999997</v>
      </c>
      <c r="H60" s="9"/>
      <c r="I60">
        <f>SUM(H60*C60)</f>
        <v>0</v>
      </c>
      <c r="J60"/>
      <c r="K60">
        <f t="shared" si="20"/>
        <v>-19.989999999999998</v>
      </c>
      <c r="L60" s="6">
        <f t="shared" si="20"/>
        <v>-39.979999999999997</v>
      </c>
      <c r="X60">
        <f t="shared" si="10"/>
        <v>0</v>
      </c>
      <c r="AA60">
        <f>SUM(C60*F60)</f>
        <v>39.979999999999997</v>
      </c>
      <c r="AB60">
        <f t="shared" si="12"/>
        <v>0</v>
      </c>
    </row>
    <row r="61" spans="1:28" x14ac:dyDescent="0.3">
      <c r="A61" t="s">
        <v>56</v>
      </c>
      <c r="C61" s="16">
        <v>2</v>
      </c>
      <c r="E61">
        <f>C61+D61</f>
        <v>2</v>
      </c>
      <c r="F61" s="4">
        <v>15.5</v>
      </c>
      <c r="G61">
        <f>SUM(E61*F61)</f>
        <v>31</v>
      </c>
      <c r="H61" s="9"/>
      <c r="I61">
        <f>SUM(H61*C61)</f>
        <v>0</v>
      </c>
      <c r="J61"/>
      <c r="K61">
        <f t="shared" si="20"/>
        <v>-15.5</v>
      </c>
      <c r="L61" s="6">
        <f t="shared" si="20"/>
        <v>-31</v>
      </c>
      <c r="X61">
        <f t="shared" si="10"/>
        <v>0</v>
      </c>
      <c r="AA61">
        <f>SUM(C61*F61)</f>
        <v>31</v>
      </c>
      <c r="AB61">
        <f t="shared" si="12"/>
        <v>0</v>
      </c>
    </row>
    <row r="62" spans="1:28" x14ac:dyDescent="0.3">
      <c r="E62">
        <f t="shared" ref="E62:E72" si="21">C62+D62</f>
        <v>0</v>
      </c>
      <c r="X62">
        <f t="shared" si="10"/>
        <v>0</v>
      </c>
    </row>
    <row r="63" spans="1:28" x14ac:dyDescent="0.3">
      <c r="A63" t="s">
        <v>89</v>
      </c>
      <c r="E63">
        <f t="shared" si="21"/>
        <v>0</v>
      </c>
      <c r="G63">
        <f t="shared" ref="G63:G72" si="22">SUM(E63*F63)</f>
        <v>0</v>
      </c>
      <c r="J63"/>
      <c r="K63" s="6"/>
      <c r="X63">
        <f t="shared" si="10"/>
        <v>0</v>
      </c>
    </row>
    <row r="64" spans="1:28" x14ac:dyDescent="0.3">
      <c r="A64" t="s">
        <v>90</v>
      </c>
      <c r="E64">
        <f t="shared" si="21"/>
        <v>0</v>
      </c>
      <c r="F64" s="4">
        <v>12.75</v>
      </c>
      <c r="G64">
        <f t="shared" si="22"/>
        <v>0</v>
      </c>
      <c r="J64"/>
      <c r="K64" s="6"/>
      <c r="X64">
        <f t="shared" si="10"/>
        <v>0</v>
      </c>
    </row>
    <row r="65" spans="1:24" x14ac:dyDescent="0.3">
      <c r="A65" t="s">
        <v>91</v>
      </c>
      <c r="C65" s="16">
        <v>2</v>
      </c>
      <c r="D65" s="15">
        <v>2</v>
      </c>
      <c r="E65">
        <f t="shared" si="21"/>
        <v>4</v>
      </c>
      <c r="G65">
        <f t="shared" si="22"/>
        <v>0</v>
      </c>
      <c r="X65">
        <f t="shared" si="10"/>
        <v>0</v>
      </c>
    </row>
    <row r="66" spans="1:24" x14ac:dyDescent="0.3">
      <c r="A66" t="s">
        <v>92</v>
      </c>
      <c r="C66" s="16">
        <v>2</v>
      </c>
      <c r="D66" s="15">
        <v>1</v>
      </c>
      <c r="E66">
        <f t="shared" si="21"/>
        <v>3</v>
      </c>
      <c r="F66" s="4">
        <v>13.16</v>
      </c>
      <c r="G66">
        <f t="shared" si="22"/>
        <v>39.480000000000004</v>
      </c>
    </row>
    <row r="67" spans="1:24" x14ac:dyDescent="0.3">
      <c r="A67" t="s">
        <v>93</v>
      </c>
      <c r="C67" s="16">
        <v>59</v>
      </c>
      <c r="E67">
        <f t="shared" si="21"/>
        <v>59</v>
      </c>
      <c r="F67" s="4">
        <v>19.09</v>
      </c>
      <c r="G67">
        <f t="shared" si="22"/>
        <v>1126.31</v>
      </c>
      <c r="H67">
        <v>150</v>
      </c>
      <c r="I67" t="s">
        <v>97</v>
      </c>
    </row>
    <row r="68" spans="1:24" x14ac:dyDescent="0.3">
      <c r="A68" t="s">
        <v>94</v>
      </c>
      <c r="C68" s="16">
        <v>12</v>
      </c>
      <c r="E68">
        <f t="shared" si="21"/>
        <v>12</v>
      </c>
      <c r="F68" s="4">
        <v>8.69</v>
      </c>
      <c r="G68">
        <f t="shared" si="22"/>
        <v>104.28</v>
      </c>
      <c r="I68">
        <f>SUM(1145.27-G67)</f>
        <v>18.960000000000036</v>
      </c>
    </row>
    <row r="69" spans="1:24" x14ac:dyDescent="0.3">
      <c r="A69" t="s">
        <v>53</v>
      </c>
      <c r="E69">
        <f t="shared" si="21"/>
        <v>0</v>
      </c>
      <c r="G69">
        <f t="shared" si="22"/>
        <v>0</v>
      </c>
    </row>
    <row r="70" spans="1:24" x14ac:dyDescent="0.3">
      <c r="A70" t="s">
        <v>8</v>
      </c>
      <c r="C70" s="16">
        <v>4</v>
      </c>
      <c r="D70" s="15">
        <v>5</v>
      </c>
      <c r="E70">
        <f t="shared" si="21"/>
        <v>9</v>
      </c>
      <c r="F70" s="4">
        <v>17.899999999999999</v>
      </c>
      <c r="G70">
        <f t="shared" si="22"/>
        <v>161.1</v>
      </c>
    </row>
    <row r="71" spans="1:24" x14ac:dyDescent="0.3">
      <c r="A71" t="s">
        <v>95</v>
      </c>
      <c r="C71" s="16">
        <v>6</v>
      </c>
      <c r="D71" s="15">
        <v>6</v>
      </c>
      <c r="E71">
        <f t="shared" si="21"/>
        <v>12</v>
      </c>
      <c r="G71">
        <f t="shared" si="22"/>
        <v>0</v>
      </c>
    </row>
    <row r="72" spans="1:24" x14ac:dyDescent="0.3">
      <c r="A72" t="s">
        <v>96</v>
      </c>
      <c r="C72" s="16">
        <v>2</v>
      </c>
      <c r="D72" s="15">
        <v>2</v>
      </c>
      <c r="E72">
        <f t="shared" si="21"/>
        <v>4</v>
      </c>
      <c r="F72" s="4">
        <v>19.989999999999998</v>
      </c>
      <c r="G72">
        <f t="shared" si="22"/>
        <v>79.959999999999994</v>
      </c>
    </row>
    <row r="73" spans="1:24" x14ac:dyDescent="0.3">
      <c r="A73" t="s">
        <v>58</v>
      </c>
      <c r="C73" s="16">
        <v>4</v>
      </c>
      <c r="E73">
        <f>C73+D73</f>
        <v>4</v>
      </c>
      <c r="F73" s="4">
        <v>14.96</v>
      </c>
      <c r="G73">
        <f>SUM(E73*F73)</f>
        <v>59.84</v>
      </c>
    </row>
    <row r="74" spans="1:24" x14ac:dyDescent="0.3">
      <c r="A74" t="s">
        <v>98</v>
      </c>
      <c r="C74" s="16">
        <v>6</v>
      </c>
      <c r="E74">
        <f>C74+D74</f>
        <v>6</v>
      </c>
      <c r="F74" s="4">
        <v>19.87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9384-5F96-44CE-B88B-E44A17763C5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Daily 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Lopez</cp:lastModifiedBy>
  <dcterms:created xsi:type="dcterms:W3CDTF">2022-07-01T01:37:59Z</dcterms:created>
  <dcterms:modified xsi:type="dcterms:W3CDTF">2022-10-14T12:35:48Z</dcterms:modified>
</cp:coreProperties>
</file>