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66925"/>
  <xr:revisionPtr revIDLastSave="0" documentId="13_ncr:1_{2E2508FF-61B8-407C-98CF-C11174B6F7B7}" xr6:coauthVersionLast="47" xr6:coauthVersionMax="47" xr10:uidLastSave="{00000000-0000-0000-0000-000000000000}"/>
  <bookViews>
    <workbookView xWindow="28575" yWindow="60" windowWidth="18345" windowHeight="15315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L18" i="1" s="1"/>
  <c r="M18" i="1" s="1"/>
  <c r="J19" i="1"/>
  <c r="L19" i="1" s="1"/>
  <c r="M19" i="1" s="1"/>
  <c r="J20" i="1"/>
  <c r="L20" i="1" s="1"/>
  <c r="M20" i="1" s="1"/>
  <c r="J21" i="1"/>
  <c r="J22" i="1"/>
  <c r="J23" i="1"/>
  <c r="J24" i="1"/>
  <c r="L24" i="1" s="1"/>
  <c r="M24" i="1" s="1"/>
  <c r="J25" i="1"/>
  <c r="J26" i="1"/>
  <c r="J27" i="1"/>
  <c r="J28" i="1"/>
  <c r="J29" i="1"/>
  <c r="J30" i="1"/>
  <c r="J31" i="1"/>
  <c r="J32" i="1"/>
  <c r="J33" i="1"/>
  <c r="J34" i="1"/>
  <c r="L34" i="1" s="1"/>
  <c r="M34" i="1" s="1"/>
  <c r="J35" i="1"/>
  <c r="L35" i="1" s="1"/>
  <c r="M35" i="1" s="1"/>
  <c r="J36" i="1"/>
  <c r="L36" i="1" s="1"/>
  <c r="M36" i="1" s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L50" i="1" s="1"/>
  <c r="M50" i="1" s="1"/>
  <c r="J51" i="1"/>
  <c r="L51" i="1" s="1"/>
  <c r="M51" i="1" s="1"/>
  <c r="J52" i="1"/>
  <c r="L52" i="1" s="1"/>
  <c r="M52" i="1" s="1"/>
  <c r="J53" i="1"/>
  <c r="J54" i="1"/>
  <c r="J55" i="1"/>
  <c r="J56" i="1"/>
  <c r="L56" i="1" s="1"/>
  <c r="M56" i="1" s="1"/>
  <c r="J57" i="1"/>
  <c r="J58" i="1"/>
  <c r="J59" i="1"/>
  <c r="J60" i="1"/>
  <c r="J61" i="1"/>
  <c r="J62" i="1"/>
  <c r="J63" i="1"/>
  <c r="J64" i="1"/>
  <c r="J65" i="1"/>
  <c r="J66" i="1"/>
  <c r="L66" i="1" s="1"/>
  <c r="M66" i="1" s="1"/>
  <c r="J67" i="1"/>
  <c r="L67" i="1" s="1"/>
  <c r="M67" i="1" s="1"/>
  <c r="J68" i="1"/>
  <c r="L68" i="1" s="1"/>
  <c r="M68" i="1" s="1"/>
  <c r="J69" i="1"/>
  <c r="J70" i="1"/>
  <c r="J71" i="1"/>
  <c r="J72" i="1"/>
  <c r="L72" i="1" s="1"/>
  <c r="M72" i="1" s="1"/>
  <c r="J73" i="1"/>
  <c r="J74" i="1"/>
  <c r="J75" i="1"/>
  <c r="J76" i="1"/>
  <c r="J77" i="1"/>
  <c r="J78" i="1"/>
  <c r="J79" i="1"/>
  <c r="J80" i="1"/>
  <c r="J81" i="1"/>
  <c r="J82" i="1"/>
  <c r="L82" i="1" s="1"/>
  <c r="M82" i="1" s="1"/>
  <c r="J83" i="1"/>
  <c r="L83" i="1" s="1"/>
  <c r="M83" i="1" s="1"/>
  <c r="J84" i="1"/>
  <c r="L84" i="1" s="1"/>
  <c r="M84" i="1" s="1"/>
  <c r="J85" i="1"/>
  <c r="J86" i="1"/>
  <c r="J87" i="1"/>
  <c r="J88" i="1"/>
  <c r="L88" i="1" s="1"/>
  <c r="M88" i="1" s="1"/>
  <c r="J89" i="1"/>
  <c r="J90" i="1"/>
  <c r="J91" i="1"/>
  <c r="J92" i="1"/>
  <c r="J93" i="1"/>
  <c r="J94" i="1"/>
  <c r="J95" i="1"/>
  <c r="J96" i="1"/>
  <c r="J97" i="1"/>
  <c r="J98" i="1"/>
  <c r="L98" i="1" s="1"/>
  <c r="M98" i="1" s="1"/>
  <c r="J99" i="1"/>
  <c r="L99" i="1" s="1"/>
  <c r="M99" i="1" s="1"/>
  <c r="J100" i="1"/>
  <c r="L100" i="1" s="1"/>
  <c r="M100" i="1" s="1"/>
  <c r="J101" i="1"/>
  <c r="J102" i="1"/>
  <c r="J103" i="1"/>
  <c r="J104" i="1"/>
  <c r="L104" i="1" s="1"/>
  <c r="M104" i="1" s="1"/>
  <c r="J105" i="1"/>
  <c r="J106" i="1"/>
  <c r="J107" i="1"/>
  <c r="J108" i="1"/>
  <c r="J109" i="1"/>
  <c r="J110" i="1"/>
  <c r="J111" i="1"/>
  <c r="J112" i="1"/>
  <c r="J113" i="1"/>
  <c r="J114" i="1"/>
  <c r="L114" i="1" s="1"/>
  <c r="M114" i="1" s="1"/>
  <c r="J115" i="1"/>
  <c r="L115" i="1" s="1"/>
  <c r="M115" i="1" s="1"/>
  <c r="J116" i="1"/>
  <c r="L116" i="1" s="1"/>
  <c r="M116" i="1" s="1"/>
  <c r="J117" i="1"/>
  <c r="J118" i="1"/>
  <c r="J119" i="1"/>
  <c r="J120" i="1"/>
  <c r="L120" i="1" s="1"/>
  <c r="M120" i="1" s="1"/>
  <c r="J121" i="1"/>
  <c r="J122" i="1"/>
  <c r="J123" i="1"/>
  <c r="J124" i="1"/>
  <c r="J125" i="1"/>
  <c r="J126" i="1"/>
  <c r="J127" i="1"/>
  <c r="J128" i="1"/>
  <c r="J129" i="1"/>
  <c r="J130" i="1"/>
  <c r="L130" i="1" s="1"/>
  <c r="M130" i="1" s="1"/>
  <c r="J131" i="1"/>
  <c r="L131" i="1" s="1"/>
  <c r="M131" i="1" s="1"/>
  <c r="J132" i="1"/>
  <c r="L132" i="1" s="1"/>
  <c r="M132" i="1" s="1"/>
  <c r="J133" i="1"/>
  <c r="J134" i="1"/>
  <c r="J135" i="1"/>
  <c r="J136" i="1"/>
  <c r="L136" i="1" s="1"/>
  <c r="M136" i="1" s="1"/>
  <c r="J137" i="1"/>
  <c r="J138" i="1"/>
  <c r="J139" i="1"/>
  <c r="J140" i="1"/>
  <c r="J141" i="1"/>
  <c r="J142" i="1"/>
  <c r="J143" i="1"/>
  <c r="J144" i="1"/>
  <c r="J145" i="1"/>
  <c r="J146" i="1"/>
  <c r="L146" i="1" s="1"/>
  <c r="M146" i="1" s="1"/>
  <c r="J147" i="1"/>
  <c r="L147" i="1" s="1"/>
  <c r="M147" i="1" s="1"/>
  <c r="J148" i="1"/>
  <c r="L148" i="1" s="1"/>
  <c r="M148" i="1" s="1"/>
  <c r="J149" i="1"/>
  <c r="J150" i="1"/>
  <c r="J151" i="1"/>
  <c r="J152" i="1"/>
  <c r="L152" i="1" s="1"/>
  <c r="M152" i="1" s="1"/>
  <c r="J153" i="1"/>
  <c r="J154" i="1"/>
  <c r="J155" i="1"/>
  <c r="J156" i="1"/>
  <c r="J157" i="1"/>
  <c r="J158" i="1"/>
  <c r="J159" i="1"/>
  <c r="J160" i="1"/>
  <c r="J161" i="1"/>
  <c r="J162" i="1"/>
  <c r="L162" i="1" s="1"/>
  <c r="M162" i="1" s="1"/>
  <c r="J163" i="1"/>
  <c r="L163" i="1" s="1"/>
  <c r="M163" i="1" s="1"/>
  <c r="J164" i="1"/>
  <c r="L164" i="1" s="1"/>
  <c r="M164" i="1" s="1"/>
  <c r="J165" i="1"/>
  <c r="J166" i="1"/>
  <c r="J167" i="1"/>
  <c r="J168" i="1"/>
  <c r="L168" i="1" s="1"/>
  <c r="M168" i="1" s="1"/>
  <c r="J169" i="1"/>
  <c r="J170" i="1"/>
  <c r="J171" i="1"/>
  <c r="J172" i="1"/>
  <c r="J173" i="1"/>
  <c r="J174" i="1"/>
  <c r="J175" i="1"/>
  <c r="J176" i="1"/>
  <c r="J177" i="1"/>
  <c r="J178" i="1"/>
  <c r="L178" i="1" s="1"/>
  <c r="M178" i="1" s="1"/>
  <c r="J179" i="1"/>
  <c r="L179" i="1" s="1"/>
  <c r="M179" i="1" s="1"/>
  <c r="J180" i="1"/>
  <c r="L180" i="1" s="1"/>
  <c r="M180" i="1" s="1"/>
  <c r="J181" i="1"/>
  <c r="J182" i="1"/>
  <c r="J183" i="1"/>
  <c r="J184" i="1"/>
  <c r="L184" i="1" s="1"/>
  <c r="M184" i="1" s="1"/>
  <c r="J185" i="1"/>
  <c r="J186" i="1"/>
  <c r="J187" i="1"/>
  <c r="J188" i="1"/>
  <c r="J189" i="1"/>
  <c r="J190" i="1"/>
  <c r="J191" i="1"/>
  <c r="J192" i="1"/>
  <c r="J193" i="1"/>
  <c r="J194" i="1"/>
  <c r="L194" i="1" s="1"/>
  <c r="M194" i="1" s="1"/>
  <c r="J195" i="1"/>
  <c r="L195" i="1" s="1"/>
  <c r="M195" i="1" s="1"/>
  <c r="J196" i="1"/>
  <c r="L196" i="1" s="1"/>
  <c r="M196" i="1" s="1"/>
  <c r="J197" i="1"/>
  <c r="J198" i="1"/>
  <c r="J199" i="1"/>
  <c r="J200" i="1"/>
  <c r="L200" i="1" s="1"/>
  <c r="M200" i="1" s="1"/>
  <c r="J4" i="1"/>
  <c r="L4" i="1" s="1"/>
  <c r="M4" i="1" s="1"/>
  <c r="M12" i="1"/>
  <c r="M13" i="1"/>
  <c r="M14" i="1"/>
  <c r="M15" i="1"/>
  <c r="M28" i="1"/>
  <c r="M29" i="1"/>
  <c r="M30" i="1"/>
  <c r="M31" i="1"/>
  <c r="M44" i="1"/>
  <c r="M45" i="1"/>
  <c r="M46" i="1"/>
  <c r="M47" i="1"/>
  <c r="M60" i="1"/>
  <c r="M61" i="1"/>
  <c r="M62" i="1"/>
  <c r="M63" i="1"/>
  <c r="M76" i="1"/>
  <c r="M77" i="1"/>
  <c r="M78" i="1"/>
  <c r="M79" i="1"/>
  <c r="M92" i="1"/>
  <c r="M93" i="1"/>
  <c r="M94" i="1"/>
  <c r="M95" i="1"/>
  <c r="M108" i="1"/>
  <c r="M109" i="1"/>
  <c r="M110" i="1"/>
  <c r="M111" i="1"/>
  <c r="M124" i="1"/>
  <c r="M125" i="1"/>
  <c r="M126" i="1"/>
  <c r="M127" i="1"/>
  <c r="M140" i="1"/>
  <c r="M141" i="1"/>
  <c r="M142" i="1"/>
  <c r="M143" i="1"/>
  <c r="M156" i="1"/>
  <c r="M157" i="1"/>
  <c r="M158" i="1"/>
  <c r="M159" i="1"/>
  <c r="M172" i="1"/>
  <c r="M173" i="1"/>
  <c r="M174" i="1"/>
  <c r="M175" i="1"/>
  <c r="M188" i="1"/>
  <c r="M189" i="1"/>
  <c r="M190" i="1"/>
  <c r="M191" i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L13" i="1"/>
  <c r="L14" i="1"/>
  <c r="L15" i="1"/>
  <c r="L16" i="1"/>
  <c r="M16" i="1" s="1"/>
  <c r="L17" i="1"/>
  <c r="M17" i="1" s="1"/>
  <c r="L21" i="1"/>
  <c r="M21" i="1" s="1"/>
  <c r="L22" i="1"/>
  <c r="M22" i="1" s="1"/>
  <c r="L23" i="1"/>
  <c r="M23" i="1" s="1"/>
  <c r="L25" i="1"/>
  <c r="M25" i="1" s="1"/>
  <c r="L26" i="1"/>
  <c r="M26" i="1" s="1"/>
  <c r="L27" i="1"/>
  <c r="M27" i="1" s="1"/>
  <c r="L28" i="1"/>
  <c r="L29" i="1"/>
  <c r="L30" i="1"/>
  <c r="L31" i="1"/>
  <c r="L32" i="1"/>
  <c r="M32" i="1" s="1"/>
  <c r="L33" i="1"/>
  <c r="M33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L45" i="1"/>
  <c r="L46" i="1"/>
  <c r="L47" i="1"/>
  <c r="L48" i="1"/>
  <c r="M48" i="1" s="1"/>
  <c r="L49" i="1"/>
  <c r="M49" i="1" s="1"/>
  <c r="L53" i="1"/>
  <c r="M53" i="1" s="1"/>
  <c r="L54" i="1"/>
  <c r="M54" i="1" s="1"/>
  <c r="L55" i="1"/>
  <c r="M55" i="1" s="1"/>
  <c r="L57" i="1"/>
  <c r="M57" i="1" s="1"/>
  <c r="L58" i="1"/>
  <c r="M58" i="1" s="1"/>
  <c r="L59" i="1"/>
  <c r="M59" i="1" s="1"/>
  <c r="L60" i="1"/>
  <c r="L61" i="1"/>
  <c r="L62" i="1"/>
  <c r="L63" i="1"/>
  <c r="L64" i="1"/>
  <c r="M64" i="1" s="1"/>
  <c r="L65" i="1"/>
  <c r="M65" i="1" s="1"/>
  <c r="L69" i="1"/>
  <c r="M69" i="1" s="1"/>
  <c r="L70" i="1"/>
  <c r="M70" i="1" s="1"/>
  <c r="L71" i="1"/>
  <c r="M71" i="1" s="1"/>
  <c r="L73" i="1"/>
  <c r="M73" i="1" s="1"/>
  <c r="L74" i="1"/>
  <c r="M74" i="1" s="1"/>
  <c r="L75" i="1"/>
  <c r="M75" i="1" s="1"/>
  <c r="L76" i="1"/>
  <c r="L77" i="1"/>
  <c r="L78" i="1"/>
  <c r="L79" i="1"/>
  <c r="L80" i="1"/>
  <c r="M80" i="1" s="1"/>
  <c r="L81" i="1"/>
  <c r="M81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L93" i="1"/>
  <c r="L94" i="1"/>
  <c r="L95" i="1"/>
  <c r="L96" i="1"/>
  <c r="M96" i="1" s="1"/>
  <c r="L97" i="1"/>
  <c r="M97" i="1" s="1"/>
  <c r="L101" i="1"/>
  <c r="M101" i="1" s="1"/>
  <c r="L102" i="1"/>
  <c r="M102" i="1" s="1"/>
  <c r="L103" i="1"/>
  <c r="M103" i="1" s="1"/>
  <c r="L105" i="1"/>
  <c r="M105" i="1" s="1"/>
  <c r="L106" i="1"/>
  <c r="M106" i="1" s="1"/>
  <c r="L107" i="1"/>
  <c r="M107" i="1" s="1"/>
  <c r="L108" i="1"/>
  <c r="L109" i="1"/>
  <c r="L110" i="1"/>
  <c r="L111" i="1"/>
  <c r="L112" i="1"/>
  <c r="M112" i="1" s="1"/>
  <c r="L113" i="1"/>
  <c r="M113" i="1" s="1"/>
  <c r="L117" i="1"/>
  <c r="M117" i="1" s="1"/>
  <c r="L118" i="1"/>
  <c r="M118" i="1" s="1"/>
  <c r="L119" i="1"/>
  <c r="M119" i="1" s="1"/>
  <c r="L121" i="1"/>
  <c r="M121" i="1" s="1"/>
  <c r="L122" i="1"/>
  <c r="M122" i="1" s="1"/>
  <c r="L123" i="1"/>
  <c r="M123" i="1" s="1"/>
  <c r="L124" i="1"/>
  <c r="L125" i="1"/>
  <c r="L126" i="1"/>
  <c r="L127" i="1"/>
  <c r="L128" i="1"/>
  <c r="M128" i="1" s="1"/>
  <c r="L129" i="1"/>
  <c r="M129" i="1" s="1"/>
  <c r="L133" i="1"/>
  <c r="M133" i="1" s="1"/>
  <c r="L134" i="1"/>
  <c r="M134" i="1" s="1"/>
  <c r="L135" i="1"/>
  <c r="M135" i="1" s="1"/>
  <c r="L137" i="1"/>
  <c r="M137" i="1" s="1"/>
  <c r="L138" i="1"/>
  <c r="M138" i="1" s="1"/>
  <c r="L139" i="1"/>
  <c r="M139" i="1" s="1"/>
  <c r="L140" i="1"/>
  <c r="L141" i="1"/>
  <c r="L142" i="1"/>
  <c r="L143" i="1"/>
  <c r="L144" i="1"/>
  <c r="M144" i="1" s="1"/>
  <c r="L145" i="1"/>
  <c r="M145" i="1" s="1"/>
  <c r="L149" i="1"/>
  <c r="M149" i="1" s="1"/>
  <c r="L150" i="1"/>
  <c r="M150" i="1" s="1"/>
  <c r="L151" i="1"/>
  <c r="M151" i="1" s="1"/>
  <c r="L153" i="1"/>
  <c r="M153" i="1" s="1"/>
  <c r="L154" i="1"/>
  <c r="M154" i="1" s="1"/>
  <c r="L155" i="1"/>
  <c r="M155" i="1" s="1"/>
  <c r="L156" i="1"/>
  <c r="L157" i="1"/>
  <c r="L158" i="1"/>
  <c r="L159" i="1"/>
  <c r="L160" i="1"/>
  <c r="M160" i="1" s="1"/>
  <c r="L161" i="1"/>
  <c r="M161" i="1" s="1"/>
  <c r="L165" i="1"/>
  <c r="M165" i="1" s="1"/>
  <c r="L166" i="1"/>
  <c r="M166" i="1" s="1"/>
  <c r="L167" i="1"/>
  <c r="M167" i="1" s="1"/>
  <c r="L169" i="1"/>
  <c r="M169" i="1" s="1"/>
  <c r="L170" i="1"/>
  <c r="M170" i="1" s="1"/>
  <c r="L171" i="1"/>
  <c r="M171" i="1" s="1"/>
  <c r="L172" i="1"/>
  <c r="L173" i="1"/>
  <c r="L174" i="1"/>
  <c r="L175" i="1"/>
  <c r="L176" i="1"/>
  <c r="M176" i="1" s="1"/>
  <c r="L177" i="1"/>
  <c r="M177" i="1" s="1"/>
  <c r="L181" i="1"/>
  <c r="M181" i="1" s="1"/>
  <c r="L182" i="1"/>
  <c r="M182" i="1" s="1"/>
  <c r="L183" i="1"/>
  <c r="M183" i="1" s="1"/>
  <c r="L185" i="1"/>
  <c r="M185" i="1" s="1"/>
  <c r="L186" i="1"/>
  <c r="M186" i="1" s="1"/>
  <c r="L187" i="1"/>
  <c r="M187" i="1" s="1"/>
  <c r="L188" i="1"/>
  <c r="L189" i="1"/>
  <c r="L190" i="1"/>
  <c r="L191" i="1"/>
  <c r="L192" i="1"/>
  <c r="M192" i="1" s="1"/>
  <c r="L193" i="1"/>
  <c r="M193" i="1" s="1"/>
  <c r="L197" i="1"/>
  <c r="M197" i="1" s="1"/>
  <c r="L198" i="1"/>
  <c r="M198" i="1" s="1"/>
  <c r="L199" i="1"/>
  <c r="M199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4" i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G201" i="1" l="1"/>
  <c r="H201" i="1"/>
  <c r="I201" i="1"/>
  <c r="M201" i="1"/>
  <c r="P2" i="1" s="1"/>
  <c r="L201" i="1" l="1"/>
  <c r="P3" i="1" s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<sst xmlns="http://schemas.openxmlformats.org/spreadsheetml/2006/main" count="804" uniqueCount="247">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</sst>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$-409]* #,##0.00_ ;_-[$$-409]* \-#,##0.00\ ;_-[$$-409]* &quot;-&quot;??_ ;_-@_ 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164" fontId="0" fillId="0" borderId="2" xfId="0" applyNumberFormat="1" applyBorder="1"/>
    <xf numFmtId="43" fontId="0" fillId="0" borderId="0" xfId="1" applyFont="1"/>
    <xf numFmtId="164" fontId="0" fillId="0" borderId="0" xfId="1" applyNumberFormat="1" applyFont="1" applyFill="1"/>
    <xf numFmtId="43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topLeftCell="F1" zoomScale="76" zoomScaleNormal="89" workbookViewId="0">
      <pane ySplit="3" topLeftCell="A4" activePane="bottomLeft" state="frozen"/>
      <selection pane="bottomLeft" activeCell="P17" sqref="P17"/>
    </sheetView>
  </sheetViews>
  <sheetFormatPr defaultRowHeight="15" x14ac:dyDescent="0.25"/>
  <cols>
    <col min="1" max="1" width="31.42578125" bestFit="1" customWidth="1"/>
    <col min="2" max="2" width="11.42578125" bestFit="1" customWidth="1"/>
    <col min="3" max="3" width="12.28515625" bestFit="1" customWidth="1"/>
    <col min="4" max="4" width="16.7109375" bestFit="1" customWidth="1"/>
    <col min="5" max="5" width="13.28515625" customWidth="1"/>
    <col min="6" max="6" width="14" customWidth="1"/>
    <col min="7" max="7" width="18.140625" customWidth="1"/>
    <col min="8" max="8" width="16.28515625" customWidth="1"/>
    <col min="9" max="9" width="19.5703125" customWidth="1"/>
    <col min="10" max="10" width="15" bestFit="1" customWidth="1"/>
    <col min="11" max="11" width="14" bestFit="1" customWidth="1"/>
    <col min="12" max="13" width="20.5703125" bestFit="1" customWidth="1"/>
    <col min="15" max="15" width="23" bestFit="1" customWidth="1"/>
    <col min="16" max="16" width="20.5703125" bestFit="1" customWidth="1"/>
  </cols>
  <sheetData>
    <row r="1" spans="1:16" ht="1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25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37533159.874062501</v>
      </c>
    </row>
    <row r="3" spans="1:16" ht="15.75" customHeight="1" thickBot="1" x14ac:dyDescent="0.3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4">
        <f>(L201-I201)/L201</f>
        <v>0.33333333333333326</v>
      </c>
    </row>
    <row r="4" spans="1:16" x14ac:dyDescent="0.25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E4*F4</f>
        <v>1010216.69</v>
      </c>
      <c r="H4" s="7">
        <f>F4*5</f>
        <v>23260</v>
      </c>
      <c r="I4" s="7">
        <f>G4+H4</f>
        <v>1033476.69</v>
      </c>
      <c r="J4" s="7">
        <f>(E4+$P$1)*1.5</f>
        <v>333.23624999999998</v>
      </c>
      <c r="K4" s="3">
        <f>F4</f>
        <v>4652</v>
      </c>
      <c r="L4" s="1">
        <f>J4*K4</f>
        <v>1550215.0349999999</v>
      </c>
      <c r="M4" s="7">
        <f>L4-I4</f>
        <v>516738.34499999997</v>
      </c>
    </row>
    <row r="5" spans="1:16" x14ac:dyDescent="0.25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E5*F5</f>
        <v>11886.391874999999</v>
      </c>
      <c r="H5" s="7">
        <f t="shared" ref="H5:H68" si="1">F5*5</f>
        <v>19761.25</v>
      </c>
      <c r="I5" s="7">
        <f t="shared" ref="I5:I68" si="2">G5+H5</f>
        <v>31647.641875000001</v>
      </c>
      <c r="J5" s="7">
        <f t="shared" ref="J5:J68" si="3">(E5+$P$1)*1.5</f>
        <v>12.01125</v>
      </c>
      <c r="K5" s="3">
        <f t="shared" ref="K5:K68" si="4">F5</f>
        <v>3952.25</v>
      </c>
      <c r="L5" s="1">
        <f t="shared" ref="L5:L68" si="5">J5*K5</f>
        <v>47471.462812500002</v>
      </c>
      <c r="M5" s="7">
        <f t="shared" ref="M5:M68" si="6">L5-I5</f>
        <v>15823.820937500001</v>
      </c>
    </row>
    <row r="6" spans="1:16" x14ac:dyDescent="0.25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12.705000000000002</v>
      </c>
      <c r="K6" s="3">
        <f t="shared" si="4"/>
        <v>4580.5</v>
      </c>
      <c r="L6" s="1">
        <f t="shared" si="5"/>
        <v>58195.25250000001</v>
      </c>
      <c r="M6" s="7">
        <f t="shared" si="6"/>
        <v>19398.41750000001</v>
      </c>
    </row>
    <row r="7" spans="1:16" x14ac:dyDescent="0.25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12.408750000000001</v>
      </c>
      <c r="K7" s="3">
        <f t="shared" si="4"/>
        <v>4455.25</v>
      </c>
      <c r="L7" s="1">
        <f t="shared" si="5"/>
        <v>55284.083437500005</v>
      </c>
      <c r="M7" s="7">
        <f t="shared" si="6"/>
        <v>18428.027812500004</v>
      </c>
    </row>
    <row r="8" spans="1:16" x14ac:dyDescent="0.25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73.574999999999989</v>
      </c>
      <c r="K8" s="3">
        <f t="shared" si="4"/>
        <v>4523.75</v>
      </c>
      <c r="L8" s="1">
        <f t="shared" si="5"/>
        <v>332834.90624999994</v>
      </c>
      <c r="M8" s="7">
        <f t="shared" si="6"/>
        <v>110944.96874999994</v>
      </c>
    </row>
    <row r="9" spans="1:16" x14ac:dyDescent="0.25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6" x14ac:dyDescent="0.25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6" x14ac:dyDescent="0.25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6" x14ac:dyDescent="0.25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7">
        <f t="shared" si="6"/>
        <v>401440.98750000005</v>
      </c>
    </row>
    <row r="13" spans="1:16" x14ac:dyDescent="0.25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6" x14ac:dyDescent="0.25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162.43124999999998</v>
      </c>
      <c r="K14" s="3">
        <f t="shared" si="4"/>
        <v>4186.5</v>
      </c>
      <c r="L14" s="1">
        <f t="shared" si="5"/>
        <v>680018.42812499986</v>
      </c>
      <c r="M14" s="7">
        <f t="shared" si="6"/>
        <v>226672.8093749999</v>
      </c>
    </row>
    <row r="15" spans="1:16" x14ac:dyDescent="0.25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190.01624999999999</v>
      </c>
      <c r="K15" s="3">
        <f t="shared" si="4"/>
        <v>4174.25</v>
      </c>
      <c r="L15" s="1">
        <f t="shared" si="5"/>
        <v>793175.33156249998</v>
      </c>
      <c r="M15" s="7">
        <f t="shared" si="6"/>
        <v>264391.77718749992</v>
      </c>
    </row>
    <row r="16" spans="1:16" x14ac:dyDescent="0.25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162.43124999999998</v>
      </c>
      <c r="K16" s="3">
        <f t="shared" si="4"/>
        <v>4573.75</v>
      </c>
      <c r="L16" s="1">
        <f t="shared" si="5"/>
        <v>742919.92968749988</v>
      </c>
      <c r="M16" s="7">
        <f t="shared" si="6"/>
        <v>247639.97656249988</v>
      </c>
    </row>
    <row r="17" spans="1:15" x14ac:dyDescent="0.25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7">
        <f t="shared" si="6"/>
        <v>279403.06093749998</v>
      </c>
    </row>
    <row r="18" spans="1:15" x14ac:dyDescent="0.25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7">
        <f t="shared" si="6"/>
        <v>1019045.2528124999</v>
      </c>
    </row>
    <row r="19" spans="1:15" x14ac:dyDescent="0.25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719.28374999999994</v>
      </c>
      <c r="K19" s="3">
        <f t="shared" si="4"/>
        <v>4522.25</v>
      </c>
      <c r="L19" s="1">
        <f t="shared" si="5"/>
        <v>3252780.9384374996</v>
      </c>
      <c r="M19" s="7">
        <f t="shared" si="6"/>
        <v>1084260.3128124997</v>
      </c>
    </row>
    <row r="20" spans="1:15" x14ac:dyDescent="0.25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719.28374999999994</v>
      </c>
      <c r="K20" s="3">
        <f t="shared" si="4"/>
        <v>4188.25</v>
      </c>
      <c r="L20" s="1">
        <f t="shared" si="5"/>
        <v>3012540.1659374996</v>
      </c>
      <c r="M20" s="7">
        <f t="shared" si="6"/>
        <v>1004180.0553124996</v>
      </c>
    </row>
    <row r="21" spans="1:15" x14ac:dyDescent="0.25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7">
        <f t="shared" si="6"/>
        <v>954669.35718749976</v>
      </c>
    </row>
    <row r="22" spans="1:15" x14ac:dyDescent="0.25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 x14ac:dyDescent="0.25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 x14ac:dyDescent="0.25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7">
        <f t="shared" si="6"/>
        <v>742192.06874999963</v>
      </c>
    </row>
    <row r="25" spans="1:15" x14ac:dyDescent="0.25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 x14ac:dyDescent="0.25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7">
        <f t="shared" si="6"/>
        <v>108332.07062500005</v>
      </c>
    </row>
    <row r="27" spans="1:15" x14ac:dyDescent="0.25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17.61375</v>
      </c>
      <c r="K27" s="3">
        <f t="shared" si="4"/>
        <v>4178</v>
      </c>
      <c r="L27" s="1">
        <f t="shared" si="5"/>
        <v>73590.247499999998</v>
      </c>
      <c r="M27" s="7">
        <f t="shared" si="6"/>
        <v>24530.082500000004</v>
      </c>
    </row>
    <row r="28" spans="1:15" x14ac:dyDescent="0.25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 x14ac:dyDescent="0.25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7">
        <f t="shared" si="6"/>
        <v>77018.878125000017</v>
      </c>
    </row>
    <row r="30" spans="1:15" x14ac:dyDescent="0.25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 x14ac:dyDescent="0.25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 x14ac:dyDescent="0.25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61.980000000000004</v>
      </c>
      <c r="K32" s="3">
        <f t="shared" si="4"/>
        <v>3775.25</v>
      </c>
      <c r="L32" s="1">
        <f t="shared" si="5"/>
        <v>233989.99500000002</v>
      </c>
      <c r="M32" s="7">
        <f t="shared" si="6"/>
        <v>77996.665000000037</v>
      </c>
    </row>
    <row r="33" spans="1:13" x14ac:dyDescent="0.25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26.242499999999996</v>
      </c>
      <c r="K33" s="3">
        <f t="shared" si="4"/>
        <v>4887</v>
      </c>
      <c r="L33" s="1">
        <f t="shared" si="5"/>
        <v>128247.09749999997</v>
      </c>
      <c r="M33" s="7">
        <f t="shared" si="6"/>
        <v>42749.032499999972</v>
      </c>
    </row>
    <row r="34" spans="1:13" x14ac:dyDescent="0.25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7">
        <f t="shared" si="6"/>
        <v>121568.86937500004</v>
      </c>
    </row>
    <row r="35" spans="1:13" x14ac:dyDescent="0.25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 x14ac:dyDescent="0.25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7">
        <f t="shared" si="6"/>
        <v>101713.67125000004</v>
      </c>
    </row>
    <row r="37" spans="1:13" x14ac:dyDescent="0.25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278.34749999999997</v>
      </c>
      <c r="K37" s="3">
        <f t="shared" si="4"/>
        <v>4226.5</v>
      </c>
      <c r="L37" s="1">
        <f t="shared" si="5"/>
        <v>1176435.7087499998</v>
      </c>
      <c r="M37" s="7">
        <f t="shared" si="6"/>
        <v>392145.23624999973</v>
      </c>
    </row>
    <row r="38" spans="1:13" x14ac:dyDescent="0.25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7">
        <f t="shared" si="6"/>
        <v>468446.85843749985</v>
      </c>
    </row>
    <row r="39" spans="1:13" x14ac:dyDescent="0.25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 x14ac:dyDescent="0.25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7">
        <f t="shared" si="6"/>
        <v>365609.44125000003</v>
      </c>
    </row>
    <row r="41" spans="1:13" x14ac:dyDescent="0.25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7">
        <f t="shared" si="6"/>
        <v>352666.28249999997</v>
      </c>
    </row>
    <row r="42" spans="1:13" x14ac:dyDescent="0.25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 x14ac:dyDescent="0.25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 x14ac:dyDescent="0.25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 x14ac:dyDescent="0.25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 x14ac:dyDescent="0.25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7">
        <f t="shared" si="6"/>
        <v>26077.751562499994</v>
      </c>
    </row>
    <row r="47" spans="1:13" x14ac:dyDescent="0.25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 x14ac:dyDescent="0.25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 x14ac:dyDescent="0.25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7">
        <f t="shared" si="6"/>
        <v>17027.543749999997</v>
      </c>
    </row>
    <row r="50" spans="1:13" x14ac:dyDescent="0.25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10.935</v>
      </c>
      <c r="K50" s="3">
        <f t="shared" si="4"/>
        <v>3779.25</v>
      </c>
      <c r="L50" s="1">
        <f t="shared" si="5"/>
        <v>41326.098750000005</v>
      </c>
      <c r="M50" s="7">
        <f t="shared" si="6"/>
        <v>13775.366250000006</v>
      </c>
    </row>
    <row r="51" spans="1:13" x14ac:dyDescent="0.25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 x14ac:dyDescent="0.25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 x14ac:dyDescent="0.25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 x14ac:dyDescent="0.25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 x14ac:dyDescent="0.25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 x14ac:dyDescent="0.25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13.376250000000001</v>
      </c>
      <c r="K56" s="3">
        <f t="shared" si="4"/>
        <v>4746.25</v>
      </c>
      <c r="L56" s="1">
        <f t="shared" si="5"/>
        <v>63487.026562500003</v>
      </c>
      <c r="M56" s="7">
        <f t="shared" si="6"/>
        <v>21162.342187500006</v>
      </c>
    </row>
    <row r="57" spans="1:13" x14ac:dyDescent="0.25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 x14ac:dyDescent="0.25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7">
        <f t="shared" si="6"/>
        <v>25866.572499999995</v>
      </c>
    </row>
    <row r="59" spans="1:13" x14ac:dyDescent="0.25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 x14ac:dyDescent="0.25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 x14ac:dyDescent="0.25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 x14ac:dyDescent="0.25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 x14ac:dyDescent="0.25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 x14ac:dyDescent="0.25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7">
        <f t="shared" si="6"/>
        <v>181245.43281249993</v>
      </c>
    </row>
    <row r="65" spans="1:13" x14ac:dyDescent="0.25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 x14ac:dyDescent="0.25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136.36874999999998</v>
      </c>
      <c r="K66" s="3">
        <f t="shared" si="4"/>
        <v>4154</v>
      </c>
      <c r="L66" s="1">
        <f t="shared" si="5"/>
        <v>566475.78749999986</v>
      </c>
      <c r="M66" s="7">
        <f t="shared" si="6"/>
        <v>188825.2624999999</v>
      </c>
    </row>
    <row r="67" spans="1:13" x14ac:dyDescent="0.25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7">
        <f t="shared" si="6"/>
        <v>195905.07343749993</v>
      </c>
    </row>
    <row r="68" spans="1:13" x14ac:dyDescent="0.25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136.36874999999998</v>
      </c>
      <c r="K68" s="3">
        <f t="shared" si="4"/>
        <v>4467.75</v>
      </c>
      <c r="L68" s="1">
        <f t="shared" si="5"/>
        <v>609261.48281249986</v>
      </c>
      <c r="M68" s="7">
        <f t="shared" si="6"/>
        <v>203087.1609374999</v>
      </c>
    </row>
    <row r="69" spans="1:13" x14ac:dyDescent="0.25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E69*F69</f>
        <v>854623.34124999994</v>
      </c>
      <c r="H69" s="7">
        <f t="shared" ref="H69:H132" si="8">F69*5</f>
        <v>19677.5</v>
      </c>
      <c r="I69" s="7">
        <f t="shared" ref="I69:I132" si="9">G69+H69</f>
        <v>874300.84124999994</v>
      </c>
      <c r="J69" s="7">
        <f t="shared" ref="J69:J132" si="10">(E69+$P$1)*1.5</f>
        <v>333.23624999999998</v>
      </c>
      <c r="K69" s="3">
        <f t="shared" ref="K69:K132" si="11">F69</f>
        <v>3935.5</v>
      </c>
      <c r="L69" s="1">
        <f t="shared" ref="L69:L132" si="12">J69*K69</f>
        <v>1311451.2618749999</v>
      </c>
      <c r="M69" s="7">
        <f t="shared" ref="M69:M132" si="13">L69-I69</f>
        <v>437150.42062499991</v>
      </c>
    </row>
    <row r="70" spans="1:13" x14ac:dyDescent="0.25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 x14ac:dyDescent="0.25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 x14ac:dyDescent="0.25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7">
        <f t="shared" si="13"/>
        <v>11149.368749999998</v>
      </c>
    </row>
    <row r="73" spans="1:13" x14ac:dyDescent="0.25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8.7749999999999986</v>
      </c>
      <c r="K73" s="3">
        <f t="shared" si="11"/>
        <v>4125.25</v>
      </c>
      <c r="L73" s="1">
        <f t="shared" si="12"/>
        <v>36199.068749999991</v>
      </c>
      <c r="M73" s="7">
        <f t="shared" si="13"/>
        <v>12066.35624999999</v>
      </c>
    </row>
    <row r="74" spans="1:13" x14ac:dyDescent="0.25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7">
        <f t="shared" si="13"/>
        <v>18323.786250000005</v>
      </c>
    </row>
    <row r="75" spans="1:13" x14ac:dyDescent="0.25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 x14ac:dyDescent="0.25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 x14ac:dyDescent="0.25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 x14ac:dyDescent="0.25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 x14ac:dyDescent="0.25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19.395</v>
      </c>
      <c r="K79" s="3">
        <f t="shared" si="11"/>
        <v>3819.5</v>
      </c>
      <c r="L79" s="1">
        <f t="shared" si="12"/>
        <v>74079.202499999999</v>
      </c>
      <c r="M79" s="7">
        <f t="shared" si="13"/>
        <v>24693.067500000005</v>
      </c>
    </row>
    <row r="80" spans="1:13" x14ac:dyDescent="0.25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 x14ac:dyDescent="0.25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 x14ac:dyDescent="0.25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 x14ac:dyDescent="0.25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 x14ac:dyDescent="0.25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 x14ac:dyDescent="0.25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 x14ac:dyDescent="0.25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 x14ac:dyDescent="0.25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 x14ac:dyDescent="0.25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7">
        <f t="shared" si="13"/>
        <v>929907.56718750042</v>
      </c>
    </row>
    <row r="89" spans="1:13" x14ac:dyDescent="0.25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7">
        <f t="shared" si="13"/>
        <v>1132904.0765625001</v>
      </c>
    </row>
    <row r="90" spans="1:13" x14ac:dyDescent="0.25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7">
        <f t="shared" si="13"/>
        <v>1035753.1593750003</v>
      </c>
    </row>
    <row r="91" spans="1:13" x14ac:dyDescent="0.25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 x14ac:dyDescent="0.25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 x14ac:dyDescent="0.25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 x14ac:dyDescent="0.25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 x14ac:dyDescent="0.25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7">
        <f t="shared" si="13"/>
        <v>387845.13750000007</v>
      </c>
    </row>
    <row r="96" spans="1:13" x14ac:dyDescent="0.25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7">
        <f t="shared" si="13"/>
        <v>304378.72499999998</v>
      </c>
    </row>
    <row r="97" spans="1:13" x14ac:dyDescent="0.25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 x14ac:dyDescent="0.25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 x14ac:dyDescent="0.25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 x14ac:dyDescent="0.25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7">
        <f t="shared" si="13"/>
        <v>17456.975624999999</v>
      </c>
    </row>
    <row r="101" spans="1:13" x14ac:dyDescent="0.25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 x14ac:dyDescent="0.25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7">
        <f t="shared" si="13"/>
        <v>44092.588749999981</v>
      </c>
    </row>
    <row r="103" spans="1:13" x14ac:dyDescent="0.25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 x14ac:dyDescent="0.25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7">
        <f t="shared" si="13"/>
        <v>23043.808124999996</v>
      </c>
    </row>
    <row r="105" spans="1:13" x14ac:dyDescent="0.25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27.525000000000002</v>
      </c>
      <c r="K105" s="3">
        <f t="shared" si="11"/>
        <v>4634.25</v>
      </c>
      <c r="L105" s="1">
        <f t="shared" si="12"/>
        <v>127557.73125000001</v>
      </c>
      <c r="M105" s="7">
        <f t="shared" si="13"/>
        <v>42519.243750000023</v>
      </c>
    </row>
    <row r="106" spans="1:13" x14ac:dyDescent="0.25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7">
        <f t="shared" si="13"/>
        <v>19175.152500000004</v>
      </c>
    </row>
    <row r="107" spans="1:13" x14ac:dyDescent="0.25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 x14ac:dyDescent="0.25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 x14ac:dyDescent="0.25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 x14ac:dyDescent="0.25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 x14ac:dyDescent="0.25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 x14ac:dyDescent="0.25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 x14ac:dyDescent="0.25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 x14ac:dyDescent="0.25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 x14ac:dyDescent="0.25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7">
        <f t="shared" si="13"/>
        <v>16517.792499999996</v>
      </c>
    </row>
    <row r="116" spans="1:13" x14ac:dyDescent="0.25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14.46</v>
      </c>
      <c r="K116" s="3">
        <f t="shared" si="11"/>
        <v>4785</v>
      </c>
      <c r="L116" s="1">
        <f t="shared" si="12"/>
        <v>69191.100000000006</v>
      </c>
      <c r="M116" s="7">
        <f t="shared" si="13"/>
        <v>23063.700000000012</v>
      </c>
    </row>
    <row r="117" spans="1:13" x14ac:dyDescent="0.25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7">
        <f t="shared" si="13"/>
        <v>35000.28</v>
      </c>
    </row>
    <row r="118" spans="1:13" x14ac:dyDescent="0.25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7">
        <f t="shared" si="13"/>
        <v>30819.809999999998</v>
      </c>
    </row>
    <row r="119" spans="1:13" x14ac:dyDescent="0.25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7">
        <f t="shared" si="13"/>
        <v>33284.895000000004</v>
      </c>
    </row>
    <row r="120" spans="1:13" x14ac:dyDescent="0.25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 x14ac:dyDescent="0.25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 x14ac:dyDescent="0.25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 x14ac:dyDescent="0.25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 x14ac:dyDescent="0.25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7">
        <f t="shared" si="13"/>
        <v>13005.810625000002</v>
      </c>
    </row>
    <row r="125" spans="1:13" x14ac:dyDescent="0.25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 x14ac:dyDescent="0.25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 x14ac:dyDescent="0.25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 x14ac:dyDescent="0.25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 x14ac:dyDescent="0.25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7">
        <f t="shared" si="13"/>
        <v>40495.257499999978</v>
      </c>
    </row>
    <row r="130" spans="1:13" x14ac:dyDescent="0.25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 x14ac:dyDescent="0.25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 x14ac:dyDescent="0.25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 x14ac:dyDescent="0.25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E133*F133</f>
        <v>24885.843124999999</v>
      </c>
      <c r="H133" s="7">
        <f t="shared" ref="H133:H196" si="15">F133*5</f>
        <v>24196.25</v>
      </c>
      <c r="I133" s="7">
        <f t="shared" ref="I133:I196" si="16">G133+H133</f>
        <v>49082.093124999999</v>
      </c>
      <c r="J133" s="7">
        <f t="shared" ref="J133:J196" si="17">(E133+$P$1)*1.5</f>
        <v>15.213750000000001</v>
      </c>
      <c r="K133" s="3">
        <f t="shared" ref="K133:K196" si="18">F133</f>
        <v>4839.25</v>
      </c>
      <c r="L133" s="1">
        <f t="shared" ref="L133:L196" si="19">J133*K133</f>
        <v>73623.139687500006</v>
      </c>
      <c r="M133" s="7">
        <f t="shared" ref="M133:M196" si="20">L133-I133</f>
        <v>24541.046562500007</v>
      </c>
    </row>
    <row r="134" spans="1:13" x14ac:dyDescent="0.25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 x14ac:dyDescent="0.25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 x14ac:dyDescent="0.25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 x14ac:dyDescent="0.25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 x14ac:dyDescent="0.25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 x14ac:dyDescent="0.25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 x14ac:dyDescent="0.25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 x14ac:dyDescent="0.25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 x14ac:dyDescent="0.25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 x14ac:dyDescent="0.25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27.723750000000003</v>
      </c>
      <c r="K143" s="3">
        <f t="shared" si="18"/>
        <v>4725.5</v>
      </c>
      <c r="L143" s="1">
        <f t="shared" si="19"/>
        <v>131008.58062500002</v>
      </c>
      <c r="M143" s="7">
        <f t="shared" si="20"/>
        <v>43669.526875000025</v>
      </c>
    </row>
    <row r="144" spans="1:13" x14ac:dyDescent="0.25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 x14ac:dyDescent="0.25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 x14ac:dyDescent="0.25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 x14ac:dyDescent="0.25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 x14ac:dyDescent="0.25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7">
        <f t="shared" si="20"/>
        <v>32778.641249999986</v>
      </c>
    </row>
    <row r="149" spans="1:13" x14ac:dyDescent="0.25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 x14ac:dyDescent="0.25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 x14ac:dyDescent="0.25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7">
        <f t="shared" si="20"/>
        <v>20767.453437500008</v>
      </c>
    </row>
    <row r="152" spans="1:13" x14ac:dyDescent="0.25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 x14ac:dyDescent="0.25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7">
        <f t="shared" si="20"/>
        <v>20119.784999999996</v>
      </c>
    </row>
    <row r="154" spans="1:13" x14ac:dyDescent="0.25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 x14ac:dyDescent="0.25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 x14ac:dyDescent="0.25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7">
        <f t="shared" si="20"/>
        <v>21230.671874999993</v>
      </c>
    </row>
    <row r="157" spans="1:13" x14ac:dyDescent="0.25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7">
        <f t="shared" si="20"/>
        <v>22511.740625000006</v>
      </c>
    </row>
    <row r="158" spans="1:13" x14ac:dyDescent="0.25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 x14ac:dyDescent="0.25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 x14ac:dyDescent="0.25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 x14ac:dyDescent="0.25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 x14ac:dyDescent="0.25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7">
        <f t="shared" si="20"/>
        <v>12972.327187499999</v>
      </c>
    </row>
    <row r="163" spans="1:13" x14ac:dyDescent="0.25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7">
        <f t="shared" si="20"/>
        <v>11241.284687500003</v>
      </c>
    </row>
    <row r="164" spans="1:13" x14ac:dyDescent="0.25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 x14ac:dyDescent="0.25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11.006250000000001</v>
      </c>
      <c r="K165" s="3">
        <f t="shared" si="18"/>
        <v>4494</v>
      </c>
      <c r="L165" s="1">
        <f t="shared" si="19"/>
        <v>49462.087500000009</v>
      </c>
      <c r="M165" s="7">
        <f t="shared" si="20"/>
        <v>16487.36250000001</v>
      </c>
    </row>
    <row r="166" spans="1:13" x14ac:dyDescent="0.25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 x14ac:dyDescent="0.25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7">
        <f t="shared" si="20"/>
        <v>17499.439687500002</v>
      </c>
    </row>
    <row r="168" spans="1:13" x14ac:dyDescent="0.25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7">
        <f t="shared" si="20"/>
        <v>16937.036250000005</v>
      </c>
    </row>
    <row r="169" spans="1:13" x14ac:dyDescent="0.25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7">
        <f t="shared" si="20"/>
        <v>17644.853125000001</v>
      </c>
    </row>
    <row r="170" spans="1:13" x14ac:dyDescent="0.25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 x14ac:dyDescent="0.25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 x14ac:dyDescent="0.25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 x14ac:dyDescent="0.25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 x14ac:dyDescent="0.25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 x14ac:dyDescent="0.25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 x14ac:dyDescent="0.25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 x14ac:dyDescent="0.25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 x14ac:dyDescent="0.25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7">
        <f t="shared" si="20"/>
        <v>34441.631249999991</v>
      </c>
    </row>
    <row r="179" spans="1:13" x14ac:dyDescent="0.25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 x14ac:dyDescent="0.25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 x14ac:dyDescent="0.25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7">
        <f t="shared" si="20"/>
        <v>33553.17</v>
      </c>
    </row>
    <row r="182" spans="1:13" x14ac:dyDescent="0.25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 x14ac:dyDescent="0.25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 x14ac:dyDescent="0.25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 x14ac:dyDescent="0.25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 x14ac:dyDescent="0.25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 x14ac:dyDescent="0.25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 x14ac:dyDescent="0.25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 x14ac:dyDescent="0.25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 x14ac:dyDescent="0.25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 x14ac:dyDescent="0.25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 x14ac:dyDescent="0.25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 x14ac:dyDescent="0.25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7">
        <f t="shared" si="20"/>
        <v>278317.45499999996</v>
      </c>
    </row>
    <row r="194" spans="1:17" x14ac:dyDescent="0.25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 x14ac:dyDescent="0.25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7">
        <f t="shared" si="20"/>
        <v>262177.59562500007</v>
      </c>
    </row>
    <row r="196" spans="1:17" x14ac:dyDescent="0.25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 x14ac:dyDescent="0.25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E197*F197</f>
        <v>523544.36874999997</v>
      </c>
      <c r="H197" s="7">
        <f t="shared" ref="H197:H200" si="22">F197*5</f>
        <v>24943.75</v>
      </c>
      <c r="I197" s="7">
        <f t="shared" ref="I197:I200" si="23">G197+H197</f>
        <v>548488.11874999991</v>
      </c>
      <c r="J197" s="7">
        <f t="shared" ref="J197:J200" si="24">(E197+$P$1)*1.5</f>
        <v>164.91749999999999</v>
      </c>
      <c r="K197" s="3">
        <f t="shared" ref="K197:K200" si="25">F197</f>
        <v>4988.75</v>
      </c>
      <c r="L197" s="1">
        <f t="shared" ref="L197:L200" si="26">J197*K197</f>
        <v>822732.17812499998</v>
      </c>
      <c r="M197" s="7">
        <f t="shared" ref="M197:M200" si="27">L197-I197</f>
        <v>274244.05937500007</v>
      </c>
    </row>
    <row r="198" spans="1:17" x14ac:dyDescent="0.25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 x14ac:dyDescent="0.25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7">
        <f t="shared" si="27"/>
        <v>38302.232812500006</v>
      </c>
    </row>
    <row r="200" spans="1:17" x14ac:dyDescent="0.25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 ht="15.75" thickBot="1" x14ac:dyDescent="0.3">
      <c r="G201" s="7">
        <f>SUM(G4:G200)</f>
        <v>70764990.998125017</v>
      </c>
      <c r="H201" s="5">
        <f t="shared" ref="G201:M201" si="28">SUM(H4:H200)</f>
        <v>4301328.75</v>
      </c>
      <c r="I201" s="5">
        <f t="shared" si="28"/>
        <v>75066319.748125017</v>
      </c>
      <c r="J201" s="5">
        <f t="shared" si="28"/>
        <v>25919.879999999972</v>
      </c>
      <c r="K201" s="8">
        <f t="shared" si="28"/>
        <v>860265.75</v>
      </c>
      <c r="L201" s="5">
        <f t="shared" si="28"/>
        <v>112599479.62218751</v>
      </c>
      <c r="M201" s="5">
        <f t="shared" si="28"/>
        <v>37533159.874062501</v>
      </c>
    </row>
    <row r="202" spans="1:17" ht="15.75" thickTop="1" x14ac:dyDescent="0.25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2025-02-28T11:57:04Z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