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icha\Desktop\School_Stuff\Classes\Senior-Design\documentation\"/>
    </mc:Choice>
  </mc:AlternateContent>
  <xr:revisionPtr revIDLastSave="0" documentId="13_ncr:1_{3755BBB7-6400-4FB5-82BB-58A7371FF79D}" xr6:coauthVersionLast="47" xr6:coauthVersionMax="47" xr10:uidLastSave="{00000000-0000-0000-0000-000000000000}"/>
  <bookViews>
    <workbookView xWindow="4308" yWindow="2916" windowWidth="30084" windowHeight="12204" xr2:uid="{00000000-000D-0000-FFFF-FFFF00000000}"/>
  </bookViews>
  <sheets>
    <sheet name="Sheet1" sheetId="1" r:id="rId1"/>
    <sheet name="BoM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G50" i="2"/>
  <c r="G49" i="2"/>
  <c r="F48" i="2"/>
  <c r="G48" i="2" s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79" i="1"/>
  <c r="F78" i="1"/>
  <c r="F77" i="1"/>
  <c r="F76" i="1"/>
  <c r="F75" i="1"/>
  <c r="E74" i="1"/>
  <c r="F74" i="1" s="1"/>
  <c r="L32" i="1" s="1"/>
  <c r="F73" i="1"/>
  <c r="F72" i="1"/>
  <c r="F71" i="1"/>
  <c r="F70" i="1"/>
  <c r="F69" i="1"/>
  <c r="F68" i="1"/>
  <c r="F67" i="1"/>
  <c r="F66" i="1"/>
  <c r="F65" i="1"/>
  <c r="F64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L24" i="1" s="1"/>
  <c r="F47" i="1"/>
  <c r="F46" i="1"/>
  <c r="F44" i="1"/>
  <c r="F43" i="1"/>
  <c r="F41" i="1"/>
  <c r="F40" i="1"/>
  <c r="F39" i="1"/>
  <c r="L22" i="1" s="1"/>
  <c r="F37" i="1"/>
  <c r="F36" i="1"/>
  <c r="F35" i="1"/>
  <c r="F34" i="1"/>
  <c r="F33" i="1"/>
  <c r="F32" i="1"/>
  <c r="L21" i="1" s="1"/>
  <c r="L31" i="1"/>
  <c r="F30" i="1"/>
  <c r="F29" i="1"/>
  <c r="L20" i="1" s="1"/>
  <c r="F28" i="1"/>
  <c r="F27" i="1"/>
  <c r="F25" i="1"/>
  <c r="F24" i="1"/>
  <c r="L2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1" i="1"/>
  <c r="L19" i="1" l="1"/>
  <c r="L30" i="1"/>
  <c r="L34" i="1" s="1"/>
  <c r="L25" i="1"/>
  <c r="L27" i="1" s="1"/>
  <c r="L26" i="1" s="1"/>
  <c r="L33" i="1"/>
</calcChain>
</file>

<file path=xl/sharedStrings.xml><?xml version="1.0" encoding="utf-8"?>
<sst xmlns="http://schemas.openxmlformats.org/spreadsheetml/2006/main" count="517" uniqueCount="182">
  <si>
    <t>Total Current Draw:</t>
  </si>
  <si>
    <t>Subsystem</t>
  </si>
  <si>
    <t>Vendor</t>
  </si>
  <si>
    <t>Item</t>
  </si>
  <si>
    <t>Quantity</t>
  </si>
  <si>
    <t>Price</t>
  </si>
  <si>
    <t>Total</t>
  </si>
  <si>
    <t>Notes</t>
  </si>
  <si>
    <t>Current Draw (Battery)</t>
  </si>
  <si>
    <t>Team</t>
  </si>
  <si>
    <t>ASIN (If Applicable)</t>
  </si>
  <si>
    <t>Structural</t>
  </si>
  <si>
    <t>Lowes</t>
  </si>
  <si>
    <t>4x4x8ft Wood</t>
  </si>
  <si>
    <t>ME</t>
  </si>
  <si>
    <t>2x4x8ft Wood</t>
  </si>
  <si>
    <t>McMaster</t>
  </si>
  <si>
    <t>HDPE Sheets</t>
  </si>
  <si>
    <t xml:space="preserve">1/8" 4x8 black </t>
  </si>
  <si>
    <t>Metals Depot</t>
  </si>
  <si>
    <r>
      <rPr>
        <u/>
        <sz val="10"/>
        <color rgb="FF1155CC"/>
        <rFont val="Arial"/>
        <family val="2"/>
      </rPr>
      <t>1x1x12ft Steel</t>
    </r>
    <r>
      <rPr>
        <sz val="10"/>
        <color rgb="FF000000"/>
        <rFont val="Arial"/>
        <scheme val="minor"/>
      </rPr>
      <t xml:space="preserve"> 14 gauge</t>
    </r>
  </si>
  <si>
    <r>
      <rPr>
        <u/>
        <sz val="10"/>
        <color rgb="FF1155CC"/>
        <rFont val="Arial"/>
        <family val="2"/>
      </rPr>
      <t>1x1x6ft Steel</t>
    </r>
    <r>
      <rPr>
        <sz val="10"/>
        <color rgb="FF000000"/>
        <rFont val="Arial"/>
        <scheme val="minor"/>
      </rPr>
      <t xml:space="preserve"> 14 gauge</t>
    </r>
  </si>
  <si>
    <t>Roofing</t>
  </si>
  <si>
    <t>Roofing Seal</t>
  </si>
  <si>
    <t>Insulation</t>
  </si>
  <si>
    <t>Ramp Steel</t>
  </si>
  <si>
    <t>Drop Cloth For Interior</t>
  </si>
  <si>
    <t>Glue for Interior</t>
  </si>
  <si>
    <t>Screws</t>
  </si>
  <si>
    <t>Authorized Budget:</t>
  </si>
  <si>
    <t>Rivets</t>
  </si>
  <si>
    <t>Hinges</t>
  </si>
  <si>
    <t>Back Door Top Latch</t>
  </si>
  <si>
    <t>Back Door Latch</t>
  </si>
  <si>
    <t>Subsystem Totals:</t>
  </si>
  <si>
    <t>Eye Bolts for Wood</t>
  </si>
  <si>
    <t>Eye Bolt for Steel</t>
  </si>
  <si>
    <t>Climate</t>
  </si>
  <si>
    <t>Silicon</t>
  </si>
  <si>
    <t>Door</t>
  </si>
  <si>
    <t>Washers</t>
  </si>
  <si>
    <t>Control</t>
  </si>
  <si>
    <t>Door Weather Stripping</t>
  </si>
  <si>
    <t>GUI/HMI</t>
  </si>
  <si>
    <t>Aluminum Plate 3/64 4'x5'</t>
  </si>
  <si>
    <t>Battery/Charging</t>
  </si>
  <si>
    <t>Brackets</t>
  </si>
  <si>
    <t>Sensors/Camera</t>
  </si>
  <si>
    <t>Budget Left</t>
  </si>
  <si>
    <t>McMaster-Carr</t>
  </si>
  <si>
    <t>Fan</t>
  </si>
  <si>
    <t>Total Spent</t>
  </si>
  <si>
    <t>Grainger</t>
  </si>
  <si>
    <r>
      <rPr>
        <u/>
        <sz val="10"/>
        <color rgb="FF1155CC"/>
        <rFont val="Arial"/>
        <family val="2"/>
      </rPr>
      <t>Louver</t>
    </r>
    <r>
      <rPr>
        <sz val="10"/>
        <color rgb="FF000000"/>
        <rFont val="Arial"/>
        <family val="2"/>
      </rPr>
      <t xml:space="preserve"> 18x18</t>
    </r>
  </si>
  <si>
    <r>
      <rPr>
        <u/>
        <sz val="10"/>
        <color rgb="FF1155CC"/>
        <rFont val="Arial"/>
        <family val="2"/>
      </rPr>
      <t>Air Intake Grate</t>
    </r>
    <r>
      <rPr>
        <sz val="10"/>
        <color rgb="FF000000"/>
        <rFont val="Arial"/>
        <family val="2"/>
      </rPr>
      <t xml:space="preserve"> 7.75" x 8.5"</t>
    </r>
  </si>
  <si>
    <t>Team Totals:</t>
  </si>
  <si>
    <t>Amazon</t>
  </si>
  <si>
    <t>3.3V Relay</t>
  </si>
  <si>
    <t>ECE</t>
  </si>
  <si>
    <t>B07XGZSYJV</t>
  </si>
  <si>
    <t>Total:</t>
  </si>
  <si>
    <t>ME total:</t>
  </si>
  <si>
    <t>Actuator</t>
  </si>
  <si>
    <t>B00NM8H5PA</t>
  </si>
  <si>
    <t>ECE total:</t>
  </si>
  <si>
    <t>B0BW14MD1B</t>
  </si>
  <si>
    <t>Other total:</t>
  </si>
  <si>
    <t>Acrylic window</t>
  </si>
  <si>
    <t>B0CGZWP6ZW</t>
  </si>
  <si>
    <t>Budget Available:</t>
  </si>
  <si>
    <t>DC Motor Driver</t>
  </si>
  <si>
    <t>B06XGD5SCB</t>
  </si>
  <si>
    <t>DC Current Switch</t>
  </si>
  <si>
    <t>B07P63D47Y</t>
  </si>
  <si>
    <t>DC Current Switch 2</t>
  </si>
  <si>
    <t>B0BG2D1TKD</t>
  </si>
  <si>
    <t xml:space="preserve">Control </t>
  </si>
  <si>
    <r>
      <rPr>
        <sz val="10"/>
        <color theme="1"/>
        <rFont val="Arial"/>
        <family val="2"/>
      </rPr>
      <t>Microcontroller - Raspberry Pi</t>
    </r>
    <r>
      <rPr>
        <b/>
        <sz val="10"/>
        <color theme="1"/>
        <rFont val="Arial"/>
        <family val="2"/>
      </rPr>
      <t>*</t>
    </r>
  </si>
  <si>
    <t>IBR900 Router</t>
  </si>
  <si>
    <t>Cable Concealers</t>
  </si>
  <si>
    <t>B08N17JBNJ</t>
  </si>
  <si>
    <t>Touchscreen - 7"</t>
  </si>
  <si>
    <t>B0BKGCB18T</t>
  </si>
  <si>
    <t>90 Degree HDMI cable</t>
  </si>
  <si>
    <t>(select options: 1Pack Down Angled)</t>
  </si>
  <si>
    <t>B07BLX88H4</t>
  </si>
  <si>
    <t>Battery / Charging</t>
  </si>
  <si>
    <r>
      <rPr>
        <u/>
        <sz val="10"/>
        <color rgb="FF1155CC"/>
        <rFont val="Arial"/>
        <family val="2"/>
      </rPr>
      <t>Battery</t>
    </r>
    <r>
      <rPr>
        <sz val="10"/>
        <color rgb="FF000000"/>
        <rFont val="Arial"/>
        <scheme val="minor"/>
      </rPr>
      <t>*</t>
    </r>
  </si>
  <si>
    <t>Solid core wire</t>
  </si>
  <si>
    <t>B07TX6BX47</t>
  </si>
  <si>
    <t>Jumper wires</t>
  </si>
  <si>
    <t>(select options: 20cm)</t>
  </si>
  <si>
    <t>B07GD2BWPY</t>
  </si>
  <si>
    <t>12V Battery Charger</t>
  </si>
  <si>
    <t>B094VQ88X2</t>
  </si>
  <si>
    <t>12 → 5V USB C (RPI Power)</t>
  </si>
  <si>
    <t>(select options: USB Type-C Connector)</t>
  </si>
  <si>
    <t>B09DGDQ48H</t>
  </si>
  <si>
    <t>12 → 5V USB micro (Display Power)</t>
  </si>
  <si>
    <t>(select options: 1)</t>
  </si>
  <si>
    <t>B08Q34TYV5</t>
  </si>
  <si>
    <t>8 - 40V → 12V Buck Boost</t>
  </si>
  <si>
    <t>(select options: 8V-40V to 12V 10A)</t>
  </si>
  <si>
    <t>B08KZPXK63</t>
  </si>
  <si>
    <t>AC Power Control Signal</t>
  </si>
  <si>
    <t>B086YT49H7</t>
  </si>
  <si>
    <t>Fuse Kit (0.2 → 15A)</t>
  </si>
  <si>
    <t>(select options: 15 Values Glass Fuses + Fuse Holder ($9.99))</t>
  </si>
  <si>
    <t>B09JW4KPKW</t>
  </si>
  <si>
    <t>Terminal Breakout Blocks</t>
  </si>
  <si>
    <t>(select options: 6 Circuits, 6P Kits)</t>
  </si>
  <si>
    <t>B0BTY8V7CF</t>
  </si>
  <si>
    <t>Male wall plugs</t>
  </si>
  <si>
    <t>B08NP5YHX2</t>
  </si>
  <si>
    <t>Wago Connectors</t>
  </si>
  <si>
    <t>(select options: NAA221-25)</t>
  </si>
  <si>
    <t>B0BYBHYLG2</t>
  </si>
  <si>
    <t>Outdoor Wall Socket</t>
  </si>
  <si>
    <t>B018UN0A7G</t>
  </si>
  <si>
    <t>Male Wall Socket</t>
  </si>
  <si>
    <t>B0B9RPN2VC</t>
  </si>
  <si>
    <t>Female Wall Socket</t>
  </si>
  <si>
    <t>B002MPPT3E</t>
  </si>
  <si>
    <t>Cameras</t>
  </si>
  <si>
    <t>Raspberry Pi Module 3 Camera</t>
  </si>
  <si>
    <t>‎B0C9PYCV9S</t>
  </si>
  <si>
    <t>Raspberry Pi Module 3 Camera Wide</t>
  </si>
  <si>
    <t>‎B0BZR93YWT</t>
  </si>
  <si>
    <r>
      <rPr>
        <u/>
        <sz val="10"/>
        <color rgb="FF1155CC"/>
        <rFont val="Arial"/>
        <family val="2"/>
      </rPr>
      <t>Weather Station Sensor</t>
    </r>
    <r>
      <rPr>
        <sz val="10"/>
        <color rgb="FF000000"/>
        <rFont val="Arial"/>
        <scheme val="minor"/>
      </rPr>
      <t>*</t>
    </r>
  </si>
  <si>
    <t>RS232 Breakout for Weather Station</t>
  </si>
  <si>
    <t>B073RGGDKH</t>
  </si>
  <si>
    <t>Isolated RS232 to USB</t>
  </si>
  <si>
    <t>B07L2VLY5D</t>
  </si>
  <si>
    <t>RS232 Cable</t>
  </si>
  <si>
    <t>B07XP4NCMD</t>
  </si>
  <si>
    <t>Rain Collector Sensor*</t>
  </si>
  <si>
    <t>DHT22 Temperature Sensor (indoor)</t>
  </si>
  <si>
    <t>‎B08ZMWHT8M</t>
  </si>
  <si>
    <t>Relay</t>
  </si>
  <si>
    <t>Photoresistors</t>
  </si>
  <si>
    <t>B01N7V536K</t>
  </si>
  <si>
    <t>Bumper Sensors</t>
  </si>
  <si>
    <t>B084FVLWCQ</t>
  </si>
  <si>
    <t>Ultrasonic Sensors</t>
  </si>
  <si>
    <t>B01JG09DCK</t>
  </si>
  <si>
    <r>
      <rPr>
        <u/>
        <sz val="10"/>
        <color rgb="FF1155CC"/>
        <rFont val="Arial"/>
        <family val="2"/>
      </rPr>
      <t>Multi-Camera Adapter</t>
    </r>
    <r>
      <rPr>
        <sz val="10"/>
        <color rgb="FF000000"/>
        <rFont val="Arial"/>
        <scheme val="minor"/>
      </rPr>
      <t xml:space="preserve"> </t>
    </r>
  </si>
  <si>
    <t>B07TYL36MC</t>
  </si>
  <si>
    <t>LED Strip Light</t>
  </si>
  <si>
    <t>B0B9FRQBFJ</t>
  </si>
  <si>
    <t>LED Flood Lights</t>
  </si>
  <si>
    <t>B083DDCJQX</t>
  </si>
  <si>
    <t>12V Outdoor Flood Light</t>
  </si>
  <si>
    <t>(select options: Daylight White $19.99)</t>
  </si>
  <si>
    <t>B00W4ZMIP4</t>
  </si>
  <si>
    <t>PR#</t>
  </si>
  <si>
    <t>PR1</t>
  </si>
  <si>
    <t>Sandhill Plastics</t>
  </si>
  <si>
    <t>PR3</t>
  </si>
  <si>
    <t>PR4</t>
  </si>
  <si>
    <r>
      <rPr>
        <u/>
        <sz val="10"/>
        <color rgb="FF1155CC"/>
        <rFont val="Arial"/>
        <family val="2"/>
      </rPr>
      <t>1x1x12ft Steel</t>
    </r>
    <r>
      <rPr>
        <sz val="10"/>
        <color rgb="FF000000"/>
        <rFont val="Arial"/>
        <scheme val="minor"/>
      </rPr>
      <t xml:space="preserve"> 14 gauge</t>
    </r>
  </si>
  <si>
    <r>
      <rPr>
        <u/>
        <sz val="10"/>
        <color rgb="FF1155CC"/>
        <rFont val="Arial"/>
        <family val="2"/>
      </rPr>
      <t>1x1x6ft Steel</t>
    </r>
    <r>
      <rPr>
        <sz val="10"/>
        <color rgb="FF000000"/>
        <rFont val="Arial"/>
        <scheme val="minor"/>
      </rPr>
      <t xml:space="preserve"> 14 gauge</t>
    </r>
  </si>
  <si>
    <t>PR5</t>
  </si>
  <si>
    <t>PR6</t>
  </si>
  <si>
    <r>
      <rPr>
        <u/>
        <sz val="10"/>
        <color rgb="FF1155CC"/>
        <rFont val="Arial"/>
        <family val="2"/>
      </rPr>
      <t>Louver</t>
    </r>
    <r>
      <rPr>
        <sz val="10"/>
        <color rgb="FF000000"/>
        <rFont val="Arial"/>
        <family val="2"/>
      </rPr>
      <t xml:space="preserve"> 18x18</t>
    </r>
  </si>
  <si>
    <r>
      <rPr>
        <u/>
        <sz val="10"/>
        <color rgb="FF1155CC"/>
        <rFont val="Arial"/>
        <family val="2"/>
      </rPr>
      <t>Air Intake Grate</t>
    </r>
    <r>
      <rPr>
        <sz val="10"/>
        <color rgb="FF000000"/>
        <rFont val="Arial"/>
        <family val="2"/>
      </rPr>
      <t xml:space="preserve"> 7.75" x 8.5"</t>
    </r>
  </si>
  <si>
    <t>PR2</t>
  </si>
  <si>
    <t>5V Relay</t>
  </si>
  <si>
    <t>n/a</t>
  </si>
  <si>
    <r>
      <rPr>
        <sz val="10"/>
        <color theme="1"/>
        <rFont val="Arial"/>
        <family val="2"/>
      </rPr>
      <t>Microcontroller - Raspberry Pi</t>
    </r>
    <r>
      <rPr>
        <b/>
        <sz val="10"/>
        <color theme="1"/>
        <rFont val="Arial"/>
        <family val="2"/>
      </rPr>
      <t>*</t>
    </r>
  </si>
  <si>
    <t>Battery*</t>
  </si>
  <si>
    <t>DC to AC Conversion</t>
  </si>
  <si>
    <t>select: 20cm</t>
  </si>
  <si>
    <t>Weather Station Sensor*</t>
  </si>
  <si>
    <r>
      <rPr>
        <u/>
        <sz val="10"/>
        <color rgb="FF1155CC"/>
        <rFont val="Arial"/>
        <family val="2"/>
      </rPr>
      <t>Multi-Camera Adapter</t>
    </r>
    <r>
      <rPr>
        <sz val="10"/>
        <color rgb="FF000000"/>
        <rFont val="Arial"/>
        <scheme val="minor"/>
      </rPr>
      <t xml:space="preserve"> </t>
    </r>
  </si>
  <si>
    <t>Mechanical</t>
  </si>
  <si>
    <t>Electrical/Computer</t>
  </si>
  <si>
    <t>Standards</t>
  </si>
  <si>
    <t>Leftover</t>
  </si>
  <si>
    <t>AC Power Control Signal 2</t>
  </si>
  <si>
    <t>B07Q2KDTHJ</t>
  </si>
  <si>
    <t>NOT USED</t>
  </si>
  <si>
    <t>SHTC3 Temperature Sensor (indoor)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</si>
</sst>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 \A"/>
    <numFmt numFmtId="165" formatCode="&quot;$&quot;#,##0.00"/>
    <numFmt numFmtId="166" formatCode="&quot;$&quot;#,##0"/>
  </numFmts>
  <fonts count="2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sz val="11"/>
      <color rgb="FF0F111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9C0006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0" fillId="3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wrapText="1"/>
    </xf>
    <xf numFmtId="165" fontId="1" fillId="0" borderId="0" xfId="0" applyNumberFormat="1" applyFont="1"/>
    <xf numFmtId="0" fontId="10" fillId="0" borderId="0" xfId="0" applyFont="1" applyAlignment="1">
      <alignment wrapText="1"/>
    </xf>
    <xf numFmtId="165" fontId="1" fillId="0" borderId="1" xfId="0" applyNumberFormat="1" applyFont="1" applyBorder="1" applyAlignment="1">
      <alignment wrapText="1"/>
    </xf>
    <xf numFmtId="165" fontId="1" fillId="0" borderId="0" xfId="0" applyNumberFormat="1" applyFont="1" applyAlignment="1">
      <alignment horizontal="right" wrapText="1"/>
    </xf>
    <xf numFmtId="165" fontId="3" fillId="0" borderId="1" xfId="0" applyNumberFormat="1" applyFont="1" applyBorder="1" applyAlignment="1">
      <alignment wrapText="1"/>
    </xf>
    <xf numFmtId="165" fontId="3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0" fontId="12" fillId="2" borderId="0" xfId="0" applyFont="1" applyFill="1" applyAlignment="1">
      <alignment horizontal="left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0" xfId="0" applyFont="1"/>
    <xf numFmtId="0" fontId="14" fillId="0" borderId="4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165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wrapText="1"/>
    </xf>
    <xf numFmtId="166" fontId="3" fillId="0" borderId="0" xfId="0" applyNumberFormat="1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/>
    <xf numFmtId="0" fontId="11" fillId="0" borderId="0" xfId="0" applyFont="1" applyAlignment="1">
      <alignment horizontal="center"/>
    </xf>
    <xf numFmtId="0" fontId="19" fillId="0" borderId="5" xfId="0" applyFont="1" applyBorder="1" applyAlignment="1">
      <alignment wrapText="1"/>
    </xf>
    <xf numFmtId="165" fontId="0" fillId="0" borderId="0" xfId="0" applyNumberFormat="1"/>
    <xf numFmtId="0" fontId="20" fillId="3" borderId="0" xfId="1" applyAlignment="1">
      <alignment wrapText="1"/>
    </xf>
    <xf numFmtId="165" fontId="20" fillId="3" borderId="0" xfId="1" applyNumberFormat="1" applyAlignment="1">
      <alignment wrapText="1"/>
    </xf>
    <xf numFmtId="164" fontId="20" fillId="3" borderId="0" xfId="1" applyNumberFormat="1" applyAlignment="1">
      <alignment wrapText="1"/>
    </xf>
    <xf numFmtId="0" fontId="0" fillId="0" borderId="0" xfId="0" applyAlignment="1">
      <alignment wrapText="1"/>
    </xf>
    <xf numFmtId="0" fontId="20" fillId="3" borderId="0" xfId="1"/>
    <xf numFmtId="0" fontId="3" fillId="0" borderId="6" xfId="0" applyFont="1" applyBorder="1" applyAlignment="1">
      <alignment wrapText="1"/>
    </xf>
    <xf numFmtId="0" fontId="3" fillId="0" borderId="6" xfId="0" applyFont="1" applyBorder="1"/>
    <xf numFmtId="0" fontId="2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7" xfId="0" applyBorder="1"/>
    <xf numFmtId="0" fontId="20" fillId="3" borderId="7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274E13"/>
              </a:solidFill>
            </c:spPr>
            <c:extLst>
              <c:ext xmlns:c16="http://schemas.microsoft.com/office/drawing/2014/chart" uri="{C3380CC4-5D6E-409C-BE32-E72D297353CC}">
                <c16:uniqueId val="{00000001-DA23-4AA8-B44C-09DE1869EC9D}"/>
              </c:ext>
            </c:extLst>
          </c:dPt>
          <c:dPt>
            <c:idx val="1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3-DA23-4AA8-B44C-09DE1869EC9D}"/>
              </c:ext>
            </c:extLst>
          </c:dPt>
          <c:dPt>
            <c:idx val="2"/>
            <c:bubble3D val="0"/>
            <c:spPr>
              <a:solidFill>
                <a:srgbClr val="F1C232"/>
              </a:solidFill>
            </c:spPr>
            <c:extLst>
              <c:ext xmlns:c16="http://schemas.microsoft.com/office/drawing/2014/chart" uri="{C3380CC4-5D6E-409C-BE32-E72D297353CC}">
                <c16:uniqueId val="{00000005-DA23-4AA8-B44C-09DE1869EC9D}"/>
              </c:ext>
            </c:extLst>
          </c:dPt>
          <c:dPt>
            <c:idx val="3"/>
            <c:bubble3D val="0"/>
            <c:spPr>
              <a:solidFill>
                <a:srgbClr val="1C4587"/>
              </a:solidFill>
            </c:spPr>
            <c:extLst>
              <c:ext xmlns:c16="http://schemas.microsoft.com/office/drawing/2014/chart" uri="{C3380CC4-5D6E-409C-BE32-E72D297353CC}">
                <c16:uniqueId val="{00000007-DA23-4AA8-B44C-09DE1869EC9D}"/>
              </c:ext>
            </c:extLst>
          </c:dPt>
          <c:dPt>
            <c:idx val="4"/>
            <c:bubble3D val="0"/>
            <c:spPr>
              <a:solidFill>
                <a:srgbClr val="1155CC"/>
              </a:solidFill>
            </c:spPr>
            <c:extLst>
              <c:ext xmlns:c16="http://schemas.microsoft.com/office/drawing/2014/chart" uri="{C3380CC4-5D6E-409C-BE32-E72D297353CC}">
                <c16:uniqueId val="{00000009-DA23-4AA8-B44C-09DE1869EC9D}"/>
              </c:ext>
            </c:extLst>
          </c:dPt>
          <c:dPt>
            <c:idx val="5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B-DA23-4AA8-B44C-09DE1869EC9D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DA23-4AA8-B44C-09DE1869EC9D}"/>
              </c:ext>
            </c:extLst>
          </c:dPt>
          <c:dPt>
            <c:idx val="7"/>
            <c:bubble3D val="0"/>
            <c:spPr>
              <a:solidFill>
                <a:srgbClr val="B7B7B7"/>
              </a:solidFill>
            </c:spPr>
            <c:extLst>
              <c:ext xmlns:c16="http://schemas.microsoft.com/office/drawing/2014/chart" uri="{C3380CC4-5D6E-409C-BE32-E72D297353CC}">
                <c16:uniqueId val="{0000000F-DA23-4AA8-B44C-09DE1869EC9D}"/>
              </c:ext>
            </c:extLst>
          </c:dPt>
          <c:cat>
            <c:strRef>
              <c:f>Sheet1!$K$19:$K$27</c:f>
              <c:strCache>
                <c:ptCount val="9"/>
                <c:pt idx="0">
                  <c:v>Structural</c:v>
                </c:pt>
                <c:pt idx="1">
                  <c:v>Climate</c:v>
                </c:pt>
                <c:pt idx="2">
                  <c:v>Door</c:v>
                </c:pt>
                <c:pt idx="3">
                  <c:v>Control</c:v>
                </c:pt>
                <c:pt idx="4">
                  <c:v>GUI/HMI</c:v>
                </c:pt>
                <c:pt idx="5">
                  <c:v>Battery/Charging</c:v>
                </c:pt>
                <c:pt idx="6">
                  <c:v>Sensors/Camera</c:v>
                </c:pt>
                <c:pt idx="7">
                  <c:v>Budget Left</c:v>
                </c:pt>
                <c:pt idx="8">
                  <c:v>Total Spent</c:v>
                </c:pt>
              </c:strCache>
            </c:strRef>
          </c:cat>
          <c:val>
            <c:numRef>
              <c:f>Sheet1!$L$19:$L$26</c:f>
              <c:numCache>
                <c:formatCode>"$"#,##0.00</c:formatCode>
                <c:ptCount val="8"/>
                <c:pt idx="0">
                  <c:v>1663.6199999999997</c:v>
                </c:pt>
                <c:pt idx="1">
                  <c:v>481.37</c:v>
                </c:pt>
                <c:pt idx="2">
                  <c:v>129.35</c:v>
                </c:pt>
                <c:pt idx="3">
                  <c:v>97.789999999999992</c:v>
                </c:pt>
                <c:pt idx="4">
                  <c:v>49.99</c:v>
                </c:pt>
                <c:pt idx="5">
                  <c:v>49.72</c:v>
                </c:pt>
                <c:pt idx="6">
                  <c:v>251.57</c:v>
                </c:pt>
                <c:pt idx="7">
                  <c:v>276.5900000000006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A23-4AA8-B44C-09DE1869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EPRI_SPOT Allocated Budget: $3000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FC5E8"/>
              </a:solidFill>
            </c:spPr>
            <c:extLst>
              <c:ext xmlns:c16="http://schemas.microsoft.com/office/drawing/2014/chart" uri="{C3380CC4-5D6E-409C-BE32-E72D297353CC}">
                <c16:uniqueId val="{00000001-A0C1-4C03-A9DB-331F194AD354}"/>
              </c:ext>
            </c:extLst>
          </c:dPt>
          <c:dPt>
            <c:idx val="1"/>
            <c:bubble3D val="0"/>
            <c:spPr>
              <a:solidFill>
                <a:srgbClr val="3D85C6"/>
              </a:solidFill>
            </c:spPr>
            <c:extLst>
              <c:ext xmlns:c16="http://schemas.microsoft.com/office/drawing/2014/chart" uri="{C3380CC4-5D6E-409C-BE32-E72D297353CC}">
                <c16:uniqueId val="{00000003-A0C1-4C03-A9DB-331F194AD35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A0C1-4C03-A9DB-331F194AD354}"/>
              </c:ext>
            </c:extLst>
          </c:dPt>
          <c:dPt>
            <c:idx val="3"/>
            <c:bubble3D val="0"/>
            <c:spPr>
              <a:solidFill>
                <a:srgbClr val="BBBFBF"/>
              </a:solidFill>
            </c:spPr>
            <c:extLst>
              <c:ext xmlns:c16="http://schemas.microsoft.com/office/drawing/2014/chart" uri="{C3380CC4-5D6E-409C-BE32-E72D297353CC}">
                <c16:uniqueId val="{00000007-A0C1-4C03-A9DB-331F194AD354}"/>
              </c:ext>
            </c:extLst>
          </c:dPt>
          <c:cat>
            <c:strRef>
              <c:f>Sheet1!$K$31:$K$34</c:f>
              <c:strCache>
                <c:ptCount val="4"/>
                <c:pt idx="0">
                  <c:v>ME total:</c:v>
                </c:pt>
                <c:pt idx="1">
                  <c:v>ECE total:</c:v>
                </c:pt>
                <c:pt idx="2">
                  <c:v>Other total:</c:v>
                </c:pt>
                <c:pt idx="3">
                  <c:v>Budget Available:</c:v>
                </c:pt>
              </c:strCache>
            </c:strRef>
          </c:cat>
          <c:val>
            <c:numRef>
              <c:f>Sheet1!$L$31:$L$34</c:f>
              <c:numCache>
                <c:formatCode>"$"#,##0.00</c:formatCode>
                <c:ptCount val="4"/>
                <c:pt idx="0">
                  <c:v>2216.9699999999989</c:v>
                </c:pt>
                <c:pt idx="1">
                  <c:v>714.56000000000017</c:v>
                </c:pt>
                <c:pt idx="2">
                  <c:v>-4.0927261579781771E-12</c:v>
                </c:pt>
                <c:pt idx="3">
                  <c:v>68.470000000001164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1-4C03-A9DB-331F194AD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2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924C-4431-BB25-6AD23BAD34A2}"/>
              </c:ext>
            </c:extLst>
          </c:dPt>
          <c:dPt>
            <c:idx val="1"/>
            <c:bubble3D val="0"/>
            <c:spPr>
              <a:solidFill>
                <a:srgbClr val="FFD966"/>
              </a:solidFill>
            </c:spPr>
            <c:extLst>
              <c:ext xmlns:c16="http://schemas.microsoft.com/office/drawing/2014/chart" uri="{C3380CC4-5D6E-409C-BE32-E72D297353CC}">
                <c16:uniqueId val="{00000003-924C-4431-BB25-6AD23BAD34A2}"/>
              </c:ext>
            </c:extLst>
          </c:dPt>
          <c:dPt>
            <c:idx val="2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5-924C-4431-BB25-6AD23BAD34A2}"/>
              </c:ext>
            </c:extLst>
          </c:dPt>
          <c:dPt>
            <c:idx val="3"/>
            <c:bubble3D val="0"/>
            <c:spPr>
              <a:solidFill>
                <a:srgbClr val="D9D9D9"/>
              </a:solidFill>
            </c:spPr>
            <c:extLst>
              <c:ext xmlns:c16="http://schemas.microsoft.com/office/drawing/2014/chart" uri="{C3380CC4-5D6E-409C-BE32-E72D297353CC}">
                <c16:uniqueId val="{00000007-924C-4431-BB25-6AD23BAD34A2}"/>
              </c:ext>
            </c:extLst>
          </c:dPt>
          <c:cat>
            <c:strRef>
              <c:f>Sheet2!$A$8:$A$11</c:f>
              <c:strCache>
                <c:ptCount val="4"/>
                <c:pt idx="0">
                  <c:v>Mechanical</c:v>
                </c:pt>
                <c:pt idx="1">
                  <c:v>Electrical/Computer</c:v>
                </c:pt>
                <c:pt idx="2">
                  <c:v>Standards</c:v>
                </c:pt>
                <c:pt idx="3">
                  <c:v>Leftover</c:v>
                </c:pt>
              </c:strCache>
            </c:strRef>
          </c:cat>
          <c:val>
            <c:numRef>
              <c:f>Sheet2!$B$8:$B$11</c:f>
              <c:numCache>
                <c:formatCode>General</c:formatCode>
                <c:ptCount val="4"/>
                <c:pt idx="0">
                  <c:v>1300</c:v>
                </c:pt>
                <c:pt idx="1">
                  <c:v>410</c:v>
                </c:pt>
                <c:pt idx="2">
                  <c:v>150</c:v>
                </c:pt>
                <c:pt idx="3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4C-4431-BB25-6AD23BAD3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76200</xdr:colOff>
      <xdr:row>1</xdr:row>
      <xdr:rowOff>85725</xdr:rowOff>
    </xdr:from>
    <xdr:ext cx="5724525" cy="35433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85725</xdr:colOff>
      <xdr:row>22</xdr:row>
      <xdr:rowOff>34290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4</xdr:row>
      <xdr:rowOff>190500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cmaster.com/products/grilles/weather-resistant-enclosure-louvers/" TargetMode="External"/><Relationship Id="rId21" Type="http://schemas.openxmlformats.org/officeDocument/2006/relationships/hyperlink" Target="https://www.lowes.com/pd/M-D-6-3-4-ft-x-1-1-8-in-White-Top-and-Sides-Replacement-Seal-Vinyl-Foam-Door-Weatherstrip/1082127" TargetMode="External"/><Relationship Id="rId42" Type="http://schemas.openxmlformats.org/officeDocument/2006/relationships/hyperlink" Target="https://www.amazon.com/PlusRoc-Waterproof-Converter-Compatible-Raspberry/dp/B09DGDQ48H/ref=sr_1_3?crid=1QAGZZDS3Q0N3&amp;dib=eyJ2IjoiMSJ9.cCTYIQzI3ycf1Q7U4YVab8cvrKkVa4Jhg5D8gB6rdTqF4JHqvKwGW6hY9lj0ybkeJkNsVj17m9yE6qGM2Zgu3kVBhAbMLlKNSUZVwoS7MAqugzgBKgrc8I70Ald99On5_9WMs0FllJAMXuriJoooAA7K_gqueocqwl4iToP5z5uHMxe3pHS0FwcPu7g9JoHzXO1n1YZAMZLjiKJ0sIh_6usoxjBhlcwDP4YYlg7vdNU.zr2KM8FbLZhJpP4b7eR9boxXHjNzfh9d610CwenzWYs&amp;dib_tag=se&amp;keywords=12%2B-%2B5V%2BUSB%2BC&amp;qid=1705875631&amp;sprefix=12%2B-%2B5v%2Busb%2Bc%2Caps%2C100&amp;sr=8-3&amp;th=1" TargetMode="External"/><Relationship Id="rId47" Type="http://schemas.openxmlformats.org/officeDocument/2006/relationships/hyperlink" Target="https://www.amazon.com/dp/B0BTY8V7CF?psc=1&amp;ref=ppx_yo2ov_dt_b_product_details" TargetMode="External"/><Relationship Id="rId63" Type="http://schemas.openxmlformats.org/officeDocument/2006/relationships/hyperlink" Target="https://www.amazon.com/Smraza-Ultrasonic-Distance-Mounting-Duemilanove/dp/B01JG09DCK/ref=sr_1_3?crid=2E4S0OS74FEKH&amp;keywords=ultrasonic%2Bsensor&amp;qid=1698369488&amp;sprefix=ultrasonic%2Bsensor%2Caps%2C80&amp;sr=8-3&amp;th=1" TargetMode="External"/><Relationship Id="rId68" Type="http://schemas.openxmlformats.org/officeDocument/2006/relationships/hyperlink" Target="https://www.amazon.com/gp/product/B07Q2KDTHJ/ref=ppx_yo_dt_b_search_asin_title?ie=UTF8&amp;psc=1" TargetMode="External"/><Relationship Id="rId7" Type="http://schemas.openxmlformats.org/officeDocument/2006/relationships/hyperlink" Target="https://www.lowes.com/pd/Tuftex-5-Pack-Cross-Link-Polyethylene-Solid-Roof-Panel-Closure-Strips/3048079" TargetMode="External"/><Relationship Id="rId2" Type="http://schemas.openxmlformats.org/officeDocument/2006/relationships/hyperlink" Target="https://www.lowes.com/pd/Severe-Weather-Common-2-in-x-4-in-x-8-ft-Actual-1-5-in-x-3-5-in-x-8-ft-2-Treated-Lumber/4564778" TargetMode="External"/><Relationship Id="rId16" Type="http://schemas.openxmlformats.org/officeDocument/2006/relationships/hyperlink" Target="https://www.lowes.com/pd/Gatehouse-ReliaBilt-3-1-2-in-Black-Keyed-Locking-Hasp-1-Pack/5005423955" TargetMode="External"/><Relationship Id="rId29" Type="http://schemas.openxmlformats.org/officeDocument/2006/relationships/hyperlink" Target="https://www.amazon.com/UYGALAXY-Actuator-Mounting-Brackets-H-Shape/dp/B0BW14MD1B/ref=sr_1_17_sspa?hvadid=580846639800&amp;hvdev=c&amp;hvlocphy=9009981&amp;hvnetw=g&amp;hvqmt=e&amp;hvrand=14651835440232491319&amp;hvtargid=kwd-74333175136&amp;hydadcr=10488_13489758&amp;keywords=linear%2Bactuator%2Bbrackets&amp;qid=1700668538&amp;sr=8-17-spons&amp;sp_csd=d2lkZ2V0TmFtZT1zcF9hdGZfbmV4dA&amp;th=1" TargetMode="External"/><Relationship Id="rId11" Type="http://schemas.openxmlformats.org/officeDocument/2006/relationships/hyperlink" Target="https://www.lowes.com/pd/Titebond-Yellow-Interior-Exterior-Wood-Adhesive-Actual-Net-Contents-128-Fluid-Oz/3044581" TargetMode="External"/><Relationship Id="rId24" Type="http://schemas.openxmlformats.org/officeDocument/2006/relationships/hyperlink" Target="https://www.mcmaster.com/3988N24/" TargetMode="External"/><Relationship Id="rId32" Type="http://schemas.openxmlformats.org/officeDocument/2006/relationships/hyperlink" Target="https://www.amazon.com/Detection-Transformer-Indicator-Overcurrent-Protection/dp/B07P63D47Y/ref=sr_1_8?dib=eyJ2IjoiMSJ9.MP_ooPvYvb478vOeGgfRtp269ECAbkJoOtqCDma00hL2Mf6el8u76HXi6ze_BF8VipU8LqBOBjjsCiwmeXCJPSnTj9DfuLLbRDPyz6kHVOVD_pmfS4iDCc6Pj_p6fS-qefZWtW9ZeDCgoYSZu63xk44IUW_nxCF09IRiDBverzeTXTT1t1hwBLpIfUi5MrBXtuwJAkmF2E6ITDAkOXxFbKXU8mMjMPPyigVcIcWAeM4.FMxrmF1Zp2tzjjoQ5Ur4owSiIPIvxB8ttr2n3MQ73zs&amp;dib_tag=se&amp;keywords=DC+current+switch&amp;qid=1711042594&amp;sr=8-8" TargetMode="External"/><Relationship Id="rId37" Type="http://schemas.openxmlformats.org/officeDocument/2006/relationships/hyperlink" Target="https://www.amazon.com/gp/product/B07BLX88H4/ref=ppx_yo_dt_b_asin_title_o00_s00?ie=UTF8&amp;psc=1" TargetMode="External"/><Relationship Id="rId40" Type="http://schemas.openxmlformats.org/officeDocument/2006/relationships/hyperlink" Target="https://www.amazon.com/EDGELEC-Optional-Breadboard-Assorted-Multicolored/dp/B07GCZ52WF" TargetMode="External"/><Relationship Id="rId45" Type="http://schemas.openxmlformats.org/officeDocument/2006/relationships/hyperlink" Target="https://www.amazon.com/CrocSee-Miniature-Normally-Monitoring-Detectable/dp/B086YT49H7/ref=sr_1_4?crid=2KD87LA6HW07T&amp;keywords=current+switch&amp;qid=1706124606&amp;sprefix=current+swit%2Caps%2C195&amp;sr=8-4" TargetMode="External"/><Relationship Id="rId53" Type="http://schemas.openxmlformats.org/officeDocument/2006/relationships/hyperlink" Target="https://www.amazon.com/Arducam-Raspberry-Camera-Autofocus-15-22pin/dp/B0C9PYCV9S/ref=sr_1_3?crid=2OLXWLQU51D3Z&amp;keywords=Raspberry+Pi+Camera+Module+3&amp;qid=1701817438&amp;s=instant-video&amp;sprefix=raspberry+pi+camera+module+3%2Cinstant-video%2C251&amp;sr=1-3" TargetMode="External"/><Relationship Id="rId58" Type="http://schemas.openxmlformats.org/officeDocument/2006/relationships/hyperlink" Target="https://www.amazon.com/DTECH-Serial-Female-Straight-Through/dp/B07XP4NCMD/ref=asc_df_B07B4V9FJC/?tag=hyprod-20&amp;linkCode=df0&amp;hvadid=309776868400&amp;hvpos=undefined&amp;hvnetw=g&amp;hvrand=14803640906880162508&amp;hvpone=undefined&amp;hvptwo=undefined&amp;hvqmt=undefined&amp;hvdev=c&amp;hvdvcmdl=undefined&amp;hvlocint=undefined&amp;hvlocphy=9009900&amp;hvtargid=pla-593018036074&amp;mcid=06c695d7c89235e4b55e71824bbdc5db&amp;th=1" TargetMode="External"/><Relationship Id="rId66" Type="http://schemas.openxmlformats.org/officeDocument/2006/relationships/hyperlink" Target="https://www.amazon.com/LEPOWER-Controlled-Security-Adjustable-Waterproof/dp/B083DDLYCR/ref=sr_1_21?crid=23GZ2C030LYWU&amp;keywords=outdoor%2Bflood%2Blights&amp;qid=1699280749&amp;s=hi&amp;sprefix=outdoor%2B%2Ctools%2C75&amp;sr=1-21&amp;th=1" TargetMode="External"/><Relationship Id="rId5" Type="http://schemas.openxmlformats.org/officeDocument/2006/relationships/hyperlink" Target="https://www.metalsdepot.com/steel-products/steel-square-tube" TargetMode="External"/><Relationship Id="rId61" Type="http://schemas.openxmlformats.org/officeDocument/2006/relationships/hyperlink" Target="https://www.amazon.com/eBoot-Photoresistor-Sensitive-Resistor-Dependent/dp/B01N7V536K/ref=asc_df_B01N7V536K?tag=bngsmtphsnus-20&amp;linkCode=df0&amp;hvadid=80470624769001&amp;hvnetw=s&amp;hvqmt=e&amp;hvbmt=be&amp;hvdev=c&amp;hvlocint=&amp;hvlocphy=&amp;hvtargid=pla-4584070153313718&amp;psc=1" TargetMode="External"/><Relationship Id="rId19" Type="http://schemas.openxmlformats.org/officeDocument/2006/relationships/hyperlink" Target="https://www.lowes.com/pd/GREAT-STUFF-GREAT-STUFF-8482-10-1-fl-oz-White-Multi-purpose-RTV-Silicone-Sealant-3-Pack/5005787731" TargetMode="External"/><Relationship Id="rId14" Type="http://schemas.openxmlformats.org/officeDocument/2006/relationships/hyperlink" Target="https://www.lowes.com/pd/ReliaBilt-RB-3-IN-ZINC-NARROW-HINGE-2-CT/5001642211" TargetMode="External"/><Relationship Id="rId22" Type="http://schemas.openxmlformats.org/officeDocument/2006/relationships/hyperlink" Target="https://www.metalsdepot.com/aluminum-products/aluminum-sheet" TargetMode="External"/><Relationship Id="rId27" Type="http://schemas.openxmlformats.org/officeDocument/2006/relationships/hyperlink" Target="https://www.amazon.com/Channel-Optocoupler-Isolated-Control-Arduino/dp/B07XGZSYJV/ref=sr_1_3?crid=1GXEG997929RF&amp;keywords=3.3v+relay&amp;qid=1701898737&amp;sprefix=3.3+v+relay%2Caps%2C114&amp;sr=8-3" TargetMode="External"/><Relationship Id="rId30" Type="http://schemas.openxmlformats.org/officeDocument/2006/relationships/hyperlink" Target="https://www.amazon.com/dp/B0CGZWP6ZW/ref=twister_B0CH52ZGM9?_encoding=UTF8&amp;th=1" TargetMode="External"/><Relationship Id="rId35" Type="http://schemas.openxmlformats.org/officeDocument/2006/relationships/hyperlink" Target="https://www.amazon.com/gp/product/B08N17JBNJ/ref=ppx_yo_dt_b_asin_title_o01_s00?ie=UTF8&amp;psc=1" TargetMode="External"/><Relationship Id="rId43" Type="http://schemas.openxmlformats.org/officeDocument/2006/relationships/hyperlink" Target="https://www.amazon.com/Converter-Module-Adapter-Compatible-Keypad/dp/B08Q34TYV5/ref=sr_1_3?crid=1IPUGQ0YB7MGH&amp;dib=eyJ2IjoiMSJ9.ISHicYWL38MOPov0JP8jKpm6NVQODgOveks9kVpipdQx9pS8irwlwwoALRCB7uttoDgD3HJbvo53hvH74yvETrWuGRSgGXhhuFFZHAgYnSKBWlRdPpoCpveNRhf1XodwfRL65fsq87pfZi--dDGr_En_yqafvBMR3H4inxo-ybTSSjFLDtI54td2RgT_gF_QCpzWT01lhxvQqTOkpMeGYnetUy4jPcO3tdf4AliQDss.gIZGLtMoVzQ2p31gZOtYB42b5x8cr83_ZqXVJklgMr4&amp;dib_tag=se&amp;keywords=12v%2Bto%2Busb%2Bmicro&amp;qid=1710699545&amp;sprefix=v%2Bto%2Busb%2Bmicro%2Caps%2C553&amp;sr=8-3&amp;th=1" TargetMode="External"/><Relationship Id="rId48" Type="http://schemas.openxmlformats.org/officeDocument/2006/relationships/hyperlink" Target="https://www.amazon.com/dp/B08NP5YHX2?psc=1&amp;ref=ppx_yo2ov_dt_b_product_details" TargetMode="External"/><Relationship Id="rId56" Type="http://schemas.openxmlformats.org/officeDocument/2006/relationships/hyperlink" Target="https://www.amazon.com/dp/B073RGGDKH?psc=1&amp;ref=ppx_yo2ov_dt_b_product_details" TargetMode="External"/><Relationship Id="rId64" Type="http://schemas.openxmlformats.org/officeDocument/2006/relationships/hyperlink" Target="https://www.amazon.com/Arducam-Camera-Adapter-Raspberry-Cameras/dp/B07TYL36MC/ref=sr_1_1?crid=3I93MH9W8K5H3&amp;keywords=Multi+Camera+Adapter+for+Raspberry+Pi+4&amp;qid=1698360180&amp;s=electronics&amp;sprefix=multi+camera+adapter+for+raspberry+pi+4%2Celectronics%2C133&amp;sr=1-1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https://www.lowes.com/pd/Common-1-in-x-4-ft-x-8-ft-Actual-0-9375-in-x-3-875-ft-x-7-875-ft-R-Expanded-Polystyrene-Foam-Board-Insulation/3365576" TargetMode="External"/><Relationship Id="rId51" Type="http://schemas.openxmlformats.org/officeDocument/2006/relationships/hyperlink" Target="https://www.amazon.com/gp/product/B0B9RPN2VC/ref=ppx_yo_dt_b_asin_title_o02_s00?ie=UTF8&amp;psc=1" TargetMode="External"/><Relationship Id="rId3" Type="http://schemas.openxmlformats.org/officeDocument/2006/relationships/hyperlink" Target="https://www.sandhillplastics.com/product/hdpe-sheets/" TargetMode="External"/><Relationship Id="rId12" Type="http://schemas.openxmlformats.org/officeDocument/2006/relationships/hyperlink" Target="https://www.lowes.com/pd/Grip-Rite-PrimeGuard-Ten-8-x-3-in-Polymer-Deck-Screws-1-lb/3152895" TargetMode="External"/><Relationship Id="rId17" Type="http://schemas.openxmlformats.org/officeDocument/2006/relationships/hyperlink" Target="https://www.lowes.com/pd/National-Hardware-N100-230-V2016-Screw-Eyes-in-Stainless-Steel/1001842802" TargetMode="External"/><Relationship Id="rId25" Type="http://schemas.openxmlformats.org/officeDocument/2006/relationships/hyperlink" Target="https://www.grainger.com/product/DAYTON-18-H-18-W-Drnbl-Extrd-Alu-5NKJ2" TargetMode="External"/><Relationship Id="rId33" Type="http://schemas.openxmlformats.org/officeDocument/2006/relationships/hyperlink" Target="https://www.amazon.com/dp/B0BG2D1TKD?psc=1&amp;smid=ACSUDGHCXWYXE&amp;ref_=chk_typ_imgToDp" TargetMode="External"/><Relationship Id="rId38" Type="http://schemas.openxmlformats.org/officeDocument/2006/relationships/hyperlink" Target="https://www.amazon.com/Powersonic-PS-121000U-Volt-Rechargeable-Battery/dp/B0002ZR5XS/ref=asc_df_B0002ZR5XS/?tag=hyprod-20&amp;linkCode=df0&amp;hvadid=309806291903&amp;hvpos=&amp;hvnetw=g&amp;hvrand=18163172122018261365&amp;hvpone=&amp;hvptwo=&amp;hvqmt=&amp;hvdev=c&amp;hvdvcmdl=&amp;hvlocint=&amp;hvlocphy=9009900&amp;hvtargid=pla-571447405418&amp;psc=1&amp;mcid=f42a8a903d77310e89c6682dd8092f28&amp;gclid=CjwKCAiAg9urBhB_EiwAgw88maJdSxwsXzSUtmsXyLkaP4Glx1Rk6vwqNgrECqb58BPtaChZDPLIFBoCc_MQAvD_BwE" TargetMode="External"/><Relationship Id="rId46" Type="http://schemas.openxmlformats.org/officeDocument/2006/relationships/hyperlink" Target="https://www.amazon.com/weideer-5x20mm-6x30mm-Inline-Holder/dp/B09JW4KPKW/ref=sr_1_9?crid=871GYL044VFO&amp;keywords=fuse%2Bholder%2Bglass&amp;qid=1706127279&amp;sprefix=fuse%2Bholder%2Bglass%2Caps%2C112&amp;sr=8-9&amp;th=1" TargetMode="External"/><Relationship Id="rId59" Type="http://schemas.openxmlformats.org/officeDocument/2006/relationships/hyperlink" Target="https://www.amazon.com/high-Precision-Temperature-Humidity-Measurement-Communication/dp/B08ZMWHT8M/ref=sr_1_6?crid=L44Z81ZJRWJA&amp;keywords=DHT22&amp;qid=1701720166&amp;s=electronics&amp;sprefix=dht22%2B%2Celectronics%2C48&amp;sr=1-6&amp;th=1" TargetMode="External"/><Relationship Id="rId67" Type="http://schemas.openxmlformats.org/officeDocument/2006/relationships/hyperlink" Target="https://www.amazon.com/GLW-Waterproof-Daylight-Security-Equivalent/dp/B00W4ZMIP4/ref=sr_1_19?crid=1G82O8D8PL9XV&amp;dib=eyJ2IjoiMSJ9.B70WvyOYKlyEgdGnRfNmcNq1CVVZumMzZpHgAyAxOAsYjVdpCift79EQsLtWg1wtjw8a5xL76YE6zP-dMx9JzSP4kyPC0tkP3HlXdtnJ3hOQHC5xRC4-LMaZJJ_QZV0HQk2qXiUxwI5iY8n3nLU5t3yVa_RA-aNe9ONN1echWQgA7upAPM5fykTnTBk_OnBHRbXEJZOSp6XuhF6Iz7v7HIgm-0Nk1tMBRWHJJY5LzSirW07tGuRueQ1VrN0rLGh447XXShX2kGUjrtTV9gAMHbVCiyptoMTVqJUpZUlFdeY.TQsyS4nOKo2l7brEOgZkRqRd9Iuipv_koAUp2462Wf4&amp;dib_tag=se&amp;keywords=12v%2Bdc%2Bfloodlight&amp;qid=1710945882&amp;s=hi&amp;sprefix=12v%2Bdc%2Bfloodlight%2Ctools%2C93&amp;sr=1-19&amp;th=1" TargetMode="External"/><Relationship Id="rId20" Type="http://schemas.openxmlformats.org/officeDocument/2006/relationships/hyperlink" Target="https://www.lowes.com/pd/Hillman-30-Count-1-8-in-x-1-in-Zinc-Plated-Standard-SAE-Fender-Washers/3025159" TargetMode="External"/><Relationship Id="rId41" Type="http://schemas.openxmlformats.org/officeDocument/2006/relationships/hyperlink" Target="https://www.amazon.com/Automatic-Maintainer-Temperature-Compensation-Motorcycle/dp/B094VQ88X2/ref=sr_1_5?crid=R26BA83A4VUS&amp;keywords=12V+Lead+acid+charger+automatic&amp;qid=1706124955&amp;sprefix=12v+lead+acid+charger+automatic%2Caps%2C128&amp;sr=8-5" TargetMode="External"/><Relationship Id="rId54" Type="http://schemas.openxmlformats.org/officeDocument/2006/relationships/hyperlink" Target="https://www.amazon.com/Arducam-Camera-Module-Rapsberry-Raspberry/dp/B0BZR93YWT/ref=sr_1_4?crid=2OLXWLQU51D3Z&amp;keywords=Raspberry+Pi+Camera+Module+3&amp;qid=1701817702&amp;s=instant-video&amp;sprefix=raspberry+pi+camera+module+3%2Cinstant-video%2C251&amp;sr=1-4" TargetMode="External"/><Relationship Id="rId62" Type="http://schemas.openxmlformats.org/officeDocument/2006/relationships/hyperlink" Target="https://www.amazon.com/Collision-Switch-Sensor-Module-Arduino/dp/B084FVLWCQ/ref=sr_1_3?crid=20L84ZUNS40HU&amp;keywords=collision+switch+sensors+arduino&amp;qid=1698369330&amp;sprefix=collision+switch+sensors+arduino%2Caps%2C59&amp;sr=8-3" TargetMode="External"/><Relationship Id="rId1" Type="http://schemas.openxmlformats.org/officeDocument/2006/relationships/hyperlink" Target="https://www.lowes.com/pd/Severe-Weather-Common-4-in-x-4-in-x-8-ft-Actual-3-5-in-x-3-5-in-x-8-ft-2-Treated-Lumber/50121083" TargetMode="External"/><Relationship Id="rId6" Type="http://schemas.openxmlformats.org/officeDocument/2006/relationships/hyperlink" Target="https://www.lowes.com/pd/Tuftex-SeaCoaster-2-2-ft-x-8-ft-Corrugated-PVC-Plastic-Roof-Panel/3010592" TargetMode="External"/><Relationship Id="rId15" Type="http://schemas.openxmlformats.org/officeDocument/2006/relationships/hyperlink" Target="https://www.lowes.com/pd/National-Hardware-10-5-16-in-Black-Gate-Cane-Bolt/1000383219" TargetMode="External"/><Relationship Id="rId23" Type="http://schemas.openxmlformats.org/officeDocument/2006/relationships/hyperlink" Target="https://www.lowes.com/pd/ReliaBilt-RB-3-IN-ZN-MENDING-BRACE-4-CT/5001634825" TargetMode="External"/><Relationship Id="rId28" Type="http://schemas.openxmlformats.org/officeDocument/2006/relationships/hyperlink" Target="https://www.amazon.com/ECO-WORTHY-330lbs-Tracker-Actuator-Multi-function/dp/B00NM8H5PA/ref=sr_1_1_sspa?crid=2E8XP2P7PPUEM&amp;keywords=linear%2Bactuator&amp;qid=1700665374&amp;sprefix=linear%2Bactuatpr%2Caps%2C73&amp;sr=8-1-spons&amp;sp_csd=d2lkZ2V0TmFtZT1zcF9hdGY&amp;th=1" TargetMode="External"/><Relationship Id="rId36" Type="http://schemas.openxmlformats.org/officeDocument/2006/relationships/hyperlink" Target="https://www.amazon.com/Hosyond-Raspberry-1024%C3%97600-Capacitive-Compatible/dp/B0BKGCB18T/ref=sr_1_3?crid=AJ7C44H74VGL&amp;keywords=raspberry+pi+screen&amp;qid=1695758181&amp;s=electronics&amp;sprefix=raspberry+pi+screen%2Celectronics%2C90&amp;sr=1-3" TargetMode="External"/><Relationship Id="rId49" Type="http://schemas.openxmlformats.org/officeDocument/2006/relationships/hyperlink" Target="https://www.amazon.com/Compact-Splicing-Connector-Assortment-221-412/dp/B0BYBHYLG2/ref=sr_1_5?crid=2491DLQE0CNYE&amp;dib=eyJ2IjoiMSJ9.Q3UDvfyvDseh8iN7-rSHK8Oo_MPUSxpbjez5dXPRh40m84vqTB2l9lsDOdoYHrCfTZlO0Akwsvv-VSGm2sqJML3H1dmL338az3f1pnaQIFyEWl8wk0R2jbjL7uL7YR0ZFOnPJ4zH_eRdDmQdG88bu3JftrPVVdS9cmg3S3UOcJprU-u_VyqI8-Kpkifk2iD28PlW54dbGgyHk-5V0IT8p2oJicwEk4KHHUSviidXnce3gNwcRKX7cDwDoKzLivbE2vtmZgC7ymXJJvC_cMAQaM_Y4pr78zaKJjJoZwAz8ZY.ZWZGV4tJHAqWXZbruG71UiiQyFyntvz1UU8glrNCaSU&amp;dib_tag=se&amp;keywords=wago%2Bwire%2Bconnectors&amp;qid=1710700362&amp;s=industrial&amp;sprefix=Wago%2Bwire%2Bconn%2Cindustrial%2C352&amp;sr=1-5&amp;th=1" TargetMode="External"/><Relationship Id="rId57" Type="http://schemas.openxmlformats.org/officeDocument/2006/relationships/hyperlink" Target="https://www.amazon.com/USB-RS232-TTL-Industrial-Protection/dp/B07L2VLY5D/ref=asc_df_B07L2VLY5D/?tag=hyprod-20&amp;linkCode=df0&amp;hvadid=385286500280&amp;hvpos=&amp;hvnetw=g&amp;hvrand=17819216760028759271&amp;hvpone=&amp;hvptwo=&amp;hvqmt=&amp;hvdev=c&amp;hvdvcmdl=&amp;hvlocint=&amp;hvlocphy=9009900&amp;hvtargid=pla-681884039719&amp;psc=1&amp;mcid=79e284b773483018abbcdfd76c4a7bb4&amp;tag=&amp;ref=&amp;adgrpid=77282054583&amp;hvpone=&amp;hvptwo=&amp;hvadid=385286500280&amp;hvpos=&amp;hvnetw=g&amp;hvrand=17819216760028759271&amp;hvqmt=&amp;hvdev=c&amp;hvdvcmdl=&amp;hvlocint=&amp;hvlocphy=9009900&amp;hvtargid=pla-681884039719&amp;gclid=CjwKCAiA04arBhAkEiwAuNOsImLHsCO_b5Hr0nT9NOu7N1FEHynSdh2gQSnd8OfH5vq-J0GUIpOpRxoCx7oQAvD_BwE" TargetMode="External"/><Relationship Id="rId10" Type="http://schemas.openxmlformats.org/officeDocument/2006/relationships/hyperlink" Target="https://www.lowes.com/pd/The-Clean-Store-15-ft-x-12-ft-Canvas-Drop-Cloth/5005967923" TargetMode="External"/><Relationship Id="rId31" Type="http://schemas.openxmlformats.org/officeDocument/2006/relationships/hyperlink" Target="https://www.amazon.com/DROK-Controller-Regulator-Industrial-Optocoupler/dp/B06XGD5SCB/ref=sr_1_2?crid=3SNK7Y5OA193X&amp;keywords=dc%2Bmotor%2Bh%2Bbridge%2B12v&amp;qid=1701727889&amp;sprefix=dc%2Bmotor%2Bh%2Bbridge%2B12v%2Caps%2C97&amp;sr=8-2&amp;th=1" TargetMode="External"/><Relationship Id="rId44" Type="http://schemas.openxmlformats.org/officeDocument/2006/relationships/hyperlink" Target="https://www.amazon.com/Cllena-Automatic-Converter-Regulator-Waterproof/dp/B08KZPXK63?th=1" TargetMode="External"/><Relationship Id="rId52" Type="http://schemas.openxmlformats.org/officeDocument/2006/relationships/hyperlink" Target="https://www.amazon.com/gp/product/B002MPPT3E/ref=ppx_yo_dt_b_asin_title_o01_s00?ie=UTF8&amp;psc=1" TargetMode="External"/><Relationship Id="rId60" Type="http://schemas.openxmlformats.org/officeDocument/2006/relationships/hyperlink" Target="https://www.digikey.com/en/products/detail/kemet/EE2-3NU-L/4291073" TargetMode="External"/><Relationship Id="rId65" Type="http://schemas.openxmlformats.org/officeDocument/2006/relationships/hyperlink" Target="https://www.amazon.com/HAMRVL-Flexible-Cabinet%EF%BC%8CBedroom-Backlight-Lighting/dp/B0B9FRQBFJ/ref=sr_1_2_sspa?adgrpid=1346902312908271&amp;hvadid=84181633364616&amp;hvbmt=bp&amp;hvdev=c&amp;hvlocphy=82287&amp;hvnetw=o&amp;hvqmt=p&amp;hvtargid=kwd-84181750424487%3Aloc-190&amp;hydadcr=6895_13209885&amp;keywords=lighting%2Bled%2Bstrips&amp;qid=1699280297&amp;refinements=p_n_feature_seventeen_browse-bin%3A9692445011&amp;rnid=9692441011&amp;s=lamps-light&amp;sr=1-2-spons&amp;sp_csd=d2lkZ2V0TmFtZT1zcF9hdGY&amp;th=1" TargetMode="External"/><Relationship Id="rId4" Type="http://schemas.openxmlformats.org/officeDocument/2006/relationships/hyperlink" Target="https://www.metalsdepot.com/steel-products/steel-square-tube" TargetMode="External"/><Relationship Id="rId9" Type="http://schemas.openxmlformats.org/officeDocument/2006/relationships/hyperlink" Target="https://www.metalsdepot.com/steel-products/steel-sheet" TargetMode="External"/><Relationship Id="rId13" Type="http://schemas.openxmlformats.org/officeDocument/2006/relationships/hyperlink" Target="https://www.lowes.com/pd/Arrow-20-Pack-1-8-in-Zinc-Steel-Rivet/1087327" TargetMode="External"/><Relationship Id="rId18" Type="http://schemas.openxmlformats.org/officeDocument/2006/relationships/hyperlink" Target="https://www.lowes.com/pd/National-Hardware-3-8-in-x-4-in-Zinc-Plated-Steel-Plain-Eye-Bolt/50237225" TargetMode="External"/><Relationship Id="rId39" Type="http://schemas.openxmlformats.org/officeDocument/2006/relationships/hyperlink" Target="https://www.amazon.com/TUOFENG-Hookup-Wires-6-Different-Colored/dp/B07TX6BX47" TargetMode="External"/><Relationship Id="rId34" Type="http://schemas.openxmlformats.org/officeDocument/2006/relationships/hyperlink" Target="https://cradlepoint.com/product/endpoints/ibr900/" TargetMode="External"/><Relationship Id="rId50" Type="http://schemas.openxmlformats.org/officeDocument/2006/relationships/hyperlink" Target="https://www.amazon.com/TayMac-MKG420CS-Nonmetallic-Complete-1-Gang/dp/B018UN0A7G?th=1" TargetMode="External"/><Relationship Id="rId55" Type="http://schemas.openxmlformats.org/officeDocument/2006/relationships/hyperlink" Target="https://www.airmar.com/Product/150W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owes.com/pd/ReliaBilt-RB-3-IN-ZINC-NARROW-HINGE-2-CT/5001642211" TargetMode="External"/><Relationship Id="rId21" Type="http://schemas.openxmlformats.org/officeDocument/2006/relationships/hyperlink" Target="https://docs.google.com/spreadsheets/d/1Nsm9hNM7VQ7UR7N4a8cTG0J_YhqiI-xq/edit" TargetMode="External"/><Relationship Id="rId42" Type="http://schemas.openxmlformats.org/officeDocument/2006/relationships/hyperlink" Target="https://www.metalsdepot.com/aluminum-products/aluminum-sheet" TargetMode="External"/><Relationship Id="rId47" Type="http://schemas.openxmlformats.org/officeDocument/2006/relationships/hyperlink" Target="https://docs.google.com/spreadsheets/d/1LlClpjNZKnf_AIckSY9hmF4tIbam-R5q/edit" TargetMode="External"/><Relationship Id="rId63" Type="http://schemas.openxmlformats.org/officeDocument/2006/relationships/hyperlink" Target="https://docs.google.com/spreadsheets/d/1H8Eu-yXplJF_4rziv2zRECS9xQo62gth/edit" TargetMode="External"/><Relationship Id="rId68" Type="http://schemas.openxmlformats.org/officeDocument/2006/relationships/hyperlink" Target="https://www.amazon.com/Arducam-Raspberry-Camera-Autofocus-15-22pin/dp/B0C9PYCV9S/ref=sr_1_3?crid=2OLXWLQU51D3Z&amp;keywords=Raspberry+Pi+Camera+Module+3&amp;qid=1701817438&amp;s=instant-video&amp;sprefix=raspberry+pi+camera+module+3%2Cinstant-video%2C251&amp;sr=1-3" TargetMode="External"/><Relationship Id="rId84" Type="http://schemas.openxmlformats.org/officeDocument/2006/relationships/hyperlink" Target="https://www.amazon.com/Smraza-Ultrasonic-Distance-Mounting-Duemilanove/dp/B01JG09DCK/ref=sr_1_3?crid=2E4S0OS74FEKH&amp;keywords=ultrasonic%2Bsensor&amp;qid=1698369488&amp;sprefix=ultrasonic%2Bsensor%2Caps%2C80&amp;sr=8-3&amp;th=1" TargetMode="External"/><Relationship Id="rId89" Type="http://schemas.openxmlformats.org/officeDocument/2006/relationships/hyperlink" Target="https://docs.google.com/spreadsheets/d/1H8Eu-yXplJF_4rziv2zRECS9xQo62gth/edit" TargetMode="External"/><Relationship Id="rId16" Type="http://schemas.openxmlformats.org/officeDocument/2006/relationships/hyperlink" Target="https://www.metalsdepot.com/steel-products/steel-sheet" TargetMode="External"/><Relationship Id="rId11" Type="http://schemas.openxmlformats.org/officeDocument/2006/relationships/hyperlink" Target="https://docs.google.com/spreadsheets/d/1Nsm9hNM7VQ7UR7N4a8cTG0J_YhqiI-xq/edit" TargetMode="External"/><Relationship Id="rId32" Type="http://schemas.openxmlformats.org/officeDocument/2006/relationships/hyperlink" Target="https://www.lowes.com/pd/National-Hardware-N100-230-V2016-Screw-Eyes-in-Stainless-Steel/1001842802" TargetMode="External"/><Relationship Id="rId37" Type="http://schemas.openxmlformats.org/officeDocument/2006/relationships/hyperlink" Target="https://docs.google.com/spreadsheets/d/1Nsm9hNM7VQ7UR7N4a8cTG0J_YhqiI-xq/edit" TargetMode="External"/><Relationship Id="rId53" Type="http://schemas.openxmlformats.org/officeDocument/2006/relationships/hyperlink" Target="https://docs.google.com/spreadsheets/d/1H8Eu-yXplJF_4rziv2zRECS9xQo62gth/edit" TargetMode="External"/><Relationship Id="rId58" Type="http://schemas.openxmlformats.org/officeDocument/2006/relationships/hyperlink" Target="https://www.amazon.com/dp/B0CGZWP6ZW/ref=twister_B0CH52ZGM9?_encoding=UTF8&amp;th=1" TargetMode="External"/><Relationship Id="rId74" Type="http://schemas.openxmlformats.org/officeDocument/2006/relationships/hyperlink" Target="https://www.amazon.com/DTECH-Serial-Female-Straight-Through/dp/B07XP4NCMD/ref=asc_df_B07B4V9FJC/?tag=hyprod-20&amp;linkCode=df0&amp;hvadid=309776868400&amp;hvpos=undefined&amp;hvnetw=g&amp;hvrand=14803640906880162508&amp;hvpone=undefined&amp;hvptwo=undefined&amp;hvqmt=undefined&amp;hvdev=c&amp;hvdvcmdl=undefined&amp;hvlocint=undefined&amp;hvlocphy=9009900&amp;hvtargid=pla-593018036074&amp;mcid=06c695d7c89235e4b55e71824bbdc5db&amp;th=1" TargetMode="External"/><Relationship Id="rId79" Type="http://schemas.openxmlformats.org/officeDocument/2006/relationships/hyperlink" Target="https://docs.google.com/spreadsheets/d/1H8Eu-yXplJF_4rziv2zRECS9xQo62gth/edit" TargetMode="External"/><Relationship Id="rId5" Type="http://schemas.openxmlformats.org/officeDocument/2006/relationships/hyperlink" Target="https://docs.google.com/spreadsheets/d/19yjNL5O_cPgBwa5iJ9q1c2aOsmbcJ_Q8/edit" TargetMode="External"/><Relationship Id="rId90" Type="http://schemas.openxmlformats.org/officeDocument/2006/relationships/hyperlink" Target="https://www.amazon.com/LEPOWER-Controlled-Security-Adjustable-Waterproof/dp/B083DDLYCR/ref=sr_1_21?crid=23GZ2C030LYWU&amp;keywords=outdoor%2Bflood%2Blights&amp;qid=1699280749&amp;s=hi&amp;sprefix=outdoor%2B%2Ctools%2C75&amp;sr=1-21&amp;th=1" TargetMode="External"/><Relationship Id="rId14" Type="http://schemas.openxmlformats.org/officeDocument/2006/relationships/hyperlink" Target="https://www.lowes.com/pd/Common-1-in-x-4-ft-x-8-ft-Actual-0-9375-in-x-3-875-ft-x-7-875-ft-R-Expanded-Polystyrene-Foam-Board-Insulation/3365576" TargetMode="External"/><Relationship Id="rId22" Type="http://schemas.openxmlformats.org/officeDocument/2006/relationships/hyperlink" Target="https://www.lowes.com/pd/Grip-Rite-PrimeGuard-Ten-8-x-3-in-Polymer-Deck-Screws-1-lb/3152895" TargetMode="External"/><Relationship Id="rId27" Type="http://schemas.openxmlformats.org/officeDocument/2006/relationships/hyperlink" Target="https://docs.google.com/spreadsheets/d/1Nsm9hNM7VQ7UR7N4a8cTG0J_YhqiI-xq/edit" TargetMode="External"/><Relationship Id="rId30" Type="http://schemas.openxmlformats.org/officeDocument/2006/relationships/hyperlink" Target="https://www.lowes.com/pd/Gatehouse-ReliaBilt-3-1-2-in-Black-Keyed-Locking-Hasp-1-Pack/5005423955" TargetMode="External"/><Relationship Id="rId35" Type="http://schemas.openxmlformats.org/officeDocument/2006/relationships/hyperlink" Target="https://docs.google.com/spreadsheets/d/1Nsm9hNM7VQ7UR7N4a8cTG0J_YhqiI-xq/edit" TargetMode="External"/><Relationship Id="rId43" Type="http://schemas.openxmlformats.org/officeDocument/2006/relationships/hyperlink" Target="https://docs.google.com/spreadsheets/d/1Nsm9hNM7VQ7UR7N4a8cTG0J_YhqiI-xq/edit" TargetMode="External"/><Relationship Id="rId48" Type="http://schemas.openxmlformats.org/officeDocument/2006/relationships/hyperlink" Target="https://www.grainger.com/product/DAYTON-18-H-18-W-Drnbl-Extrd-Alu-5NKJ2" TargetMode="External"/><Relationship Id="rId56" Type="http://schemas.openxmlformats.org/officeDocument/2006/relationships/hyperlink" Target="https://www.amazon.com/UYGALAXY-Actuator-Mounting-Brackets-H-Shape/dp/B0BW14MD1B/ref=sr_1_17_sspa?hvadid=580846639800&amp;hvdev=c&amp;hvlocphy=9009981&amp;hvnetw=g&amp;hvqmt=e&amp;hvrand=14651835440232491319&amp;hvtargid=kwd-74333175136&amp;hydadcr=10488_13489758&amp;keywords=linear%2Bactuator%2Bbrackets&amp;qid=1700668538&amp;sr=8-17-spons&amp;sp_csd=d2lkZ2V0TmFtZT1zcF9hdGZfbmV4dA&amp;th=1" TargetMode="External"/><Relationship Id="rId64" Type="http://schemas.openxmlformats.org/officeDocument/2006/relationships/hyperlink" Target="https://www.amazon.com/TUOFENG-Hookup-Wires-6-Different-Colored/dp/B07TX6BX47" TargetMode="External"/><Relationship Id="rId69" Type="http://schemas.openxmlformats.org/officeDocument/2006/relationships/hyperlink" Target="https://docs.google.com/spreadsheets/d/1H8Eu-yXplJF_4rziv2zRECS9xQo62gth/edit" TargetMode="External"/><Relationship Id="rId77" Type="http://schemas.openxmlformats.org/officeDocument/2006/relationships/hyperlink" Target="https://docs.google.com/spreadsheets/d/1H8Eu-yXplJF_4rziv2zRECS9xQo62gth/edit" TargetMode="External"/><Relationship Id="rId8" Type="http://schemas.openxmlformats.org/officeDocument/2006/relationships/hyperlink" Target="https://www.metalsdepot.com/steel-products/steel-square-tube" TargetMode="External"/><Relationship Id="rId51" Type="http://schemas.openxmlformats.org/officeDocument/2006/relationships/hyperlink" Target="https://docs.google.com/spreadsheets/d/1H8Eu-yXplJF_4rziv2zRECS9xQo62gth/edit" TargetMode="External"/><Relationship Id="rId72" Type="http://schemas.openxmlformats.org/officeDocument/2006/relationships/hyperlink" Target="https://www.amazon.com/USB-RS232-TTL-Industrial-Protection/dp/B07L2VLY5D/ref=asc_df_B07L2VLY5D/?tag=hyprod-20&amp;linkCode=df0&amp;hvadid=385286500280&amp;hvpos=&amp;hvnetw=g&amp;hvrand=17819216760028759271&amp;hvpone=&amp;hvptwo=&amp;hvqmt=&amp;hvdev=c&amp;hvdvcmdl=&amp;hvlocint=&amp;hvlocphy=9009900&amp;hvtargid=pla-681884039719&amp;psc=1&amp;mcid=79e284b773483018abbcdfd76c4a7bb4&amp;tag=&amp;ref=&amp;adgrpid=77282054583&amp;hvpone=&amp;hvptwo=&amp;hvadid=385286500280&amp;hvpos=&amp;hvnetw=g&amp;hvrand=17819216760028759271&amp;hvqmt=&amp;hvdev=c&amp;hvdvcmdl=&amp;hvlocint=&amp;hvlocphy=9009900&amp;hvtargid=pla-681884039719&amp;gclid=CjwKCAiA04arBhAkEiwAuNOsImLHsCO_b5Hr0nT9NOu7N1FEHynSdh2gQSnd8OfH5vq-J0GUIpOpRxoCx7oQAvD_BwE" TargetMode="External"/><Relationship Id="rId80" Type="http://schemas.openxmlformats.org/officeDocument/2006/relationships/hyperlink" Target="https://www.amazon.com/eBoot-Photoresistor-Sensitive-Resistor-Dependent/dp/B01N7V536K/ref=asc_df_B01N7V536K?tag=bngsmtphsnus-20&amp;linkCode=df0&amp;hvadid=80470624769001&amp;hvnetw=s&amp;hvqmt=e&amp;hvbmt=be&amp;hvdev=c&amp;hvlocint=&amp;hvlocphy=&amp;hvtargid=pla-4584070153313718&amp;psc=1" TargetMode="External"/><Relationship Id="rId85" Type="http://schemas.openxmlformats.org/officeDocument/2006/relationships/hyperlink" Target="https://docs.google.com/spreadsheets/d/1H8Eu-yXplJF_4rziv2zRECS9xQo62gth/edit" TargetMode="External"/><Relationship Id="rId3" Type="http://schemas.openxmlformats.org/officeDocument/2006/relationships/hyperlink" Target="https://docs.google.com/spreadsheets/d/1Alp6z06X8WCyLQ0wGgovYriG8aDEjwAq/edit?rtpof=true" TargetMode="External"/><Relationship Id="rId12" Type="http://schemas.openxmlformats.org/officeDocument/2006/relationships/hyperlink" Target="https://www.lowes.com/pd/Tuftex-5-Pack-Cross-Link-Polyethylene-Solid-Roof-Panel-Closure-Strips/3048079" TargetMode="External"/><Relationship Id="rId17" Type="http://schemas.openxmlformats.org/officeDocument/2006/relationships/hyperlink" Target="https://docs.google.com/spreadsheets/d/1Nsm9hNM7VQ7UR7N4a8cTG0J_YhqiI-xq/edit" TargetMode="External"/><Relationship Id="rId25" Type="http://schemas.openxmlformats.org/officeDocument/2006/relationships/hyperlink" Target="https://docs.google.com/spreadsheets/d/1Nsm9hNM7VQ7UR7N4a8cTG0J_YhqiI-xq/edit" TargetMode="External"/><Relationship Id="rId33" Type="http://schemas.openxmlformats.org/officeDocument/2006/relationships/hyperlink" Target="https://docs.google.com/spreadsheets/d/1Nsm9hNM7VQ7UR7N4a8cTG0J_YhqiI-xq/edit" TargetMode="External"/><Relationship Id="rId38" Type="http://schemas.openxmlformats.org/officeDocument/2006/relationships/hyperlink" Target="https://www.lowes.com/pd/Hillman-30-Count-1-8-in-x-1-in-Zinc-Plated-Standard-SAE-Fender-Washers/3025159" TargetMode="External"/><Relationship Id="rId46" Type="http://schemas.openxmlformats.org/officeDocument/2006/relationships/hyperlink" Target="https://www.mcmaster.com/3988N24/" TargetMode="External"/><Relationship Id="rId59" Type="http://schemas.openxmlformats.org/officeDocument/2006/relationships/hyperlink" Target="https://docs.google.com/spreadsheets/d/1H8Eu-yXplJF_4rziv2zRECS9xQo62gth/edit" TargetMode="External"/><Relationship Id="rId67" Type="http://schemas.openxmlformats.org/officeDocument/2006/relationships/hyperlink" Target="https://docs.google.com/spreadsheets/d/1H8Eu-yXplJF_4rziv2zRECS9xQo62gth/edit" TargetMode="External"/><Relationship Id="rId20" Type="http://schemas.openxmlformats.org/officeDocument/2006/relationships/hyperlink" Target="https://www.lowes.com/pd/Titebond-Yellow-Interior-Exterior-Wood-Adhesive-Actual-Net-Contents-128-Fluid-Oz/3044581" TargetMode="External"/><Relationship Id="rId41" Type="http://schemas.openxmlformats.org/officeDocument/2006/relationships/hyperlink" Target="https://docs.google.com/spreadsheets/d/19yjNL5O_cPgBwa5iJ9q1c2aOsmbcJ_Q8/edit" TargetMode="External"/><Relationship Id="rId54" Type="http://schemas.openxmlformats.org/officeDocument/2006/relationships/hyperlink" Target="https://www.amazon.com/ECO-WORTHY-330lbs-Tracker-Actuator-Multi-function/dp/B00NM8H5PA/ref=sr_1_1_sspa?crid=2E8XP2P7PPUEM&amp;keywords=linear%2Bactuator&amp;qid=1700665374&amp;sprefix=linear%2Bactuatpr%2Caps%2C73&amp;sr=8-1-spons&amp;sp_csd=d2lkZ2V0TmFtZT1zcF9hdGY&amp;th=1" TargetMode="External"/><Relationship Id="rId62" Type="http://schemas.openxmlformats.org/officeDocument/2006/relationships/hyperlink" Target="https://www.amazon.com/Hosyond-Raspberry-1024%C3%97600-Capacitive-Compatible/dp/B0BKGCB18T/ref=sr_1_3?crid=AJ7C44H74VGL&amp;keywords=raspberry+pi+screen&amp;qid=1695758181&amp;s=electronics&amp;sprefix=raspberry+pi+screen%2Celectronics%2C90&amp;sr=1-3" TargetMode="External"/><Relationship Id="rId70" Type="http://schemas.openxmlformats.org/officeDocument/2006/relationships/hyperlink" Target="https://www.amazon.com/Arducam-Camera-Module-Rapsberry-Raspberry/dp/B0BZR93YWT/ref=sr_1_4?crid=2OLXWLQU51D3Z&amp;keywords=Raspberry+Pi+Camera+Module+3&amp;qid=1701817702&amp;s=instant-video&amp;sprefix=raspberry+pi+camera+module+3%2Cinstant-video%2C251&amp;sr=1-4" TargetMode="External"/><Relationship Id="rId75" Type="http://schemas.openxmlformats.org/officeDocument/2006/relationships/hyperlink" Target="https://docs.google.com/spreadsheets/d/1H8Eu-yXplJF_4rziv2zRECS9xQo62gth/edit" TargetMode="External"/><Relationship Id="rId83" Type="http://schemas.openxmlformats.org/officeDocument/2006/relationships/hyperlink" Target="https://docs.google.com/spreadsheets/d/1H8Eu-yXplJF_4rziv2zRECS9xQo62gth/edit" TargetMode="External"/><Relationship Id="rId88" Type="http://schemas.openxmlformats.org/officeDocument/2006/relationships/hyperlink" Target="https://www.amazon.com/HAMRVL-Flexible-Cabinet%EF%BC%8CBedroom-Backlight-Lighting/dp/B0B9FRQBFJ/ref=sr_1_2_sspa?adgrpid=1346902312908271&amp;hvadid=84181633364616&amp;hvbmt=bp&amp;hvdev=c&amp;hvlocphy=82287&amp;hvnetw=o&amp;hvqmt=p&amp;hvtargid=kwd-84181750424487%3Aloc-190&amp;hydadcr=6895_13209885&amp;keywords=lighting%2Bled%2Bstrips&amp;qid=1699280297&amp;refinements=p_n_feature_seventeen_browse-bin%3A9692445011&amp;rnid=9692441011&amp;s=lamps-light&amp;sr=1-2-spons&amp;sp_csd=d2lkZ2V0TmFtZT1zcF9hdGY&amp;th=1" TargetMode="External"/><Relationship Id="rId1" Type="http://schemas.openxmlformats.org/officeDocument/2006/relationships/hyperlink" Target="https://www.lowes.com/pd/Severe-Weather-Common-4-in-x-4-in-x-8-ft-Actual-3-5-in-x-3-5-in-x-8-ft-2-Treated-Lumber/50121083" TargetMode="External"/><Relationship Id="rId6" Type="http://schemas.openxmlformats.org/officeDocument/2006/relationships/hyperlink" Target="https://www.metalsdepot.com/steel-products/steel-square-tube" TargetMode="External"/><Relationship Id="rId15" Type="http://schemas.openxmlformats.org/officeDocument/2006/relationships/hyperlink" Target="https://docs.google.com/spreadsheets/d/19yjNL5O_cPgBwa5iJ9q1c2aOsmbcJ_Q8/edit" TargetMode="External"/><Relationship Id="rId23" Type="http://schemas.openxmlformats.org/officeDocument/2006/relationships/hyperlink" Target="https://docs.google.com/spreadsheets/d/1Nsm9hNM7VQ7UR7N4a8cTG0J_YhqiI-xq/edit" TargetMode="External"/><Relationship Id="rId28" Type="http://schemas.openxmlformats.org/officeDocument/2006/relationships/hyperlink" Target="https://www.lowes.com/pd/National-Hardware-10-5-16-in-Black-Gate-Cane-Bolt/1000383219" TargetMode="External"/><Relationship Id="rId36" Type="http://schemas.openxmlformats.org/officeDocument/2006/relationships/hyperlink" Target="https://www.lowes.com/pd/GREAT-STUFF-GREAT-STUFF-8482-10-1-fl-oz-White-Multi-purpose-RTV-Silicone-Sealant-3-Pack/5005787731" TargetMode="External"/><Relationship Id="rId49" Type="http://schemas.openxmlformats.org/officeDocument/2006/relationships/hyperlink" Target="https://docs.google.com/spreadsheets/d/12pohjE2q4qgsTP9BMIEmcywg6877y2ey/edit?rtpof=true" TargetMode="External"/><Relationship Id="rId57" Type="http://schemas.openxmlformats.org/officeDocument/2006/relationships/hyperlink" Target="https://docs.google.com/spreadsheets/d/1H8Eu-yXplJF_4rziv2zRECS9xQo62gth/edit" TargetMode="External"/><Relationship Id="rId10" Type="http://schemas.openxmlformats.org/officeDocument/2006/relationships/hyperlink" Target="https://www.lowes.com/pd/Tuftex-SeaCoaster-2-2-ft-x-8-ft-Corrugated-PVC-Plastic-Roof-Panel/3010592" TargetMode="External"/><Relationship Id="rId31" Type="http://schemas.openxmlformats.org/officeDocument/2006/relationships/hyperlink" Target="https://docs.google.com/spreadsheets/d/1Nsm9hNM7VQ7UR7N4a8cTG0J_YhqiI-xq/edit" TargetMode="External"/><Relationship Id="rId44" Type="http://schemas.openxmlformats.org/officeDocument/2006/relationships/hyperlink" Target="https://www.lowes.com/pd/ReliaBilt-RB-3-IN-ZN-MENDING-BRACE-4-CT/5001634825" TargetMode="External"/><Relationship Id="rId52" Type="http://schemas.openxmlformats.org/officeDocument/2006/relationships/hyperlink" Target="https://www.amazon.com/AEDIKO-Channel-Optocoupler-Isolation-Support/dp/B095YD3732/ref=sr_1_3?crid=1RUA5WF8G77CP&amp;keywords=5v%2Brelay&amp;qid=1701899989&amp;sprefix=5v%2Brelay%2Caps%2C91&amp;sr=8-3&amp;th=1" TargetMode="External"/><Relationship Id="rId60" Type="http://schemas.openxmlformats.org/officeDocument/2006/relationships/hyperlink" Target="https://www.amazon.com/DROK-Controller-Regulator-Industrial-Optocoupler/dp/B06XGD5SCB/ref=sr_1_2?crid=3SNK7Y5OA193X&amp;keywords=dc%2Bmotor%2Bh%2Bbridge%2B12v&amp;qid=1701727889&amp;sprefix=dc%2Bmotor%2Bh%2Bbridge%2B12v%2Caps%2C97&amp;sr=8-2&amp;th=1" TargetMode="External"/><Relationship Id="rId65" Type="http://schemas.openxmlformats.org/officeDocument/2006/relationships/hyperlink" Target="https://docs.google.com/spreadsheets/d/1H8Eu-yXplJF_4rziv2zRECS9xQo62gth/edit" TargetMode="External"/><Relationship Id="rId73" Type="http://schemas.openxmlformats.org/officeDocument/2006/relationships/hyperlink" Target="https://docs.google.com/spreadsheets/d/1H8Eu-yXplJF_4rziv2zRECS9xQo62gth/edit" TargetMode="External"/><Relationship Id="rId78" Type="http://schemas.openxmlformats.org/officeDocument/2006/relationships/hyperlink" Target="https://www.digikey.com/en/products/detail/kemet/EE2-3NU-L/4291073" TargetMode="External"/><Relationship Id="rId81" Type="http://schemas.openxmlformats.org/officeDocument/2006/relationships/hyperlink" Target="https://docs.google.com/spreadsheets/d/1H8Eu-yXplJF_4rziv2zRECS9xQo62gth/edit" TargetMode="External"/><Relationship Id="rId86" Type="http://schemas.openxmlformats.org/officeDocument/2006/relationships/hyperlink" Target="https://www.amazon.com/Arducam-Camera-Adapter-Raspberry-Cameras/dp/B07TYL36MC/ref=sr_1_1?crid=3I93MH9W8K5H3&amp;keywords=Multi+Camera+Adapter+for+Raspberry+Pi+4&amp;qid=1698360180&amp;s=electronics&amp;sprefix=multi+camera+adapter+for+raspberry+pi+4%2Celectronics%2C133&amp;sr=1-1" TargetMode="External"/><Relationship Id="rId4" Type="http://schemas.openxmlformats.org/officeDocument/2006/relationships/hyperlink" Target="https://www.sandhillplastics.com/product/hdpe-sheets/" TargetMode="External"/><Relationship Id="rId9" Type="http://schemas.openxmlformats.org/officeDocument/2006/relationships/hyperlink" Target="https://docs.google.com/spreadsheets/d/1Nsm9hNM7VQ7UR7N4a8cTG0J_YhqiI-xq/edit" TargetMode="External"/><Relationship Id="rId13" Type="http://schemas.openxmlformats.org/officeDocument/2006/relationships/hyperlink" Target="https://docs.google.com/spreadsheets/d/1Nsm9hNM7VQ7UR7N4a8cTG0J_YhqiI-xq/edit" TargetMode="External"/><Relationship Id="rId18" Type="http://schemas.openxmlformats.org/officeDocument/2006/relationships/hyperlink" Target="https://www.lowes.com/pd/The-Clean-Store-15-ft-x-12-ft-Canvas-Drop-Cloth/5005967923" TargetMode="External"/><Relationship Id="rId39" Type="http://schemas.openxmlformats.org/officeDocument/2006/relationships/hyperlink" Target="https://docs.google.com/spreadsheets/d/1Nsm9hNM7VQ7UR7N4a8cTG0J_YhqiI-xq/edit" TargetMode="External"/><Relationship Id="rId34" Type="http://schemas.openxmlformats.org/officeDocument/2006/relationships/hyperlink" Target="https://www.lowes.com/pd/National-Hardware-3-8-in-x-4-in-Zinc-Plated-Steel-Plain-Eye-Bolt/50237225" TargetMode="External"/><Relationship Id="rId50" Type="http://schemas.openxmlformats.org/officeDocument/2006/relationships/hyperlink" Target="https://www.mcmaster.com/products/grilles/weather-resistant-enclosure-louvers/" TargetMode="External"/><Relationship Id="rId55" Type="http://schemas.openxmlformats.org/officeDocument/2006/relationships/hyperlink" Target="https://docs.google.com/spreadsheets/d/1H8Eu-yXplJF_4rziv2zRECS9xQo62gth/edit" TargetMode="External"/><Relationship Id="rId76" Type="http://schemas.openxmlformats.org/officeDocument/2006/relationships/hyperlink" Target="https://www.amazon.com/high-Precision-Temperature-Humidity-Measurement-Communication/dp/B08ZMWHT8M/ref=sr_1_6?crid=L44Z81ZJRWJA&amp;keywords=DHT22&amp;qid=1701720166&amp;s=electronics&amp;sprefix=dht22%2B%2Celectronics%2C48&amp;sr=1-6&amp;th=1" TargetMode="External"/><Relationship Id="rId7" Type="http://schemas.openxmlformats.org/officeDocument/2006/relationships/hyperlink" Target="https://docs.google.com/spreadsheets/d/19yjNL5O_cPgBwa5iJ9q1c2aOsmbcJ_Q8/edit" TargetMode="External"/><Relationship Id="rId71" Type="http://schemas.openxmlformats.org/officeDocument/2006/relationships/hyperlink" Target="https://docs.google.com/spreadsheets/d/1H8Eu-yXplJF_4rziv2zRECS9xQo62gth/edit" TargetMode="External"/><Relationship Id="rId2" Type="http://schemas.openxmlformats.org/officeDocument/2006/relationships/hyperlink" Target="https://www.lowes.com/pd/Severe-Weather-Common-2-in-x-4-in-x-8-ft-Actual-1-5-in-x-3-5-in-x-8-ft-2-Treated-Lumber/4564778" TargetMode="External"/><Relationship Id="rId29" Type="http://schemas.openxmlformats.org/officeDocument/2006/relationships/hyperlink" Target="https://docs.google.com/spreadsheets/d/1Nsm9hNM7VQ7UR7N4a8cTG0J_YhqiI-xq/edit" TargetMode="External"/><Relationship Id="rId24" Type="http://schemas.openxmlformats.org/officeDocument/2006/relationships/hyperlink" Target="https://www.lowes.com/pd/Arrow-20-Pack-1-8-in-Zinc-Steel-Rivet/1087327" TargetMode="External"/><Relationship Id="rId40" Type="http://schemas.openxmlformats.org/officeDocument/2006/relationships/hyperlink" Target="https://www.lowes.com/pd/M-D-6-3-4-ft-x-1-1-8-in-White-Top-and-Sides-Replacement-Seal-Vinyl-Foam-Door-Weatherstrip/1082127" TargetMode="External"/><Relationship Id="rId45" Type="http://schemas.openxmlformats.org/officeDocument/2006/relationships/hyperlink" Target="https://docs.google.com/spreadsheets/d/12pohjE2q4qgsTP9BMIEmcywg6877y2ey/edit?rtpof=true" TargetMode="External"/><Relationship Id="rId66" Type="http://schemas.openxmlformats.org/officeDocument/2006/relationships/hyperlink" Target="https://www.amazon.com/EDGELEC-Optional-Breadboard-Assorted-Multicolored/dp/B07GCZ52WF" TargetMode="External"/><Relationship Id="rId87" Type="http://schemas.openxmlformats.org/officeDocument/2006/relationships/hyperlink" Target="https://docs.google.com/spreadsheets/d/1H8Eu-yXplJF_4rziv2zRECS9xQo62gth/edit" TargetMode="External"/><Relationship Id="rId61" Type="http://schemas.openxmlformats.org/officeDocument/2006/relationships/hyperlink" Target="https://docs.google.com/spreadsheets/d/1H8Eu-yXplJF_4rziv2zRECS9xQo62gth/edit" TargetMode="External"/><Relationship Id="rId82" Type="http://schemas.openxmlformats.org/officeDocument/2006/relationships/hyperlink" Target="https://www.amazon.com/Collision-Switch-Sensor-Module-Arduino/dp/B084FVLWCQ/ref=sr_1_3?crid=20L84ZUNS40HU&amp;keywords=collision+switch+sensors+arduino&amp;qid=1698369330&amp;sprefix=collision+switch+sensors+arduino%2Caps%2C59&amp;sr=8-3" TargetMode="External"/><Relationship Id="rId19" Type="http://schemas.openxmlformats.org/officeDocument/2006/relationships/hyperlink" Target="https://docs.google.com/spreadsheets/d/1Nsm9hNM7VQ7UR7N4a8cTG0J_YhqiI-xq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63"/>
  <sheetViews>
    <sheetView tabSelected="1" topLeftCell="A58" workbookViewId="0">
      <selection activeCell="H11" sqref="H11"/>
    </sheetView>
  </sheetViews>
  <sheetFormatPr defaultColWidth="12.6640625" defaultRowHeight="15.75" customHeight="1" x14ac:dyDescent="0.25"/>
  <cols>
    <col min="1" max="1" width="17.33203125" bestFit="1" customWidth="1"/>
    <col min="2" max="2" width="13.33203125" bestFit="1" customWidth="1"/>
    <col min="3" max="3" width="32" bestFit="1" customWidth="1"/>
    <col min="4" max="4" width="8.44140625" bestFit="1" customWidth="1"/>
    <col min="5" max="5" width="9.6640625" customWidth="1"/>
    <col min="6" max="6" width="8.77734375" customWidth="1"/>
    <col min="7" max="7" width="20.6640625" style="39" customWidth="1"/>
    <col min="8" max="8" width="21.5546875" bestFit="1" customWidth="1"/>
    <col min="9" max="9" width="5.6640625" bestFit="1" customWidth="1"/>
    <col min="10" max="10" width="17.77734375" style="45" bestFit="1" customWidth="1"/>
    <col min="11" max="11" width="18.109375" customWidth="1"/>
    <col min="15" max="15" width="15.88671875" customWidth="1"/>
  </cols>
  <sheetData>
    <row r="1" spans="1:48" ht="13.2" x14ac:dyDescent="0.25">
      <c r="A1" s="1"/>
      <c r="B1" s="1"/>
      <c r="C1" s="1"/>
      <c r="D1" s="1"/>
      <c r="E1" s="1"/>
      <c r="F1" s="1"/>
      <c r="G1" s="2" t="s">
        <v>0</v>
      </c>
      <c r="H1" s="3">
        <f>SUM(H3:H78)</f>
        <v>7.1</v>
      </c>
      <c r="I1" s="1"/>
      <c r="J1" s="4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13.2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4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13.2" x14ac:dyDescent="0.25">
      <c r="A3" s="4" t="s">
        <v>11</v>
      </c>
      <c r="B3" s="1" t="s">
        <v>12</v>
      </c>
      <c r="C3" s="5" t="s">
        <v>13</v>
      </c>
      <c r="D3" s="1">
        <v>1</v>
      </c>
      <c r="E3" s="6">
        <v>10.38</v>
      </c>
      <c r="F3" s="6">
        <f t="shared" ref="F3:F25" si="0">(D3*E3)</f>
        <v>10.38</v>
      </c>
      <c r="G3" s="1"/>
      <c r="H3" s="3"/>
      <c r="I3" s="1" t="s">
        <v>14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3.2" x14ac:dyDescent="0.25">
      <c r="A4" s="4"/>
      <c r="B4" s="1" t="s">
        <v>12</v>
      </c>
      <c r="C4" s="5" t="s">
        <v>15</v>
      </c>
      <c r="D4" s="1">
        <v>8</v>
      </c>
      <c r="E4" s="6">
        <v>3.88</v>
      </c>
      <c r="F4" s="6">
        <f t="shared" si="0"/>
        <v>31.04</v>
      </c>
      <c r="G4" s="1"/>
      <c r="H4" s="3"/>
      <c r="I4" s="1" t="s">
        <v>14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3.2" x14ac:dyDescent="0.25">
      <c r="A5" s="4"/>
      <c r="B5" s="1" t="s">
        <v>16</v>
      </c>
      <c r="C5" s="5" t="s">
        <v>17</v>
      </c>
      <c r="D5" s="1">
        <v>1</v>
      </c>
      <c r="E5" s="6">
        <v>345</v>
      </c>
      <c r="F5" s="6">
        <f t="shared" si="0"/>
        <v>345</v>
      </c>
      <c r="G5" s="1" t="s">
        <v>18</v>
      </c>
      <c r="H5" s="3"/>
      <c r="I5" s="1" t="s">
        <v>14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13.2" x14ac:dyDescent="0.25">
      <c r="A6" s="4"/>
      <c r="B6" s="1" t="s">
        <v>19</v>
      </c>
      <c r="C6" s="5" t="s">
        <v>20</v>
      </c>
      <c r="D6" s="1">
        <v>8</v>
      </c>
      <c r="E6" s="6">
        <v>30.84</v>
      </c>
      <c r="F6" s="6">
        <f t="shared" si="0"/>
        <v>246.72</v>
      </c>
      <c r="G6" s="1"/>
      <c r="H6" s="3"/>
      <c r="I6" s="1" t="s">
        <v>14</v>
      </c>
      <c r="K6" s="7"/>
      <c r="L6" s="7"/>
      <c r="M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3.2" x14ac:dyDescent="0.25">
      <c r="A7" s="4"/>
      <c r="B7" s="1" t="s">
        <v>19</v>
      </c>
      <c r="C7" s="5" t="s">
        <v>21</v>
      </c>
      <c r="D7" s="1">
        <v>3</v>
      </c>
      <c r="E7" s="6">
        <v>19.54</v>
      </c>
      <c r="F7" s="6">
        <f t="shared" si="0"/>
        <v>58.62</v>
      </c>
      <c r="G7" s="1"/>
      <c r="H7" s="3"/>
      <c r="I7" s="1" t="s">
        <v>14</v>
      </c>
      <c r="K7" s="7"/>
      <c r="L7" s="7"/>
      <c r="M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3.2" x14ac:dyDescent="0.25">
      <c r="A8" s="4"/>
      <c r="B8" s="1" t="s">
        <v>12</v>
      </c>
      <c r="C8" s="5" t="s">
        <v>22</v>
      </c>
      <c r="D8" s="1">
        <v>1</v>
      </c>
      <c r="E8" s="6">
        <v>19.48</v>
      </c>
      <c r="F8" s="6">
        <f t="shared" si="0"/>
        <v>19.48</v>
      </c>
      <c r="G8" s="1"/>
      <c r="H8" s="3"/>
      <c r="I8" s="1" t="s">
        <v>14</v>
      </c>
      <c r="K8" s="7"/>
      <c r="M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t="13.2" x14ac:dyDescent="0.25">
      <c r="A9" s="4"/>
      <c r="B9" s="1" t="s">
        <v>12</v>
      </c>
      <c r="C9" s="5" t="s">
        <v>23</v>
      </c>
      <c r="D9" s="1">
        <v>1</v>
      </c>
      <c r="E9" s="6">
        <v>11.98</v>
      </c>
      <c r="F9" s="6">
        <f t="shared" si="0"/>
        <v>11.98</v>
      </c>
      <c r="G9" s="1"/>
      <c r="H9" s="3"/>
      <c r="I9" s="1" t="s">
        <v>14</v>
      </c>
      <c r="M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3.2" x14ac:dyDescent="0.25">
      <c r="A10" s="4"/>
      <c r="B10" s="1" t="s">
        <v>12</v>
      </c>
      <c r="C10" s="5" t="s">
        <v>24</v>
      </c>
      <c r="D10" s="1">
        <v>4</v>
      </c>
      <c r="E10" s="6">
        <v>15.98</v>
      </c>
      <c r="F10" s="6">
        <f t="shared" si="0"/>
        <v>63.92</v>
      </c>
      <c r="G10" s="1"/>
      <c r="H10" s="3"/>
      <c r="I10" s="1" t="s">
        <v>14</v>
      </c>
      <c r="K10" s="7"/>
      <c r="M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3.2" x14ac:dyDescent="0.25">
      <c r="A11" s="4"/>
      <c r="B11" s="1" t="s">
        <v>19</v>
      </c>
      <c r="C11" s="5" t="s">
        <v>25</v>
      </c>
      <c r="D11" s="1">
        <v>2</v>
      </c>
      <c r="E11" s="6">
        <v>264.77999999999997</v>
      </c>
      <c r="F11" s="6">
        <f t="shared" si="0"/>
        <v>529.55999999999995</v>
      </c>
      <c r="G11" s="1"/>
      <c r="H11" s="3"/>
      <c r="I11" s="1" t="s">
        <v>14</v>
      </c>
      <c r="K11" s="7"/>
      <c r="M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3.2" x14ac:dyDescent="0.25">
      <c r="A12" s="4"/>
      <c r="B12" s="1" t="s">
        <v>12</v>
      </c>
      <c r="C12" s="8" t="s">
        <v>26</v>
      </c>
      <c r="D12" s="1">
        <v>1</v>
      </c>
      <c r="E12" s="6">
        <v>31.49</v>
      </c>
      <c r="F12" s="6">
        <f t="shared" si="0"/>
        <v>31.49</v>
      </c>
      <c r="G12" s="1"/>
      <c r="H12" s="3"/>
      <c r="I12" s="1" t="s">
        <v>14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3.2" x14ac:dyDescent="0.25">
      <c r="A13" s="4"/>
      <c r="B13" s="1" t="s">
        <v>12</v>
      </c>
      <c r="C13" s="9" t="s">
        <v>27</v>
      </c>
      <c r="D13" s="7">
        <v>1</v>
      </c>
      <c r="E13" s="6">
        <v>24.98</v>
      </c>
      <c r="F13" s="6">
        <f t="shared" si="0"/>
        <v>24.98</v>
      </c>
      <c r="G13" s="1"/>
      <c r="H13" s="3"/>
      <c r="I13" s="1" t="s">
        <v>14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5" customHeight="1" x14ac:dyDescent="0.25">
      <c r="A14" s="4"/>
      <c r="B14" s="1" t="s">
        <v>12</v>
      </c>
      <c r="C14" s="5" t="s">
        <v>28</v>
      </c>
      <c r="D14" s="1">
        <v>2</v>
      </c>
      <c r="E14" s="6">
        <v>9.7799999999999994</v>
      </c>
      <c r="F14" s="6">
        <f t="shared" si="0"/>
        <v>19.559999999999999</v>
      </c>
      <c r="G14" s="1"/>
      <c r="H14" s="3"/>
      <c r="I14" s="1" t="s">
        <v>14</v>
      </c>
      <c r="K14" s="10" t="s">
        <v>29</v>
      </c>
      <c r="L14" s="6">
        <v>3000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3.2" x14ac:dyDescent="0.25">
      <c r="A15" s="4"/>
      <c r="B15" s="1" t="s">
        <v>12</v>
      </c>
      <c r="C15" s="9" t="s">
        <v>30</v>
      </c>
      <c r="D15" s="1">
        <v>2</v>
      </c>
      <c r="E15" s="6">
        <v>7.88</v>
      </c>
      <c r="F15" s="6">
        <f t="shared" si="0"/>
        <v>15.76</v>
      </c>
      <c r="G15" s="1"/>
      <c r="H15" s="3"/>
      <c r="I15" s="1" t="s"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3.2" x14ac:dyDescent="0.25">
      <c r="A16" s="4"/>
      <c r="B16" s="1" t="s">
        <v>12</v>
      </c>
      <c r="C16" s="9" t="s">
        <v>31</v>
      </c>
      <c r="D16" s="1">
        <v>5</v>
      </c>
      <c r="E16" s="6">
        <v>3.98</v>
      </c>
      <c r="F16" s="6">
        <f t="shared" si="0"/>
        <v>19.899999999999999</v>
      </c>
      <c r="G16" s="1"/>
      <c r="H16" s="3"/>
      <c r="I16" s="1" t="s"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3.2" x14ac:dyDescent="0.25">
      <c r="A17" s="4"/>
      <c r="B17" s="1" t="s">
        <v>12</v>
      </c>
      <c r="C17" s="9" t="s">
        <v>32</v>
      </c>
      <c r="D17" s="1">
        <v>2</v>
      </c>
      <c r="E17" s="6">
        <v>16.48</v>
      </c>
      <c r="F17" s="6">
        <f t="shared" si="0"/>
        <v>32.96</v>
      </c>
      <c r="G17" s="1"/>
      <c r="H17" s="3"/>
      <c r="I17" s="1" t="s">
        <v>14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3.2" x14ac:dyDescent="0.25">
      <c r="A18" s="4"/>
      <c r="B18" s="1" t="s">
        <v>12</v>
      </c>
      <c r="C18" s="9" t="s">
        <v>33</v>
      </c>
      <c r="D18" s="1">
        <v>1</v>
      </c>
      <c r="E18" s="6">
        <v>8.48</v>
      </c>
      <c r="F18" s="6">
        <f t="shared" si="0"/>
        <v>8.48</v>
      </c>
      <c r="G18" s="1"/>
      <c r="H18" s="3"/>
      <c r="I18" s="1" t="s">
        <v>14</v>
      </c>
      <c r="K18" s="31" t="s">
        <v>34</v>
      </c>
      <c r="L18" s="3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3.2" x14ac:dyDescent="0.25">
      <c r="A19" s="4"/>
      <c r="B19" s="1" t="s">
        <v>12</v>
      </c>
      <c r="C19" s="9" t="s">
        <v>35</v>
      </c>
      <c r="D19" s="1">
        <v>8</v>
      </c>
      <c r="E19" s="6">
        <v>1.98</v>
      </c>
      <c r="F19" s="6">
        <f t="shared" si="0"/>
        <v>15.84</v>
      </c>
      <c r="G19" s="1"/>
      <c r="H19" s="3"/>
      <c r="I19" s="1" t="s">
        <v>14</v>
      </c>
      <c r="K19" s="1" t="s">
        <v>11</v>
      </c>
      <c r="L19" s="6">
        <f>SUM(F3:F25)</f>
        <v>1663.6199999999997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3.2" x14ac:dyDescent="0.25">
      <c r="A20" s="4"/>
      <c r="B20" s="1" t="s">
        <v>12</v>
      </c>
      <c r="C20" s="9" t="s">
        <v>36</v>
      </c>
      <c r="D20" s="1">
        <v>4</v>
      </c>
      <c r="E20" s="6">
        <v>1.38</v>
      </c>
      <c r="F20" s="6">
        <f t="shared" si="0"/>
        <v>5.52</v>
      </c>
      <c r="G20" s="1"/>
      <c r="H20" s="3"/>
      <c r="I20" s="1" t="s">
        <v>14</v>
      </c>
      <c r="K20" s="1" t="s">
        <v>37</v>
      </c>
      <c r="L20" s="6">
        <f>SUM(F27:F31)</f>
        <v>481.37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3.2" x14ac:dyDescent="0.25">
      <c r="A21" s="4"/>
      <c r="B21" s="1" t="s">
        <v>12</v>
      </c>
      <c r="C21" s="9" t="s">
        <v>38</v>
      </c>
      <c r="D21" s="1">
        <v>1</v>
      </c>
      <c r="E21" s="6">
        <v>28.47</v>
      </c>
      <c r="F21" s="6">
        <f t="shared" si="0"/>
        <v>28.47</v>
      </c>
      <c r="G21" s="1"/>
      <c r="H21" s="3"/>
      <c r="I21" s="1" t="s">
        <v>14</v>
      </c>
      <c r="K21" s="1" t="s">
        <v>39</v>
      </c>
      <c r="L21" s="6">
        <f>SUM(F32:F38)</f>
        <v>129.35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3.2" x14ac:dyDescent="0.25">
      <c r="A22" s="4"/>
      <c r="B22" s="1" t="s">
        <v>12</v>
      </c>
      <c r="C22" s="9" t="s">
        <v>40</v>
      </c>
      <c r="D22" s="1">
        <v>1</v>
      </c>
      <c r="E22" s="6">
        <v>6.28</v>
      </c>
      <c r="F22" s="6">
        <f t="shared" si="0"/>
        <v>6.28</v>
      </c>
      <c r="G22" s="1"/>
      <c r="H22" s="3"/>
      <c r="I22" s="1" t="s">
        <v>14</v>
      </c>
      <c r="K22" s="1" t="s">
        <v>41</v>
      </c>
      <c r="L22" s="11">
        <f>SUM(F39:F42)</f>
        <v>97.789999999999992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3.2" x14ac:dyDescent="0.25">
      <c r="A23" s="4"/>
      <c r="B23" s="1" t="s">
        <v>12</v>
      </c>
      <c r="C23" s="9" t="s">
        <v>42</v>
      </c>
      <c r="D23" s="1">
        <v>4</v>
      </c>
      <c r="E23" s="6">
        <v>6.28</v>
      </c>
      <c r="F23" s="6">
        <f t="shared" si="0"/>
        <v>25.12</v>
      </c>
      <c r="G23" s="1"/>
      <c r="H23" s="3"/>
      <c r="I23" s="1" t="s">
        <v>14</v>
      </c>
      <c r="K23" s="1" t="s">
        <v>43</v>
      </c>
      <c r="L23" s="6">
        <f>SUM(F43)</f>
        <v>49.99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3.2" x14ac:dyDescent="0.25">
      <c r="B24" s="1" t="s">
        <v>19</v>
      </c>
      <c r="C24" s="9" t="s">
        <v>44</v>
      </c>
      <c r="D24" s="7">
        <v>1</v>
      </c>
      <c r="E24" s="11">
        <v>104.6</v>
      </c>
      <c r="F24" s="6">
        <f t="shared" si="0"/>
        <v>104.6</v>
      </c>
      <c r="G24" s="1"/>
      <c r="H24" s="3"/>
      <c r="I24" s="1" t="s">
        <v>14</v>
      </c>
      <c r="K24" s="1" t="s">
        <v>45</v>
      </c>
      <c r="L24" s="6">
        <f>SUM(F46:F49)</f>
        <v>49.72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3.2" x14ac:dyDescent="0.25">
      <c r="A25" s="4"/>
      <c r="B25" s="1" t="s">
        <v>12</v>
      </c>
      <c r="C25" s="5" t="s">
        <v>46</v>
      </c>
      <c r="D25" s="1">
        <v>2</v>
      </c>
      <c r="E25" s="6">
        <v>3.98</v>
      </c>
      <c r="F25" s="6">
        <f t="shared" si="0"/>
        <v>7.96</v>
      </c>
      <c r="G25" s="1"/>
      <c r="H25" s="3"/>
      <c r="I25" s="1" t="s">
        <v>14</v>
      </c>
      <c r="K25" s="1" t="s">
        <v>47</v>
      </c>
      <c r="L25" s="6">
        <f>SUM(F63:F78)</f>
        <v>251.57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3.2" x14ac:dyDescent="0.25">
      <c r="A26" s="4"/>
      <c r="B26" s="1"/>
      <c r="C26" s="7"/>
      <c r="D26" s="1"/>
      <c r="E26" s="6"/>
      <c r="F26" s="6"/>
      <c r="G26" s="1"/>
      <c r="H26" s="3"/>
      <c r="I26" s="1" t="s">
        <v>14</v>
      </c>
      <c r="K26" s="12" t="s">
        <v>48</v>
      </c>
      <c r="L26" s="6">
        <f>L14-L27</f>
        <v>276.5900000000006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3.2" x14ac:dyDescent="0.25">
      <c r="A27" s="4" t="s">
        <v>37</v>
      </c>
      <c r="B27" s="1" t="s">
        <v>49</v>
      </c>
      <c r="C27" s="9" t="s">
        <v>50</v>
      </c>
      <c r="D27" s="1">
        <v>1</v>
      </c>
      <c r="E27" s="6">
        <v>164.61</v>
      </c>
      <c r="F27" s="6">
        <f t="shared" ref="F27:F30" si="1">(D27*E27)</f>
        <v>164.61</v>
      </c>
      <c r="G27" s="1"/>
      <c r="H27" s="3"/>
      <c r="I27" s="1" t="s">
        <v>14</v>
      </c>
      <c r="K27" s="12" t="s">
        <v>51</v>
      </c>
      <c r="L27" s="6">
        <f>SUM(L19:L25)</f>
        <v>2723.4099999999994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3.2" x14ac:dyDescent="0.25">
      <c r="A28" s="4"/>
      <c r="B28" s="1" t="s">
        <v>52</v>
      </c>
      <c r="C28" s="9" t="s">
        <v>53</v>
      </c>
      <c r="D28" s="1">
        <v>1</v>
      </c>
      <c r="E28" s="6">
        <v>218.79</v>
      </c>
      <c r="F28" s="6">
        <f t="shared" si="1"/>
        <v>218.79</v>
      </c>
      <c r="G28" s="1"/>
      <c r="H28" s="3"/>
      <c r="I28" s="1" t="s">
        <v>14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3.2" x14ac:dyDescent="0.25">
      <c r="A29" s="4"/>
      <c r="B29" s="1" t="s">
        <v>49</v>
      </c>
      <c r="C29" s="9" t="s">
        <v>54</v>
      </c>
      <c r="D29" s="1">
        <v>1</v>
      </c>
      <c r="E29" s="6">
        <v>87.98</v>
      </c>
      <c r="F29" s="6">
        <f t="shared" si="1"/>
        <v>87.98</v>
      </c>
      <c r="G29" s="1"/>
      <c r="H29" s="3"/>
      <c r="I29" s="1" t="s">
        <v>14</v>
      </c>
      <c r="K29" s="33" t="s">
        <v>55</v>
      </c>
      <c r="L29" s="3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3.2" x14ac:dyDescent="0.25">
      <c r="A30" s="4"/>
      <c r="B30" s="1" t="s">
        <v>56</v>
      </c>
      <c r="C30" s="5" t="s">
        <v>57</v>
      </c>
      <c r="D30" s="1">
        <v>1</v>
      </c>
      <c r="E30" s="6">
        <v>9.99</v>
      </c>
      <c r="F30" s="6">
        <f t="shared" si="1"/>
        <v>9.99</v>
      </c>
      <c r="G30" s="1"/>
      <c r="H30" s="3"/>
      <c r="I30" s="1" t="s">
        <v>58</v>
      </c>
      <c r="J30" s="45" t="s">
        <v>59</v>
      </c>
      <c r="K30" s="41" t="s">
        <v>60</v>
      </c>
      <c r="L30" s="13">
        <f>SUM(L31:L32)</f>
        <v>2931.5299999999988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3.2" x14ac:dyDescent="0.25">
      <c r="A31" s="4"/>
      <c r="B31" s="1"/>
      <c r="C31" s="1"/>
      <c r="D31" s="1"/>
      <c r="E31" s="6"/>
      <c r="F31" s="6"/>
      <c r="G31" s="1"/>
      <c r="H31" s="3"/>
      <c r="I31" s="1"/>
      <c r="K31" s="42" t="s">
        <v>61</v>
      </c>
      <c r="L31" s="13">
        <f>SUMIF(I:I,"ME",F:F)</f>
        <v>2216.9699999999989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3.2" x14ac:dyDescent="0.25">
      <c r="A32" s="4" t="s">
        <v>39</v>
      </c>
      <c r="B32" s="1" t="s">
        <v>56</v>
      </c>
      <c r="C32" s="9" t="s">
        <v>62</v>
      </c>
      <c r="D32" s="1">
        <v>1</v>
      </c>
      <c r="E32" s="6">
        <v>49.99</v>
      </c>
      <c r="F32" s="6">
        <f t="shared" ref="F32:F37" si="2">(D32*E32)</f>
        <v>49.99</v>
      </c>
      <c r="G32" s="1"/>
      <c r="H32" s="3">
        <v>3</v>
      </c>
      <c r="I32" s="1" t="s">
        <v>14</v>
      </c>
      <c r="J32" s="45" t="s">
        <v>63</v>
      </c>
      <c r="K32" s="41" t="s">
        <v>64</v>
      </c>
      <c r="L32" s="13">
        <f>SUMIF(I:I,"ECE",F:F)</f>
        <v>714.56000000000017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3.2" x14ac:dyDescent="0.25">
      <c r="A33" s="7"/>
      <c r="B33" s="1" t="s">
        <v>56</v>
      </c>
      <c r="C33" s="9" t="s">
        <v>46</v>
      </c>
      <c r="D33" s="1">
        <v>1</v>
      </c>
      <c r="E33" s="6">
        <v>11.99</v>
      </c>
      <c r="F33" s="6">
        <f t="shared" si="2"/>
        <v>11.99</v>
      </c>
      <c r="G33" s="1"/>
      <c r="H33" s="3"/>
      <c r="I33" s="1" t="s">
        <v>14</v>
      </c>
      <c r="J33" s="45" t="s">
        <v>65</v>
      </c>
      <c r="K33" s="41" t="s">
        <v>66</v>
      </c>
      <c r="L33" s="13">
        <f>SUM(F:F)-(L31+L32)</f>
        <v>-4.0927261579781771E-12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3.2" x14ac:dyDescent="0.25">
      <c r="A34" s="7"/>
      <c r="B34" s="1" t="s">
        <v>56</v>
      </c>
      <c r="C34" s="9" t="s">
        <v>67</v>
      </c>
      <c r="D34" s="2">
        <v>1</v>
      </c>
      <c r="E34" s="14">
        <v>19.989999999999998</v>
      </c>
      <c r="F34" s="6">
        <f t="shared" si="2"/>
        <v>19.989999999999998</v>
      </c>
      <c r="G34" s="1"/>
      <c r="H34" s="3"/>
      <c r="I34" s="1" t="s">
        <v>14</v>
      </c>
      <c r="J34" s="45" t="s">
        <v>68</v>
      </c>
      <c r="K34" s="41" t="s">
        <v>69</v>
      </c>
      <c r="L34" s="15">
        <f>L14-L30</f>
        <v>68.470000000001164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3.2" x14ac:dyDescent="0.25">
      <c r="A35" s="7"/>
      <c r="B35" s="1" t="s">
        <v>56</v>
      </c>
      <c r="C35" s="9" t="s">
        <v>70</v>
      </c>
      <c r="D35" s="1">
        <v>1</v>
      </c>
      <c r="E35" s="6">
        <v>15.78</v>
      </c>
      <c r="F35" s="6">
        <f t="shared" si="2"/>
        <v>15.78</v>
      </c>
      <c r="G35" s="1"/>
      <c r="H35" s="3"/>
      <c r="I35" s="1" t="s">
        <v>58</v>
      </c>
      <c r="J35" s="45" t="s">
        <v>71</v>
      </c>
      <c r="M35" s="1"/>
      <c r="N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3.8" x14ac:dyDescent="0.25">
      <c r="A36" s="36" t="s">
        <v>180</v>
      </c>
      <c r="B36" s="36" t="s">
        <v>56</v>
      </c>
      <c r="C36" s="40" t="s">
        <v>72</v>
      </c>
      <c r="D36" s="36">
        <v>1</v>
      </c>
      <c r="E36" s="37">
        <v>18.61</v>
      </c>
      <c r="F36" s="37">
        <f t="shared" si="2"/>
        <v>18.61</v>
      </c>
      <c r="G36" s="36"/>
      <c r="H36" s="38"/>
      <c r="I36" s="36" t="s">
        <v>58</v>
      </c>
      <c r="J36" s="46" t="s">
        <v>73</v>
      </c>
      <c r="M36" s="1"/>
      <c r="N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3.2" x14ac:dyDescent="0.25">
      <c r="A37" s="7"/>
      <c r="B37" s="1" t="s">
        <v>56</v>
      </c>
      <c r="C37" s="9" t="s">
        <v>74</v>
      </c>
      <c r="D37" s="1">
        <v>1</v>
      </c>
      <c r="E37" s="6">
        <v>12.99</v>
      </c>
      <c r="F37" s="6">
        <f t="shared" si="2"/>
        <v>12.99</v>
      </c>
      <c r="G37" s="1"/>
      <c r="H37" s="3"/>
      <c r="I37" s="1" t="s">
        <v>58</v>
      </c>
      <c r="J37" s="45" t="s">
        <v>75</v>
      </c>
      <c r="M37" s="1"/>
      <c r="N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3.2" x14ac:dyDescent="0.25">
      <c r="A38" s="7"/>
      <c r="B38" s="1"/>
      <c r="C38" s="1"/>
      <c r="D38" s="1"/>
      <c r="E38" s="6"/>
      <c r="F38" s="6"/>
      <c r="G38" s="1"/>
      <c r="H38" s="3"/>
      <c r="I38" s="1"/>
      <c r="M38" s="1"/>
      <c r="N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3.2" x14ac:dyDescent="0.25">
      <c r="A39" s="4" t="s">
        <v>76</v>
      </c>
      <c r="B39" s="1"/>
      <c r="C39" s="1" t="s">
        <v>77</v>
      </c>
      <c r="D39" s="1">
        <v>1</v>
      </c>
      <c r="E39" s="16">
        <v>79</v>
      </c>
      <c r="F39" s="6">
        <f t="shared" ref="F39:F41" si="3">(D39*E39)</f>
        <v>79</v>
      </c>
      <c r="G39" s="1"/>
      <c r="H39" s="3">
        <v>3</v>
      </c>
      <c r="I39" s="1" t="s">
        <v>58</v>
      </c>
      <c r="M39" s="1"/>
      <c r="N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3.2" x14ac:dyDescent="0.25">
      <c r="A40" s="4"/>
      <c r="B40" s="1"/>
      <c r="C40" s="5" t="s">
        <v>78</v>
      </c>
      <c r="D40" s="1">
        <v>1</v>
      </c>
      <c r="E40" s="16">
        <v>0</v>
      </c>
      <c r="F40" s="6">
        <f t="shared" si="3"/>
        <v>0</v>
      </c>
      <c r="G40" s="1"/>
      <c r="H40" s="3">
        <v>1</v>
      </c>
      <c r="I40" s="1" t="s">
        <v>58</v>
      </c>
      <c r="M40" s="1"/>
      <c r="N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3.2" x14ac:dyDescent="0.25">
      <c r="A41" s="4"/>
      <c r="B41" s="1" t="s">
        <v>56</v>
      </c>
      <c r="C41" s="5" t="s">
        <v>79</v>
      </c>
      <c r="D41" s="1">
        <v>1</v>
      </c>
      <c r="E41" s="16">
        <v>18.79</v>
      </c>
      <c r="F41" s="6">
        <f t="shared" si="3"/>
        <v>18.79</v>
      </c>
      <c r="G41" s="1"/>
      <c r="H41" s="3"/>
      <c r="I41" s="1" t="s">
        <v>58</v>
      </c>
      <c r="J41" s="45" t="s">
        <v>80</v>
      </c>
      <c r="M41" s="1"/>
      <c r="N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3.2" x14ac:dyDescent="0.25">
      <c r="A42" s="4"/>
      <c r="B42" s="1"/>
      <c r="C42" s="1"/>
      <c r="D42" s="1"/>
      <c r="E42" s="17"/>
      <c r="F42" s="1"/>
      <c r="G42" s="1"/>
      <c r="H42" s="3"/>
      <c r="I42" s="18"/>
      <c r="M42" s="1"/>
      <c r="N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3.2" x14ac:dyDescent="0.25">
      <c r="A43" s="4" t="s">
        <v>43</v>
      </c>
      <c r="B43" s="1" t="s">
        <v>56</v>
      </c>
      <c r="C43" s="5" t="s">
        <v>81</v>
      </c>
      <c r="D43" s="1">
        <v>1</v>
      </c>
      <c r="E43" s="6">
        <v>49.99</v>
      </c>
      <c r="F43" s="6">
        <f t="shared" ref="F43:F44" si="4">(D43*E43)</f>
        <v>49.99</v>
      </c>
      <c r="G43" s="1"/>
      <c r="H43" s="3"/>
      <c r="I43" s="1" t="s">
        <v>58</v>
      </c>
      <c r="J43" s="45" t="s">
        <v>82</v>
      </c>
      <c r="M43" s="1"/>
      <c r="N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26.4" x14ac:dyDescent="0.25">
      <c r="A44" s="4"/>
      <c r="B44" s="1" t="s">
        <v>56</v>
      </c>
      <c r="C44" s="5" t="s">
        <v>83</v>
      </c>
      <c r="D44" s="1">
        <v>1</v>
      </c>
      <c r="E44" s="6">
        <v>7.29</v>
      </c>
      <c r="F44" s="6">
        <f t="shared" si="4"/>
        <v>7.29</v>
      </c>
      <c r="G44" s="1" t="s">
        <v>84</v>
      </c>
      <c r="H44" s="3"/>
      <c r="I44" s="1" t="s">
        <v>58</v>
      </c>
      <c r="J44" s="45" t="s">
        <v>85</v>
      </c>
      <c r="M44" s="1"/>
      <c r="N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3.2" x14ac:dyDescent="0.25">
      <c r="A45" s="4"/>
      <c r="B45" s="1"/>
      <c r="C45" s="1"/>
      <c r="D45" s="1"/>
      <c r="E45" s="6"/>
      <c r="F45" s="1"/>
      <c r="G45" s="1"/>
      <c r="H45" s="3"/>
      <c r="I45" s="1"/>
      <c r="M45" s="1"/>
      <c r="N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3.2" x14ac:dyDescent="0.25">
      <c r="A46" s="4" t="s">
        <v>86</v>
      </c>
      <c r="B46" s="1"/>
      <c r="C46" s="5" t="s">
        <v>87</v>
      </c>
      <c r="D46" s="1">
        <v>1</v>
      </c>
      <c r="E46" s="16">
        <v>0</v>
      </c>
      <c r="F46" s="6">
        <f t="shared" ref="F46:F61" si="5">(D46*E46)</f>
        <v>0</v>
      </c>
      <c r="G46" s="1"/>
      <c r="H46" s="3"/>
      <c r="I46" s="1" t="s">
        <v>58</v>
      </c>
      <c r="M46" s="1"/>
      <c r="N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3.2" x14ac:dyDescent="0.25">
      <c r="A47" s="4"/>
      <c r="B47" s="1" t="s">
        <v>56</v>
      </c>
      <c r="C47" s="5" t="s">
        <v>88</v>
      </c>
      <c r="D47" s="1">
        <v>1</v>
      </c>
      <c r="E47" s="6">
        <v>12.99</v>
      </c>
      <c r="F47" s="6">
        <f t="shared" si="5"/>
        <v>12.99</v>
      </c>
      <c r="G47" s="1"/>
      <c r="H47" s="3"/>
      <c r="I47" s="1" t="s">
        <v>58</v>
      </c>
      <c r="J47" s="45" t="s">
        <v>89</v>
      </c>
      <c r="M47" s="1"/>
      <c r="N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3.2" x14ac:dyDescent="0.25">
      <c r="A48" s="4"/>
      <c r="B48" s="1" t="s">
        <v>56</v>
      </c>
      <c r="C48" s="5" t="s">
        <v>90</v>
      </c>
      <c r="D48" s="1">
        <v>1</v>
      </c>
      <c r="E48" s="6">
        <v>6.98</v>
      </c>
      <c r="F48" s="6">
        <f t="shared" si="5"/>
        <v>6.98</v>
      </c>
      <c r="G48" s="1" t="s">
        <v>91</v>
      </c>
      <c r="H48" s="3"/>
      <c r="I48" s="1" t="s">
        <v>58</v>
      </c>
      <c r="J48" s="45" t="s">
        <v>92</v>
      </c>
      <c r="K48" s="7"/>
      <c r="M48" s="1"/>
      <c r="N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3.2" x14ac:dyDescent="0.25">
      <c r="A49" s="4"/>
      <c r="B49" s="1" t="s">
        <v>56</v>
      </c>
      <c r="C49" s="5" t="s">
        <v>93</v>
      </c>
      <c r="D49" s="1">
        <v>1</v>
      </c>
      <c r="E49" s="6">
        <v>29.75</v>
      </c>
      <c r="F49" s="6">
        <f t="shared" si="5"/>
        <v>29.75</v>
      </c>
      <c r="G49" s="4"/>
      <c r="H49" s="3"/>
      <c r="I49" s="1" t="s">
        <v>58</v>
      </c>
      <c r="J49" s="45" t="s">
        <v>94</v>
      </c>
      <c r="M49" s="1"/>
      <c r="N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26.4" x14ac:dyDescent="0.25">
      <c r="A50" s="4"/>
      <c r="B50" s="1" t="s">
        <v>56</v>
      </c>
      <c r="C50" s="5" t="s">
        <v>95</v>
      </c>
      <c r="D50" s="1">
        <v>1</v>
      </c>
      <c r="E50" s="6">
        <v>9.99</v>
      </c>
      <c r="F50" s="6">
        <f t="shared" si="5"/>
        <v>9.99</v>
      </c>
      <c r="G50" s="1" t="s">
        <v>96</v>
      </c>
      <c r="H50" s="3"/>
      <c r="I50" s="1" t="s">
        <v>58</v>
      </c>
      <c r="J50" s="45" t="s">
        <v>97</v>
      </c>
      <c r="N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ht="13.8" thickBot="1" x14ac:dyDescent="0.3">
      <c r="A51" s="4"/>
      <c r="B51" s="1" t="s">
        <v>56</v>
      </c>
      <c r="C51" s="5" t="s">
        <v>98</v>
      </c>
      <c r="D51" s="1">
        <v>1</v>
      </c>
      <c r="E51" s="6">
        <v>7.99</v>
      </c>
      <c r="F51" s="6">
        <f t="shared" si="5"/>
        <v>7.99</v>
      </c>
      <c r="G51" s="1" t="s">
        <v>99</v>
      </c>
      <c r="H51" s="3"/>
      <c r="I51" s="1" t="s">
        <v>58</v>
      </c>
      <c r="J51" s="45" t="s">
        <v>100</v>
      </c>
      <c r="N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ht="15.75" customHeight="1" thickBot="1" x14ac:dyDescent="0.3">
      <c r="A52" s="4"/>
      <c r="B52" s="1" t="s">
        <v>56</v>
      </c>
      <c r="C52" s="5" t="s">
        <v>101</v>
      </c>
      <c r="D52" s="1">
        <v>1</v>
      </c>
      <c r="E52" s="6">
        <v>29.99</v>
      </c>
      <c r="F52" s="6">
        <f t="shared" si="5"/>
        <v>29.99</v>
      </c>
      <c r="G52" s="1" t="s">
        <v>102</v>
      </c>
      <c r="H52" s="3"/>
      <c r="I52" s="1" t="s">
        <v>58</v>
      </c>
      <c r="J52" s="45" t="s">
        <v>103</v>
      </c>
      <c r="T52" s="34"/>
      <c r="U52" s="34" t="s">
        <v>58</v>
      </c>
      <c r="V52" s="34" t="s">
        <v>179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13.8" x14ac:dyDescent="0.25">
      <c r="A53" s="36" t="s">
        <v>180</v>
      </c>
      <c r="B53" s="36" t="s">
        <v>56</v>
      </c>
      <c r="C53" s="36" t="s">
        <v>104</v>
      </c>
      <c r="D53" s="36">
        <v>1</v>
      </c>
      <c r="E53" s="37">
        <v>19.989999999999998</v>
      </c>
      <c r="F53" s="37">
        <f t="shared" si="5"/>
        <v>19.989999999999998</v>
      </c>
      <c r="G53" s="36"/>
      <c r="H53" s="38"/>
      <c r="I53" s="36" t="s">
        <v>58</v>
      </c>
      <c r="J53" s="45" t="s">
        <v>105</v>
      </c>
      <c r="N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ht="15.75" customHeight="1" x14ac:dyDescent="0.25">
      <c r="A54" s="4"/>
      <c r="B54" t="s">
        <v>56</v>
      </c>
      <c r="C54" s="5" t="s">
        <v>178</v>
      </c>
      <c r="D54">
        <v>1</v>
      </c>
      <c r="E54" s="35">
        <v>14.3</v>
      </c>
      <c r="F54" s="35">
        <v>14.3</v>
      </c>
      <c r="I54" t="s">
        <v>58</v>
      </c>
      <c r="J54" s="45" t="s">
        <v>179</v>
      </c>
      <c r="N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ht="39.6" x14ac:dyDescent="0.25">
      <c r="A55" s="4"/>
      <c r="B55" s="1" t="s">
        <v>56</v>
      </c>
      <c r="C55" s="5" t="s">
        <v>106</v>
      </c>
      <c r="D55" s="1">
        <v>1</v>
      </c>
      <c r="E55" s="6">
        <v>9.99</v>
      </c>
      <c r="F55" s="6">
        <f t="shared" si="5"/>
        <v>9.99</v>
      </c>
      <c r="G55" s="1" t="s">
        <v>107</v>
      </c>
      <c r="H55" s="3"/>
      <c r="I55" s="1" t="s">
        <v>58</v>
      </c>
      <c r="J55" s="45" t="s">
        <v>108</v>
      </c>
      <c r="N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ht="26.4" x14ac:dyDescent="0.25">
      <c r="A56" s="4"/>
      <c r="B56" s="1" t="s">
        <v>56</v>
      </c>
      <c r="C56" s="5" t="s">
        <v>109</v>
      </c>
      <c r="D56" s="1">
        <v>1</v>
      </c>
      <c r="E56" s="6">
        <v>7.64</v>
      </c>
      <c r="F56" s="6">
        <f t="shared" si="5"/>
        <v>7.64</v>
      </c>
      <c r="G56" s="1" t="s">
        <v>110</v>
      </c>
      <c r="H56" s="3"/>
      <c r="I56" s="1" t="s">
        <v>58</v>
      </c>
      <c r="J56" s="45" t="s">
        <v>111</v>
      </c>
      <c r="N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13.2" x14ac:dyDescent="0.25">
      <c r="A57" s="4"/>
      <c r="B57" s="1" t="s">
        <v>56</v>
      </c>
      <c r="C57" s="5" t="s">
        <v>112</v>
      </c>
      <c r="D57" s="1">
        <v>1</v>
      </c>
      <c r="E57" s="6">
        <v>6.99</v>
      </c>
      <c r="F57" s="6">
        <f t="shared" si="5"/>
        <v>6.99</v>
      </c>
      <c r="G57" s="1"/>
      <c r="H57" s="3"/>
      <c r="I57" s="1" t="s">
        <v>58</v>
      </c>
      <c r="J57" s="45" t="s">
        <v>113</v>
      </c>
      <c r="N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26.4" x14ac:dyDescent="0.25">
      <c r="A58" s="4"/>
      <c r="B58" s="1" t="s">
        <v>56</v>
      </c>
      <c r="C58" s="5" t="s">
        <v>114</v>
      </c>
      <c r="D58" s="1">
        <v>1</v>
      </c>
      <c r="E58" s="6">
        <v>19.989999999999998</v>
      </c>
      <c r="F58" s="6">
        <f t="shared" si="5"/>
        <v>19.989999999999998</v>
      </c>
      <c r="G58" s="1" t="s">
        <v>115</v>
      </c>
      <c r="H58" s="3"/>
      <c r="I58" s="1" t="s">
        <v>58</v>
      </c>
      <c r="J58" s="45" t="s">
        <v>116</v>
      </c>
      <c r="N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13.2" x14ac:dyDescent="0.25">
      <c r="A59" s="4"/>
      <c r="B59" s="1" t="s">
        <v>56</v>
      </c>
      <c r="C59" s="5" t="s">
        <v>117</v>
      </c>
      <c r="D59" s="1">
        <v>1</v>
      </c>
      <c r="E59" s="6">
        <v>32.5</v>
      </c>
      <c r="F59" s="6">
        <f t="shared" si="5"/>
        <v>32.5</v>
      </c>
      <c r="G59" s="1"/>
      <c r="H59" s="3"/>
      <c r="I59" s="1" t="s">
        <v>58</v>
      </c>
      <c r="J59" s="45" t="s">
        <v>118</v>
      </c>
      <c r="N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ht="13.2" x14ac:dyDescent="0.25">
      <c r="A60" s="4"/>
      <c r="B60" s="1" t="s">
        <v>56</v>
      </c>
      <c r="C60" s="5" t="s">
        <v>119</v>
      </c>
      <c r="D60" s="1">
        <v>1</v>
      </c>
      <c r="E60" s="6">
        <v>12.99</v>
      </c>
      <c r="F60" s="6">
        <f t="shared" si="5"/>
        <v>12.99</v>
      </c>
      <c r="G60" s="1"/>
      <c r="H60" s="3"/>
      <c r="I60" s="1" t="s">
        <v>58</v>
      </c>
      <c r="J60" s="45" t="s">
        <v>120</v>
      </c>
      <c r="N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13.2" x14ac:dyDescent="0.25">
      <c r="A61" s="4"/>
      <c r="B61" s="1" t="s">
        <v>56</v>
      </c>
      <c r="C61" s="5" t="s">
        <v>121</v>
      </c>
      <c r="D61" s="1">
        <v>1</v>
      </c>
      <c r="E61" s="6">
        <v>8.48</v>
      </c>
      <c r="F61" s="6">
        <f t="shared" si="5"/>
        <v>8.48</v>
      </c>
      <c r="G61" s="1"/>
      <c r="H61" s="3"/>
      <c r="I61" s="1" t="s">
        <v>58</v>
      </c>
      <c r="J61" s="45" t="s">
        <v>122</v>
      </c>
      <c r="N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ht="13.2" x14ac:dyDescent="0.25">
      <c r="A62" s="4"/>
      <c r="B62" s="1"/>
      <c r="C62" s="1"/>
      <c r="D62" s="1"/>
      <c r="E62" s="6"/>
      <c r="F62" s="1"/>
      <c r="G62" s="1"/>
      <c r="H62" s="3"/>
      <c r="I62" s="1"/>
      <c r="N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ht="13.2" x14ac:dyDescent="0.25">
      <c r="A63" s="4" t="s">
        <v>47</v>
      </c>
      <c r="B63" s="10"/>
      <c r="C63" s="10" t="s">
        <v>123</v>
      </c>
      <c r="D63" s="1"/>
      <c r="E63" s="6"/>
      <c r="F63" s="1"/>
      <c r="G63" s="1"/>
      <c r="H63" s="3"/>
      <c r="I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ht="13.2" x14ac:dyDescent="0.25">
      <c r="A64" s="4"/>
      <c r="B64" s="1" t="s">
        <v>56</v>
      </c>
      <c r="C64" s="5" t="s">
        <v>124</v>
      </c>
      <c r="D64" s="1">
        <v>1</v>
      </c>
      <c r="E64" s="6">
        <v>25</v>
      </c>
      <c r="F64" s="6">
        <f t="shared" ref="F64:F79" si="6">(D64*E64)</f>
        <v>25</v>
      </c>
      <c r="G64" s="1"/>
      <c r="H64" s="3"/>
      <c r="I64" s="1" t="s">
        <v>58</v>
      </c>
      <c r="J64" s="45" t="s">
        <v>125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ht="13.2" x14ac:dyDescent="0.25">
      <c r="A65" s="4"/>
      <c r="B65" s="1" t="s">
        <v>56</v>
      </c>
      <c r="C65" s="5" t="s">
        <v>126</v>
      </c>
      <c r="D65" s="1">
        <v>1</v>
      </c>
      <c r="E65" s="6">
        <v>29.99</v>
      </c>
      <c r="F65" s="6">
        <f t="shared" si="6"/>
        <v>29.99</v>
      </c>
      <c r="G65" s="1"/>
      <c r="H65" s="3"/>
      <c r="I65" s="1" t="s">
        <v>58</v>
      </c>
      <c r="J65" s="45" t="s">
        <v>127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ht="13.2" x14ac:dyDescent="0.25">
      <c r="A66" s="4"/>
      <c r="B66" s="1"/>
      <c r="C66" s="5" t="s">
        <v>128</v>
      </c>
      <c r="D66" s="1">
        <v>1</v>
      </c>
      <c r="E66" s="6">
        <v>0</v>
      </c>
      <c r="F66" s="6">
        <f t="shared" si="6"/>
        <v>0</v>
      </c>
      <c r="G66" s="1"/>
      <c r="H66" s="3">
        <v>0.1</v>
      </c>
      <c r="I66" s="1" t="s">
        <v>58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ht="13.2" x14ac:dyDescent="0.25">
      <c r="A67" s="4"/>
      <c r="B67" s="1" t="s">
        <v>56</v>
      </c>
      <c r="C67" s="5" t="s">
        <v>129</v>
      </c>
      <c r="D67" s="1">
        <v>1</v>
      </c>
      <c r="E67" s="6">
        <v>11.99</v>
      </c>
      <c r="F67" s="6">
        <f t="shared" si="6"/>
        <v>11.99</v>
      </c>
      <c r="G67" s="1"/>
      <c r="H67" s="3"/>
      <c r="I67" s="1" t="s">
        <v>58</v>
      </c>
      <c r="J67" s="45" t="s">
        <v>130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ht="13.2" x14ac:dyDescent="0.25">
      <c r="A68" s="4"/>
      <c r="B68" s="1" t="s">
        <v>56</v>
      </c>
      <c r="C68" s="5" t="s">
        <v>131</v>
      </c>
      <c r="D68" s="1">
        <v>1</v>
      </c>
      <c r="E68" s="6">
        <v>29.99</v>
      </c>
      <c r="F68" s="6">
        <f t="shared" si="6"/>
        <v>29.99</v>
      </c>
      <c r="G68" s="1"/>
      <c r="H68" s="3"/>
      <c r="I68" s="1" t="s">
        <v>58</v>
      </c>
      <c r="J68" s="45" t="s">
        <v>132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ht="13.2" x14ac:dyDescent="0.25">
      <c r="A69" s="4"/>
      <c r="B69" s="1" t="s">
        <v>56</v>
      </c>
      <c r="C69" s="5" t="s">
        <v>133</v>
      </c>
      <c r="D69" s="1">
        <v>1</v>
      </c>
      <c r="E69" s="6">
        <v>9.98</v>
      </c>
      <c r="F69" s="6">
        <f t="shared" si="6"/>
        <v>9.98</v>
      </c>
      <c r="G69" s="1"/>
      <c r="H69" s="3"/>
      <c r="I69" s="1" t="s">
        <v>58</v>
      </c>
      <c r="J69" s="45" t="s">
        <v>134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ht="13.8" x14ac:dyDescent="0.25">
      <c r="A70" s="36" t="s">
        <v>180</v>
      </c>
      <c r="B70" s="36"/>
      <c r="C70" s="36" t="s">
        <v>135</v>
      </c>
      <c r="D70" s="36">
        <v>1</v>
      </c>
      <c r="E70" s="37">
        <v>0</v>
      </c>
      <c r="F70" s="37">
        <f t="shared" si="6"/>
        <v>0</v>
      </c>
      <c r="G70" s="36"/>
      <c r="H70" s="38"/>
      <c r="I70" s="36" t="s">
        <v>58</v>
      </c>
      <c r="J70" s="46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ht="13.2" x14ac:dyDescent="0.25">
      <c r="A71" s="4"/>
      <c r="B71" s="1" t="s">
        <v>56</v>
      </c>
      <c r="C71" s="5" t="s">
        <v>181</v>
      </c>
      <c r="D71" s="1">
        <v>1</v>
      </c>
      <c r="E71" s="6">
        <v>15.99</v>
      </c>
      <c r="F71" s="6">
        <f t="shared" si="6"/>
        <v>15.99</v>
      </c>
      <c r="G71" s="1"/>
      <c r="H71" s="3"/>
      <c r="I71" s="1" t="s">
        <v>58</v>
      </c>
      <c r="J71" s="45" t="s">
        <v>137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ht="13.2" x14ac:dyDescent="0.25">
      <c r="A72" s="4"/>
      <c r="B72" s="1" t="s">
        <v>56</v>
      </c>
      <c r="C72" s="5" t="s">
        <v>138</v>
      </c>
      <c r="D72" s="1">
        <v>1</v>
      </c>
      <c r="E72" s="6">
        <v>2.21</v>
      </c>
      <c r="F72" s="6">
        <f t="shared" si="6"/>
        <v>2.21</v>
      </c>
      <c r="G72" s="1"/>
      <c r="H72" s="3"/>
      <c r="I72" s="1" t="s">
        <v>58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ht="13.2" x14ac:dyDescent="0.25">
      <c r="A73" s="1"/>
      <c r="B73" s="1" t="s">
        <v>56</v>
      </c>
      <c r="C73" s="5" t="s">
        <v>139</v>
      </c>
      <c r="D73" s="1">
        <v>1</v>
      </c>
      <c r="E73" s="6">
        <v>5.85</v>
      </c>
      <c r="F73" s="6">
        <f t="shared" si="6"/>
        <v>5.85</v>
      </c>
      <c r="G73" s="1"/>
      <c r="H73" s="3"/>
      <c r="I73" s="1" t="s">
        <v>58</v>
      </c>
      <c r="J73" s="45" t="s">
        <v>140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ht="13.8" x14ac:dyDescent="0.25">
      <c r="A74" s="36" t="s">
        <v>180</v>
      </c>
      <c r="B74" s="36" t="s">
        <v>56</v>
      </c>
      <c r="C74" s="36" t="s">
        <v>141</v>
      </c>
      <c r="D74" s="36">
        <v>1</v>
      </c>
      <c r="E74" s="37">
        <f>0.68*20</f>
        <v>13.600000000000001</v>
      </c>
      <c r="F74" s="37">
        <f t="shared" si="6"/>
        <v>13.600000000000001</v>
      </c>
      <c r="G74" s="36"/>
      <c r="H74" s="38"/>
      <c r="I74" s="36" t="s">
        <v>58</v>
      </c>
      <c r="J74" s="46" t="s">
        <v>142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ht="13.2" x14ac:dyDescent="0.25">
      <c r="A75" s="1"/>
      <c r="B75" s="1" t="s">
        <v>56</v>
      </c>
      <c r="C75" s="5" t="s">
        <v>143</v>
      </c>
      <c r="D75" s="1">
        <v>1</v>
      </c>
      <c r="E75" s="6">
        <v>8.99</v>
      </c>
      <c r="F75" s="6">
        <f t="shared" si="6"/>
        <v>8.99</v>
      </c>
      <c r="G75" s="1"/>
      <c r="H75" s="3"/>
      <c r="I75" s="1" t="s">
        <v>58</v>
      </c>
      <c r="J75" s="45" t="s">
        <v>144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ht="13.2" x14ac:dyDescent="0.25">
      <c r="A76" s="1"/>
      <c r="B76" s="1" t="s">
        <v>56</v>
      </c>
      <c r="C76" s="5" t="s">
        <v>145</v>
      </c>
      <c r="D76" s="1">
        <v>1</v>
      </c>
      <c r="E76" s="6">
        <v>50</v>
      </c>
      <c r="F76" s="6">
        <f t="shared" si="6"/>
        <v>50</v>
      </c>
      <c r="G76" s="1"/>
      <c r="H76" s="3"/>
      <c r="I76" s="1" t="s">
        <v>58</v>
      </c>
      <c r="J76" s="45" t="s">
        <v>146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ht="13.2" x14ac:dyDescent="0.25">
      <c r="A77" s="1"/>
      <c r="B77" s="1" t="s">
        <v>56</v>
      </c>
      <c r="C77" s="9" t="s">
        <v>147</v>
      </c>
      <c r="D77" s="1">
        <v>1</v>
      </c>
      <c r="E77" s="6">
        <v>17.989999999999998</v>
      </c>
      <c r="F77" s="6">
        <f t="shared" si="6"/>
        <v>17.989999999999998</v>
      </c>
      <c r="G77" s="1"/>
      <c r="I77" t="s">
        <v>58</v>
      </c>
      <c r="J77" s="45" t="s">
        <v>148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ht="13.2" x14ac:dyDescent="0.25">
      <c r="A78" s="1"/>
      <c r="B78" s="1" t="s">
        <v>56</v>
      </c>
      <c r="C78" s="9" t="s">
        <v>149</v>
      </c>
      <c r="D78" s="1">
        <v>1</v>
      </c>
      <c r="E78" s="6">
        <v>29.99</v>
      </c>
      <c r="F78" s="6">
        <f t="shared" si="6"/>
        <v>29.99</v>
      </c>
      <c r="G78" s="1"/>
      <c r="I78" t="s">
        <v>58</v>
      </c>
      <c r="J78" s="45" t="s">
        <v>150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ht="26.4" x14ac:dyDescent="0.25">
      <c r="B79" s="1" t="s">
        <v>56</v>
      </c>
      <c r="C79" s="9" t="s">
        <v>151</v>
      </c>
      <c r="D79" s="1">
        <v>1</v>
      </c>
      <c r="E79" s="6">
        <v>19.989999999999998</v>
      </c>
      <c r="F79" s="6">
        <f t="shared" si="6"/>
        <v>19.989999999999998</v>
      </c>
      <c r="G79" s="1" t="s">
        <v>152</v>
      </c>
      <c r="I79" t="s">
        <v>58</v>
      </c>
      <c r="J79" s="45" t="s">
        <v>153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ht="13.8" x14ac:dyDescent="0.25">
      <c r="L80" s="1"/>
      <c r="M80" s="1"/>
      <c r="N80" s="1"/>
      <c r="O80" s="1"/>
      <c r="P80" s="1"/>
      <c r="Q80" s="1"/>
      <c r="R80" s="6"/>
      <c r="S80" s="19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ht="13.8" x14ac:dyDescent="0.25">
      <c r="L81" s="1"/>
      <c r="M81" s="1"/>
      <c r="N81" s="1"/>
      <c r="O81" s="1"/>
      <c r="P81" s="1"/>
      <c r="Q81" s="1"/>
      <c r="R81" s="6"/>
      <c r="S81" s="19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ht="13.2" x14ac:dyDescent="0.25">
      <c r="L82" s="1"/>
      <c r="M82" s="1"/>
      <c r="N82" s="1"/>
      <c r="O82" s="1"/>
      <c r="P82" s="1"/>
      <c r="Q82" s="1"/>
      <c r="R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ht="13.2" x14ac:dyDescent="0.25">
      <c r="L83" s="1"/>
      <c r="M83" s="1"/>
      <c r="N83" s="1"/>
      <c r="O83" s="1"/>
      <c r="P83" s="1"/>
      <c r="Q83" s="1"/>
      <c r="R83" s="6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ht="13.2" x14ac:dyDescent="0.25">
      <c r="K84" s="1"/>
      <c r="L84" s="1"/>
      <c r="M84" s="1"/>
      <c r="N84" s="1"/>
      <c r="O84" s="1"/>
      <c r="P84" s="1"/>
      <c r="Q84" s="1"/>
      <c r="R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ht="13.2" x14ac:dyDescent="0.25">
      <c r="K85" s="1"/>
      <c r="L85" s="1"/>
      <c r="M85" s="1"/>
      <c r="N85" s="1"/>
      <c r="O85" s="1"/>
      <c r="P85" s="1"/>
      <c r="Q85" s="1"/>
      <c r="R85" s="17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ht="13.2" x14ac:dyDescent="0.25">
      <c r="K86" s="1"/>
      <c r="L86" s="1"/>
      <c r="M86" s="1"/>
      <c r="N86" s="1"/>
      <c r="O86" s="1"/>
      <c r="P86" s="1"/>
      <c r="Q86" s="1"/>
      <c r="R86" s="17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ht="13.2" x14ac:dyDescent="0.25">
      <c r="A87" s="1"/>
      <c r="B87" s="1"/>
      <c r="C87" s="1"/>
      <c r="D87" s="1"/>
      <c r="E87" s="1"/>
      <c r="G87" s="1"/>
      <c r="H87" s="1"/>
      <c r="I87" s="1"/>
      <c r="J87" s="4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4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4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4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4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4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4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4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4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4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4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4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4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4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4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4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4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4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4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4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4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4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4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4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4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4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4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4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4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4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4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4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4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4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4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4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4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4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4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4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4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4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4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4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4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4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4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4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4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4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4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4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4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4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4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4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4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4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4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4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4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4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4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4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4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4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4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4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4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4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4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4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4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4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4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4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4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4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4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4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4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4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4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4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4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4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4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4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4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4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4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4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4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4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4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4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4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4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4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4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4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4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4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4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4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4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4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4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4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4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4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4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4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4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4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4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4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4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4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4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4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4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4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4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4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4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4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4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4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4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4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4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4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4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4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4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4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4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4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4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4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4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4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4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4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4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4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4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4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4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4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4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4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4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4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4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4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4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4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4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4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4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4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4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4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4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4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4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4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4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4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4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4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4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4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4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4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4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4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4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4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4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4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4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4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4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4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4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4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4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4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4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4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4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4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4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4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4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4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4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4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4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4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4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4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4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4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4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4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4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4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4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4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4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4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4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4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4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4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4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4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4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4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4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4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4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4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4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4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4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4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4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4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4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4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4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4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4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4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4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4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4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4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4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4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4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4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4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4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4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4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4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4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4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4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4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4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4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4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4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4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4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4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4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4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4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4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4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4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4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4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4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4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4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4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4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4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4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4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4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4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4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4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4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4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4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4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4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4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4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4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4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4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spans="1:48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4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 spans="1:48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4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 spans="1:48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4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 spans="1:48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4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 spans="1:48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4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 spans="1:48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4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 spans="1:48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4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 spans="1:48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4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 spans="1:48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4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 spans="1:48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4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 spans="1:48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4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 spans="1:48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4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 spans="1:48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4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 spans="1:48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4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 spans="1:48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4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 spans="1:48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4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 spans="1:48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4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 spans="1:48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4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 spans="1:48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4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 spans="1:48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4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 spans="1:48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4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 spans="1:48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4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 spans="1:48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4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 spans="1:48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4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 spans="1:48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4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 spans="1:48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4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 spans="1:48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4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 spans="1:48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4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 spans="1:48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4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 spans="1:48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4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 spans="1:48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4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 spans="1:48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4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 spans="1:48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4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 spans="1:48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4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 spans="1:48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4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 spans="1:48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4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 spans="1:48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4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 spans="1:48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4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 spans="1:48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4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 spans="1:48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4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 spans="1:48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4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 spans="1:48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4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 spans="1:48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4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 spans="1:48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4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 spans="1:48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4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 spans="1:48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4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 spans="1:48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4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 spans="1:48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4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 spans="1:48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4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 spans="1:48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4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 spans="1:48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4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 spans="1:48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4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 spans="1:48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4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 spans="1:48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4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 spans="1:48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4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 spans="1:48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4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 spans="1:48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4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 spans="1:48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4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 spans="1:48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4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 spans="1:48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4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 spans="1:48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4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 spans="1:48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4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 spans="1:48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4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 spans="1:48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4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 spans="1:48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4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 spans="1:48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4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 spans="1:48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4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 spans="1:48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4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 spans="1:48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4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 spans="1:48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4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 spans="1:48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4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 spans="1:48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4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 spans="1:48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4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 spans="1:48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4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 spans="1:48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4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 spans="1:48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4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 spans="1:48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4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 spans="1:48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4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 spans="1:48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4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 spans="1:48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4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 spans="1:48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4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 spans="1:48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4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 spans="1:48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4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 spans="1:48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4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 spans="1:48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4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 spans="1:48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4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 spans="1:48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4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 spans="1:48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4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 spans="1:48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4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 spans="1:48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4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 spans="1:48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4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 spans="1:48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4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 spans="1:48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4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 spans="1:48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4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 spans="1:48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4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 spans="1:48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4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 spans="1:48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4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 spans="1:48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4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 spans="1:48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4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 spans="1:48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4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 spans="1:48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4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 spans="1:48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4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 spans="1:48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4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 spans="1:48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4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 spans="1:48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4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 spans="1:48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4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 spans="1:48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4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 spans="1:48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4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 spans="1:48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4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 spans="1:48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4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 spans="1:48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4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 spans="1:48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4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 spans="1:48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4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 spans="1:48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4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 spans="1:48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4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 spans="1:48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4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 spans="1:48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4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 spans="1:48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4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 spans="1:48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4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 spans="1:48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4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 spans="1:48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4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 spans="1:48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4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 spans="1:48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4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 spans="1:48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4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 spans="1:48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4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 spans="1:48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4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 spans="1:48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4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 spans="1:48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4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 spans="1:48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4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 spans="1:48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4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 spans="1:48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4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 spans="1:48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4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 spans="1:48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4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 spans="1:48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4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 spans="1:48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4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 spans="1:48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4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 spans="1:48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4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 spans="1:48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4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 spans="1:48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4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 spans="1:48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4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 spans="1:48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4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 spans="1:48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4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 spans="1:48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4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 spans="1:48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4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 spans="1:48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4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 spans="1:48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4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 spans="1:48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4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 spans="1:48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4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 spans="1:48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4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 spans="1:48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4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 spans="1:48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4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 spans="1:48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4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 spans="1:48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4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 spans="1:48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4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 spans="1:48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4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 spans="1:48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4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 spans="1:48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4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 spans="1:48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4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 spans="1:48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4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 spans="1:48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4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 spans="1:48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4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 spans="1:48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4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 spans="1:48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4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 spans="1:48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4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 spans="1:48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4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 spans="1:48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4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 spans="1:48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4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 spans="1:48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4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 spans="1:48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4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 spans="1:48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4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 spans="1:48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4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 spans="1:48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4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 spans="1:48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4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 spans="1:48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4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 spans="1:48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4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 spans="1:48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4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 spans="1:48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4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 spans="1:48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4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 spans="1:48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4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 spans="1:48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4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 spans="1:48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4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 spans="1:48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4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 spans="1:48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4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 spans="1:48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4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 spans="1:48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4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 spans="1:48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4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 spans="1:48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4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 spans="1:48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4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 spans="1:48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4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 spans="1:48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4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 spans="1:48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4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 spans="1:48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4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 spans="1:48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4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 spans="1:48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4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 spans="1:48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4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 spans="1:48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4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 spans="1:48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4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 spans="1:48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4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 spans="1:48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4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 spans="1:48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4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 spans="1:48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4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 spans="1:48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4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 spans="1:48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4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 spans="1:48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4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 spans="1:48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4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 spans="1:48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4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 spans="1:48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4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 spans="1:48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4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 spans="1:48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4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 spans="1:48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4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 spans="1:48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4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 spans="1:48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4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 spans="1:48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4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 spans="1:48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4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 spans="1:48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4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 spans="1:48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4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 spans="1:48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4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 spans="1:48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4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 spans="1:48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4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 spans="1:48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4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 spans="1:48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4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 spans="1:48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4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 spans="1:48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4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 spans="1:48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4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 spans="1:48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4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 spans="1:48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4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 spans="1:48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4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 spans="1:48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4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 spans="1:48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4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 spans="1:48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4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 spans="1:48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4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 spans="1:48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4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 spans="1:48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4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 spans="1:48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4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 spans="1:48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4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 spans="1:48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4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 spans="1:48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4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 spans="1:48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4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 spans="1:48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4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 spans="1:48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4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 spans="1:48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4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 spans="1:48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4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 spans="1:48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4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 spans="1:48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4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 spans="1:48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4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 spans="1:48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4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 spans="1:48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4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 spans="1:48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4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 spans="1:48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4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 spans="1:48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4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 spans="1:48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4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 spans="1:48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4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 spans="1:48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4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 spans="1:48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4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 spans="1:48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4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 spans="1:48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4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 spans="1:48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4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 spans="1:48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4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 spans="1:48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4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 spans="1:48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4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 spans="1:48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4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 spans="1:48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4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 spans="1:48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4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 spans="1:48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4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 spans="1:48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4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 spans="1:48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4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 spans="1:48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4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 spans="1:48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4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 spans="1:48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4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 spans="1:48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4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 spans="1:48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4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 spans="1:48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4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 spans="1:48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4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 spans="1:48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4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 spans="1:48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4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 spans="1:48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4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 spans="1:48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4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 spans="1:48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4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 spans="1:48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4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 spans="1:48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4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 spans="1:48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4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 spans="1:48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4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 spans="1:48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4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 spans="1:48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4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 spans="1:48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4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 spans="1:48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4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 spans="1:48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4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 spans="1:48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4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 spans="1:48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4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 spans="1:48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4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 spans="1:48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4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 spans="1:48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4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 spans="1:48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4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 spans="1:48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4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 spans="1:48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4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 spans="1:48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4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 spans="1:48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4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 spans="1:48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4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 spans="1:48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4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 spans="1:48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4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 spans="1:48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4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 spans="1:48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4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 spans="1:48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4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 spans="1:48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4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 spans="1:48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4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 spans="1:48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4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 spans="1:48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4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 spans="1:48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4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 spans="1:48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4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 spans="1:48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4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 spans="1:48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4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 spans="1:48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4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 spans="1:48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4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 spans="1:48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4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 spans="1:48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4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 spans="1:48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4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 spans="1:48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4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 spans="1:48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4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 spans="1:48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4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 spans="1:48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4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 spans="1:48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4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 spans="1:48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4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 spans="1:48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4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 spans="1:48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4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 spans="1:48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4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 spans="1:48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4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 spans="1:48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4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 spans="1:48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4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 spans="1:48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4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 spans="1:48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4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 spans="1:48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4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 spans="1:48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4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 spans="1:48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4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 spans="1:48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4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 spans="1:48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4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 spans="1:48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4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 spans="1:48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4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 spans="1:48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4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 spans="1:48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4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 spans="1:48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4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 spans="1:48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4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 spans="1:48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4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 spans="1:48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4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 spans="1:48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4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 spans="1:48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4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 spans="1:48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4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 spans="1:48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4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 spans="1:48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4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 spans="1:48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4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 spans="1:48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4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 spans="1:48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4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 spans="1:48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4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 spans="1:48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4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 spans="1:48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4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 spans="1:48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4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 spans="1:48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4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 spans="1:48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4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 spans="1:48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4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 spans="1:48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4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 spans="1:48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4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 spans="1:48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4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 spans="1:48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4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 spans="1:48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4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 spans="1:48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4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 spans="1:48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4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 spans="1:48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4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 spans="1:48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4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 spans="1:48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4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 spans="1:48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4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 spans="1:48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4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 spans="1:48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4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 spans="1:48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4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 spans="1:48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4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 spans="1:48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4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 spans="1:48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4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 spans="1:48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4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 spans="1:48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4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 spans="1:48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4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 spans="1:48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4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 spans="1:48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4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 spans="1:48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4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 spans="1:48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4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 spans="1:48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4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 spans="1:48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4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 spans="1:48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4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 spans="1:48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4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 spans="1:48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4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 spans="1:48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4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 spans="1:48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4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 spans="1:48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4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 spans="1:48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4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 spans="1:48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4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 spans="1:48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4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 spans="1:48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4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 spans="1:48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4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 spans="1:48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4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 spans="1:48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4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 spans="1:48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4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 spans="1:48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4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 spans="1:48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4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 spans="1:48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4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 spans="1:48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4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 spans="1:48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4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 spans="1:48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4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 spans="1:48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4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 spans="1:48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4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 spans="1:48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4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 spans="1:48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4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 spans="1:48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4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 spans="1:48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4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 spans="1:48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4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 spans="1:48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4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 spans="1:48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4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 spans="1:48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4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 spans="1:48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4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 spans="1:48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4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 spans="1:48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4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 spans="1:48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4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 spans="1:48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4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 spans="1:48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4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 spans="1:48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4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 spans="1:48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4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 spans="1:48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4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 spans="1:48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4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 spans="1:48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4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 spans="1:48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4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 spans="1:48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4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 spans="1:48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4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 spans="1:48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4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 spans="1:48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4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 spans="1:48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4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 spans="1:48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4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 spans="1:48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4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 spans="1:48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4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 spans="1:48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4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 spans="1:48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4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 spans="1:48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4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 spans="1:48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4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 spans="1:48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4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 spans="1:48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4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 spans="1:48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4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 spans="1:48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4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 spans="1:48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4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 spans="1:48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4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 spans="1:48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4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 spans="1:48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4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 spans="1:48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4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 spans="1:48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4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 spans="1:48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4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 spans="1:48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4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 spans="1:48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4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 spans="1:48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4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 spans="1:48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4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 spans="1:48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4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 spans="1:48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4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 spans="1:48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4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 spans="1:48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4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 spans="1:48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4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 spans="1:48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4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 spans="1:48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4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 spans="1:48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4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 spans="1:48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4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 spans="1:48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4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 spans="1:48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4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 spans="1:48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4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 spans="1:48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4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 spans="1:48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4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</row>
    <row r="968" spans="1:48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4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</row>
    <row r="969" spans="1:48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4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 spans="1:48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4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 spans="1:48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4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</row>
    <row r="972" spans="1:48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4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</row>
    <row r="973" spans="1:48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4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 spans="1:48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4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 spans="1:48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4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</row>
    <row r="976" spans="1:48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4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</row>
    <row r="977" spans="1:48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4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</row>
    <row r="978" spans="1:48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4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</row>
    <row r="979" spans="1:48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4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</row>
    <row r="980" spans="1:48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4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</row>
    <row r="981" spans="1:48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4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</row>
    <row r="982" spans="1:48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4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</row>
    <row r="983" spans="1:48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4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</row>
    <row r="984" spans="1:48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4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</row>
    <row r="985" spans="1:48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4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</row>
    <row r="986" spans="1:48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4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</row>
    <row r="987" spans="1:48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4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</row>
    <row r="988" spans="1:48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4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</row>
    <row r="989" spans="1:48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4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</row>
    <row r="990" spans="1:48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4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</row>
    <row r="991" spans="1:48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4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</row>
    <row r="992" spans="1:48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4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</row>
    <row r="993" spans="1:48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4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</row>
    <row r="994" spans="1:48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4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</row>
    <row r="995" spans="1:48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4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</row>
    <row r="996" spans="1:48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4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</row>
    <row r="997" spans="1:48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4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</row>
    <row r="998" spans="1:48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4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</row>
    <row r="999" spans="1:48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4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</row>
    <row r="1000" spans="1:48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4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</row>
    <row r="1001" spans="1:48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4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</row>
    <row r="1002" spans="1:48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4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</row>
    <row r="1003" spans="1:48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4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</row>
    <row r="1004" spans="1:48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4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</row>
    <row r="1005" spans="1:48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4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</row>
    <row r="1006" spans="1:48" ht="13.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4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</row>
    <row r="1007" spans="1:48" ht="13.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4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</row>
    <row r="1008" spans="1:48" ht="13.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4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</row>
    <row r="1009" spans="1:48" ht="13.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4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</row>
    <row r="1010" spans="1:48" ht="13.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4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</row>
    <row r="1011" spans="1:48" ht="13.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4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</row>
    <row r="1012" spans="1:48" ht="13.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4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</row>
    <row r="1013" spans="1:48" ht="13.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4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</row>
    <row r="1014" spans="1:48" ht="13.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4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</row>
    <row r="1015" spans="1:48" ht="13.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4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</row>
    <row r="1016" spans="1:48" ht="13.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4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</row>
    <row r="1017" spans="1:48" ht="13.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4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</row>
    <row r="1018" spans="1:48" ht="13.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4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</row>
    <row r="1019" spans="1:48" ht="13.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4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</row>
    <row r="1020" spans="1:48" ht="13.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4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</row>
    <row r="1021" spans="1:48" ht="13.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4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</row>
    <row r="1022" spans="1:48" ht="13.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4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</row>
    <row r="1023" spans="1:48" ht="13.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4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</row>
    <row r="1024" spans="1:48" ht="13.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4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</row>
    <row r="1025" spans="1:48" ht="13.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4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</row>
    <row r="1026" spans="1:48" ht="13.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4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</row>
    <row r="1027" spans="1:48" ht="13.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4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</row>
    <row r="1028" spans="1:48" ht="13.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4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</row>
    <row r="1029" spans="1:48" ht="13.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4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</row>
    <row r="1030" spans="1:48" ht="13.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4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</row>
    <row r="1031" spans="1:48" ht="13.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4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</row>
    <row r="1032" spans="1:48" ht="13.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4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</row>
    <row r="1033" spans="1:48" ht="13.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4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</row>
    <row r="1034" spans="1:48" ht="13.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4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</row>
    <row r="1035" spans="1:48" ht="13.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4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</row>
    <row r="1036" spans="1:48" ht="13.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4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</row>
    <row r="1037" spans="1:48" ht="13.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4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</row>
    <row r="1038" spans="1:48" ht="13.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4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</row>
    <row r="1039" spans="1:48" ht="13.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4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</row>
    <row r="1040" spans="1:48" ht="13.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4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</row>
    <row r="1041" spans="1:48" ht="13.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4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</row>
    <row r="1042" spans="1:48" ht="13.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4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</row>
    <row r="1043" spans="1:48" ht="13.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4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</row>
    <row r="1044" spans="1:48" ht="13.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4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</row>
    <row r="1045" spans="1:48" ht="13.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4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</row>
    <row r="1046" spans="1:48" ht="13.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43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</row>
    <row r="1047" spans="1:48" ht="13.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43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</row>
    <row r="1048" spans="1:48" ht="13.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43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</row>
    <row r="1049" spans="1:48" ht="13.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43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</row>
    <row r="1050" spans="1:48" ht="13.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43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</row>
    <row r="1051" spans="1:48" ht="13.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43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</row>
    <row r="1052" spans="1:48" ht="13.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43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</row>
    <row r="1053" spans="1:48" ht="13.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43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</row>
    <row r="1054" spans="1:48" ht="13.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43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</row>
    <row r="1055" spans="1:48" ht="13.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43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</row>
    <row r="1056" spans="1:48" ht="13.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43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</row>
    <row r="1057" spans="1:48" ht="13.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43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</row>
    <row r="1058" spans="1:48" ht="13.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43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</row>
    <row r="1059" spans="1:48" ht="13.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43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</row>
    <row r="1060" spans="1:48" ht="13.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43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</row>
    <row r="1061" spans="1:48" ht="13.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43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</row>
    <row r="1062" spans="1:48" ht="13.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43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</row>
    <row r="1063" spans="1:48" ht="13.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43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</row>
  </sheetData>
  <mergeCells count="2">
    <mergeCell ref="K18:L18"/>
    <mergeCell ref="K29:L29"/>
  </mergeCells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6" r:id="rId14" xr:uid="{00000000-0004-0000-0000-00000D000000}"/>
    <hyperlink ref="C17" r:id="rId15" xr:uid="{00000000-0004-0000-0000-00000E000000}"/>
    <hyperlink ref="C18" r:id="rId16" xr:uid="{00000000-0004-0000-0000-00000F000000}"/>
    <hyperlink ref="C19" r:id="rId17" xr:uid="{00000000-0004-0000-0000-000010000000}"/>
    <hyperlink ref="C20" r:id="rId18" xr:uid="{00000000-0004-0000-0000-000011000000}"/>
    <hyperlink ref="C21" r:id="rId19" xr:uid="{00000000-0004-0000-0000-000012000000}"/>
    <hyperlink ref="C22" r:id="rId20" xr:uid="{00000000-0004-0000-0000-000013000000}"/>
    <hyperlink ref="C23" r:id="rId21" xr:uid="{00000000-0004-0000-0000-000014000000}"/>
    <hyperlink ref="C24" r:id="rId22" xr:uid="{00000000-0004-0000-0000-000015000000}"/>
    <hyperlink ref="C25" r:id="rId23" xr:uid="{00000000-0004-0000-0000-000016000000}"/>
    <hyperlink ref="C27" r:id="rId24" xr:uid="{00000000-0004-0000-0000-000017000000}"/>
    <hyperlink ref="C28" r:id="rId25" xr:uid="{00000000-0004-0000-0000-000018000000}"/>
    <hyperlink ref="C29" r:id="rId26" xr:uid="{00000000-0004-0000-0000-000019000000}"/>
    <hyperlink ref="C30" r:id="rId27" xr:uid="{00000000-0004-0000-0000-00001A000000}"/>
    <hyperlink ref="C32" r:id="rId28" xr:uid="{00000000-0004-0000-0000-00001B000000}"/>
    <hyperlink ref="C33" r:id="rId29" xr:uid="{00000000-0004-0000-0000-00001C000000}"/>
    <hyperlink ref="C34" r:id="rId30" xr:uid="{00000000-0004-0000-0000-00001D000000}"/>
    <hyperlink ref="C35" r:id="rId31" xr:uid="{00000000-0004-0000-0000-00001E000000}"/>
    <hyperlink ref="C36" r:id="rId32" xr:uid="{00000000-0004-0000-0000-00001F000000}"/>
    <hyperlink ref="C37" r:id="rId33" xr:uid="{00000000-0004-0000-0000-000020000000}"/>
    <hyperlink ref="C40" r:id="rId34" xr:uid="{00000000-0004-0000-0000-000021000000}"/>
    <hyperlink ref="C41" r:id="rId35" xr:uid="{00000000-0004-0000-0000-000022000000}"/>
    <hyperlink ref="C43" r:id="rId36" xr:uid="{00000000-0004-0000-0000-000023000000}"/>
    <hyperlink ref="C44" r:id="rId37" xr:uid="{00000000-0004-0000-0000-000024000000}"/>
    <hyperlink ref="C46" r:id="rId38" xr:uid="{00000000-0004-0000-0000-000025000000}"/>
    <hyperlink ref="C47" r:id="rId39" xr:uid="{00000000-0004-0000-0000-000026000000}"/>
    <hyperlink ref="C48" r:id="rId40" xr:uid="{00000000-0004-0000-0000-000027000000}"/>
    <hyperlink ref="C49" r:id="rId41" xr:uid="{00000000-0004-0000-0000-000028000000}"/>
    <hyperlink ref="C50" r:id="rId42" xr:uid="{00000000-0004-0000-0000-000029000000}"/>
    <hyperlink ref="C51" r:id="rId43" xr:uid="{00000000-0004-0000-0000-00002A000000}"/>
    <hyperlink ref="C52" r:id="rId44" xr:uid="{00000000-0004-0000-0000-00002B000000}"/>
    <hyperlink ref="C53" r:id="rId45" xr:uid="{00000000-0004-0000-0000-00002C000000}"/>
    <hyperlink ref="C55" r:id="rId46" xr:uid="{00000000-0004-0000-0000-00002D000000}"/>
    <hyperlink ref="C56" r:id="rId47" xr:uid="{00000000-0004-0000-0000-00002E000000}"/>
    <hyperlink ref="C57" r:id="rId48" xr:uid="{00000000-0004-0000-0000-00002F000000}"/>
    <hyperlink ref="C58" r:id="rId49" xr:uid="{00000000-0004-0000-0000-000030000000}"/>
    <hyperlink ref="C59" r:id="rId50" xr:uid="{00000000-0004-0000-0000-000031000000}"/>
    <hyperlink ref="C60" r:id="rId51" xr:uid="{00000000-0004-0000-0000-000032000000}"/>
    <hyperlink ref="C61" r:id="rId52" xr:uid="{00000000-0004-0000-0000-000033000000}"/>
    <hyperlink ref="C64" r:id="rId53" location="customerReviews" xr:uid="{00000000-0004-0000-0000-000034000000}"/>
    <hyperlink ref="C65" r:id="rId54" xr:uid="{00000000-0004-0000-0000-000035000000}"/>
    <hyperlink ref="C66" r:id="rId55" xr:uid="{00000000-0004-0000-0000-000036000000}"/>
    <hyperlink ref="C67" r:id="rId56" xr:uid="{00000000-0004-0000-0000-000037000000}"/>
    <hyperlink ref="C68" r:id="rId57" xr:uid="{00000000-0004-0000-0000-000038000000}"/>
    <hyperlink ref="C69" r:id="rId58" xr:uid="{00000000-0004-0000-0000-000039000000}"/>
    <hyperlink ref="C71" r:id="rId59" display="DHT22 Temperature Sensor (indoor)" xr:uid="{00000000-0004-0000-0000-00003A000000}"/>
    <hyperlink ref="C72" r:id="rId60" xr:uid="{00000000-0004-0000-0000-00003B000000}"/>
    <hyperlink ref="C73" r:id="rId61" xr:uid="{00000000-0004-0000-0000-00003C000000}"/>
    <hyperlink ref="C74" r:id="rId62" xr:uid="{00000000-0004-0000-0000-00003D000000}"/>
    <hyperlink ref="C75" r:id="rId63" xr:uid="{00000000-0004-0000-0000-00003E000000}"/>
    <hyperlink ref="C76" r:id="rId64" xr:uid="{00000000-0004-0000-0000-00003F000000}"/>
    <hyperlink ref="C77" r:id="rId65" xr:uid="{00000000-0004-0000-0000-000040000000}"/>
    <hyperlink ref="C78" r:id="rId66" xr:uid="{00000000-0004-0000-0000-000041000000}"/>
    <hyperlink ref="C79" r:id="rId67" xr:uid="{00000000-0004-0000-0000-000042000000}"/>
    <hyperlink ref="C54" r:id="rId68" display="https://www.amazon.com/gp/product/B07Q2KDTHJ/ref=ppx_yo_dt_b_search_asin_title?ie=UTF8&amp;psc=1" xr:uid="{74E93686-0897-4B90-81F6-06BEB1A51F61}"/>
  </hyperlinks>
  <pageMargins left="0.7" right="0.7" top="0.75" bottom="0.75" header="0.3" footer="0.3"/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52"/>
  <sheetViews>
    <sheetView workbookViewId="0"/>
  </sheetViews>
  <sheetFormatPr defaultColWidth="12.6640625" defaultRowHeight="15.75" customHeight="1" x14ac:dyDescent="0.25"/>
  <cols>
    <col min="1" max="1" width="15.77734375" customWidth="1"/>
    <col min="3" max="3" width="4.33203125" customWidth="1"/>
    <col min="4" max="4" width="21.6640625" customWidth="1"/>
  </cols>
  <sheetData>
    <row r="1" spans="1:9" x14ac:dyDescent="0.25">
      <c r="A1" s="4" t="s">
        <v>1</v>
      </c>
      <c r="B1" s="4" t="s">
        <v>2</v>
      </c>
      <c r="C1" s="4" t="s">
        <v>154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</row>
    <row r="2" spans="1:9" x14ac:dyDescent="0.25">
      <c r="A2" s="4" t="s">
        <v>11</v>
      </c>
      <c r="B2" s="1" t="s">
        <v>12</v>
      </c>
      <c r="C2" s="20" t="s">
        <v>155</v>
      </c>
      <c r="D2" s="5" t="s">
        <v>13</v>
      </c>
      <c r="E2" s="1">
        <v>1</v>
      </c>
      <c r="F2" s="6">
        <v>10.38</v>
      </c>
      <c r="G2" s="6">
        <f t="shared" ref="G2:G50" si="0">(E2*F2)</f>
        <v>10.38</v>
      </c>
      <c r="H2" s="1"/>
      <c r="I2" s="1" t="s">
        <v>14</v>
      </c>
    </row>
    <row r="3" spans="1:9" x14ac:dyDescent="0.25">
      <c r="A3" s="4"/>
      <c r="B3" s="1" t="s">
        <v>12</v>
      </c>
      <c r="C3" s="21" t="s">
        <v>155</v>
      </c>
      <c r="D3" s="5" t="s">
        <v>15</v>
      </c>
      <c r="E3" s="1">
        <v>8</v>
      </c>
      <c r="F3" s="6">
        <v>3.88</v>
      </c>
      <c r="G3" s="6">
        <f t="shared" si="0"/>
        <v>31.04</v>
      </c>
      <c r="H3" s="1"/>
      <c r="I3" s="1" t="s">
        <v>14</v>
      </c>
    </row>
    <row r="4" spans="1:9" x14ac:dyDescent="0.25">
      <c r="A4" s="4"/>
      <c r="B4" s="1" t="s">
        <v>156</v>
      </c>
      <c r="C4" s="22" t="s">
        <v>157</v>
      </c>
      <c r="D4" s="5" t="s">
        <v>17</v>
      </c>
      <c r="E4" s="1">
        <v>4</v>
      </c>
      <c r="F4" s="6">
        <v>39.68</v>
      </c>
      <c r="G4" s="6">
        <f t="shared" si="0"/>
        <v>158.72</v>
      </c>
      <c r="H4" s="1" t="s">
        <v>18</v>
      </c>
      <c r="I4" s="1" t="s">
        <v>14</v>
      </c>
    </row>
    <row r="5" spans="1:9" x14ac:dyDescent="0.25">
      <c r="A5" s="4"/>
      <c r="B5" s="1" t="s">
        <v>19</v>
      </c>
      <c r="C5" s="22" t="s">
        <v>158</v>
      </c>
      <c r="D5" s="5" t="s">
        <v>159</v>
      </c>
      <c r="E5" s="1">
        <v>8</v>
      </c>
      <c r="F5" s="6">
        <v>30.84</v>
      </c>
      <c r="G5" s="6">
        <f t="shared" si="0"/>
        <v>246.72</v>
      </c>
      <c r="H5" s="1"/>
      <c r="I5" s="1" t="s">
        <v>14</v>
      </c>
    </row>
    <row r="6" spans="1:9" x14ac:dyDescent="0.25">
      <c r="A6" s="4"/>
      <c r="B6" s="1" t="s">
        <v>19</v>
      </c>
      <c r="C6" s="22" t="s">
        <v>158</v>
      </c>
      <c r="D6" s="5" t="s">
        <v>160</v>
      </c>
      <c r="E6" s="1">
        <v>3</v>
      </c>
      <c r="F6" s="6">
        <v>19.54</v>
      </c>
      <c r="G6" s="6">
        <f t="shared" si="0"/>
        <v>58.62</v>
      </c>
      <c r="H6" s="1"/>
      <c r="I6" s="1" t="s">
        <v>14</v>
      </c>
    </row>
    <row r="7" spans="1:9" x14ac:dyDescent="0.25">
      <c r="A7" s="4"/>
      <c r="B7" s="1" t="s">
        <v>12</v>
      </c>
      <c r="C7" s="22" t="s">
        <v>155</v>
      </c>
      <c r="D7" s="5" t="s">
        <v>22</v>
      </c>
      <c r="E7" s="1">
        <v>1</v>
      </c>
      <c r="F7" s="6">
        <v>19.48</v>
      </c>
      <c r="G7" s="6">
        <f t="shared" si="0"/>
        <v>19.48</v>
      </c>
      <c r="H7" s="1"/>
      <c r="I7" s="1" t="s">
        <v>14</v>
      </c>
    </row>
    <row r="8" spans="1:9" x14ac:dyDescent="0.25">
      <c r="A8" s="4"/>
      <c r="B8" s="1" t="s">
        <v>12</v>
      </c>
      <c r="C8" s="22" t="s">
        <v>155</v>
      </c>
      <c r="D8" s="5" t="s">
        <v>23</v>
      </c>
      <c r="E8" s="1">
        <v>1</v>
      </c>
      <c r="F8" s="6">
        <v>11.98</v>
      </c>
      <c r="G8" s="6">
        <f t="shared" si="0"/>
        <v>11.98</v>
      </c>
      <c r="H8" s="1"/>
      <c r="I8" s="1" t="s">
        <v>14</v>
      </c>
    </row>
    <row r="9" spans="1:9" x14ac:dyDescent="0.25">
      <c r="A9" s="4"/>
      <c r="B9" s="1" t="s">
        <v>12</v>
      </c>
      <c r="C9" s="22" t="s">
        <v>155</v>
      </c>
      <c r="D9" s="5" t="s">
        <v>24</v>
      </c>
      <c r="E9" s="1">
        <v>4</v>
      </c>
      <c r="F9" s="6">
        <v>15.98</v>
      </c>
      <c r="G9" s="6">
        <f t="shared" si="0"/>
        <v>63.92</v>
      </c>
      <c r="H9" s="1"/>
      <c r="I9" s="1" t="s">
        <v>14</v>
      </c>
    </row>
    <row r="10" spans="1:9" x14ac:dyDescent="0.25">
      <c r="A10" s="4"/>
      <c r="B10" s="1" t="s">
        <v>19</v>
      </c>
      <c r="C10" s="22" t="s">
        <v>158</v>
      </c>
      <c r="D10" s="5" t="s">
        <v>25</v>
      </c>
      <c r="E10" s="1">
        <v>2</v>
      </c>
      <c r="F10" s="6">
        <v>279.66000000000003</v>
      </c>
      <c r="G10" s="6">
        <f t="shared" si="0"/>
        <v>559.32000000000005</v>
      </c>
      <c r="H10" s="1"/>
      <c r="I10" s="1" t="s">
        <v>14</v>
      </c>
    </row>
    <row r="11" spans="1:9" x14ac:dyDescent="0.25">
      <c r="A11" s="4"/>
      <c r="B11" s="1" t="s">
        <v>12</v>
      </c>
      <c r="C11" s="22" t="s">
        <v>155</v>
      </c>
      <c r="D11" s="8" t="s">
        <v>26</v>
      </c>
      <c r="E11" s="1">
        <v>1</v>
      </c>
      <c r="F11" s="6">
        <v>31.49</v>
      </c>
      <c r="G11" s="6">
        <f t="shared" si="0"/>
        <v>31.49</v>
      </c>
      <c r="H11" s="1"/>
      <c r="I11" s="1" t="s">
        <v>14</v>
      </c>
    </row>
    <row r="12" spans="1:9" x14ac:dyDescent="0.25">
      <c r="A12" s="4"/>
      <c r="B12" s="1" t="s">
        <v>12</v>
      </c>
      <c r="C12" s="22" t="s">
        <v>155</v>
      </c>
      <c r="D12" s="9" t="s">
        <v>27</v>
      </c>
      <c r="E12" s="7">
        <v>1</v>
      </c>
      <c r="F12" s="6">
        <v>24.98</v>
      </c>
      <c r="G12" s="6">
        <f t="shared" si="0"/>
        <v>24.98</v>
      </c>
      <c r="H12" s="1"/>
      <c r="I12" s="1" t="s">
        <v>14</v>
      </c>
    </row>
    <row r="13" spans="1:9" x14ac:dyDescent="0.25">
      <c r="A13" s="4"/>
      <c r="B13" s="1" t="s">
        <v>12</v>
      </c>
      <c r="C13" s="22" t="s">
        <v>155</v>
      </c>
      <c r="D13" s="5" t="s">
        <v>28</v>
      </c>
      <c r="E13" s="1">
        <v>2</v>
      </c>
      <c r="F13" s="6">
        <v>9.7799999999999994</v>
      </c>
      <c r="G13" s="6">
        <f t="shared" si="0"/>
        <v>19.559999999999999</v>
      </c>
      <c r="H13" s="1"/>
      <c r="I13" s="1" t="s">
        <v>14</v>
      </c>
    </row>
    <row r="14" spans="1:9" x14ac:dyDescent="0.25">
      <c r="A14" s="4"/>
      <c r="B14" s="1" t="s">
        <v>12</v>
      </c>
      <c r="C14" s="22" t="s">
        <v>155</v>
      </c>
      <c r="D14" s="9" t="s">
        <v>30</v>
      </c>
      <c r="E14" s="1">
        <v>2</v>
      </c>
      <c r="F14" s="6">
        <v>7.88</v>
      </c>
      <c r="G14" s="6">
        <f t="shared" si="0"/>
        <v>15.76</v>
      </c>
      <c r="H14" s="1"/>
      <c r="I14" s="1" t="s">
        <v>14</v>
      </c>
    </row>
    <row r="15" spans="1:9" x14ac:dyDescent="0.25">
      <c r="A15" s="4"/>
      <c r="B15" s="1" t="s">
        <v>12</v>
      </c>
      <c r="C15" s="22" t="s">
        <v>155</v>
      </c>
      <c r="D15" s="9" t="s">
        <v>31</v>
      </c>
      <c r="E15" s="1">
        <v>5</v>
      </c>
      <c r="F15" s="6">
        <v>3.98</v>
      </c>
      <c r="G15" s="6">
        <f t="shared" si="0"/>
        <v>19.899999999999999</v>
      </c>
      <c r="H15" s="1"/>
      <c r="I15" s="1" t="s">
        <v>14</v>
      </c>
    </row>
    <row r="16" spans="1:9" x14ac:dyDescent="0.25">
      <c r="A16" s="4"/>
      <c r="B16" s="1" t="s">
        <v>12</v>
      </c>
      <c r="C16" s="22" t="s">
        <v>155</v>
      </c>
      <c r="D16" s="9" t="s">
        <v>32</v>
      </c>
      <c r="E16" s="1">
        <v>2</v>
      </c>
      <c r="F16" s="6">
        <v>16.48</v>
      </c>
      <c r="G16" s="6">
        <f t="shared" si="0"/>
        <v>32.96</v>
      </c>
      <c r="H16" s="1"/>
      <c r="I16" s="1" t="s">
        <v>14</v>
      </c>
    </row>
    <row r="17" spans="1:28" x14ac:dyDescent="0.25">
      <c r="A17" s="4"/>
      <c r="B17" s="1" t="s">
        <v>12</v>
      </c>
      <c r="C17" s="22" t="s">
        <v>155</v>
      </c>
      <c r="D17" s="9" t="s">
        <v>33</v>
      </c>
      <c r="E17" s="1">
        <v>1</v>
      </c>
      <c r="F17" s="6">
        <v>8.48</v>
      </c>
      <c r="G17" s="6">
        <f t="shared" si="0"/>
        <v>8.48</v>
      </c>
      <c r="H17" s="1"/>
      <c r="I17" s="1" t="s">
        <v>14</v>
      </c>
    </row>
    <row r="18" spans="1:28" x14ac:dyDescent="0.25">
      <c r="A18" s="4"/>
      <c r="B18" s="1" t="s">
        <v>12</v>
      </c>
      <c r="C18" s="22" t="s">
        <v>155</v>
      </c>
      <c r="D18" s="9" t="s">
        <v>35</v>
      </c>
      <c r="E18" s="1">
        <v>8</v>
      </c>
      <c r="F18" s="6">
        <v>1.98</v>
      </c>
      <c r="G18" s="6">
        <f t="shared" si="0"/>
        <v>15.84</v>
      </c>
      <c r="H18" s="1"/>
      <c r="I18" s="1" t="s">
        <v>14</v>
      </c>
    </row>
    <row r="19" spans="1:28" x14ac:dyDescent="0.25">
      <c r="A19" s="4"/>
      <c r="B19" s="1" t="s">
        <v>12</v>
      </c>
      <c r="C19" s="22" t="s">
        <v>155</v>
      </c>
      <c r="D19" s="9" t="s">
        <v>36</v>
      </c>
      <c r="E19" s="1">
        <v>4</v>
      </c>
      <c r="F19" s="6">
        <v>1.38</v>
      </c>
      <c r="G19" s="6">
        <f t="shared" si="0"/>
        <v>5.52</v>
      </c>
      <c r="H19" s="1"/>
      <c r="I19" s="1" t="s">
        <v>14</v>
      </c>
    </row>
    <row r="20" spans="1:28" x14ac:dyDescent="0.25">
      <c r="A20" s="4"/>
      <c r="B20" s="1" t="s">
        <v>12</v>
      </c>
      <c r="C20" s="22" t="s">
        <v>155</v>
      </c>
      <c r="D20" s="9" t="s">
        <v>38</v>
      </c>
      <c r="E20" s="1">
        <v>1</v>
      </c>
      <c r="F20" s="6">
        <v>28.47</v>
      </c>
      <c r="G20" s="6">
        <f t="shared" si="0"/>
        <v>28.47</v>
      </c>
      <c r="H20" s="1"/>
      <c r="I20" s="1" t="s">
        <v>14</v>
      </c>
    </row>
    <row r="21" spans="1:28" x14ac:dyDescent="0.25">
      <c r="A21" s="4"/>
      <c r="B21" s="1" t="s">
        <v>12</v>
      </c>
      <c r="C21" s="22" t="s">
        <v>155</v>
      </c>
      <c r="D21" s="9" t="s">
        <v>40</v>
      </c>
      <c r="E21" s="1">
        <v>1</v>
      </c>
      <c r="F21" s="6">
        <v>6.28</v>
      </c>
      <c r="G21" s="6">
        <f t="shared" si="0"/>
        <v>6.28</v>
      </c>
      <c r="H21" s="1"/>
      <c r="I21" s="1" t="s">
        <v>14</v>
      </c>
    </row>
    <row r="22" spans="1:28" x14ac:dyDescent="0.25">
      <c r="A22" s="4"/>
      <c r="B22" s="1" t="s">
        <v>12</v>
      </c>
      <c r="C22" s="22" t="s">
        <v>155</v>
      </c>
      <c r="D22" s="9" t="s">
        <v>42</v>
      </c>
      <c r="E22" s="1">
        <v>4</v>
      </c>
      <c r="F22" s="6">
        <v>6.28</v>
      </c>
      <c r="G22" s="6">
        <f t="shared" si="0"/>
        <v>25.12</v>
      </c>
      <c r="H22" s="1"/>
      <c r="I22" s="1" t="s">
        <v>14</v>
      </c>
    </row>
    <row r="23" spans="1:28" x14ac:dyDescent="0.25">
      <c r="B23" s="1" t="s">
        <v>19</v>
      </c>
      <c r="C23" s="22" t="s">
        <v>158</v>
      </c>
      <c r="D23" s="9" t="s">
        <v>44</v>
      </c>
      <c r="E23" s="7">
        <v>1</v>
      </c>
      <c r="F23" s="11">
        <v>104.6</v>
      </c>
      <c r="G23" s="6">
        <f t="shared" si="0"/>
        <v>104.6</v>
      </c>
      <c r="H23" s="1"/>
      <c r="I23" s="1" t="s">
        <v>14</v>
      </c>
    </row>
    <row r="24" spans="1:28" x14ac:dyDescent="0.25">
      <c r="A24" s="23"/>
      <c r="B24" s="24" t="s">
        <v>12</v>
      </c>
      <c r="C24" s="25" t="s">
        <v>155</v>
      </c>
      <c r="D24" s="26" t="s">
        <v>46</v>
      </c>
      <c r="E24" s="27">
        <v>2</v>
      </c>
      <c r="F24" s="28">
        <v>3.98</v>
      </c>
      <c r="G24" s="28">
        <f t="shared" si="0"/>
        <v>7.96</v>
      </c>
      <c r="H24" s="23"/>
      <c r="I24" s="29" t="s">
        <v>14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x14ac:dyDescent="0.25">
      <c r="A25" s="4" t="s">
        <v>37</v>
      </c>
      <c r="B25" s="1" t="s">
        <v>49</v>
      </c>
      <c r="C25" s="22" t="s">
        <v>161</v>
      </c>
      <c r="D25" s="9" t="s">
        <v>50</v>
      </c>
      <c r="E25" s="1">
        <v>1</v>
      </c>
      <c r="F25" s="6">
        <v>164.61</v>
      </c>
      <c r="G25" s="6">
        <f t="shared" si="0"/>
        <v>164.61</v>
      </c>
      <c r="H25" s="1"/>
      <c r="I25" s="1" t="s">
        <v>14</v>
      </c>
    </row>
    <row r="26" spans="1:28" x14ac:dyDescent="0.25">
      <c r="A26" s="4"/>
      <c r="B26" s="1" t="s">
        <v>52</v>
      </c>
      <c r="C26" s="22" t="s">
        <v>162</v>
      </c>
      <c r="D26" s="9" t="s">
        <v>163</v>
      </c>
      <c r="E26" s="1">
        <v>2</v>
      </c>
      <c r="F26" s="6">
        <v>218.79</v>
      </c>
      <c r="G26" s="6">
        <f t="shared" si="0"/>
        <v>437.58</v>
      </c>
      <c r="H26" s="1"/>
      <c r="I26" s="1" t="s">
        <v>14</v>
      </c>
    </row>
    <row r="27" spans="1:28" x14ac:dyDescent="0.25">
      <c r="A27" s="4"/>
      <c r="B27" s="1" t="s">
        <v>49</v>
      </c>
      <c r="C27" s="22" t="s">
        <v>161</v>
      </c>
      <c r="D27" s="9" t="s">
        <v>164</v>
      </c>
      <c r="E27" s="1">
        <v>1</v>
      </c>
      <c r="F27" s="6">
        <v>87.98</v>
      </c>
      <c r="G27" s="6">
        <f t="shared" si="0"/>
        <v>87.98</v>
      </c>
      <c r="H27" s="1"/>
      <c r="I27" s="1" t="s">
        <v>14</v>
      </c>
    </row>
    <row r="28" spans="1:28" x14ac:dyDescent="0.25">
      <c r="A28" s="4"/>
      <c r="B28" s="1" t="s">
        <v>56</v>
      </c>
      <c r="C28" s="22" t="s">
        <v>165</v>
      </c>
      <c r="D28" s="5" t="s">
        <v>166</v>
      </c>
      <c r="E28" s="1">
        <v>1</v>
      </c>
      <c r="F28" s="6">
        <v>6.99</v>
      </c>
      <c r="G28" s="6">
        <f t="shared" si="0"/>
        <v>6.99</v>
      </c>
      <c r="H28" s="1"/>
      <c r="I28" s="1" t="s">
        <v>58</v>
      </c>
    </row>
    <row r="29" spans="1:28" x14ac:dyDescent="0.25">
      <c r="A29" s="4" t="s">
        <v>39</v>
      </c>
      <c r="B29" s="1" t="s">
        <v>56</v>
      </c>
      <c r="C29" s="22" t="s">
        <v>165</v>
      </c>
      <c r="D29" s="9" t="s">
        <v>62</v>
      </c>
      <c r="E29" s="1">
        <v>1</v>
      </c>
      <c r="F29" s="6">
        <v>49.99</v>
      </c>
      <c r="G29" s="6">
        <f t="shared" si="0"/>
        <v>49.99</v>
      </c>
      <c r="H29" s="1"/>
      <c r="I29" s="1" t="s">
        <v>14</v>
      </c>
    </row>
    <row r="30" spans="1:28" x14ac:dyDescent="0.25">
      <c r="A30" s="7"/>
      <c r="B30" s="1" t="s">
        <v>56</v>
      </c>
      <c r="C30" s="22" t="s">
        <v>165</v>
      </c>
      <c r="D30" s="9" t="s">
        <v>46</v>
      </c>
      <c r="E30" s="1">
        <v>1</v>
      </c>
      <c r="F30" s="6">
        <v>11.99</v>
      </c>
      <c r="G30" s="6">
        <f t="shared" si="0"/>
        <v>11.99</v>
      </c>
      <c r="H30" s="1"/>
      <c r="I30" s="1" t="s">
        <v>14</v>
      </c>
    </row>
    <row r="31" spans="1:28" x14ac:dyDescent="0.25">
      <c r="A31" s="7"/>
      <c r="B31" s="1" t="s">
        <v>56</v>
      </c>
      <c r="C31" s="22" t="s">
        <v>165</v>
      </c>
      <c r="D31" s="9" t="s">
        <v>67</v>
      </c>
      <c r="E31" s="2">
        <v>1</v>
      </c>
      <c r="F31" s="14">
        <v>19.989999999999998</v>
      </c>
      <c r="G31" s="6">
        <f t="shared" si="0"/>
        <v>19.989999999999998</v>
      </c>
      <c r="H31" s="1"/>
      <c r="I31" s="1" t="s">
        <v>14</v>
      </c>
    </row>
    <row r="32" spans="1:28" x14ac:dyDescent="0.25">
      <c r="A32" s="7"/>
      <c r="B32" s="1" t="s">
        <v>56</v>
      </c>
      <c r="C32" s="22" t="s">
        <v>165</v>
      </c>
      <c r="D32" s="9" t="s">
        <v>70</v>
      </c>
      <c r="E32" s="1">
        <v>1</v>
      </c>
      <c r="F32" s="6">
        <v>15.78</v>
      </c>
      <c r="G32" s="6">
        <f t="shared" si="0"/>
        <v>15.78</v>
      </c>
      <c r="H32" s="1"/>
      <c r="I32" s="1" t="s">
        <v>58</v>
      </c>
    </row>
    <row r="33" spans="1:9" x14ac:dyDescent="0.25">
      <c r="A33" s="4" t="s">
        <v>76</v>
      </c>
      <c r="B33" s="1"/>
      <c r="C33" s="1" t="s">
        <v>167</v>
      </c>
      <c r="D33" s="1" t="s">
        <v>168</v>
      </c>
      <c r="E33" s="1">
        <v>1</v>
      </c>
      <c r="F33" s="30">
        <v>0</v>
      </c>
      <c r="G33" s="17">
        <f t="shared" si="0"/>
        <v>0</v>
      </c>
      <c r="H33" s="1"/>
      <c r="I33" s="1" t="s">
        <v>58</v>
      </c>
    </row>
    <row r="34" spans="1:9" x14ac:dyDescent="0.25">
      <c r="A34" s="4" t="s">
        <v>43</v>
      </c>
      <c r="B34" s="1" t="s">
        <v>56</v>
      </c>
      <c r="C34" s="22" t="s">
        <v>165</v>
      </c>
      <c r="D34" s="5" t="s">
        <v>81</v>
      </c>
      <c r="E34" s="1">
        <v>1</v>
      </c>
      <c r="F34" s="6">
        <v>49.99</v>
      </c>
      <c r="G34" s="6">
        <f t="shared" si="0"/>
        <v>49.99</v>
      </c>
      <c r="H34" s="1"/>
      <c r="I34" s="1" t="s">
        <v>58</v>
      </c>
    </row>
    <row r="35" spans="1:9" x14ac:dyDescent="0.25">
      <c r="A35" s="4" t="s">
        <v>45</v>
      </c>
      <c r="B35" s="1"/>
      <c r="C35" s="1" t="s">
        <v>167</v>
      </c>
      <c r="D35" s="1" t="s">
        <v>169</v>
      </c>
      <c r="E35" s="1">
        <v>1</v>
      </c>
      <c r="F35" s="16">
        <v>0</v>
      </c>
      <c r="G35" s="6">
        <f t="shared" si="0"/>
        <v>0</v>
      </c>
      <c r="H35" s="1"/>
      <c r="I35" s="1" t="s">
        <v>58</v>
      </c>
    </row>
    <row r="36" spans="1:9" x14ac:dyDescent="0.25">
      <c r="A36" s="4"/>
      <c r="B36" s="1"/>
      <c r="C36" s="1"/>
      <c r="D36" s="1" t="s">
        <v>170</v>
      </c>
      <c r="E36" s="1">
        <v>1</v>
      </c>
      <c r="F36" s="6">
        <v>30</v>
      </c>
      <c r="G36" s="6">
        <f t="shared" si="0"/>
        <v>30</v>
      </c>
      <c r="H36" s="1"/>
      <c r="I36" s="1" t="s">
        <v>58</v>
      </c>
    </row>
    <row r="37" spans="1:9" x14ac:dyDescent="0.25">
      <c r="A37" s="4"/>
      <c r="B37" s="1" t="s">
        <v>56</v>
      </c>
      <c r="C37" s="22" t="s">
        <v>165</v>
      </c>
      <c r="D37" s="5" t="s">
        <v>88</v>
      </c>
      <c r="E37" s="1">
        <v>1</v>
      </c>
      <c r="F37" s="6">
        <v>12.99</v>
      </c>
      <c r="G37" s="6">
        <f t="shared" si="0"/>
        <v>12.99</v>
      </c>
      <c r="H37" s="1"/>
      <c r="I37" s="1" t="s">
        <v>58</v>
      </c>
    </row>
    <row r="38" spans="1:9" x14ac:dyDescent="0.25">
      <c r="A38" s="4"/>
      <c r="B38" s="1" t="s">
        <v>56</v>
      </c>
      <c r="C38" s="22" t="s">
        <v>165</v>
      </c>
      <c r="D38" s="5" t="s">
        <v>90</v>
      </c>
      <c r="E38" s="1">
        <v>1</v>
      </c>
      <c r="F38" s="6">
        <v>6.98</v>
      </c>
      <c r="G38" s="6">
        <f t="shared" si="0"/>
        <v>6.98</v>
      </c>
      <c r="H38" s="1" t="s">
        <v>171</v>
      </c>
      <c r="I38" s="1" t="s">
        <v>58</v>
      </c>
    </row>
    <row r="39" spans="1:9" x14ac:dyDescent="0.25">
      <c r="A39" s="4" t="s">
        <v>47</v>
      </c>
      <c r="B39" s="1" t="s">
        <v>56</v>
      </c>
      <c r="C39" s="22" t="s">
        <v>165</v>
      </c>
      <c r="D39" s="5" t="s">
        <v>124</v>
      </c>
      <c r="E39" s="1">
        <v>1</v>
      </c>
      <c r="F39" s="6">
        <v>25</v>
      </c>
      <c r="G39" s="6">
        <f t="shared" si="0"/>
        <v>25</v>
      </c>
      <c r="H39" s="1"/>
      <c r="I39" s="1" t="s">
        <v>58</v>
      </c>
    </row>
    <row r="40" spans="1:9" x14ac:dyDescent="0.25">
      <c r="A40" s="4"/>
      <c r="B40" s="1" t="s">
        <v>56</v>
      </c>
      <c r="C40" s="22" t="s">
        <v>165</v>
      </c>
      <c r="D40" s="5" t="s">
        <v>126</v>
      </c>
      <c r="E40" s="1">
        <v>1</v>
      </c>
      <c r="F40" s="6">
        <v>29.99</v>
      </c>
      <c r="G40" s="6">
        <f t="shared" si="0"/>
        <v>29.99</v>
      </c>
      <c r="H40" s="1"/>
      <c r="I40" s="1" t="s">
        <v>58</v>
      </c>
    </row>
    <row r="41" spans="1:9" x14ac:dyDescent="0.25">
      <c r="A41" s="4"/>
      <c r="B41" s="1"/>
      <c r="C41" s="1" t="s">
        <v>167</v>
      </c>
      <c r="D41" s="1" t="s">
        <v>172</v>
      </c>
      <c r="E41" s="1">
        <v>1</v>
      </c>
      <c r="F41" s="6">
        <v>0</v>
      </c>
      <c r="G41" s="6">
        <f t="shared" si="0"/>
        <v>0</v>
      </c>
      <c r="H41" s="1"/>
      <c r="I41" s="1" t="s">
        <v>58</v>
      </c>
    </row>
    <row r="42" spans="1:9" x14ac:dyDescent="0.25">
      <c r="A42" s="4"/>
      <c r="B42" s="1" t="s">
        <v>56</v>
      </c>
      <c r="C42" s="22" t="s">
        <v>165</v>
      </c>
      <c r="D42" s="5" t="s">
        <v>131</v>
      </c>
      <c r="E42" s="1">
        <v>1</v>
      </c>
      <c r="F42" s="6">
        <v>29.99</v>
      </c>
      <c r="G42" s="6">
        <f t="shared" si="0"/>
        <v>29.99</v>
      </c>
      <c r="H42" s="1"/>
      <c r="I42" s="1" t="s">
        <v>58</v>
      </c>
    </row>
    <row r="43" spans="1:9" x14ac:dyDescent="0.25">
      <c r="A43" s="4"/>
      <c r="B43" s="1" t="s">
        <v>56</v>
      </c>
      <c r="C43" s="22" t="s">
        <v>165</v>
      </c>
      <c r="D43" s="5" t="s">
        <v>133</v>
      </c>
      <c r="E43" s="1">
        <v>1</v>
      </c>
      <c r="F43" s="6">
        <v>9.98</v>
      </c>
      <c r="G43" s="6">
        <f t="shared" si="0"/>
        <v>9.98</v>
      </c>
      <c r="H43" s="1"/>
      <c r="I43" s="1" t="s">
        <v>58</v>
      </c>
    </row>
    <row r="44" spans="1:9" x14ac:dyDescent="0.25">
      <c r="A44" s="4"/>
      <c r="B44" s="1"/>
      <c r="C44" s="1" t="s">
        <v>167</v>
      </c>
      <c r="D44" s="1" t="s">
        <v>135</v>
      </c>
      <c r="E44" s="1">
        <v>1</v>
      </c>
      <c r="F44" s="6">
        <v>0</v>
      </c>
      <c r="G44" s="6">
        <f t="shared" si="0"/>
        <v>0</v>
      </c>
      <c r="H44" s="1"/>
      <c r="I44" s="1" t="s">
        <v>58</v>
      </c>
    </row>
    <row r="45" spans="1:9" x14ac:dyDescent="0.25">
      <c r="A45" s="4"/>
      <c r="B45" s="1" t="s">
        <v>56</v>
      </c>
      <c r="C45" s="22" t="s">
        <v>165</v>
      </c>
      <c r="D45" s="5" t="s">
        <v>136</v>
      </c>
      <c r="E45" s="1">
        <v>1</v>
      </c>
      <c r="F45" s="6">
        <v>15.99</v>
      </c>
      <c r="G45" s="6">
        <f t="shared" si="0"/>
        <v>15.99</v>
      </c>
      <c r="H45" s="1"/>
      <c r="I45" s="1" t="s">
        <v>58</v>
      </c>
    </row>
    <row r="46" spans="1:9" x14ac:dyDescent="0.25">
      <c r="A46" s="4"/>
      <c r="B46" s="1" t="s">
        <v>56</v>
      </c>
      <c r="C46" s="22" t="s">
        <v>165</v>
      </c>
      <c r="D46" s="5" t="s">
        <v>138</v>
      </c>
      <c r="E46" s="1">
        <v>1</v>
      </c>
      <c r="F46" s="6">
        <v>2.21</v>
      </c>
      <c r="G46" s="6">
        <f t="shared" si="0"/>
        <v>2.21</v>
      </c>
      <c r="H46" s="1"/>
      <c r="I46" s="1" t="s">
        <v>58</v>
      </c>
    </row>
    <row r="47" spans="1:9" x14ac:dyDescent="0.25">
      <c r="A47" s="1"/>
      <c r="B47" s="1" t="s">
        <v>56</v>
      </c>
      <c r="C47" s="22" t="s">
        <v>165</v>
      </c>
      <c r="D47" s="5" t="s">
        <v>139</v>
      </c>
      <c r="E47" s="1">
        <v>1</v>
      </c>
      <c r="F47" s="6">
        <v>5.85</v>
      </c>
      <c r="G47" s="6">
        <f t="shared" si="0"/>
        <v>5.85</v>
      </c>
      <c r="H47" s="1"/>
      <c r="I47" s="1" t="s">
        <v>58</v>
      </c>
    </row>
    <row r="48" spans="1:9" x14ac:dyDescent="0.25">
      <c r="A48" s="1"/>
      <c r="B48" s="1" t="s">
        <v>56</v>
      </c>
      <c r="C48" s="22" t="s">
        <v>165</v>
      </c>
      <c r="D48" s="5" t="s">
        <v>141</v>
      </c>
      <c r="E48" s="1">
        <v>1</v>
      </c>
      <c r="F48" s="6">
        <f>0.68*20</f>
        <v>13.600000000000001</v>
      </c>
      <c r="G48" s="6">
        <f t="shared" si="0"/>
        <v>13.600000000000001</v>
      </c>
      <c r="H48" s="1"/>
      <c r="I48" s="1" t="s">
        <v>58</v>
      </c>
    </row>
    <row r="49" spans="1:9" x14ac:dyDescent="0.25">
      <c r="A49" s="1"/>
      <c r="B49" s="1" t="s">
        <v>56</v>
      </c>
      <c r="C49" s="22" t="s">
        <v>165</v>
      </c>
      <c r="D49" s="5" t="s">
        <v>143</v>
      </c>
      <c r="E49" s="1">
        <v>1</v>
      </c>
      <c r="F49" s="6">
        <v>8.99</v>
      </c>
      <c r="G49" s="6">
        <f t="shared" si="0"/>
        <v>8.99</v>
      </c>
      <c r="H49" s="1"/>
      <c r="I49" s="1" t="s">
        <v>58</v>
      </c>
    </row>
    <row r="50" spans="1:9" x14ac:dyDescent="0.25">
      <c r="A50" s="1"/>
      <c r="B50" s="1" t="s">
        <v>56</v>
      </c>
      <c r="C50" s="22" t="s">
        <v>165</v>
      </c>
      <c r="D50" s="5" t="s">
        <v>173</v>
      </c>
      <c r="E50" s="1">
        <v>1</v>
      </c>
      <c r="F50" s="6">
        <v>50</v>
      </c>
      <c r="G50" s="6">
        <f t="shared" si="0"/>
        <v>50</v>
      </c>
      <c r="H50" s="1"/>
      <c r="I50" s="1" t="s">
        <v>58</v>
      </c>
    </row>
    <row r="51" spans="1:9" x14ac:dyDescent="0.25">
      <c r="A51" s="1"/>
      <c r="B51" s="1" t="s">
        <v>56</v>
      </c>
      <c r="C51" s="22" t="s">
        <v>165</v>
      </c>
      <c r="D51" s="9" t="s">
        <v>147</v>
      </c>
      <c r="E51" s="1">
        <v>1</v>
      </c>
      <c r="F51" s="6">
        <v>17.989999999999998</v>
      </c>
      <c r="G51" s="6">
        <v>17.989999999999998</v>
      </c>
      <c r="H51" s="1"/>
      <c r="I51" s="1" t="s">
        <v>58</v>
      </c>
    </row>
    <row r="52" spans="1:9" x14ac:dyDescent="0.25">
      <c r="A52" s="1"/>
      <c r="B52" s="1" t="s">
        <v>56</v>
      </c>
      <c r="C52" s="22" t="s">
        <v>165</v>
      </c>
      <c r="D52" s="9" t="s">
        <v>149</v>
      </c>
      <c r="E52" s="1">
        <v>1</v>
      </c>
      <c r="F52" s="6">
        <v>29.99</v>
      </c>
      <c r="G52" s="1">
        <v>29.99</v>
      </c>
      <c r="H52" s="1"/>
      <c r="I52" s="1" t="s">
        <v>58</v>
      </c>
    </row>
  </sheetData>
  <hyperlinks>
    <hyperlink ref="D2" r:id="rId1" xr:uid="{00000000-0004-0000-0100-000000000000}"/>
    <hyperlink ref="D3" r:id="rId2" xr:uid="{00000000-0004-0000-0100-000001000000}"/>
    <hyperlink ref="C4" r:id="rId3" xr:uid="{00000000-0004-0000-0100-000002000000}"/>
    <hyperlink ref="D4" r:id="rId4" xr:uid="{00000000-0004-0000-0100-000003000000}"/>
    <hyperlink ref="C5" r:id="rId5" location="gid=178950382" xr:uid="{00000000-0004-0000-0100-000004000000}"/>
    <hyperlink ref="D5" r:id="rId6" xr:uid="{00000000-0004-0000-0100-000005000000}"/>
    <hyperlink ref="C6" r:id="rId7" location="gid=178950382" xr:uid="{00000000-0004-0000-0100-000006000000}"/>
    <hyperlink ref="D6" r:id="rId8" xr:uid="{00000000-0004-0000-0100-000007000000}"/>
    <hyperlink ref="C7" r:id="rId9" location="gid=178950382" xr:uid="{00000000-0004-0000-0100-000008000000}"/>
    <hyperlink ref="D7" r:id="rId10" xr:uid="{00000000-0004-0000-0100-000009000000}"/>
    <hyperlink ref="C8" r:id="rId11" location="gid=178950382" xr:uid="{00000000-0004-0000-0100-00000A000000}"/>
    <hyperlink ref="D8" r:id="rId12" xr:uid="{00000000-0004-0000-0100-00000B000000}"/>
    <hyperlink ref="C9" r:id="rId13" location="gid=178950382" xr:uid="{00000000-0004-0000-0100-00000C000000}"/>
    <hyperlink ref="D9" r:id="rId14" xr:uid="{00000000-0004-0000-0100-00000D000000}"/>
    <hyperlink ref="C10" r:id="rId15" location="gid=178950382" xr:uid="{00000000-0004-0000-0100-00000E000000}"/>
    <hyperlink ref="D10" r:id="rId16" xr:uid="{00000000-0004-0000-0100-00000F000000}"/>
    <hyperlink ref="C11" r:id="rId17" location="gid=178950382" xr:uid="{00000000-0004-0000-0100-000010000000}"/>
    <hyperlink ref="D11" r:id="rId18" xr:uid="{00000000-0004-0000-0100-000011000000}"/>
    <hyperlink ref="C12" r:id="rId19" location="gid=178950382" xr:uid="{00000000-0004-0000-0100-000012000000}"/>
    <hyperlink ref="D12" r:id="rId20" xr:uid="{00000000-0004-0000-0100-000013000000}"/>
    <hyperlink ref="C13" r:id="rId21" location="gid=178950382" xr:uid="{00000000-0004-0000-0100-000014000000}"/>
    <hyperlink ref="D13" r:id="rId22" xr:uid="{00000000-0004-0000-0100-000015000000}"/>
    <hyperlink ref="C14" r:id="rId23" location="gid=178950382" xr:uid="{00000000-0004-0000-0100-000016000000}"/>
    <hyperlink ref="D14" r:id="rId24" xr:uid="{00000000-0004-0000-0100-000017000000}"/>
    <hyperlink ref="C15" r:id="rId25" location="gid=178950382" xr:uid="{00000000-0004-0000-0100-000018000000}"/>
    <hyperlink ref="D15" r:id="rId26" xr:uid="{00000000-0004-0000-0100-000019000000}"/>
    <hyperlink ref="C16" r:id="rId27" location="gid=178950382" xr:uid="{00000000-0004-0000-0100-00001A000000}"/>
    <hyperlink ref="D16" r:id="rId28" xr:uid="{00000000-0004-0000-0100-00001B000000}"/>
    <hyperlink ref="C17" r:id="rId29" location="gid=178950382" xr:uid="{00000000-0004-0000-0100-00001C000000}"/>
    <hyperlink ref="D17" r:id="rId30" xr:uid="{00000000-0004-0000-0100-00001D000000}"/>
    <hyperlink ref="C18" r:id="rId31" location="gid=178950382" xr:uid="{00000000-0004-0000-0100-00001E000000}"/>
    <hyperlink ref="D18" r:id="rId32" xr:uid="{00000000-0004-0000-0100-00001F000000}"/>
    <hyperlink ref="C19" r:id="rId33" location="gid=178950382" xr:uid="{00000000-0004-0000-0100-000020000000}"/>
    <hyperlink ref="D19" r:id="rId34" xr:uid="{00000000-0004-0000-0100-000021000000}"/>
    <hyperlink ref="C20" r:id="rId35" location="gid=178950382" xr:uid="{00000000-0004-0000-0100-000022000000}"/>
    <hyperlink ref="D20" r:id="rId36" xr:uid="{00000000-0004-0000-0100-000023000000}"/>
    <hyperlink ref="C21" r:id="rId37" location="gid=178950382" xr:uid="{00000000-0004-0000-0100-000024000000}"/>
    <hyperlink ref="D21" r:id="rId38" xr:uid="{00000000-0004-0000-0100-000025000000}"/>
    <hyperlink ref="C22" r:id="rId39" location="gid=178950382" xr:uid="{00000000-0004-0000-0100-000026000000}"/>
    <hyperlink ref="D22" r:id="rId40" xr:uid="{00000000-0004-0000-0100-000027000000}"/>
    <hyperlink ref="C23" r:id="rId41" location="gid=178950382" xr:uid="{00000000-0004-0000-0100-000028000000}"/>
    <hyperlink ref="D23" r:id="rId42" xr:uid="{00000000-0004-0000-0100-000029000000}"/>
    <hyperlink ref="C24" r:id="rId43" location="gid=178950382" xr:uid="{00000000-0004-0000-0100-00002A000000}"/>
    <hyperlink ref="D24" r:id="rId44" xr:uid="{00000000-0004-0000-0100-00002B000000}"/>
    <hyperlink ref="C25" r:id="rId45" xr:uid="{00000000-0004-0000-0100-00002C000000}"/>
    <hyperlink ref="D25" r:id="rId46" xr:uid="{00000000-0004-0000-0100-00002D000000}"/>
    <hyperlink ref="C26" r:id="rId47" location="gid=178950382" xr:uid="{00000000-0004-0000-0100-00002E000000}"/>
    <hyperlink ref="D26" r:id="rId48" xr:uid="{00000000-0004-0000-0100-00002F000000}"/>
    <hyperlink ref="C27" r:id="rId49" xr:uid="{00000000-0004-0000-0100-000030000000}"/>
    <hyperlink ref="D27" r:id="rId50" xr:uid="{00000000-0004-0000-0100-000031000000}"/>
    <hyperlink ref="C28" r:id="rId51" location="gid=178950382" xr:uid="{00000000-0004-0000-0100-000032000000}"/>
    <hyperlink ref="D28" r:id="rId52" xr:uid="{00000000-0004-0000-0100-000033000000}"/>
    <hyperlink ref="C29" r:id="rId53" location="gid=178950382" xr:uid="{00000000-0004-0000-0100-000034000000}"/>
    <hyperlink ref="D29" r:id="rId54" xr:uid="{00000000-0004-0000-0100-000035000000}"/>
    <hyperlink ref="C30" r:id="rId55" location="gid=178950382" xr:uid="{00000000-0004-0000-0100-000036000000}"/>
    <hyperlink ref="D30" r:id="rId56" xr:uid="{00000000-0004-0000-0100-000037000000}"/>
    <hyperlink ref="C31" r:id="rId57" location="gid=178950382" xr:uid="{00000000-0004-0000-0100-000038000000}"/>
    <hyperlink ref="D31" r:id="rId58" xr:uid="{00000000-0004-0000-0100-000039000000}"/>
    <hyperlink ref="C32" r:id="rId59" location="gid=178950382" xr:uid="{00000000-0004-0000-0100-00003A000000}"/>
    <hyperlink ref="D32" r:id="rId60" xr:uid="{00000000-0004-0000-0100-00003B000000}"/>
    <hyperlink ref="C34" r:id="rId61" location="gid=178950382" xr:uid="{00000000-0004-0000-0100-00003C000000}"/>
    <hyperlink ref="D34" r:id="rId62" xr:uid="{00000000-0004-0000-0100-00003D000000}"/>
    <hyperlink ref="C37" r:id="rId63" location="gid=178950382" xr:uid="{00000000-0004-0000-0100-00003E000000}"/>
    <hyperlink ref="D37" r:id="rId64" xr:uid="{00000000-0004-0000-0100-00003F000000}"/>
    <hyperlink ref="C38" r:id="rId65" location="gid=178950382" xr:uid="{00000000-0004-0000-0100-000040000000}"/>
    <hyperlink ref="D38" r:id="rId66" xr:uid="{00000000-0004-0000-0100-000041000000}"/>
    <hyperlink ref="C39" r:id="rId67" location="gid=178950382" xr:uid="{00000000-0004-0000-0100-000042000000}"/>
    <hyperlink ref="D39" r:id="rId68" location="customerReviews" xr:uid="{00000000-0004-0000-0100-000043000000}"/>
    <hyperlink ref="C40" r:id="rId69" location="gid=178950382" xr:uid="{00000000-0004-0000-0100-000044000000}"/>
    <hyperlink ref="D40" r:id="rId70" xr:uid="{00000000-0004-0000-0100-000045000000}"/>
    <hyperlink ref="C42" r:id="rId71" location="gid=178950382" xr:uid="{00000000-0004-0000-0100-000046000000}"/>
    <hyperlink ref="D42" r:id="rId72" xr:uid="{00000000-0004-0000-0100-000047000000}"/>
    <hyperlink ref="C43" r:id="rId73" location="gid=178950382" xr:uid="{00000000-0004-0000-0100-000048000000}"/>
    <hyperlink ref="D43" r:id="rId74" xr:uid="{00000000-0004-0000-0100-000049000000}"/>
    <hyperlink ref="C45" r:id="rId75" location="gid=178950382" xr:uid="{00000000-0004-0000-0100-00004A000000}"/>
    <hyperlink ref="D45" r:id="rId76" xr:uid="{00000000-0004-0000-0100-00004B000000}"/>
    <hyperlink ref="C46" r:id="rId77" location="gid=178950382" xr:uid="{00000000-0004-0000-0100-00004C000000}"/>
    <hyperlink ref="D46" r:id="rId78" xr:uid="{00000000-0004-0000-0100-00004D000000}"/>
    <hyperlink ref="C47" r:id="rId79" location="gid=178950382" xr:uid="{00000000-0004-0000-0100-00004E000000}"/>
    <hyperlink ref="D47" r:id="rId80" xr:uid="{00000000-0004-0000-0100-00004F000000}"/>
    <hyperlink ref="C48" r:id="rId81" location="gid=178950382" xr:uid="{00000000-0004-0000-0100-000050000000}"/>
    <hyperlink ref="D48" r:id="rId82" xr:uid="{00000000-0004-0000-0100-000051000000}"/>
    <hyperlink ref="C49" r:id="rId83" location="gid=178950382" xr:uid="{00000000-0004-0000-0100-000052000000}"/>
    <hyperlink ref="D49" r:id="rId84" xr:uid="{00000000-0004-0000-0100-000053000000}"/>
    <hyperlink ref="C50" r:id="rId85" location="gid=178950382" xr:uid="{00000000-0004-0000-0100-000054000000}"/>
    <hyperlink ref="D50" r:id="rId86" xr:uid="{00000000-0004-0000-0100-000055000000}"/>
    <hyperlink ref="C51" r:id="rId87" location="gid=178950382" xr:uid="{00000000-0004-0000-0100-000056000000}"/>
    <hyperlink ref="D51" r:id="rId88" xr:uid="{00000000-0004-0000-0100-000057000000}"/>
    <hyperlink ref="C52" r:id="rId89" location="gid=178950382" xr:uid="{00000000-0004-0000-0100-000058000000}"/>
    <hyperlink ref="D52" r:id="rId90" xr:uid="{00000000-0004-0000-0100-00005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8:B12"/>
  <sheetViews>
    <sheetView workbookViewId="0"/>
  </sheetViews>
  <sheetFormatPr defaultColWidth="12.6640625" defaultRowHeight="15.75" customHeight="1" x14ac:dyDescent="0.25"/>
  <sheetData>
    <row r="8" spans="1:2" x14ac:dyDescent="0.25">
      <c r="A8" s="7" t="s">
        <v>174</v>
      </c>
      <c r="B8" s="7">
        <v>1300</v>
      </c>
    </row>
    <row r="9" spans="1:2" x14ac:dyDescent="0.25">
      <c r="A9" s="7" t="s">
        <v>175</v>
      </c>
      <c r="B9" s="7">
        <v>410</v>
      </c>
    </row>
    <row r="10" spans="1:2" x14ac:dyDescent="0.25">
      <c r="A10" s="7" t="s">
        <v>176</v>
      </c>
      <c r="B10" s="7">
        <v>150</v>
      </c>
    </row>
    <row r="11" spans="1:2" x14ac:dyDescent="0.25">
      <c r="A11" s="7" t="s">
        <v>177</v>
      </c>
      <c r="B11" s="7">
        <f>3000 - (B8+B9+B10)</f>
        <v>1140</v>
      </c>
    </row>
    <row r="12" spans="1:2" x14ac:dyDescent="0.25">
      <c r="A12" s="7" t="s">
        <v>6</v>
      </c>
      <c r="B12" s="7">
        <f>3000</f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BoM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Marais</cp:lastModifiedBy>
  <dcterms:modified xsi:type="dcterms:W3CDTF">2024-05-11T05:53:34Z</dcterms:modified>
</cp:coreProperties>
</file>