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45621"/>
  <fileRecoveryPr autoRecover="0"/>
</workbook>
</file>

<file path=xl/calcChain.xml><?xml version="1.0" encoding="utf-8"?>
<calcChain xmlns="http://schemas.openxmlformats.org/spreadsheetml/2006/main"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V395" i="3" s="1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V401" i="3" s="1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V399" i="3" s="1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U403" i="3" l="1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20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9" i="1"/>
  <c r="AG49" i="1"/>
  <c r="AF49" i="1"/>
  <c r="AE49" i="1"/>
  <c r="B49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48" i="1"/>
  <c r="AF48" i="1"/>
  <c r="AE48" i="1"/>
  <c r="B48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7" i="1"/>
  <c r="AF47" i="1"/>
  <c r="AE47" i="1"/>
  <c r="B47" i="1"/>
  <c r="AG16" i="1"/>
  <c r="AF16" i="1"/>
  <c r="AE16" i="1"/>
  <c r="AG15" i="1"/>
  <c r="AF15" i="1"/>
  <c r="AE15" i="1"/>
  <c r="S302" i="3" l="1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V299" i="3" s="1"/>
  <c r="Q299" i="3"/>
  <c r="P299" i="3"/>
  <c r="N299" i="3"/>
  <c r="I299" i="3"/>
  <c r="O299" i="3" s="1"/>
  <c r="C299" i="3"/>
  <c r="AG46" i="1"/>
  <c r="AF46" i="1"/>
  <c r="AE46" i="1"/>
  <c r="B46" i="1"/>
  <c r="V301" i="3" l="1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12" i="1"/>
  <c r="AF12" i="1"/>
  <c r="AE12" i="1"/>
  <c r="AG19" i="1"/>
  <c r="AF19" i="1"/>
  <c r="AE19" i="1"/>
  <c r="AG18" i="1"/>
  <c r="AF18" i="1"/>
  <c r="AE18" i="1"/>
  <c r="AG17" i="1"/>
  <c r="AF17" i="1"/>
  <c r="AE17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20" i="1"/>
  <c r="AF20" i="1"/>
  <c r="AE20" i="1"/>
  <c r="AG14" i="1"/>
  <c r="AF14" i="1"/>
  <c r="AE14" i="1"/>
  <c r="AG13" i="1"/>
  <c r="AF13" i="1"/>
  <c r="AE13" i="1"/>
  <c r="AG11" i="1"/>
  <c r="AF11" i="1"/>
  <c r="AE11" i="1"/>
  <c r="AG10" i="1"/>
  <c r="AF10" i="1"/>
  <c r="AE10" i="1"/>
  <c r="AG9" i="1"/>
  <c r="AF9" i="1"/>
  <c r="AE9" i="1"/>
  <c r="AG8" i="1"/>
  <c r="AF8" i="1"/>
  <c r="AE8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3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<sst xmlns="http://schemas.openxmlformats.org/spreadsheetml/2006/main" count="978" uniqueCount="429">
  <si>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</si>
  <si>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</si>
  <si>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</si>
  <si>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</si>
  <si>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</si>
  <si>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</si>
  <si>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</si>
  <si>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</si>
  <si>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</si>
  <si>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</si>
  <si>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</si>
  <si>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</si>
  <si>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</si>
  <si>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</si>
  <si>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</si>
  <si>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</si>
  <si>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</si>
  <si>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</si>
  <si>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</si>
  <si>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</si>
  <si>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</si>
  <si>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</si>
  <si>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</si>
  <si>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</si>
  <si>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</si>
  <si>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</si>
  <si>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</si>
  <si>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</si>
  <si>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</si>
  <si>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</si>
  <si>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</si>
  <si>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</si>
  <si>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</si>
  <si>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</si>
  <si>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</si>
  <si>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</si>
  <si>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</si>
  <si>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</si>
  <si>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</si>
  <si>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</si>
  <si>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</si>
  <si>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</si>
  <si>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</si>
  <si>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</si>
  <si>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</si>
  <si>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</si>
  <si>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</si>
  <si>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</si>
  <si>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</si>
  <si>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</si>
  <si>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</si>
  <si>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</si>
  <si>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</si>
  <si>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</si>
  <si>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</si>
  <si>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</si>
  <si>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</si>
  <si>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</si>
  <si>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</si>
  <si>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</si>
  <si>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</si>
  <si>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</si>
  <si>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</si>
  <si>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</si>
  <si>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</si>
  <si>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</si>
  <si>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</si>
  <si>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</si>
  <si>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</si>
  <si>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</si>
  <si>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</si>
  <si>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</si>
  <si>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</si>
  <si>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</si>
  <si>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</si>
  <si>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</si>
  <si>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</si>
  <si>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</si>
  <si>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</si>
  <si>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</si>
  <si>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</si>
  <si>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</si>
  <si>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</si>
  <si>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</si>
  <si>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</si>
  <si>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</si>
  <si>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</si>
  <si>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</si>
  <si>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</si>
  <si>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</si>
  <si>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</si>
  <si>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</si>
  <si>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</si>
  <si>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</si>
  <si>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</si>
  <si>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</si>
  <si>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</si>
  <si>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</si>
  <si>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</si>
  <si>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</si>
  <si>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</si>
  <si>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</si>
  <si>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</si>
  <si>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</si>
  <si>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</si>
  <si>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</si>
  <si>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</si>
  <si>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</si>
  <si>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</si>
  <si>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</si>
  <si>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</si>
  <si>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</si>
  <si>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</si>
  <si>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</si>
  <si>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</si>
  <si>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</si>
  <si>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</si>
  <si>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</si>
  <si>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</si>
  <si>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</si>
  <si>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</si>
  <si>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</si>
  <si>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</si>
  <si>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</si>
  <si>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</si>
  <si>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</si>
  <si>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</si>
  <si>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</si>
  <si>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</si>
  <si>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</si>
  <si>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</si>
  <si>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</si>
  <si>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</si>
  <si>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</si>
  <si>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</si>
  <si>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</si>
  <si>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</si>
  <si>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</si>
  <si>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</si>
  <si>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</si>
  <si>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</si>
  <si>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</si>
  <si>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</si>
  <si>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</si>
  <si>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</si>
  <si>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</si>
  <si>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</si>
  <si>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</si>
  <si>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</si>
  <si>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</si>
  <si>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</si>
  <si>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</si>
  <si>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</si>
  <si>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</si>
  <si>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</si>
  <si>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</si>
  <si>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</si>
  <si>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</si>
  <si>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</si>
  <si>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</si>
  <si>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</si>
  <si>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</si>
  <si>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</si>
  <si>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</si>
  <si>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</si>
  <si>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</si>
  <si>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</si>
  <si>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</si>
  <si>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</si>
  <si>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</si>
  <si>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</si>
  <si>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</si>
  <si>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</si>
  <si>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</si>
  <si>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</si>
  <si>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</si>
  <si>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</si>
  <si>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</si>
  <si>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</si>
  <si>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</si>
  <si>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</si>
  <si>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</si>
  <si>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</si>
  <si>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</si>
  <si>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</si>
  <si>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</si>
  <si>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</si>
  <si>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</si>
  <si>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</si>
  <si>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</si>
  <si>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</si>
  <si>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</si>
  <si>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</si>
  <si>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</si>
  <si>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</si>
  <si>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</si>
  <si>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</si>
  <si>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</si>
  <si>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</si>
  <si>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</si>
  <si>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</si>
  <si>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</si>
  <si>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</si>
  <si>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</si>
  <si>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</si>
  <si>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</si>
  <si>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</si>
  <si>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</si>
  <si>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</si>
  <si>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</si>
  <si>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</si>
  <si>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</si>
  <si>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</si>
  <si>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</si>
  <si>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</si>
  <si>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</si>
  <si>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</si>
  <si>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</si>
  <si>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</si>
  <si>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</si>
  <si>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</si>
  <si>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</si>
  <si>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</si>
  <si>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</si>
  <si>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</si>
  <si>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</si>
  <si>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</si>
  <si>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</si>
  <si>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</si>
  <si>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</si>
  <si>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</si>
  <si>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</si>
  <si>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</si>
  <si>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</si>
  <si>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</si>
  <si>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</si>
  <si>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</si>
  <si>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</si>
  <si>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</si>
  <si>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</si>
  <si>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</si>
  <si>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</si>
  <si>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</si>
  <si>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</si>
  <si>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</si>
  <si>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</si>
  <si>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</si>
  <si>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</si>
  <si>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</si>
  <si>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</si>
  <si>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</si>
  <si>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</si>
  <si>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</si>
  <si>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</si>
  <si>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</si>
  <si>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</si>
  <si>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</si>
  <si>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</si>
  <si>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</si>
  <si>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</si>
  <si>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</si>
  <si>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</si>
  <si>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</si>
  <si>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</si>
  <si>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</si>
  <si>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</si>
  <si>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</si>
  <si>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</si>
  <si>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</si>
  <si>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</si>
  <si>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</si>
  <si>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</si>
  <si>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</si>
  <si>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</si>
  <si>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</si>
  <si>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</si>
  <si>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</si>
  <si>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</si>
  <si>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</si>
  <si>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</si>
  <si>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</si>
  <si>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</si>
  <si>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</si>
  <si>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</si>
  <si>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</si>
  <si>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</si>
  <si>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</si>
  <si>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</si>
  <si>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</si>
  <si>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</si>
  <si>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</si>
  <si>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</si>
  <si>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</si>
  <si>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</si>
  <si>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</si>
  <si>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</si>
  <si>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</si>
  <si>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</si>
  <si>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</si>
  <si>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</si>
  <si>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</si>
  <si>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</si>
  <si>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</si>
  <si>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</si>
  <si>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</si>
  <si>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</si>
  <si>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</si>
  <si>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</si>
  <si>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</si>
  <si>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</si>
  <si>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</si>
  <si>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</si>
  <si>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</si>
  <si>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</si>
  <si>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</si>
  <si>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</si>
  <si>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</si>
  <si>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</si>
  <si>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</si>
  <si>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</si>
  <si>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</si>
  <si>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</si>
  <si>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</si>
  <si>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</si>
  <si>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</si>
  <si>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</si>
  <si>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</si>
  <si>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</si>
  <si>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</si>
  <si>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</si>
  <si>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</si>
  <si>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</si>
  <si>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</si>
  <si>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</si>
  <si>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</si>
  <si>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</si>
  <si>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</si>
  <si>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</si>
  <si>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</si>
  <si>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</si>
  <si>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</si>
  <si>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</si>
  <si>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</si>
  <si>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</si>
  <si>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</si>
  <si>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</si>
  <si>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</si>
  <si>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</si>
  <si>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</si>
  <si>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</si>
  <si>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</si>
  <si>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</si>
  <si>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</si>
  <si>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</si>
  <si>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</si>
  <si>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</si>
  <si>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</si>
  <si>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</si>
  <si>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</si>
  <si>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</si>
  <si>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</si>
  <si>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</si>
  <si>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</si>
  <si>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</si>
  <si>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</si>
  <si>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</si>
  <si>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</si>
  <si>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</si>
  <si>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</si>
  <si>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</si>
  <si>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</si>
  <si>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</si>
  <si>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</si>
  <si>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</si>
  <si>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</si>
  <si>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</si>
  <si>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</si>
  <si>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</si>
  <si>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</si>
  <si>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</si>
  <si>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</si>
  <si>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</si>
  <si>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</si>
  <si>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</si>
  <si>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</si>
  <si>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</si>
  <si>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</si>
  <si>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</si>
  <si>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</si>
  <si>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</si>
  <si>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</si>
  <si>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</si>
  <si>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</si>
  <si>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</si>
  <si>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</si>
  <si>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</si>
  <si>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</si>
  <si>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</si>
  <si>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</si>
  <si>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</si>
  <si>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</si>
  <si>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</si>
  <si>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</si>
  <si>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</si>
  <si>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</si>
  <si>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</si>
  <si>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</si>
  <si>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</si>
  <si>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</si>
  <si>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</si>
  <si>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</si>
  <si>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</si>
  <si>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</si>
  <si>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</si>
  <si>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</si>
  <si>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</si>
  <si>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</si>
  <si>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</si>
  <si>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</si>
  <si>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</si>
  <si>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</si>
  <si>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</si>
  <si>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</si>
  <si>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</si>
  <si>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// if (C &gt;= 8) { </t>
  </si>
  <si>
    <t xml:space="preserve">        JP :main_start</t>
  </si>
  <si>
    <t>JP Z, 0x24</t>
  </si>
  <si>
    <t>JP 0x015</t>
  </si>
  <si>
    <t>JP 0x02a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</si>
</sst>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2" fontId="11" fillId="0" borderId="3" xfId="0" applyNumberFormat="1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textRotation="90"/>
    </xf>
    <xf numFmtId="0" fontId="11" fillId="0" borderId="3" xfId="0" applyFont="1" applyBorder="1" applyAlignment="1">
      <alignment textRotation="90"/>
    </xf>
    <xf numFmtId="0" fontId="11" fillId="3" borderId="3" xfId="0" applyFont="1" applyFill="1" applyBorder="1" applyAlignment="1">
      <alignment textRotation="90"/>
    </xf>
    <xf numFmtId="0" fontId="11" fillId="0" borderId="2" xfId="0" applyFont="1" applyBorder="1"/>
    <xf numFmtId="0" fontId="10" fillId="0" borderId="5" xfId="0" applyFont="1" applyBorder="1" applyAlignment="1">
      <alignment horizontal="right"/>
    </xf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4" fillId="0" borderId="2" xfId="0" applyFont="1" applyBorder="1"/>
    <xf numFmtId="0" fontId="12" fillId="0" borderId="1" xfId="0" applyFont="1" applyBorder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6" fillId="0" borderId="2" xfId="0" applyFont="1" applyBorder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textRotation="90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9"/>
  <sheetViews>
    <sheetView zoomScale="80" zoomScaleNormal="80" workbookViewId="0">
      <pane ySplit="2" topLeftCell="A14" activePane="bottomLeft" state="frozen"/>
      <selection pane="bottomLeft" activeCell="AG49" sqref="AD49:AG49"/>
    </sheetView>
  </sheetViews>
  <sheetFormatPr defaultColWidth="8.85546875" defaultRowHeight="15" x14ac:dyDescent="0.25"/>
  <cols>
    <col min="1" max="1" width="7.85546875" style="29" bestFit="1" customWidth="1"/>
    <col min="2" max="2" width="7.85546875" style="29" customWidth="1"/>
    <col min="3" max="3" width="22.140625" style="30" bestFit="1" customWidth="1"/>
    <col min="4" max="29" width="3.28515625" style="31" customWidth="1"/>
    <col min="30" max="30" width="5.85546875" style="60" customWidth="1"/>
    <col min="31" max="33" width="5.85546875" style="31" customWidth="1"/>
    <col min="34" max="16384" width="8.85546875" style="31"/>
  </cols>
  <sheetData>
    <row r="1" spans="1:41" ht="14.45" x14ac:dyDescent="0.3">
      <c r="D1" s="31">
        <v>25</v>
      </c>
      <c r="E1" s="31">
        <v>24</v>
      </c>
      <c r="F1" s="31">
        <v>23</v>
      </c>
      <c r="G1" s="31">
        <v>22</v>
      </c>
      <c r="H1" s="31">
        <v>21</v>
      </c>
      <c r="I1" s="31">
        <v>20</v>
      </c>
      <c r="J1" s="31">
        <v>19</v>
      </c>
      <c r="K1" s="31">
        <v>18</v>
      </c>
      <c r="L1" s="31">
        <v>17</v>
      </c>
      <c r="M1" s="31">
        <v>16</v>
      </c>
      <c r="N1" s="31">
        <v>15</v>
      </c>
      <c r="O1" s="31">
        <v>14</v>
      </c>
      <c r="P1" s="31">
        <v>13</v>
      </c>
      <c r="Q1" s="31">
        <v>12</v>
      </c>
      <c r="R1" s="31">
        <v>11</v>
      </c>
      <c r="S1" s="31">
        <v>10</v>
      </c>
      <c r="T1" s="31">
        <v>9</v>
      </c>
      <c r="U1" s="31">
        <v>8</v>
      </c>
      <c r="V1" s="31">
        <v>7</v>
      </c>
      <c r="W1" s="31">
        <v>6</v>
      </c>
      <c r="X1" s="31">
        <v>5</v>
      </c>
      <c r="Y1" s="31">
        <v>4</v>
      </c>
      <c r="Z1" s="31">
        <v>3</v>
      </c>
      <c r="AA1" s="31">
        <v>2</v>
      </c>
      <c r="AB1" s="31">
        <v>1</v>
      </c>
      <c r="AC1" s="31">
        <v>0</v>
      </c>
    </row>
    <row r="2" spans="1:41" s="30" customFormat="1" ht="130.9" x14ac:dyDescent="0.3">
      <c r="A2" s="32" t="s">
        <v>160</v>
      </c>
      <c r="B2" s="32" t="s">
        <v>202</v>
      </c>
      <c r="C2" s="33" t="s">
        <v>62</v>
      </c>
      <c r="D2" s="34" t="s">
        <v>398</v>
      </c>
      <c r="E2" s="34" t="s">
        <v>385</v>
      </c>
      <c r="F2" s="34" t="s">
        <v>1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10</v>
      </c>
      <c r="L2" s="35" t="s">
        <v>15</v>
      </c>
      <c r="M2" s="35" t="s">
        <v>45</v>
      </c>
      <c r="N2" s="35" t="s">
        <v>11</v>
      </c>
      <c r="O2" s="35" t="s">
        <v>12</v>
      </c>
      <c r="P2" s="35" t="s">
        <v>13</v>
      </c>
      <c r="Q2" s="36" t="s">
        <v>93</v>
      </c>
      <c r="R2" s="35" t="s">
        <v>158</v>
      </c>
      <c r="S2" s="35" t="s">
        <v>157</v>
      </c>
      <c r="T2" s="35" t="s">
        <v>20</v>
      </c>
      <c r="U2" s="35" t="s">
        <v>21</v>
      </c>
      <c r="V2" s="35" t="s">
        <v>99</v>
      </c>
      <c r="W2" s="58" t="s">
        <v>333</v>
      </c>
      <c r="X2" s="35" t="s">
        <v>32</v>
      </c>
      <c r="Y2" s="35" t="s">
        <v>33</v>
      </c>
      <c r="Z2" s="35" t="s">
        <v>34</v>
      </c>
      <c r="AA2" s="35" t="s">
        <v>35</v>
      </c>
      <c r="AB2" s="35" t="s">
        <v>36</v>
      </c>
      <c r="AC2" s="35" t="s">
        <v>37</v>
      </c>
      <c r="AD2" s="65" t="s">
        <v>63</v>
      </c>
      <c r="AE2" s="66"/>
      <c r="AF2" s="67"/>
      <c r="AG2" s="68"/>
    </row>
    <row r="3" spans="1:41" ht="14.45" x14ac:dyDescent="0.3">
      <c r="A3" s="29">
        <v>0</v>
      </c>
      <c r="B3" s="29" t="str">
        <f>"0x" &amp; DEC2HEX(A3)</f>
        <v>0x0</v>
      </c>
      <c r="C3" s="37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38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29" t="s">
        <v>14</v>
      </c>
      <c r="AD3" s="61" t="str">
        <f t="shared" ref="AD3:AD16" si="0">BIN2HEX("000000" &amp; D3 &amp;E3, 2)</f>
        <v>00</v>
      </c>
      <c r="AE3" s="42" t="str">
        <f t="shared" ref="AE3:AE14" si="1">BIN2HEX(IF(F3="x", 0, F3) &amp; IF(G3="x", 0, G3) &amp; IF(H3="x", 0, H3) &amp; IF(I3="x", 0, I3) &amp; IF(J3="x", 0, J3) &amp; IF(K3="x", 0, K3) &amp; IF(L3="x", 0, L3) &amp; IF(M3="x", 0, M3), 2)</f>
        <v>00</v>
      </c>
      <c r="AF3" s="42" t="str">
        <f t="shared" ref="AF3:AF14" si="2">BIN2HEX(IF(N3="x", 0, N3) &amp; IF(O3="x", 0, O3) &amp; IF(P3="x", 0, P3) &amp; IF(Q3="x", 0, Q3) &amp;  IF(R3="x", 0, R3) &amp; IF(S3="x", 0, S3) &amp; IF(T3="x", 0, T3) &amp; IF(U3="x", 0, U3), 2)</f>
        <v>00</v>
      </c>
      <c r="AG3" s="39" t="str">
        <f t="shared" ref="AG3:AG14" si="3">BIN2HEX(IF(V3="x", 0, V3) &amp; IF(W3="x", 0, W3) &amp; IF(X3="x", 0, X3) &amp; IF(Y3="x", 0, Y3) &amp; IF(Z3="x", 0, Z3) &amp; IF(AA3="x", 0, AA3) &amp; IF(AB3="x", 0, AB3) &amp; IF(AC3="x", 0, AC3), 2)</f>
        <v>00</v>
      </c>
      <c r="AO3" s="40"/>
    </row>
    <row r="4" spans="1:41" ht="14.45" x14ac:dyDescent="0.3">
      <c r="A4" s="29">
        <v>1</v>
      </c>
      <c r="B4" s="29" t="str">
        <f>"0x" &amp; DEC2HEX(A4)</f>
        <v>0x1</v>
      </c>
      <c r="C4" s="37" t="s">
        <v>0</v>
      </c>
      <c r="D4" s="29">
        <v>0</v>
      </c>
      <c r="E4" s="29">
        <v>0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 t="s">
        <v>14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41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29" t="s">
        <v>14</v>
      </c>
      <c r="AD4" s="61" t="str">
        <f t="shared" si="0"/>
        <v>00</v>
      </c>
      <c r="AE4" s="42" t="str">
        <f t="shared" si="1"/>
        <v>C0</v>
      </c>
      <c r="AF4" s="42" t="str">
        <f t="shared" si="2"/>
        <v>00</v>
      </c>
      <c r="AG4" s="43" t="str">
        <f t="shared" si="3"/>
        <v>00</v>
      </c>
      <c r="AO4" s="40"/>
    </row>
    <row r="5" spans="1:41" ht="14.45" x14ac:dyDescent="0.3">
      <c r="A5" s="29">
        <v>2</v>
      </c>
      <c r="B5" s="29" t="str">
        <f t="shared" ref="B5:B46" si="4">"0x" &amp; DEC2HEX(A5)</f>
        <v>0x2</v>
      </c>
      <c r="C5" s="37" t="s">
        <v>2</v>
      </c>
      <c r="D5" s="29">
        <v>0</v>
      </c>
      <c r="E5" s="29">
        <v>0</v>
      </c>
      <c r="F5" s="29">
        <v>0</v>
      </c>
      <c r="G5" s="29">
        <v>1</v>
      </c>
      <c r="H5" s="29">
        <v>1</v>
      </c>
      <c r="I5" s="29">
        <v>0</v>
      </c>
      <c r="J5" s="29">
        <v>0</v>
      </c>
      <c r="K5" s="29" t="s">
        <v>14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>
        <v>0</v>
      </c>
      <c r="X5" s="41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61" t="str">
        <f t="shared" si="0"/>
        <v>00</v>
      </c>
      <c r="AE5" s="42" t="str">
        <f t="shared" si="1"/>
        <v>60</v>
      </c>
      <c r="AF5" s="42" t="str">
        <f t="shared" si="2"/>
        <v>04</v>
      </c>
      <c r="AG5" s="43" t="str">
        <f t="shared" si="3"/>
        <v>00</v>
      </c>
      <c r="AO5" s="40"/>
    </row>
    <row r="6" spans="1:41" ht="14.45" x14ac:dyDescent="0.3">
      <c r="A6" s="29">
        <v>3</v>
      </c>
      <c r="B6" s="29" t="str">
        <f t="shared" si="4"/>
        <v>0x3</v>
      </c>
      <c r="C6" s="37" t="s">
        <v>3</v>
      </c>
      <c r="D6" s="29">
        <v>0</v>
      </c>
      <c r="E6" s="29">
        <v>0</v>
      </c>
      <c r="F6" s="29">
        <v>0</v>
      </c>
      <c r="G6" s="29">
        <v>1</v>
      </c>
      <c r="H6" s="29">
        <v>0</v>
      </c>
      <c r="I6" s="29">
        <v>1</v>
      </c>
      <c r="J6" s="29">
        <v>1</v>
      </c>
      <c r="K6" s="29">
        <v>1</v>
      </c>
      <c r="L6" s="29">
        <v>1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41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61" t="str">
        <f t="shared" si="0"/>
        <v>00</v>
      </c>
      <c r="AE6" s="42" t="str">
        <f t="shared" si="1"/>
        <v>5E</v>
      </c>
      <c r="AF6" s="42" t="str">
        <f t="shared" si="2"/>
        <v>00</v>
      </c>
      <c r="AG6" s="43" t="str">
        <f t="shared" si="3"/>
        <v>00</v>
      </c>
      <c r="AO6" s="40"/>
    </row>
    <row r="7" spans="1:41" ht="14.45" x14ac:dyDescent="0.3">
      <c r="A7" s="29">
        <v>4</v>
      </c>
      <c r="B7" s="29" t="str">
        <f t="shared" si="4"/>
        <v>0x4</v>
      </c>
      <c r="C7" s="37" t="s">
        <v>166</v>
      </c>
      <c r="D7" s="29">
        <v>0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1</v>
      </c>
      <c r="K7" s="29">
        <v>1</v>
      </c>
      <c r="L7" s="29">
        <v>1</v>
      </c>
      <c r="M7" s="29">
        <v>1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41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61" t="str">
        <f t="shared" si="0"/>
        <v>00</v>
      </c>
      <c r="AE7" s="42" t="str">
        <f t="shared" si="1"/>
        <v>4F</v>
      </c>
      <c r="AF7" s="42" t="str">
        <f t="shared" si="2"/>
        <v>00</v>
      </c>
      <c r="AG7" s="43" t="str">
        <f t="shared" si="3"/>
        <v>00</v>
      </c>
      <c r="AO7" s="40"/>
    </row>
    <row r="8" spans="1:41" ht="14.45" x14ac:dyDescent="0.3">
      <c r="A8" s="29">
        <v>5</v>
      </c>
      <c r="B8" s="29" t="str">
        <f t="shared" si="4"/>
        <v>0x5</v>
      </c>
      <c r="C8" s="37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 t="s">
        <v>14</v>
      </c>
      <c r="L8" s="29">
        <v>0</v>
      </c>
      <c r="M8" s="29">
        <v>0</v>
      </c>
      <c r="N8" s="29">
        <v>0</v>
      </c>
      <c r="O8" s="29">
        <v>1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41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61" t="str">
        <f t="shared" si="0"/>
        <v>00</v>
      </c>
      <c r="AE8" s="42" t="str">
        <f t="shared" si="1"/>
        <v>00</v>
      </c>
      <c r="AF8" s="42" t="str">
        <f t="shared" si="2"/>
        <v>40</v>
      </c>
      <c r="AG8" s="43" t="str">
        <f t="shared" si="3"/>
        <v>00</v>
      </c>
      <c r="AO8" s="40"/>
    </row>
    <row r="9" spans="1:41" ht="14.45" x14ac:dyDescent="0.3">
      <c r="A9" s="29">
        <v>6</v>
      </c>
      <c r="B9" s="29" t="str">
        <f t="shared" si="4"/>
        <v>0x6</v>
      </c>
      <c r="C9" s="37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 t="s">
        <v>14</v>
      </c>
      <c r="L9" s="29">
        <v>0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41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61" t="str">
        <f t="shared" si="0"/>
        <v>00</v>
      </c>
      <c r="AE9" s="42" t="str">
        <f t="shared" si="1"/>
        <v>00</v>
      </c>
      <c r="AF9" s="42" t="str">
        <f t="shared" si="2"/>
        <v>60</v>
      </c>
      <c r="AG9" s="43" t="str">
        <f t="shared" si="3"/>
        <v>00</v>
      </c>
      <c r="AO9" s="40"/>
    </row>
    <row r="10" spans="1:41" ht="14.45" x14ac:dyDescent="0.3">
      <c r="A10" s="29">
        <v>7</v>
      </c>
      <c r="B10" s="29" t="str">
        <f t="shared" si="4"/>
        <v>0x7</v>
      </c>
      <c r="C10" s="37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1</v>
      </c>
      <c r="U10" s="29">
        <v>0</v>
      </c>
      <c r="V10" s="29">
        <v>0</v>
      </c>
      <c r="W10" s="29">
        <v>0</v>
      </c>
      <c r="X10" s="41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61" t="str">
        <f t="shared" si="0"/>
        <v>00</v>
      </c>
      <c r="AE10" s="42" t="str">
        <f t="shared" si="1"/>
        <v>00</v>
      </c>
      <c r="AF10" s="42" t="str">
        <f t="shared" si="2"/>
        <v>42</v>
      </c>
      <c r="AG10" s="43" t="str">
        <f t="shared" si="3"/>
        <v>00</v>
      </c>
      <c r="AO10" s="40"/>
    </row>
    <row r="11" spans="1:41" ht="14.45" x14ac:dyDescent="0.3">
      <c r="A11" s="29">
        <v>8</v>
      </c>
      <c r="B11" s="29" t="str">
        <f t="shared" si="4"/>
        <v>0x8</v>
      </c>
      <c r="C11" s="37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1</v>
      </c>
      <c r="U11" s="29">
        <v>0</v>
      </c>
      <c r="V11" s="29">
        <v>0</v>
      </c>
      <c r="W11" s="29">
        <v>0</v>
      </c>
      <c r="X11" s="41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61" t="str">
        <f t="shared" si="0"/>
        <v>00</v>
      </c>
      <c r="AE11" s="42" t="str">
        <f t="shared" si="1"/>
        <v>00</v>
      </c>
      <c r="AF11" s="42" t="str">
        <f t="shared" si="2"/>
        <v>62</v>
      </c>
      <c r="AG11" s="43" t="str">
        <f t="shared" si="3"/>
        <v>00</v>
      </c>
      <c r="AO11" s="40"/>
    </row>
    <row r="12" spans="1:41" ht="14.45" x14ac:dyDescent="0.3">
      <c r="A12" s="29">
        <v>9</v>
      </c>
      <c r="B12" s="29" t="str">
        <f t="shared" si="4"/>
        <v>0x9</v>
      </c>
      <c r="C12" s="37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41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61" t="str">
        <f t="shared" si="0"/>
        <v>00</v>
      </c>
      <c r="AE12" s="42" t="str">
        <f t="shared" si="1"/>
        <v>00</v>
      </c>
      <c r="AF12" s="42" t="str">
        <f t="shared" si="2"/>
        <v>01</v>
      </c>
      <c r="AG12" s="43" t="str">
        <f t="shared" si="3"/>
        <v>00</v>
      </c>
      <c r="AO12" s="40"/>
    </row>
    <row r="13" spans="1:41" ht="14.45" x14ac:dyDescent="0.3">
      <c r="A13" s="29">
        <v>10</v>
      </c>
      <c r="B13" s="29" t="str">
        <f t="shared" si="4"/>
        <v>0xA</v>
      </c>
      <c r="C13" s="37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1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31">
        <v>1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41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61" t="str">
        <f t="shared" si="0"/>
        <v>00</v>
      </c>
      <c r="AE13" s="42" t="str">
        <f t="shared" si="1"/>
        <v>18</v>
      </c>
      <c r="AF13" s="42" t="str">
        <f t="shared" si="2"/>
        <v>18</v>
      </c>
      <c r="AG13" s="43" t="str">
        <f t="shared" si="3"/>
        <v>00</v>
      </c>
      <c r="AH13" s="44" t="s">
        <v>170</v>
      </c>
      <c r="AO13" s="40"/>
    </row>
    <row r="14" spans="1:41" ht="14.45" x14ac:dyDescent="0.3">
      <c r="A14" s="29">
        <v>11</v>
      </c>
      <c r="B14" s="29" t="str">
        <f t="shared" si="4"/>
        <v>0xB</v>
      </c>
      <c r="C14" s="37" t="s">
        <v>171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1</v>
      </c>
      <c r="N14" s="29">
        <v>0</v>
      </c>
      <c r="O14" s="29">
        <v>0</v>
      </c>
      <c r="P14" s="29">
        <v>0</v>
      </c>
      <c r="Q14" s="31">
        <v>1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41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61" t="str">
        <f t="shared" si="0"/>
        <v>00</v>
      </c>
      <c r="AE14" s="42" t="str">
        <f t="shared" si="1"/>
        <v>09</v>
      </c>
      <c r="AF14" s="42" t="str">
        <f t="shared" si="2"/>
        <v>18</v>
      </c>
      <c r="AG14" s="43" t="str">
        <f t="shared" si="3"/>
        <v>00</v>
      </c>
      <c r="AO14" s="40"/>
    </row>
    <row r="15" spans="1:41" ht="14.45" x14ac:dyDescent="0.3">
      <c r="A15" s="29">
        <v>12</v>
      </c>
      <c r="B15" s="29" t="str">
        <f t="shared" si="4"/>
        <v>0xC</v>
      </c>
      <c r="C15" s="37" t="s">
        <v>334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 t="s">
        <v>14</v>
      </c>
      <c r="L15" s="29">
        <v>0</v>
      </c>
      <c r="M15" s="29">
        <v>0</v>
      </c>
      <c r="N15" s="29">
        <v>0</v>
      </c>
      <c r="O15" s="29">
        <v>1</v>
      </c>
      <c r="P15" s="29">
        <v>0</v>
      </c>
      <c r="Q15" s="31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41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61" t="str">
        <f t="shared" si="0"/>
        <v>00</v>
      </c>
      <c r="AE15" s="42" t="str">
        <f t="shared" ref="AE15:AE16" si="5">BIN2HEX(IF(F15="x", 0, F15) &amp; IF(G15="x", 0, G15) &amp; IF(H15="x", 0, H15) &amp; IF(I15="x", 0, I15) &amp; IF(J15="x", 0, J15) &amp; IF(K15="x", 0, K15) &amp; IF(L15="x", 0, L15) &amp; IF(M15="x", 0, M15), 2)</f>
        <v>00</v>
      </c>
      <c r="AF15" s="42" t="str">
        <f t="shared" ref="AF15:AF16" si="6">BIN2HEX(IF(N15="x", 0, N15) &amp; IF(O15="x", 0, O15) &amp; IF(P15="x", 0, P15) &amp; IF(Q15="x", 0, Q15) &amp;  IF(R15="x", 0, R15) &amp; IF(S15="x", 0, S15) &amp; IF(T15="x", 0, T15) &amp; IF(U15="x", 0, U15), 2)</f>
        <v>40</v>
      </c>
      <c r="AG15" s="43" t="str">
        <f t="shared" ref="AG15:AG16" si="7">BIN2HEX(IF(V15="x", 0, V15) &amp; IF(W15="x", 0, W15) &amp; IF(X15="x", 0, X15) &amp; IF(Y15="x", 0, Y15) &amp; IF(Z15="x", 0, Z15) &amp; IF(AA15="x", 0, AA15) &amp; IF(AB15="x", 0, AB15) &amp; IF(AC15="x", 0, AC15), 2)</f>
        <v>40</v>
      </c>
      <c r="AH15" s="44"/>
      <c r="AO15" s="40"/>
    </row>
    <row r="16" spans="1:41" ht="14.45" x14ac:dyDescent="0.3">
      <c r="A16" s="29">
        <v>13</v>
      </c>
      <c r="B16" s="29" t="str">
        <f t="shared" si="4"/>
        <v>0xD</v>
      </c>
      <c r="C16" s="37" t="s">
        <v>335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 t="s">
        <v>14</v>
      </c>
      <c r="L16" s="29">
        <v>0</v>
      </c>
      <c r="M16" s="29">
        <v>0</v>
      </c>
      <c r="N16" s="29">
        <v>0</v>
      </c>
      <c r="O16" s="29">
        <v>1</v>
      </c>
      <c r="P16" s="29">
        <v>0</v>
      </c>
      <c r="Q16" s="31">
        <v>0</v>
      </c>
      <c r="R16" s="29">
        <v>0</v>
      </c>
      <c r="S16" s="29">
        <v>0</v>
      </c>
      <c r="T16" s="29">
        <v>1</v>
      </c>
      <c r="U16" s="29">
        <v>0</v>
      </c>
      <c r="V16" s="29">
        <v>0</v>
      </c>
      <c r="W16" s="29">
        <v>1</v>
      </c>
      <c r="X16" s="41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61" t="str">
        <f t="shared" si="0"/>
        <v>00</v>
      </c>
      <c r="AE16" s="42" t="str">
        <f t="shared" si="5"/>
        <v>00</v>
      </c>
      <c r="AF16" s="42" t="str">
        <f t="shared" si="6"/>
        <v>42</v>
      </c>
      <c r="AG16" s="43" t="str">
        <f t="shared" si="7"/>
        <v>40</v>
      </c>
      <c r="AH16" s="44"/>
      <c r="AO16" s="40"/>
    </row>
    <row r="17" spans="1:42" s="40" customFormat="1" ht="14.45" x14ac:dyDescent="0.3">
      <c r="A17" s="45">
        <v>14</v>
      </c>
      <c r="B17" s="29" t="str">
        <f t="shared" si="4"/>
        <v>0xE</v>
      </c>
      <c r="C17" s="46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V17" s="45">
        <v>0</v>
      </c>
      <c r="W17" s="45">
        <v>0</v>
      </c>
      <c r="X17" s="47"/>
      <c r="Y17" s="45"/>
      <c r="Z17" s="45"/>
      <c r="AA17" s="45"/>
      <c r="AB17" s="45"/>
      <c r="AC17" s="45"/>
      <c r="AD17" s="61"/>
      <c r="AE17" s="48" t="str">
        <f t="shared" ref="AE17:AE19" si="8">BIN2HEX(IF(F17="x", 0, F17) &amp; IF(G17="x", 0, G17) &amp; IF(H17="x", 0, H17) &amp; IF(I17="x", 0, I17) &amp; IF(J17="x", 0, J17) &amp; IF(K17="x", 0, K17) &amp; IF(L17="x", 0, L17) &amp; IF(M17="x", 0, M17), 2)</f>
        <v>00</v>
      </c>
      <c r="AF17" s="48" t="str">
        <f t="shared" ref="AF17:AF19" si="9">BIN2HEX(IF(N17="x", 0, N17) &amp; IF(O17="x", 0, O17) &amp; IF(P17="x", 0, P17) &amp; IF(Q17="x", 0, Q17) &amp;  IF(R17="x", 0, R17) &amp; IF(S17="x", 0, S17) &amp; IF(T17="x", 0, T17) &amp; IF(U17="x", 0, U17), 2)</f>
        <v>00</v>
      </c>
      <c r="AG17" s="49" t="str">
        <f t="shared" ref="AG17:AG19" si="10">BIN2HEX(IF(V17="x", 0, V17) &amp; IF(W17="x", 0, W17) &amp; IF(X17="x", 0, X17) &amp; IF(Y17="x", 0, Y17) &amp; IF(Z17="x", 0, Z17) &amp; IF(AA17="x", 0, AA17) &amp; IF(AB17="x", 0, AB17) &amp; IF(AC17="x", 0, AC17), 2)</f>
        <v>00</v>
      </c>
    </row>
    <row r="18" spans="1:42" s="40" customFormat="1" ht="14.45" x14ac:dyDescent="0.3">
      <c r="A18" s="45">
        <v>15</v>
      </c>
      <c r="B18" s="29" t="str">
        <f t="shared" si="4"/>
        <v>0xF</v>
      </c>
      <c r="C18" s="46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V18" s="45">
        <v>0</v>
      </c>
      <c r="W18" s="45">
        <v>0</v>
      </c>
      <c r="X18" s="47"/>
      <c r="Y18" s="45"/>
      <c r="Z18" s="45"/>
      <c r="AA18" s="45"/>
      <c r="AB18" s="45"/>
      <c r="AC18" s="45"/>
      <c r="AD18" s="61"/>
      <c r="AE18" s="48" t="str">
        <f t="shared" si="8"/>
        <v>00</v>
      </c>
      <c r="AF18" s="48" t="str">
        <f t="shared" si="9"/>
        <v>00</v>
      </c>
      <c r="AG18" s="49" t="str">
        <f t="shared" si="10"/>
        <v>00</v>
      </c>
    </row>
    <row r="19" spans="1:42" ht="14.45" x14ac:dyDescent="0.3">
      <c r="A19" s="29">
        <v>16</v>
      </c>
      <c r="B19" s="29" t="str">
        <f t="shared" si="4"/>
        <v>0x10</v>
      </c>
      <c r="C19" s="37" t="s">
        <v>384</v>
      </c>
      <c r="D19" s="64">
        <v>0</v>
      </c>
      <c r="E19" s="31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41"/>
      <c r="Y19" s="29"/>
      <c r="Z19" s="29"/>
      <c r="AA19" s="29"/>
      <c r="AB19" s="29"/>
      <c r="AC19" s="29"/>
      <c r="AD19" s="61" t="str">
        <f>BIN2HEX("000000" &amp; D19 &amp;E19, 2)</f>
        <v>01</v>
      </c>
      <c r="AE19" s="28" t="str">
        <f t="shared" si="8"/>
        <v>40</v>
      </c>
      <c r="AF19" s="42" t="str">
        <f t="shared" si="9"/>
        <v>00</v>
      </c>
      <c r="AG19" s="43" t="str">
        <f t="shared" si="10"/>
        <v>00</v>
      </c>
      <c r="AH19" s="27" t="s">
        <v>389</v>
      </c>
      <c r="AO19" s="40"/>
      <c r="AP19" s="50"/>
    </row>
    <row r="20" spans="1:42" ht="14.45" x14ac:dyDescent="0.3">
      <c r="A20" s="29">
        <v>17</v>
      </c>
      <c r="B20" s="29" t="str">
        <f t="shared" si="4"/>
        <v>0x11</v>
      </c>
      <c r="C20" s="37" t="s">
        <v>103</v>
      </c>
      <c r="D20" s="64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1</v>
      </c>
      <c r="S20" s="31">
        <v>0</v>
      </c>
      <c r="T20" s="31">
        <v>0</v>
      </c>
      <c r="U20" s="31">
        <v>0</v>
      </c>
      <c r="V20" s="31">
        <v>1</v>
      </c>
      <c r="W20" s="31">
        <v>0</v>
      </c>
      <c r="X20" s="41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29" t="s">
        <v>14</v>
      </c>
      <c r="AD20" s="61" t="str">
        <f>BIN2HEX("000000" &amp; D20 &amp;E20, 2)</f>
        <v>00</v>
      </c>
      <c r="AE20" s="42" t="str">
        <f t="shared" ref="AE20" si="11">BIN2HEX(IF(F20="x", 0, F20) &amp; IF(G20="x", 0, G20) &amp; IF(H20="x", 0, H20) &amp; IF(I20="x", 0, I20) &amp; IF(J20="x", 0, J20) &amp; IF(K20="x", 0, K20) &amp; IF(L20="x", 0, L20) &amp; IF(M20="x", 0, M20), 2)</f>
        <v>00</v>
      </c>
      <c r="AF20" s="42" t="str">
        <f t="shared" ref="AF20" si="12">BIN2HEX(IF(N20="x", 0, N20) &amp; IF(O20="x", 0, O20) &amp; IF(P20="x", 0, P20) &amp; IF(Q20="x", 0, Q20) &amp;  IF(R20="x", 0, R20) &amp; IF(S20="x", 0, S20) &amp; IF(T20="x", 0, T20) &amp; IF(U20="x", 0, U20), 2)</f>
        <v>08</v>
      </c>
      <c r="AG20" s="43" t="str">
        <f t="shared" ref="AG20" si="13">BIN2HEX(IF(V20="x", 0, V20) &amp; IF(W20="x", 0, W20) &amp; IF(X20="x", 0, X20) &amp; IF(Y20="x", 0, Y20) &amp; IF(Z20="x", 0, Z20) &amp; IF(AA20="x", 0, AA20) &amp; IF(AB20="x", 0, AB20) &amp; IF(AC20="x", 0, AC20), 2)</f>
        <v>80</v>
      </c>
      <c r="AO20" s="40"/>
      <c r="AP20" s="50"/>
    </row>
    <row r="21" spans="1:42" ht="14.45" hidden="1" x14ac:dyDescent="0.3">
      <c r="A21" s="29">
        <v>18</v>
      </c>
      <c r="B21" s="29" t="str">
        <f t="shared" si="4"/>
        <v>0x12</v>
      </c>
      <c r="C21" s="51"/>
      <c r="X21" s="41"/>
      <c r="Y21" s="29"/>
      <c r="Z21" s="29"/>
      <c r="AA21" s="29"/>
      <c r="AB21" s="29"/>
      <c r="AC21" s="29"/>
      <c r="AD21" s="61"/>
      <c r="AE21" s="42" t="str">
        <f t="shared" ref="AE21:AE34" si="14">BIN2HEX(IF(F21="x", 0, F21) &amp; IF(G21="x", 0, G21) &amp; IF(H21="x", 0, H21) &amp; IF(I21="x", 0, I21) &amp; IF(J21="x", 0, J21) &amp; IF(K21="x", 0, K21) &amp; IF(L21="x", 0, L21) &amp; IF(M21="x", 0, M21), 2)</f>
        <v>00</v>
      </c>
      <c r="AF21" s="42" t="str">
        <f t="shared" ref="AF21:AF34" si="15">BIN2HEX(IF(N21="x", 0, N21) &amp; IF(O21="x", 0, O21) &amp; IF(P21="x", 0, P21) &amp; IF(Q21="x", 0, Q21) &amp;  IF(R21="x", 0, R21) &amp; IF(S21="x", 0, S21) &amp; IF(T21="x", 0, T21) &amp; IF(U21="x", 0, U21), 2)</f>
        <v>00</v>
      </c>
      <c r="AG21" s="43" t="str">
        <f t="shared" ref="AG21:AG34" si="16">BIN2HEX(IF(V21="x", 0, V21) &amp; IF(W21="x", 0, W21) &amp; IF(X21="x", 0, X21) &amp; IF(Y21="x", 0, Y21) &amp; IF(Z21="x", 0, Z21) &amp; IF(AA21="x", 0, AA21) &amp; IF(AB21="x", 0, AB21) &amp; IF(AC21="x", 0, AC21), 2)</f>
        <v>00</v>
      </c>
      <c r="AO21" s="40"/>
    </row>
    <row r="22" spans="1:42" ht="14.45" hidden="1" x14ac:dyDescent="0.3">
      <c r="A22" s="29">
        <v>19</v>
      </c>
      <c r="B22" s="29" t="str">
        <f t="shared" si="4"/>
        <v>0x13</v>
      </c>
      <c r="C22" s="51"/>
      <c r="X22" s="41"/>
      <c r="Y22" s="29"/>
      <c r="Z22" s="29"/>
      <c r="AA22" s="29"/>
      <c r="AB22" s="29"/>
      <c r="AC22" s="29"/>
      <c r="AD22" s="61"/>
      <c r="AE22" s="42" t="str">
        <f t="shared" si="14"/>
        <v>00</v>
      </c>
      <c r="AF22" s="42" t="str">
        <f t="shared" si="15"/>
        <v>00</v>
      </c>
      <c r="AG22" s="43" t="str">
        <f t="shared" si="16"/>
        <v>00</v>
      </c>
      <c r="AO22" s="40"/>
    </row>
    <row r="23" spans="1:42" ht="14.45" hidden="1" x14ac:dyDescent="0.3">
      <c r="A23" s="29">
        <v>20</v>
      </c>
      <c r="B23" s="29" t="str">
        <f t="shared" si="4"/>
        <v>0x14</v>
      </c>
      <c r="C23" s="51"/>
      <c r="X23" s="41"/>
      <c r="Y23" s="29"/>
      <c r="Z23" s="29"/>
      <c r="AA23" s="29"/>
      <c r="AB23" s="29"/>
      <c r="AC23" s="29"/>
      <c r="AD23" s="61"/>
      <c r="AE23" s="42" t="str">
        <f t="shared" si="14"/>
        <v>00</v>
      </c>
      <c r="AF23" s="42" t="str">
        <f t="shared" si="15"/>
        <v>00</v>
      </c>
      <c r="AG23" s="43" t="str">
        <f t="shared" si="16"/>
        <v>00</v>
      </c>
      <c r="AO23" s="40"/>
    </row>
    <row r="24" spans="1:42" ht="14.45" hidden="1" x14ac:dyDescent="0.3">
      <c r="A24" s="29">
        <v>21</v>
      </c>
      <c r="B24" s="29" t="str">
        <f t="shared" si="4"/>
        <v>0x15</v>
      </c>
      <c r="C24" s="51"/>
      <c r="X24" s="41"/>
      <c r="Y24" s="29"/>
      <c r="Z24" s="29"/>
      <c r="AA24" s="29"/>
      <c r="AB24" s="29"/>
      <c r="AC24" s="29"/>
      <c r="AD24" s="61"/>
      <c r="AE24" s="42" t="str">
        <f t="shared" si="14"/>
        <v>00</v>
      </c>
      <c r="AF24" s="42" t="str">
        <f t="shared" si="15"/>
        <v>00</v>
      </c>
      <c r="AG24" s="43" t="str">
        <f t="shared" si="16"/>
        <v>00</v>
      </c>
      <c r="AO24" s="40"/>
    </row>
    <row r="25" spans="1:42" ht="14.45" hidden="1" x14ac:dyDescent="0.3">
      <c r="A25" s="29">
        <v>22</v>
      </c>
      <c r="B25" s="29" t="str">
        <f t="shared" si="4"/>
        <v>0x16</v>
      </c>
      <c r="C25" s="51"/>
      <c r="X25" s="41"/>
      <c r="Y25" s="29"/>
      <c r="Z25" s="29"/>
      <c r="AA25" s="29"/>
      <c r="AB25" s="29"/>
      <c r="AC25" s="29"/>
      <c r="AD25" s="61"/>
      <c r="AE25" s="42" t="str">
        <f t="shared" si="14"/>
        <v>00</v>
      </c>
      <c r="AF25" s="42" t="str">
        <f t="shared" si="15"/>
        <v>00</v>
      </c>
      <c r="AG25" s="43" t="str">
        <f t="shared" si="16"/>
        <v>00</v>
      </c>
      <c r="AO25" s="40"/>
    </row>
    <row r="26" spans="1:42" ht="14.45" hidden="1" x14ac:dyDescent="0.3">
      <c r="A26" s="29">
        <v>23</v>
      </c>
      <c r="B26" s="29" t="str">
        <f t="shared" si="4"/>
        <v>0x17</v>
      </c>
      <c r="C26" s="51"/>
      <c r="X26" s="41"/>
      <c r="Y26" s="29"/>
      <c r="Z26" s="29"/>
      <c r="AA26" s="29"/>
      <c r="AB26" s="29"/>
      <c r="AC26" s="29"/>
      <c r="AD26" s="61"/>
      <c r="AE26" s="42" t="str">
        <f t="shared" si="14"/>
        <v>00</v>
      </c>
      <c r="AF26" s="42" t="str">
        <f t="shared" si="15"/>
        <v>00</v>
      </c>
      <c r="AG26" s="43" t="str">
        <f t="shared" si="16"/>
        <v>00</v>
      </c>
      <c r="AO26" s="40"/>
    </row>
    <row r="27" spans="1:42" ht="14.45" hidden="1" x14ac:dyDescent="0.3">
      <c r="A27" s="29">
        <v>24</v>
      </c>
      <c r="B27" s="29" t="str">
        <f t="shared" si="4"/>
        <v>0x18</v>
      </c>
      <c r="C27" s="51"/>
      <c r="X27" s="41"/>
      <c r="Y27" s="29"/>
      <c r="Z27" s="29"/>
      <c r="AA27" s="29"/>
      <c r="AB27" s="29"/>
      <c r="AC27" s="29"/>
      <c r="AD27" s="61"/>
      <c r="AE27" s="42" t="str">
        <f t="shared" si="14"/>
        <v>00</v>
      </c>
      <c r="AF27" s="42" t="str">
        <f t="shared" si="15"/>
        <v>00</v>
      </c>
      <c r="AG27" s="43" t="str">
        <f t="shared" si="16"/>
        <v>00</v>
      </c>
      <c r="AO27" s="40"/>
    </row>
    <row r="28" spans="1:42" ht="14.45" hidden="1" x14ac:dyDescent="0.3">
      <c r="A28" s="29">
        <v>25</v>
      </c>
      <c r="B28" s="29" t="str">
        <f t="shared" si="4"/>
        <v>0x19</v>
      </c>
      <c r="C28" s="51"/>
      <c r="X28" s="41"/>
      <c r="Y28" s="29"/>
      <c r="Z28" s="29"/>
      <c r="AA28" s="29"/>
      <c r="AB28" s="29"/>
      <c r="AC28" s="29"/>
      <c r="AD28" s="61"/>
      <c r="AE28" s="42" t="str">
        <f t="shared" si="14"/>
        <v>00</v>
      </c>
      <c r="AF28" s="42" t="str">
        <f t="shared" si="15"/>
        <v>00</v>
      </c>
      <c r="AG28" s="43" t="str">
        <f t="shared" si="16"/>
        <v>00</v>
      </c>
      <c r="AO28" s="40"/>
    </row>
    <row r="29" spans="1:42" ht="14.45" hidden="1" x14ac:dyDescent="0.3">
      <c r="A29" s="29">
        <v>26</v>
      </c>
      <c r="B29" s="29" t="str">
        <f t="shared" si="4"/>
        <v>0x1A</v>
      </c>
      <c r="C29" s="51"/>
      <c r="X29" s="41"/>
      <c r="Y29" s="29"/>
      <c r="Z29" s="29"/>
      <c r="AA29" s="29"/>
      <c r="AB29" s="29"/>
      <c r="AC29" s="29"/>
      <c r="AD29" s="61"/>
      <c r="AE29" s="42" t="str">
        <f t="shared" si="14"/>
        <v>00</v>
      </c>
      <c r="AF29" s="42" t="str">
        <f t="shared" si="15"/>
        <v>00</v>
      </c>
      <c r="AG29" s="43" t="str">
        <f t="shared" si="16"/>
        <v>00</v>
      </c>
      <c r="AO29" s="40"/>
    </row>
    <row r="30" spans="1:42" ht="14.45" hidden="1" x14ac:dyDescent="0.3">
      <c r="A30" s="29">
        <v>27</v>
      </c>
      <c r="B30" s="29" t="str">
        <f t="shared" si="4"/>
        <v>0x1B</v>
      </c>
      <c r="C30" s="51"/>
      <c r="X30" s="41"/>
      <c r="Y30" s="29"/>
      <c r="Z30" s="29"/>
      <c r="AA30" s="29"/>
      <c r="AB30" s="29"/>
      <c r="AC30" s="29"/>
      <c r="AD30" s="61"/>
      <c r="AE30" s="42" t="str">
        <f t="shared" si="14"/>
        <v>00</v>
      </c>
      <c r="AF30" s="42" t="str">
        <f t="shared" si="15"/>
        <v>00</v>
      </c>
      <c r="AG30" s="43" t="str">
        <f t="shared" si="16"/>
        <v>00</v>
      </c>
      <c r="AO30" s="40"/>
    </row>
    <row r="31" spans="1:42" ht="14.45" hidden="1" x14ac:dyDescent="0.3">
      <c r="A31" s="29">
        <v>28</v>
      </c>
      <c r="B31" s="29" t="str">
        <f t="shared" si="4"/>
        <v>0x1C</v>
      </c>
      <c r="C31" s="51"/>
      <c r="X31" s="41"/>
      <c r="Y31" s="29"/>
      <c r="Z31" s="29"/>
      <c r="AA31" s="29"/>
      <c r="AB31" s="29"/>
      <c r="AC31" s="29"/>
      <c r="AD31" s="61"/>
      <c r="AE31" s="42" t="str">
        <f t="shared" si="14"/>
        <v>00</v>
      </c>
      <c r="AF31" s="42" t="str">
        <f t="shared" si="15"/>
        <v>00</v>
      </c>
      <c r="AG31" s="43" t="str">
        <f t="shared" si="16"/>
        <v>00</v>
      </c>
      <c r="AO31" s="40"/>
    </row>
    <row r="32" spans="1:42" ht="14.45" hidden="1" x14ac:dyDescent="0.3">
      <c r="A32" s="29">
        <v>29</v>
      </c>
      <c r="B32" s="29" t="str">
        <f t="shared" si="4"/>
        <v>0x1D</v>
      </c>
      <c r="C32" s="51"/>
      <c r="X32" s="41"/>
      <c r="Y32" s="29"/>
      <c r="Z32" s="29"/>
      <c r="AA32" s="29"/>
      <c r="AB32" s="29"/>
      <c r="AC32" s="29"/>
      <c r="AD32" s="61"/>
      <c r="AE32" s="42" t="str">
        <f t="shared" si="14"/>
        <v>00</v>
      </c>
      <c r="AF32" s="42" t="str">
        <f t="shared" si="15"/>
        <v>00</v>
      </c>
      <c r="AG32" s="43" t="str">
        <f t="shared" si="16"/>
        <v>00</v>
      </c>
      <c r="AO32" s="40"/>
    </row>
    <row r="33" spans="1:42" ht="14.45" hidden="1" x14ac:dyDescent="0.3">
      <c r="A33" s="29">
        <v>30</v>
      </c>
      <c r="B33" s="29" t="str">
        <f t="shared" si="4"/>
        <v>0x1E</v>
      </c>
      <c r="C33" s="51"/>
      <c r="X33" s="41"/>
      <c r="Y33" s="29"/>
      <c r="Z33" s="29"/>
      <c r="AA33" s="29"/>
      <c r="AB33" s="29"/>
      <c r="AC33" s="29"/>
      <c r="AD33" s="61"/>
      <c r="AE33" s="42" t="str">
        <f t="shared" si="14"/>
        <v>00</v>
      </c>
      <c r="AF33" s="42" t="str">
        <f t="shared" si="15"/>
        <v>00</v>
      </c>
      <c r="AG33" s="43" t="str">
        <f t="shared" si="16"/>
        <v>00</v>
      </c>
      <c r="AO33" s="40"/>
    </row>
    <row r="34" spans="1:42" ht="14.45" hidden="1" x14ac:dyDescent="0.3">
      <c r="A34" s="29">
        <v>31</v>
      </c>
      <c r="B34" s="29" t="str">
        <f t="shared" si="4"/>
        <v>0x1F</v>
      </c>
      <c r="C34" s="51"/>
      <c r="X34" s="41"/>
      <c r="Y34" s="29"/>
      <c r="Z34" s="29"/>
      <c r="AA34" s="29"/>
      <c r="AB34" s="29"/>
      <c r="AC34" s="29"/>
      <c r="AD34" s="61"/>
      <c r="AE34" s="42" t="str">
        <f t="shared" si="14"/>
        <v>00</v>
      </c>
      <c r="AF34" s="42" t="str">
        <f t="shared" si="15"/>
        <v>00</v>
      </c>
      <c r="AG34" s="43" t="str">
        <f t="shared" si="16"/>
        <v>00</v>
      </c>
      <c r="AO34" s="40"/>
    </row>
    <row r="35" spans="1:42" ht="14.45" x14ac:dyDescent="0.3">
      <c r="C35" s="51"/>
      <c r="X35" s="41"/>
      <c r="Y35" s="29"/>
      <c r="Z35" s="29"/>
      <c r="AA35" s="29"/>
      <c r="AB35" s="29"/>
      <c r="AC35" s="29"/>
      <c r="AD35" s="61"/>
      <c r="AE35" s="42"/>
      <c r="AF35" s="42"/>
      <c r="AG35" s="43"/>
      <c r="AO35" s="40"/>
    </row>
    <row r="36" spans="1:42" ht="14.45" x14ac:dyDescent="0.3">
      <c r="A36" s="29">
        <v>32</v>
      </c>
      <c r="B36" s="29" t="str">
        <f t="shared" si="4"/>
        <v>0x20</v>
      </c>
      <c r="C36" s="37" t="s">
        <v>24</v>
      </c>
      <c r="D36" s="52">
        <v>0</v>
      </c>
      <c r="E36" s="52">
        <v>0</v>
      </c>
      <c r="F36" s="52">
        <v>0</v>
      </c>
      <c r="G36" s="52">
        <v>1</v>
      </c>
      <c r="H36" s="52">
        <v>0</v>
      </c>
      <c r="I36" s="52">
        <v>0</v>
      </c>
      <c r="J36" s="52">
        <v>0</v>
      </c>
      <c r="K36" s="52" t="s">
        <v>14</v>
      </c>
      <c r="L36" s="52">
        <v>0</v>
      </c>
      <c r="M36" s="52">
        <v>0</v>
      </c>
      <c r="N36" s="52">
        <v>1</v>
      </c>
      <c r="O36" s="52">
        <v>0</v>
      </c>
      <c r="P36" s="52">
        <v>0</v>
      </c>
      <c r="Q36" s="52">
        <v>0</v>
      </c>
      <c r="R36" s="52">
        <v>1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41">
        <v>1</v>
      </c>
      <c r="Y36" s="29">
        <v>0</v>
      </c>
      <c r="Z36" s="29">
        <v>0</v>
      </c>
      <c r="AA36" s="29">
        <v>1</v>
      </c>
      <c r="AB36" s="29">
        <v>0</v>
      </c>
      <c r="AC36" s="29">
        <v>1</v>
      </c>
      <c r="AD36" s="61" t="str">
        <f t="shared" ref="AD36:AD49" si="17">BIN2HEX("000000" &amp; D36 &amp;E36, 2)</f>
        <v>00</v>
      </c>
      <c r="AE36" s="42" t="str">
        <f t="shared" ref="AE36:AE41" si="18">BIN2HEX(IF(F36="x", 0, F36) &amp; IF(G36="x", 0, G36) &amp; IF(H36="x", 0, H36) &amp; IF(I36="x", 0, I36) &amp; IF(J36="x", 0, J36) &amp; IF(K36="x", 0, K36) &amp; IF(L36="x", 0, L36) &amp; IF(M36="x", 0, M36), 2)</f>
        <v>40</v>
      </c>
      <c r="AF36" s="42" t="str">
        <f t="shared" ref="AF36:AF41" si="19">BIN2HEX(IF(N36="x", 0, N36) &amp; IF(O36="x", 0, O36) &amp; IF(P36="x", 0, P36) &amp; IF(Q36="x", 0, Q36) &amp;  IF(R36="x", 0, R36) &amp; IF(S36="x", 0, S36) &amp; IF(T36="x", 0, T36) &amp; IF(U36="x", 0, U36), 2)</f>
        <v>88</v>
      </c>
      <c r="AG36" s="43" t="str">
        <f t="shared" ref="AG36:AG41" si="20">BIN2HEX(IF(V36="x", 0, V36) &amp; IF(W36="x", 0, W36) &amp; IF(X36="x", 0, X36) &amp; IF(Y36="x", 0, Y36) &amp; IF(Z36="x", 0, Z36) &amp; IF(AA36="x", 0, AA36) &amp; IF(AB36="x", 0, AB36) &amp; IF(AC36="x", 0, AC36), 2)</f>
        <v>25</v>
      </c>
      <c r="AH36" s="31" t="s">
        <v>159</v>
      </c>
      <c r="AO36" s="40"/>
    </row>
    <row r="37" spans="1:42" ht="14.45" x14ac:dyDescent="0.3">
      <c r="A37" s="29">
        <v>33</v>
      </c>
      <c r="B37" s="29" t="str">
        <f t="shared" si="4"/>
        <v>0x21</v>
      </c>
      <c r="C37" s="37" t="s">
        <v>25</v>
      </c>
      <c r="D37" s="52">
        <v>0</v>
      </c>
      <c r="E37" s="52">
        <v>0</v>
      </c>
      <c r="F37" s="52">
        <v>0</v>
      </c>
      <c r="G37" s="52">
        <v>1</v>
      </c>
      <c r="H37" s="52">
        <v>0</v>
      </c>
      <c r="I37" s="52">
        <v>0</v>
      </c>
      <c r="J37" s="52">
        <v>0</v>
      </c>
      <c r="K37" s="52" t="s">
        <v>14</v>
      </c>
      <c r="L37" s="52">
        <v>0</v>
      </c>
      <c r="M37" s="52">
        <v>0</v>
      </c>
      <c r="N37" s="52">
        <v>1</v>
      </c>
      <c r="O37" s="52">
        <v>0</v>
      </c>
      <c r="P37" s="52">
        <v>0</v>
      </c>
      <c r="Q37" s="52">
        <v>0</v>
      </c>
      <c r="R37" s="52">
        <v>1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41">
        <v>0</v>
      </c>
      <c r="Y37" s="29">
        <v>1</v>
      </c>
      <c r="Z37" s="29">
        <v>1</v>
      </c>
      <c r="AA37" s="29">
        <v>0</v>
      </c>
      <c r="AB37" s="29">
        <v>0</v>
      </c>
      <c r="AC37" s="29">
        <v>0</v>
      </c>
      <c r="AD37" s="61" t="str">
        <f t="shared" si="17"/>
        <v>00</v>
      </c>
      <c r="AE37" s="42" t="str">
        <f t="shared" si="18"/>
        <v>40</v>
      </c>
      <c r="AF37" s="42" t="str">
        <f t="shared" si="19"/>
        <v>88</v>
      </c>
      <c r="AG37" s="43" t="str">
        <f t="shared" si="20"/>
        <v>18</v>
      </c>
      <c r="AH37" s="31" t="s">
        <v>188</v>
      </c>
      <c r="AO37" s="40"/>
    </row>
    <row r="38" spans="1:42" ht="14.45" x14ac:dyDescent="0.3">
      <c r="A38" s="29">
        <v>34</v>
      </c>
      <c r="B38" s="29" t="str">
        <f t="shared" si="4"/>
        <v>0x22</v>
      </c>
      <c r="C38" s="37" t="s">
        <v>28</v>
      </c>
      <c r="D38" s="52">
        <v>0</v>
      </c>
      <c r="E38" s="52">
        <v>0</v>
      </c>
      <c r="F38" s="52">
        <v>0</v>
      </c>
      <c r="G38" s="52">
        <v>1</v>
      </c>
      <c r="H38" s="52">
        <v>0</v>
      </c>
      <c r="I38" s="52">
        <v>0</v>
      </c>
      <c r="J38" s="52">
        <v>0</v>
      </c>
      <c r="K38" s="52" t="s">
        <v>14</v>
      </c>
      <c r="L38" s="52">
        <v>0</v>
      </c>
      <c r="M38" s="52">
        <v>0</v>
      </c>
      <c r="N38" s="52">
        <v>1</v>
      </c>
      <c r="O38" s="52">
        <v>0</v>
      </c>
      <c r="P38" s="52">
        <v>0</v>
      </c>
      <c r="Q38" s="52">
        <v>0</v>
      </c>
      <c r="R38" s="52">
        <v>1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41">
        <v>0</v>
      </c>
      <c r="Y38" s="29">
        <v>0</v>
      </c>
      <c r="Z38" s="29">
        <v>0</v>
      </c>
      <c r="AA38" s="29">
        <v>0</v>
      </c>
      <c r="AB38" s="29">
        <v>1</v>
      </c>
      <c r="AC38" s="29" t="s">
        <v>14</v>
      </c>
      <c r="AD38" s="61" t="str">
        <f t="shared" si="17"/>
        <v>00</v>
      </c>
      <c r="AE38" s="42" t="str">
        <f t="shared" si="18"/>
        <v>40</v>
      </c>
      <c r="AF38" s="42" t="str">
        <f t="shared" si="19"/>
        <v>88</v>
      </c>
      <c r="AG38" s="43" t="str">
        <f t="shared" si="20"/>
        <v>02</v>
      </c>
      <c r="AO38" s="40"/>
      <c r="AP38" s="44" t="s">
        <v>297</v>
      </c>
    </row>
    <row r="39" spans="1:42" ht="14.45" x14ac:dyDescent="0.3">
      <c r="A39" s="29">
        <v>35</v>
      </c>
      <c r="B39" s="29" t="str">
        <f t="shared" si="4"/>
        <v>0x23</v>
      </c>
      <c r="C39" s="37" t="s">
        <v>26</v>
      </c>
      <c r="D39" s="52">
        <v>0</v>
      </c>
      <c r="E39" s="52">
        <v>0</v>
      </c>
      <c r="F39" s="52">
        <v>0</v>
      </c>
      <c r="G39" s="52">
        <v>1</v>
      </c>
      <c r="H39" s="52">
        <v>0</v>
      </c>
      <c r="I39" s="52">
        <v>0</v>
      </c>
      <c r="J39" s="52">
        <v>0</v>
      </c>
      <c r="K39" s="52" t="s">
        <v>14</v>
      </c>
      <c r="L39" s="52">
        <v>0</v>
      </c>
      <c r="M39" s="52">
        <v>0</v>
      </c>
      <c r="N39" s="52">
        <v>1</v>
      </c>
      <c r="O39" s="52">
        <v>0</v>
      </c>
      <c r="P39" s="52">
        <v>0</v>
      </c>
      <c r="Q39" s="52">
        <v>0</v>
      </c>
      <c r="R39" s="52">
        <v>1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41">
        <v>1</v>
      </c>
      <c r="Y39" s="29">
        <v>0</v>
      </c>
      <c r="Z39" s="29">
        <v>1</v>
      </c>
      <c r="AA39" s="29">
        <v>1</v>
      </c>
      <c r="AB39" s="29">
        <v>1</v>
      </c>
      <c r="AC39" s="29" t="s">
        <v>14</v>
      </c>
      <c r="AD39" s="61" t="str">
        <f t="shared" si="17"/>
        <v>00</v>
      </c>
      <c r="AE39" s="42" t="str">
        <f t="shared" si="18"/>
        <v>40</v>
      </c>
      <c r="AF39" s="42" t="str">
        <f t="shared" si="19"/>
        <v>88</v>
      </c>
      <c r="AG39" s="43" t="str">
        <f t="shared" si="20"/>
        <v>2E</v>
      </c>
      <c r="AO39" s="40"/>
    </row>
    <row r="40" spans="1:42" ht="14.45" x14ac:dyDescent="0.3">
      <c r="A40" s="29">
        <v>36</v>
      </c>
      <c r="B40" s="29" t="str">
        <f t="shared" si="4"/>
        <v>0x24</v>
      </c>
      <c r="C40" s="37" t="s">
        <v>27</v>
      </c>
      <c r="D40" s="52">
        <v>0</v>
      </c>
      <c r="E40" s="52">
        <v>0</v>
      </c>
      <c r="F40" s="52">
        <v>0</v>
      </c>
      <c r="G40" s="52">
        <v>1</v>
      </c>
      <c r="H40" s="52">
        <v>0</v>
      </c>
      <c r="I40" s="52">
        <v>0</v>
      </c>
      <c r="J40" s="52">
        <v>0</v>
      </c>
      <c r="K40" s="52" t="s">
        <v>14</v>
      </c>
      <c r="L40" s="52">
        <v>0</v>
      </c>
      <c r="M40" s="52">
        <v>0</v>
      </c>
      <c r="N40" s="52">
        <v>1</v>
      </c>
      <c r="O40" s="52">
        <v>0</v>
      </c>
      <c r="P40" s="52">
        <v>0</v>
      </c>
      <c r="Q40" s="52">
        <v>0</v>
      </c>
      <c r="R40" s="52">
        <v>1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41">
        <v>1</v>
      </c>
      <c r="Y40" s="29">
        <v>1</v>
      </c>
      <c r="Z40" s="29">
        <v>1</v>
      </c>
      <c r="AA40" s="29">
        <v>0</v>
      </c>
      <c r="AB40" s="29">
        <v>1</v>
      </c>
      <c r="AC40" s="29" t="s">
        <v>14</v>
      </c>
      <c r="AD40" s="61" t="str">
        <f t="shared" si="17"/>
        <v>00</v>
      </c>
      <c r="AE40" s="42" t="str">
        <f t="shared" si="18"/>
        <v>40</v>
      </c>
      <c r="AF40" s="42" t="str">
        <f t="shared" si="19"/>
        <v>88</v>
      </c>
      <c r="AG40" s="43" t="str">
        <f t="shared" si="20"/>
        <v>3A</v>
      </c>
      <c r="AO40" s="40"/>
    </row>
    <row r="41" spans="1:42" ht="14.45" x14ac:dyDescent="0.3">
      <c r="A41" s="29">
        <v>37</v>
      </c>
      <c r="B41" s="29" t="str">
        <f t="shared" si="4"/>
        <v>0x25</v>
      </c>
      <c r="C41" s="37" t="s">
        <v>29</v>
      </c>
      <c r="D41" s="52">
        <v>0</v>
      </c>
      <c r="E41" s="52">
        <v>0</v>
      </c>
      <c r="F41" s="52">
        <v>0</v>
      </c>
      <c r="G41" s="52">
        <v>1</v>
      </c>
      <c r="H41" s="52">
        <v>0</v>
      </c>
      <c r="I41" s="52">
        <v>0</v>
      </c>
      <c r="J41" s="52">
        <v>0</v>
      </c>
      <c r="K41" s="52" t="s">
        <v>14</v>
      </c>
      <c r="L41" s="52">
        <v>0</v>
      </c>
      <c r="M41" s="52">
        <v>0</v>
      </c>
      <c r="N41" s="52">
        <v>1</v>
      </c>
      <c r="O41" s="52">
        <v>0</v>
      </c>
      <c r="P41" s="52">
        <v>0</v>
      </c>
      <c r="Q41" s="52">
        <v>0</v>
      </c>
      <c r="R41" s="52">
        <v>1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41">
        <v>0</v>
      </c>
      <c r="Y41" s="29">
        <v>1</v>
      </c>
      <c r="Z41" s="29">
        <v>1</v>
      </c>
      <c r="AA41" s="29">
        <v>0</v>
      </c>
      <c r="AB41" s="29">
        <v>1</v>
      </c>
      <c r="AC41" s="29" t="s">
        <v>14</v>
      </c>
      <c r="AD41" s="61" t="str">
        <f t="shared" si="17"/>
        <v>00</v>
      </c>
      <c r="AE41" s="42" t="str">
        <f t="shared" si="18"/>
        <v>40</v>
      </c>
      <c r="AF41" s="42" t="str">
        <f t="shared" si="19"/>
        <v>88</v>
      </c>
      <c r="AG41" s="43" t="str">
        <f t="shared" si="20"/>
        <v>1A</v>
      </c>
      <c r="AO41" s="40"/>
    </row>
    <row r="42" spans="1:42" ht="14.45" x14ac:dyDescent="0.3">
      <c r="A42" s="29">
        <v>38</v>
      </c>
      <c r="B42" s="29" t="str">
        <f t="shared" si="4"/>
        <v>0x26</v>
      </c>
      <c r="C42" s="37" t="s">
        <v>161</v>
      </c>
      <c r="D42" s="52">
        <v>0</v>
      </c>
      <c r="E42" s="52">
        <v>0</v>
      </c>
      <c r="F42" s="52">
        <v>0</v>
      </c>
      <c r="G42" s="52">
        <v>1</v>
      </c>
      <c r="H42" s="52">
        <v>0</v>
      </c>
      <c r="I42" s="52">
        <v>0</v>
      </c>
      <c r="J42" s="52">
        <v>0</v>
      </c>
      <c r="K42" s="52" t="s">
        <v>14</v>
      </c>
      <c r="L42" s="52">
        <v>0</v>
      </c>
      <c r="M42" s="52">
        <v>0</v>
      </c>
      <c r="N42" s="52">
        <v>1</v>
      </c>
      <c r="O42" s="52">
        <v>0</v>
      </c>
      <c r="P42" s="52">
        <v>0</v>
      </c>
      <c r="Q42" s="52">
        <v>0</v>
      </c>
      <c r="R42" s="52">
        <v>1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41">
        <v>0</v>
      </c>
      <c r="Y42" s="29">
        <v>0</v>
      </c>
      <c r="Z42" s="29">
        <v>0</v>
      </c>
      <c r="AA42" s="29">
        <v>1</v>
      </c>
      <c r="AB42" s="29">
        <v>1</v>
      </c>
      <c r="AC42" s="29" t="s">
        <v>14</v>
      </c>
      <c r="AD42" s="61" t="str">
        <f t="shared" si="17"/>
        <v>00</v>
      </c>
      <c r="AE42" s="42" t="str">
        <f t="shared" ref="AE42:AE45" si="21">BIN2HEX(IF(F42="x", 0, F42) &amp; IF(G42="x", 0, G42) &amp; IF(H42="x", 0, H42) &amp; IF(I42="x", 0, I42) &amp; IF(J42="x", 0, J42) &amp; IF(K42="x", 0, K42) &amp; IF(L42="x", 0, L42) &amp; IF(M42="x", 0, M42), 2)</f>
        <v>40</v>
      </c>
      <c r="AF42" s="42" t="str">
        <f t="shared" ref="AF42:AF45" si="22">BIN2HEX(IF(N42="x", 0, N42) &amp; IF(O42="x", 0, O42) &amp; IF(P42="x", 0, P42) &amp; IF(Q42="x", 0, Q42) &amp;  IF(R42="x", 0, R42) &amp; IF(S42="x", 0, S42) &amp; IF(T42="x", 0, T42) &amp; IF(U42="x", 0, U42), 2)</f>
        <v>88</v>
      </c>
      <c r="AG42" s="43" t="str">
        <f t="shared" ref="AG42:AG45" si="23">BIN2HEX(IF(V42="x", 0, V42) &amp; IF(W42="x", 0, W42) &amp; IF(X42="x", 0, X42) &amp; IF(Y42="x", 0, Y42) &amp; IF(Z42="x", 0, Z42) &amp; IF(AA42="x", 0, AA42) &amp; IF(AB42="x", 0, AB42) &amp; IF(AC42="x", 0, AC42), 2)</f>
        <v>06</v>
      </c>
      <c r="AO42" s="40"/>
    </row>
    <row r="43" spans="1:42" ht="14.45" x14ac:dyDescent="0.3">
      <c r="A43" s="29">
        <v>39</v>
      </c>
      <c r="B43" s="29" t="str">
        <f t="shared" si="4"/>
        <v>0x27</v>
      </c>
      <c r="C43" s="37" t="s">
        <v>162</v>
      </c>
      <c r="D43" s="52">
        <v>0</v>
      </c>
      <c r="E43" s="52">
        <v>0</v>
      </c>
      <c r="F43" s="52">
        <v>0</v>
      </c>
      <c r="G43" s="52">
        <v>1</v>
      </c>
      <c r="H43" s="52">
        <v>0</v>
      </c>
      <c r="I43" s="52">
        <v>0</v>
      </c>
      <c r="J43" s="52">
        <v>0</v>
      </c>
      <c r="K43" s="52" t="s">
        <v>14</v>
      </c>
      <c r="L43" s="52">
        <v>0</v>
      </c>
      <c r="M43" s="52">
        <v>0</v>
      </c>
      <c r="N43" s="52">
        <v>1</v>
      </c>
      <c r="O43" s="52">
        <v>0</v>
      </c>
      <c r="P43" s="52">
        <v>0</v>
      </c>
      <c r="Q43" s="52">
        <v>0</v>
      </c>
      <c r="R43" s="52">
        <v>1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41">
        <v>1</v>
      </c>
      <c r="Y43" s="29">
        <v>0</v>
      </c>
      <c r="Z43" s="29">
        <v>0</v>
      </c>
      <c r="AA43" s="29">
        <v>1</v>
      </c>
      <c r="AB43" s="29">
        <v>1</v>
      </c>
      <c r="AC43" s="29" t="s">
        <v>14</v>
      </c>
      <c r="AD43" s="61" t="str">
        <f t="shared" si="17"/>
        <v>00</v>
      </c>
      <c r="AE43" s="42" t="str">
        <f t="shared" si="21"/>
        <v>40</v>
      </c>
      <c r="AF43" s="42" t="str">
        <f t="shared" si="22"/>
        <v>88</v>
      </c>
      <c r="AG43" s="43" t="str">
        <f t="shared" si="23"/>
        <v>26</v>
      </c>
      <c r="AO43" s="40"/>
    </row>
    <row r="44" spans="1:42" ht="14.45" x14ac:dyDescent="0.3">
      <c r="A44" s="29">
        <v>40</v>
      </c>
      <c r="B44" s="29" t="str">
        <f t="shared" si="4"/>
        <v>0x28</v>
      </c>
      <c r="C44" s="37" t="s">
        <v>163</v>
      </c>
      <c r="D44" s="52">
        <v>0</v>
      </c>
      <c r="E44" s="52">
        <v>0</v>
      </c>
      <c r="F44" s="52">
        <v>0</v>
      </c>
      <c r="G44" s="52">
        <v>1</v>
      </c>
      <c r="H44" s="52">
        <v>0</v>
      </c>
      <c r="I44" s="52">
        <v>0</v>
      </c>
      <c r="J44" s="52">
        <v>0</v>
      </c>
      <c r="K44" s="52" t="s">
        <v>14</v>
      </c>
      <c r="L44" s="52">
        <v>0</v>
      </c>
      <c r="M44" s="52">
        <v>0</v>
      </c>
      <c r="N44" s="52">
        <v>1</v>
      </c>
      <c r="O44" s="52">
        <v>0</v>
      </c>
      <c r="P44" s="52">
        <v>0</v>
      </c>
      <c r="Q44" s="52">
        <v>0</v>
      </c>
      <c r="R44" s="52">
        <v>1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41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61" t="str">
        <f t="shared" si="17"/>
        <v>00</v>
      </c>
      <c r="AE44" s="42" t="str">
        <f t="shared" si="21"/>
        <v>40</v>
      </c>
      <c r="AF44" s="42" t="str">
        <f t="shared" si="22"/>
        <v>88</v>
      </c>
      <c r="AG44" s="43" t="str">
        <f t="shared" si="23"/>
        <v>00</v>
      </c>
      <c r="AO44" s="40"/>
    </row>
    <row r="45" spans="1:42" ht="14.45" x14ac:dyDescent="0.3">
      <c r="A45" s="29">
        <v>41</v>
      </c>
      <c r="B45" s="29" t="str">
        <f t="shared" si="4"/>
        <v>0x29</v>
      </c>
      <c r="C45" s="37" t="s">
        <v>164</v>
      </c>
      <c r="D45" s="52">
        <v>0</v>
      </c>
      <c r="E45" s="52">
        <v>0</v>
      </c>
      <c r="F45" s="52">
        <v>0</v>
      </c>
      <c r="G45" s="52">
        <v>1</v>
      </c>
      <c r="H45" s="52">
        <v>0</v>
      </c>
      <c r="I45" s="52">
        <v>0</v>
      </c>
      <c r="J45" s="52">
        <v>0</v>
      </c>
      <c r="K45" s="52" t="s">
        <v>14</v>
      </c>
      <c r="L45" s="52">
        <v>0</v>
      </c>
      <c r="M45" s="52">
        <v>0</v>
      </c>
      <c r="N45" s="52">
        <v>1</v>
      </c>
      <c r="O45" s="52">
        <v>0</v>
      </c>
      <c r="P45" s="52">
        <v>0</v>
      </c>
      <c r="Q45" s="52">
        <v>0</v>
      </c>
      <c r="R45" s="52">
        <v>1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41">
        <v>1</v>
      </c>
      <c r="Y45" s="29">
        <v>1</v>
      </c>
      <c r="Z45" s="29">
        <v>1</v>
      </c>
      <c r="AA45" s="29">
        <v>1</v>
      </c>
      <c r="AB45" s="29">
        <v>0</v>
      </c>
      <c r="AC45" s="29">
        <v>1</v>
      </c>
      <c r="AD45" s="61" t="str">
        <f t="shared" si="17"/>
        <v>00</v>
      </c>
      <c r="AE45" s="42" t="str">
        <f t="shared" si="21"/>
        <v>40</v>
      </c>
      <c r="AF45" s="42" t="str">
        <f t="shared" si="22"/>
        <v>88</v>
      </c>
      <c r="AG45" s="43" t="str">
        <f t="shared" si="23"/>
        <v>3D</v>
      </c>
      <c r="AO45" s="40"/>
    </row>
    <row r="46" spans="1:42" ht="14.45" x14ac:dyDescent="0.3">
      <c r="A46" s="29">
        <v>42</v>
      </c>
      <c r="B46" s="29" t="str">
        <f t="shared" si="4"/>
        <v>0x2A</v>
      </c>
      <c r="C46" s="37" t="s">
        <v>328</v>
      </c>
      <c r="D46" s="52">
        <v>0</v>
      </c>
      <c r="E46" s="52">
        <v>0</v>
      </c>
      <c r="F46" s="52">
        <v>0</v>
      </c>
      <c r="G46" s="52">
        <v>1</v>
      </c>
      <c r="H46" s="52">
        <v>0</v>
      </c>
      <c r="I46" s="52">
        <v>0</v>
      </c>
      <c r="J46" s="52">
        <v>0</v>
      </c>
      <c r="K46" s="52" t="s">
        <v>14</v>
      </c>
      <c r="L46" s="52">
        <v>0</v>
      </c>
      <c r="M46" s="52">
        <v>0</v>
      </c>
      <c r="N46" s="52">
        <v>1</v>
      </c>
      <c r="O46" s="52">
        <v>0</v>
      </c>
      <c r="P46" s="52">
        <v>0</v>
      </c>
      <c r="Q46" s="52">
        <v>0</v>
      </c>
      <c r="R46" s="52">
        <v>1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41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1</v>
      </c>
      <c r="AD46" s="61" t="str">
        <f t="shared" si="17"/>
        <v>00</v>
      </c>
      <c r="AE46" s="42" t="str">
        <f t="shared" ref="AE46:AE47" si="24">BIN2HEX(IF(F46="x", 0, F46) &amp; IF(G46="x", 0, G46) &amp; IF(H46="x", 0, H46) &amp; IF(I46="x", 0, I46) &amp; IF(J46="x", 0, J46) &amp; IF(K46="x", 0, K46) &amp; IF(L46="x", 0, L46) &amp; IF(M46="x", 0, M46), 2)</f>
        <v>40</v>
      </c>
      <c r="AF46" s="42" t="str">
        <f t="shared" ref="AF46:AF47" si="25">BIN2HEX(IF(N46="x", 0, N46) &amp; IF(O46="x", 0, O46) &amp; IF(P46="x", 0, P46) &amp; IF(Q46="x", 0, Q46) &amp;  IF(R46="x", 0, R46) &amp; IF(S46="x", 0, S46) &amp; IF(T46="x", 0, T46) &amp; IF(U46="x", 0, U46), 2)</f>
        <v>88</v>
      </c>
      <c r="AG46" s="43" t="str">
        <f t="shared" ref="AG46:AG47" si="26">BIN2HEX(IF(V46="x", 0, V46) &amp; IF(W46="x", 0, W46) &amp; IF(X46="x", 0, X46) &amp; IF(Y46="x", 0, Y46) &amp; IF(Z46="x", 0, Z46) &amp; IF(AA46="x", 0, AA46) &amp; IF(AB46="x", 0, AB46) &amp; IF(AC46="x", 0, AC46), 2)</f>
        <v>01</v>
      </c>
      <c r="AO46" s="40"/>
    </row>
    <row r="47" spans="1:42" ht="14.45" x14ac:dyDescent="0.3">
      <c r="A47" s="29">
        <v>43</v>
      </c>
      <c r="B47" s="29" t="str">
        <f t="shared" ref="B47:B49" si="27">"0x" &amp; DEC2HEX(A47)</f>
        <v>0x2B</v>
      </c>
      <c r="C47" s="37" t="s">
        <v>336</v>
      </c>
      <c r="D47" s="52">
        <v>0</v>
      </c>
      <c r="E47" s="52">
        <v>0</v>
      </c>
      <c r="F47" s="52">
        <v>0</v>
      </c>
      <c r="G47" s="52">
        <v>1</v>
      </c>
      <c r="H47" s="52">
        <v>0</v>
      </c>
      <c r="I47" s="52">
        <v>0</v>
      </c>
      <c r="J47" s="52">
        <v>0</v>
      </c>
      <c r="K47" s="52" t="s">
        <v>14</v>
      </c>
      <c r="L47" s="52">
        <v>0</v>
      </c>
      <c r="M47" s="52">
        <v>0</v>
      </c>
      <c r="N47" s="52">
        <v>1</v>
      </c>
      <c r="O47" s="52">
        <v>0</v>
      </c>
      <c r="P47" s="52">
        <v>0</v>
      </c>
      <c r="Q47" s="52">
        <v>0</v>
      </c>
      <c r="R47" s="52">
        <v>1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41">
        <v>0</v>
      </c>
      <c r="Y47" s="29">
        <v>1</v>
      </c>
      <c r="Z47" s="29">
        <v>1</v>
      </c>
      <c r="AA47" s="29">
        <v>0</v>
      </c>
      <c r="AB47" s="29">
        <v>0</v>
      </c>
      <c r="AC47" s="29">
        <v>1</v>
      </c>
      <c r="AD47" s="61" t="str">
        <f t="shared" si="17"/>
        <v>00</v>
      </c>
      <c r="AE47" s="42" t="str">
        <f t="shared" si="24"/>
        <v>40</v>
      </c>
      <c r="AF47" s="42" t="str">
        <f t="shared" si="25"/>
        <v>88</v>
      </c>
      <c r="AG47" s="43" t="str">
        <f t="shared" si="26"/>
        <v>19</v>
      </c>
      <c r="AO47" s="40"/>
    </row>
    <row r="48" spans="1:42" ht="14.45" x14ac:dyDescent="0.3">
      <c r="A48" s="29">
        <v>44</v>
      </c>
      <c r="B48" s="29" t="str">
        <f t="shared" si="27"/>
        <v>0x2C</v>
      </c>
      <c r="C48" s="37" t="s">
        <v>369</v>
      </c>
      <c r="D48" s="52">
        <v>0</v>
      </c>
      <c r="E48" s="52">
        <v>0</v>
      </c>
      <c r="F48" s="52">
        <v>0</v>
      </c>
      <c r="G48" s="52">
        <v>1</v>
      </c>
      <c r="H48" s="52">
        <v>0</v>
      </c>
      <c r="I48" s="52">
        <v>0</v>
      </c>
      <c r="J48" s="52">
        <v>0</v>
      </c>
      <c r="K48" s="52" t="s">
        <v>14</v>
      </c>
      <c r="L48" s="52">
        <v>0</v>
      </c>
      <c r="M48" s="52">
        <v>0</v>
      </c>
      <c r="N48" s="52">
        <v>1</v>
      </c>
      <c r="O48" s="52">
        <v>0</v>
      </c>
      <c r="P48" s="52">
        <v>0</v>
      </c>
      <c r="Q48" s="52">
        <v>0</v>
      </c>
      <c r="R48" s="52">
        <v>1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41">
        <v>1</v>
      </c>
      <c r="Y48" s="29">
        <v>1</v>
      </c>
      <c r="Z48" s="29">
        <v>0</v>
      </c>
      <c r="AA48" s="29">
        <v>0</v>
      </c>
      <c r="AB48" s="29">
        <v>0</v>
      </c>
      <c r="AC48" s="29">
        <v>1</v>
      </c>
      <c r="AD48" s="61" t="str">
        <f t="shared" si="17"/>
        <v>00</v>
      </c>
      <c r="AE48" s="42" t="str">
        <f t="shared" ref="AE48" si="28">BIN2HEX(IF(F48="x", 0, F48) &amp; IF(G48="x", 0, G48) &amp; IF(H48="x", 0, H48) &amp; IF(I48="x", 0, I48) &amp; IF(J48="x", 0, J48) &amp; IF(K48="x", 0, K48) &amp; IF(L48="x", 0, L48) &amp; IF(M48="x", 0, M48), 2)</f>
        <v>40</v>
      </c>
      <c r="AF48" s="42" t="str">
        <f t="shared" ref="AF48" si="29">BIN2HEX(IF(N48="x", 0, N48) &amp; IF(O48="x", 0, O48) &amp; IF(P48="x", 0, P48) &amp; IF(Q48="x", 0, Q48) &amp;  IF(R48="x", 0, R48) &amp; IF(S48="x", 0, S48) &amp; IF(T48="x", 0, T48) &amp; IF(U48="x", 0, U48), 2)</f>
        <v>88</v>
      </c>
      <c r="AG48" s="43" t="str">
        <f t="shared" ref="AG48" si="30">BIN2HEX(IF(V48="x", 0, V48) &amp; IF(W48="x", 0, W48) &amp; IF(X48="x", 0, X48) &amp; IF(Y48="x", 0, Y48) &amp; IF(Z48="x", 0, Z48) &amp; IF(AA48="x", 0, AA48) &amp; IF(AB48="x", 0, AB48) &amp; IF(AC48="x", 0, AC48), 2)</f>
        <v>31</v>
      </c>
      <c r="AO48" s="40"/>
    </row>
    <row r="49" spans="1:41" ht="14.45" x14ac:dyDescent="0.3">
      <c r="A49" s="29">
        <v>45</v>
      </c>
      <c r="B49" s="29" t="str">
        <f t="shared" si="27"/>
        <v>0x2D</v>
      </c>
      <c r="C49" s="37" t="s">
        <v>390</v>
      </c>
      <c r="D49" s="52">
        <v>1</v>
      </c>
      <c r="E49" s="52">
        <v>0</v>
      </c>
      <c r="F49" s="52">
        <v>0</v>
      </c>
      <c r="G49" s="52">
        <v>1</v>
      </c>
      <c r="H49" s="52">
        <v>0</v>
      </c>
      <c r="I49" s="52">
        <v>0</v>
      </c>
      <c r="J49" s="52">
        <v>0</v>
      </c>
      <c r="K49" s="52" t="s">
        <v>14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1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41">
        <v>1</v>
      </c>
      <c r="Y49" s="29">
        <v>1</v>
      </c>
      <c r="Z49" s="29">
        <v>0</v>
      </c>
      <c r="AA49" s="29">
        <v>0</v>
      </c>
      <c r="AB49" s="29">
        <v>0</v>
      </c>
      <c r="AC49" s="29">
        <v>1</v>
      </c>
      <c r="AD49" s="61" t="str">
        <f t="shared" si="17"/>
        <v>02</v>
      </c>
      <c r="AE49" s="42" t="str">
        <f t="shared" ref="AE49" si="31">BIN2HEX(IF(F49="x", 0, F49) &amp; IF(G49="x", 0, G49) &amp; IF(H49="x", 0, H49) &amp; IF(I49="x", 0, I49) &amp; IF(J49="x", 0, J49) &amp; IF(K49="x", 0, K49) &amp; IF(L49="x", 0, L49) &amp; IF(M49="x", 0, M49), 2)</f>
        <v>40</v>
      </c>
      <c r="AF49" s="42" t="str">
        <f t="shared" ref="AF49" si="32">BIN2HEX(IF(N49="x", 0, N49) &amp; IF(O49="x", 0, O49) &amp; IF(P49="x", 0, P49) &amp; IF(Q49="x", 0, Q49) &amp;  IF(R49="x", 0, R49) &amp; IF(S49="x", 0, S49) &amp; IF(T49="x", 0, T49) &amp; IF(U49="x", 0, U49), 2)</f>
        <v>08</v>
      </c>
      <c r="AG49" s="43" t="str">
        <f t="shared" ref="AG49" si="33">BIN2HEX(IF(V49="x", 0, V49) &amp; IF(W49="x", 0, W49) &amp; IF(X49="x", 0, X49) &amp; IF(Y49="x", 0, Y49) &amp; IF(Z49="x", 0, Z49) &amp; IF(AA49="x", 0, AA49) &amp; IF(AB49="x", 0, AB49) &amp; IF(AC49="x", 0, AC49), 2)</f>
        <v>31</v>
      </c>
      <c r="AO49" s="40"/>
    </row>
    <row r="50" spans="1:41" ht="14.45" x14ac:dyDescent="0.3">
      <c r="AD50" s="63"/>
    </row>
    <row r="51" spans="1:41" ht="14.45" x14ac:dyDescent="0.3">
      <c r="C51" s="53" t="s">
        <v>22</v>
      </c>
      <c r="F51" s="31" t="s">
        <v>23</v>
      </c>
    </row>
    <row r="52" spans="1:41" ht="14.45" x14ac:dyDescent="0.3">
      <c r="C52" s="50" t="s">
        <v>30</v>
      </c>
      <c r="F52" s="31" t="s">
        <v>31</v>
      </c>
    </row>
    <row r="54" spans="1:41" ht="14.45" x14ac:dyDescent="0.3">
      <c r="C54" s="30" t="s">
        <v>46</v>
      </c>
      <c r="F54" s="31" t="s">
        <v>97</v>
      </c>
    </row>
    <row r="55" spans="1:41" ht="14.45" x14ac:dyDescent="0.3">
      <c r="C55" s="30" t="s">
        <v>48</v>
      </c>
      <c r="F55" s="31" t="s">
        <v>98</v>
      </c>
    </row>
    <row r="56" spans="1:41" ht="14.45" x14ac:dyDescent="0.3">
      <c r="C56" s="30" t="s">
        <v>43</v>
      </c>
      <c r="F56" s="31" t="s">
        <v>197</v>
      </c>
    </row>
    <row r="57" spans="1:41" ht="14.45" x14ac:dyDescent="0.3">
      <c r="A57" s="31"/>
      <c r="B57" s="31"/>
      <c r="C57" s="30" t="s">
        <v>189</v>
      </c>
      <c r="F57" s="31" t="s">
        <v>190</v>
      </c>
    </row>
    <row r="58" spans="1:41" x14ac:dyDescent="0.25">
      <c r="A58" s="31"/>
      <c r="B58" s="31"/>
      <c r="C58" s="30" t="s">
        <v>96</v>
      </c>
      <c r="F58" s="31" t="s">
        <v>92</v>
      </c>
    </row>
    <row r="59" spans="1:41" x14ac:dyDescent="0.25">
      <c r="A59" s="31"/>
      <c r="B59" s="31"/>
      <c r="C59" s="30" t="s">
        <v>95</v>
      </c>
      <c r="F59" s="31" t="s">
        <v>91</v>
      </c>
    </row>
  </sheetData>
  <mergeCells count="1">
    <mergeCell ref="AD2:A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0"/>
  <sheetViews>
    <sheetView tabSelected="1" zoomScale="80" zoomScaleNormal="80" workbookViewId="0">
      <pane ySplit="1" topLeftCell="A376" activePane="bottomLeft" state="frozen"/>
      <selection pane="bottomLeft" activeCell="A402" sqref="A402:XFD402"/>
    </sheetView>
  </sheetViews>
  <sheetFormatPr defaultColWidth="8.85546875" defaultRowHeight="15" x14ac:dyDescent="0.25"/>
  <cols>
    <col min="1" max="1" width="12.42578125" style="14" customWidth="1"/>
    <col min="2" max="2" width="4.5703125" style="6" bestFit="1" customWidth="1"/>
    <col min="3" max="3" width="8.85546875" style="6"/>
    <col min="4" max="4" width="19" style="6" customWidth="1"/>
    <col min="5" max="5" width="17.7109375" style="7" bestFit="1" customWidth="1"/>
    <col min="6" max="6" width="78.5703125" style="15" bestFit="1" customWidth="1"/>
    <col min="7" max="7" width="12.5703125" style="16" bestFit="1" customWidth="1"/>
    <col min="8" max="8" width="3" style="17" bestFit="1" customWidth="1"/>
    <col min="9" max="10" width="3" style="6" bestFit="1" customWidth="1"/>
    <col min="11" max="11" width="3.28515625" style="6" bestFit="1" customWidth="1"/>
    <col min="12" max="12" width="10.140625" style="6" bestFit="1" customWidth="1"/>
    <col min="13" max="13" width="8.85546875" style="6"/>
    <col min="14" max="14" width="15.42578125" style="18" customWidth="1"/>
    <col min="15" max="16" width="9.140625" style="22"/>
    <col min="17" max="17" width="8.85546875" style="22"/>
    <col min="18" max="18" width="10.85546875" style="22" bestFit="1" customWidth="1"/>
    <col min="19" max="19" width="10.85546875" style="20" bestFit="1" customWidth="1"/>
    <col min="20" max="21" width="3.42578125" style="6" bestFit="1" customWidth="1"/>
    <col min="22" max="22" width="3.42578125" style="21" bestFit="1" customWidth="1"/>
    <col min="23" max="23" width="8.85546875" style="6"/>
    <col min="24" max="27" width="9.85546875" style="6" bestFit="1" customWidth="1"/>
    <col min="28" max="16384" width="8.85546875" style="6"/>
  </cols>
  <sheetData>
    <row r="1" spans="1:27" ht="14.45" customHeight="1" x14ac:dyDescent="0.25">
      <c r="A1" s="5" t="s">
        <v>282</v>
      </c>
      <c r="B1" s="5" t="s">
        <v>54</v>
      </c>
      <c r="C1" s="5" t="s">
        <v>61</v>
      </c>
      <c r="G1" s="8" t="s">
        <v>143</v>
      </c>
      <c r="H1" s="9" t="s">
        <v>133</v>
      </c>
      <c r="I1" s="10" t="s">
        <v>133</v>
      </c>
      <c r="J1" s="10" t="s">
        <v>134</v>
      </c>
      <c r="K1" s="10" t="s">
        <v>199</v>
      </c>
      <c r="L1" s="10" t="s">
        <v>144</v>
      </c>
      <c r="M1" s="10" t="s">
        <v>142</v>
      </c>
      <c r="N1" s="11" t="s">
        <v>135</v>
      </c>
      <c r="O1" s="12" t="s">
        <v>136</v>
      </c>
      <c r="P1" s="12" t="s">
        <v>137</v>
      </c>
      <c r="Q1" s="12" t="s">
        <v>198</v>
      </c>
      <c r="R1" s="12" t="s">
        <v>139</v>
      </c>
      <c r="S1" s="13" t="s">
        <v>138</v>
      </c>
      <c r="T1" s="69" t="s">
        <v>141</v>
      </c>
      <c r="U1" s="70"/>
      <c r="V1" s="71"/>
    </row>
    <row r="2" spans="1:27" ht="14.45" customHeight="1" x14ac:dyDescent="0.25">
      <c r="B2" s="10"/>
      <c r="C2" s="10"/>
      <c r="D2" s="15" t="s">
        <v>217</v>
      </c>
      <c r="O2" s="19"/>
      <c r="P2" s="19"/>
      <c r="Q2" s="19"/>
      <c r="R2" s="19"/>
      <c r="X2" s="6" t="s">
        <v>148</v>
      </c>
    </row>
    <row r="3" spans="1:27" ht="14.45" customHeight="1" x14ac:dyDescent="0.25">
      <c r="B3" s="6">
        <v>0</v>
      </c>
      <c r="C3" s="6" t="str">
        <f>"0x" &amp; DEC2HEX(B3,3)</f>
        <v>0x000</v>
      </c>
      <c r="D3" s="6" t="s">
        <v>104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5" customHeight="1" x14ac:dyDescent="0.25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140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5" customHeight="1" x14ac:dyDescent="0.25">
      <c r="B5" s="6">
        <v>6</v>
      </c>
      <c r="C5" s="6" t="str">
        <f t="shared" si="7"/>
        <v>0x006</v>
      </c>
      <c r="D5" s="6" t="s">
        <v>105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5" customHeight="1" x14ac:dyDescent="0.25">
      <c r="B6" s="6">
        <v>9</v>
      </c>
      <c r="C6" s="6" t="str">
        <f t="shared" si="7"/>
        <v>0x009</v>
      </c>
      <c r="D6" s="27" t="s">
        <v>376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5" customHeight="1" x14ac:dyDescent="0.25">
      <c r="O7" s="19"/>
      <c r="P7" s="19"/>
      <c r="Q7" s="19"/>
      <c r="R7" s="19"/>
      <c r="X7" s="6" t="s">
        <v>42</v>
      </c>
      <c r="Y7" s="6">
        <v>6</v>
      </c>
    </row>
    <row r="8" spans="1:27" ht="14.45" customHeight="1" x14ac:dyDescent="0.25">
      <c r="D8" s="15" t="s">
        <v>218</v>
      </c>
      <c r="X8" s="6" t="s">
        <v>149</v>
      </c>
      <c r="Y8" s="6">
        <v>7</v>
      </c>
    </row>
    <row r="9" spans="1:27" ht="14.45" customHeight="1" x14ac:dyDescent="0.25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150</v>
      </c>
      <c r="Y9" s="23">
        <v>2</v>
      </c>
      <c r="Z9" s="23"/>
      <c r="AA9" s="23"/>
    </row>
    <row r="10" spans="1:27" ht="14.45" customHeight="1" x14ac:dyDescent="0.25">
      <c r="B10" s="6">
        <v>3</v>
      </c>
      <c r="C10" s="6" t="str">
        <f>"0x" &amp; DEC2HEX(B10,3)</f>
        <v>0x003</v>
      </c>
      <c r="D10" s="6" t="s">
        <v>165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167</v>
      </c>
      <c r="Y10" s="23">
        <v>3</v>
      </c>
      <c r="Z10" s="23"/>
      <c r="AA10" s="23"/>
    </row>
    <row r="11" spans="1:27" ht="14.45" customHeight="1" x14ac:dyDescent="0.25">
      <c r="B11" s="6">
        <v>6</v>
      </c>
      <c r="C11" s="6" t="str">
        <f>"0x" &amp; DEC2HEX(B11,3)</f>
        <v>0x006</v>
      </c>
      <c r="D11" s="27" t="s">
        <v>377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5" customHeight="1" x14ac:dyDescent="0.25">
      <c r="D16" s="15" t="s">
        <v>219</v>
      </c>
      <c r="X16" s="6" t="s">
        <v>147</v>
      </c>
      <c r="Y16" s="6">
        <v>3</v>
      </c>
    </row>
    <row r="17" spans="2:27" ht="14.45" customHeight="1" x14ac:dyDescent="0.25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145</v>
      </c>
      <c r="Y17" s="6">
        <v>1</v>
      </c>
      <c r="Z17" s="6" t="s">
        <v>146</v>
      </c>
      <c r="AA17" s="6">
        <f>VLOOKUP(Z17,X16:Y18,2)</f>
        <v>2</v>
      </c>
    </row>
    <row r="18" spans="2:27" ht="14.45" customHeight="1" x14ac:dyDescent="0.25">
      <c r="B18" s="6">
        <v>3</v>
      </c>
      <c r="C18" s="6" t="str">
        <f t="shared" si="15"/>
        <v>0x003</v>
      </c>
      <c r="D18" s="6" t="s">
        <v>168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146</v>
      </c>
      <c r="Y18" s="6">
        <v>2</v>
      </c>
    </row>
    <row r="19" spans="2:27" ht="14.45" customHeight="1" x14ac:dyDescent="0.25">
      <c r="B19" s="6">
        <v>6</v>
      </c>
      <c r="C19" s="6" t="str">
        <f t="shared" si="15"/>
        <v>0x006</v>
      </c>
      <c r="D19" s="6" t="s">
        <v>165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5" customHeight="1" x14ac:dyDescent="0.25">
      <c r="B20" s="6">
        <v>9</v>
      </c>
      <c r="C20" s="6" t="str">
        <f t="shared" si="15"/>
        <v>0x009</v>
      </c>
      <c r="D20" s="6" t="s">
        <v>169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5" customHeight="1" x14ac:dyDescent="0.25">
      <c r="B21" s="6">
        <v>12</v>
      </c>
      <c r="C21" s="6" t="str">
        <f t="shared" si="15"/>
        <v>0x00C</v>
      </c>
      <c r="D21" s="27" t="s">
        <v>376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5" customHeight="1" x14ac:dyDescent="0.25">
      <c r="O22" s="19"/>
      <c r="P22" s="19"/>
      <c r="Q22" s="19"/>
      <c r="R22" s="19"/>
    </row>
    <row r="23" spans="2:27" ht="14.45" customHeight="1" x14ac:dyDescent="0.25">
      <c r="O23" s="19"/>
      <c r="P23" s="19"/>
      <c r="Q23" s="19"/>
      <c r="R23" s="19"/>
    </row>
    <row r="24" spans="2:27" ht="14.45" customHeight="1" x14ac:dyDescent="0.25">
      <c r="O24" s="19"/>
      <c r="P24" s="19"/>
      <c r="Q24" s="19"/>
      <c r="R24" s="19"/>
    </row>
    <row r="25" spans="2:27" ht="14.45" customHeight="1" x14ac:dyDescent="0.25">
      <c r="O25" s="19"/>
      <c r="P25" s="19"/>
      <c r="Q25" s="19"/>
      <c r="R25" s="19"/>
    </row>
    <row r="26" spans="2:27" ht="14.45" customHeight="1" x14ac:dyDescent="0.25">
      <c r="O26" s="19"/>
      <c r="P26" s="19"/>
      <c r="Q26" s="19"/>
      <c r="R26" s="19"/>
    </row>
    <row r="30" spans="2:27" ht="14.45" customHeight="1" x14ac:dyDescent="0.25">
      <c r="B30" s="10"/>
      <c r="C30" s="10"/>
      <c r="D30" s="15" t="s">
        <v>220</v>
      </c>
    </row>
    <row r="31" spans="2:27" ht="14.45" customHeight="1" x14ac:dyDescent="0.25">
      <c r="B31" s="6">
        <v>0</v>
      </c>
      <c r="C31" s="6" t="str">
        <f t="shared" ref="C31:C36" si="23">"0x" &amp; DEC2HEX(B31,3)</f>
        <v>0x000</v>
      </c>
      <c r="D31" s="6" t="s">
        <v>104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5" customHeight="1" x14ac:dyDescent="0.25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5" customHeight="1" x14ac:dyDescent="0.25">
      <c r="B33" s="6">
        <v>6</v>
      </c>
      <c r="C33" s="6" t="str">
        <f t="shared" si="23"/>
        <v>0x006</v>
      </c>
      <c r="D33" s="6" t="s">
        <v>105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5" customHeight="1" x14ac:dyDescent="0.25">
      <c r="B34" s="6">
        <v>9</v>
      </c>
      <c r="C34" s="6" t="str">
        <f t="shared" si="23"/>
        <v>0x009</v>
      </c>
      <c r="D34" s="27" t="s">
        <v>378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5" customHeight="1" x14ac:dyDescent="0.25">
      <c r="B35" s="6">
        <v>12</v>
      </c>
      <c r="C35" s="6" t="str">
        <f t="shared" si="23"/>
        <v>0x00C</v>
      </c>
      <c r="D35" s="27" t="s">
        <v>376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5" customHeight="1" x14ac:dyDescent="0.25">
      <c r="B36" s="6">
        <v>15</v>
      </c>
      <c r="C36" s="6" t="str">
        <f t="shared" si="23"/>
        <v>0x00F</v>
      </c>
      <c r="D36" s="27" t="s">
        <v>379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5" customHeight="1" x14ac:dyDescent="0.25">
      <c r="D40" s="15" t="s">
        <v>221</v>
      </c>
    </row>
    <row r="41" spans="2:22" ht="14.45" customHeight="1" x14ac:dyDescent="0.25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5" customHeight="1" x14ac:dyDescent="0.25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5" customHeight="1" x14ac:dyDescent="0.25">
      <c r="B43" s="6">
        <v>6</v>
      </c>
      <c r="C43" s="6" t="str">
        <f t="shared" si="33"/>
        <v>0x006</v>
      </c>
      <c r="D43" s="27" t="s">
        <v>376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5" customHeight="1" x14ac:dyDescent="0.25">
      <c r="B44" s="6">
        <v>16</v>
      </c>
      <c r="C44" s="6" t="str">
        <f t="shared" si="33"/>
        <v>0x010</v>
      </c>
      <c r="E44" s="7" t="s">
        <v>57</v>
      </c>
      <c r="F44" s="15" t="s">
        <v>110</v>
      </c>
    </row>
    <row r="46" spans="2:22" ht="14.45" customHeight="1" x14ac:dyDescent="0.25">
      <c r="D46" s="23"/>
    </row>
    <row r="48" spans="2:22" ht="14.45" customHeight="1" x14ac:dyDescent="0.25">
      <c r="D48" s="15" t="s">
        <v>222</v>
      </c>
    </row>
    <row r="49" spans="2:22" ht="14.45" customHeight="1" x14ac:dyDescent="0.25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5" customHeight="1" x14ac:dyDescent="0.25">
      <c r="B50" s="6">
        <v>3</v>
      </c>
      <c r="C50" s="6" t="str">
        <f t="shared" si="41"/>
        <v>0x003</v>
      </c>
      <c r="D50" s="6" t="s">
        <v>94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5" customHeight="1" x14ac:dyDescent="0.25">
      <c r="O51" s="19"/>
      <c r="P51" s="19"/>
      <c r="Q51" s="19"/>
      <c r="R51" s="19"/>
    </row>
    <row r="55" spans="2:22" ht="14.45" customHeight="1" x14ac:dyDescent="0.25">
      <c r="D55" s="15" t="s">
        <v>223</v>
      </c>
    </row>
    <row r="56" spans="2:22" ht="14.45" customHeight="1" x14ac:dyDescent="0.25">
      <c r="B56" s="6">
        <v>0</v>
      </c>
      <c r="C56" s="6" t="str">
        <f t="shared" ref="C56:C79" si="49">"0x" &amp; DEC2HEX(B56,3)</f>
        <v>0x000</v>
      </c>
      <c r="D56" s="6" t="s">
        <v>64</v>
      </c>
      <c r="E56" s="7" t="s">
        <v>65</v>
      </c>
      <c r="F56" s="15" t="s">
        <v>66</v>
      </c>
      <c r="G56" s="24"/>
    </row>
    <row r="57" spans="2:22" ht="14.45" customHeight="1" x14ac:dyDescent="0.25">
      <c r="B57" s="6">
        <v>3</v>
      </c>
      <c r="C57" s="6" t="str">
        <f t="shared" si="49"/>
        <v>0x003</v>
      </c>
      <c r="D57" s="6" t="s">
        <v>94</v>
      </c>
      <c r="E57" s="7" t="s">
        <v>216</v>
      </c>
    </row>
    <row r="58" spans="2:22" ht="14.45" customHeight="1" x14ac:dyDescent="0.25">
      <c r="B58" s="6">
        <v>6</v>
      </c>
      <c r="C58" s="6" t="str">
        <f t="shared" si="49"/>
        <v>0x006</v>
      </c>
      <c r="D58" s="6" t="s">
        <v>69</v>
      </c>
      <c r="E58" s="7" t="s">
        <v>70</v>
      </c>
      <c r="F58" s="15" t="s">
        <v>67</v>
      </c>
    </row>
    <row r="59" spans="2:22" ht="14.45" customHeight="1" x14ac:dyDescent="0.25">
      <c r="B59" s="6">
        <v>9</v>
      </c>
      <c r="C59" s="6" t="str">
        <f t="shared" si="49"/>
        <v>0x009</v>
      </c>
      <c r="D59" s="6" t="s">
        <v>94</v>
      </c>
      <c r="E59" s="7" t="s">
        <v>216</v>
      </c>
    </row>
    <row r="60" spans="2:22" ht="14.45" customHeight="1" x14ac:dyDescent="0.25">
      <c r="B60" s="6">
        <v>12</v>
      </c>
      <c r="C60" s="6" t="str">
        <f t="shared" si="49"/>
        <v>0x00C</v>
      </c>
      <c r="D60" s="6" t="s">
        <v>71</v>
      </c>
      <c r="E60" s="7" t="s">
        <v>72</v>
      </c>
      <c r="F60" s="15" t="s">
        <v>68</v>
      </c>
    </row>
    <row r="61" spans="2:22" ht="14.45" customHeight="1" x14ac:dyDescent="0.25">
      <c r="B61" s="6">
        <v>15</v>
      </c>
      <c r="C61" s="6" t="str">
        <f t="shared" si="49"/>
        <v>0x00F</v>
      </c>
      <c r="D61" s="6" t="s">
        <v>94</v>
      </c>
      <c r="E61" s="7" t="s">
        <v>216</v>
      </c>
    </row>
    <row r="62" spans="2:22" ht="14.45" customHeight="1" x14ac:dyDescent="0.25">
      <c r="B62" s="6">
        <v>18</v>
      </c>
      <c r="C62" s="6" t="str">
        <f t="shared" si="49"/>
        <v>0x012</v>
      </c>
      <c r="D62" s="6" t="s">
        <v>71</v>
      </c>
      <c r="E62" s="7" t="s">
        <v>72</v>
      </c>
      <c r="F62" s="15" t="s">
        <v>68</v>
      </c>
    </row>
    <row r="63" spans="2:22" ht="14.45" customHeight="1" x14ac:dyDescent="0.25">
      <c r="B63" s="6">
        <v>21</v>
      </c>
      <c r="C63" s="6" t="str">
        <f t="shared" si="49"/>
        <v>0x015</v>
      </c>
      <c r="D63" s="6" t="s">
        <v>94</v>
      </c>
      <c r="E63" s="7" t="s">
        <v>216</v>
      </c>
    </row>
    <row r="64" spans="2:22" ht="14.45" customHeight="1" x14ac:dyDescent="0.25">
      <c r="B64" s="6">
        <v>24</v>
      </c>
      <c r="C64" s="6" t="str">
        <f t="shared" si="49"/>
        <v>0x018</v>
      </c>
      <c r="D64" s="6" t="s">
        <v>75</v>
      </c>
      <c r="E64" s="7" t="s">
        <v>74</v>
      </c>
      <c r="F64" s="15" t="s">
        <v>73</v>
      </c>
    </row>
    <row r="65" spans="2:6" ht="14.45" customHeight="1" x14ac:dyDescent="0.25">
      <c r="B65" s="6">
        <v>27</v>
      </c>
      <c r="C65" s="6" t="str">
        <f t="shared" si="49"/>
        <v>0x01B</v>
      </c>
      <c r="D65" s="6" t="s">
        <v>94</v>
      </c>
      <c r="E65" s="7" t="s">
        <v>216</v>
      </c>
    </row>
    <row r="66" spans="2:6" ht="14.45" customHeight="1" x14ac:dyDescent="0.25">
      <c r="B66" s="6">
        <v>30</v>
      </c>
      <c r="C66" s="6" t="str">
        <f t="shared" si="49"/>
        <v>0x01E</v>
      </c>
      <c r="D66" s="6" t="s">
        <v>76</v>
      </c>
      <c r="E66" s="7" t="s">
        <v>77</v>
      </c>
      <c r="F66" s="15" t="s">
        <v>78</v>
      </c>
    </row>
    <row r="67" spans="2:6" ht="14.45" customHeight="1" x14ac:dyDescent="0.25">
      <c r="B67" s="6">
        <v>33</v>
      </c>
      <c r="C67" s="6" t="str">
        <f t="shared" si="49"/>
        <v>0x021</v>
      </c>
      <c r="D67" s="6" t="s">
        <v>94</v>
      </c>
      <c r="E67" s="7" t="s">
        <v>216</v>
      </c>
    </row>
    <row r="68" spans="2:6" ht="14.45" customHeight="1" x14ac:dyDescent="0.25">
      <c r="B68" s="6">
        <v>36</v>
      </c>
      <c r="C68" s="6" t="str">
        <f t="shared" si="49"/>
        <v>0x024</v>
      </c>
      <c r="D68" s="6" t="s">
        <v>79</v>
      </c>
      <c r="E68" s="7" t="s">
        <v>80</v>
      </c>
      <c r="F68" s="15" t="s">
        <v>81</v>
      </c>
    </row>
    <row r="69" spans="2:6" ht="14.45" customHeight="1" x14ac:dyDescent="0.25">
      <c r="B69" s="6">
        <v>39</v>
      </c>
      <c r="C69" s="6" t="str">
        <f t="shared" si="49"/>
        <v>0x027</v>
      </c>
      <c r="D69" s="6" t="s">
        <v>94</v>
      </c>
      <c r="E69" s="7" t="s">
        <v>216</v>
      </c>
    </row>
    <row r="70" spans="2:6" ht="14.45" customHeight="1" x14ac:dyDescent="0.25">
      <c r="B70" s="6">
        <v>42</v>
      </c>
      <c r="C70" s="6" t="str">
        <f t="shared" si="49"/>
        <v>0x02A</v>
      </c>
      <c r="D70" s="6" t="s">
        <v>75</v>
      </c>
      <c r="E70" s="7" t="s">
        <v>74</v>
      </c>
      <c r="F70" s="15" t="s">
        <v>73</v>
      </c>
    </row>
    <row r="71" spans="2:6" ht="14.45" customHeight="1" x14ac:dyDescent="0.25">
      <c r="B71" s="6">
        <v>45</v>
      </c>
      <c r="C71" s="6" t="str">
        <f t="shared" si="49"/>
        <v>0x02D</v>
      </c>
      <c r="D71" s="6" t="s">
        <v>94</v>
      </c>
      <c r="E71" s="7" t="s">
        <v>216</v>
      </c>
    </row>
    <row r="72" spans="2:6" ht="14.45" customHeight="1" x14ac:dyDescent="0.25">
      <c r="B72" s="6">
        <v>48</v>
      </c>
      <c r="C72" s="6" t="str">
        <f t="shared" si="49"/>
        <v>0x030</v>
      </c>
      <c r="D72" s="6" t="s">
        <v>84</v>
      </c>
      <c r="E72" s="7" t="s">
        <v>83</v>
      </c>
      <c r="F72" s="15" t="s">
        <v>82</v>
      </c>
    </row>
    <row r="73" spans="2:6" ht="14.45" customHeight="1" x14ac:dyDescent="0.25">
      <c r="B73" s="6">
        <v>51</v>
      </c>
      <c r="C73" s="6" t="str">
        <f t="shared" si="49"/>
        <v>0x033</v>
      </c>
      <c r="D73" s="6" t="s">
        <v>94</v>
      </c>
      <c r="E73" s="7" t="s">
        <v>216</v>
      </c>
    </row>
    <row r="74" spans="2:6" ht="14.45" customHeight="1" x14ac:dyDescent="0.25">
      <c r="B74" s="6">
        <v>54</v>
      </c>
      <c r="C74" s="6" t="str">
        <f t="shared" si="49"/>
        <v>0x036</v>
      </c>
      <c r="D74" s="6" t="s">
        <v>71</v>
      </c>
      <c r="E74" s="7" t="s">
        <v>72</v>
      </c>
      <c r="F74" s="15" t="s">
        <v>68</v>
      </c>
    </row>
    <row r="75" spans="2:6" ht="14.45" customHeight="1" x14ac:dyDescent="0.25">
      <c r="B75" s="6">
        <v>57</v>
      </c>
      <c r="C75" s="6" t="str">
        <f t="shared" si="49"/>
        <v>0x039</v>
      </c>
      <c r="D75" s="6" t="s">
        <v>94</v>
      </c>
      <c r="E75" s="7" t="s">
        <v>216</v>
      </c>
    </row>
    <row r="76" spans="2:6" ht="14.45" customHeight="1" x14ac:dyDescent="0.25">
      <c r="B76" s="6">
        <v>60</v>
      </c>
      <c r="C76" s="6" t="str">
        <f t="shared" si="49"/>
        <v>0x03C</v>
      </c>
      <c r="D76" s="6" t="s">
        <v>87</v>
      </c>
      <c r="E76" s="7" t="s">
        <v>86</v>
      </c>
      <c r="F76" s="15" t="s">
        <v>85</v>
      </c>
    </row>
    <row r="77" spans="2:6" ht="14.45" customHeight="1" x14ac:dyDescent="0.25">
      <c r="B77" s="6">
        <v>63</v>
      </c>
      <c r="C77" s="6" t="str">
        <f t="shared" si="49"/>
        <v>0x03F</v>
      </c>
      <c r="D77" s="6" t="s">
        <v>94</v>
      </c>
      <c r="E77" s="7" t="s">
        <v>216</v>
      </c>
    </row>
    <row r="78" spans="2:6" ht="14.45" customHeight="1" x14ac:dyDescent="0.25">
      <c r="B78" s="6">
        <v>66</v>
      </c>
      <c r="C78" s="6" t="str">
        <f t="shared" si="49"/>
        <v>0x042</v>
      </c>
      <c r="D78" s="6" t="s">
        <v>90</v>
      </c>
      <c r="E78" s="7" t="s">
        <v>89</v>
      </c>
      <c r="F78" s="15" t="s">
        <v>88</v>
      </c>
    </row>
    <row r="79" spans="2:6" ht="14.45" customHeight="1" x14ac:dyDescent="0.25">
      <c r="B79" s="6">
        <v>69</v>
      </c>
      <c r="C79" s="6" t="str">
        <f t="shared" si="49"/>
        <v>0x045</v>
      </c>
      <c r="D79" s="6" t="s">
        <v>94</v>
      </c>
      <c r="E79" s="7" t="s">
        <v>216</v>
      </c>
    </row>
    <row r="80" spans="2:6" ht="14.45" customHeight="1" x14ac:dyDescent="0.25"/>
    <row r="81" spans="2:22" ht="14.45" customHeight="1" x14ac:dyDescent="0.25">
      <c r="E81" s="6"/>
    </row>
    <row r="82" spans="2:22" ht="14.45" customHeight="1" x14ac:dyDescent="0.25">
      <c r="D82" s="15" t="s">
        <v>224</v>
      </c>
      <c r="E82" s="6"/>
    </row>
    <row r="83" spans="2:22" ht="14.45" customHeight="1" x14ac:dyDescent="0.25">
      <c r="B83" s="6">
        <v>0</v>
      </c>
      <c r="C83" s="6" t="str">
        <f t="shared" ref="C83:C87" si="50">"0x" &amp; DEC2HEX(B83,3)</f>
        <v>0x000</v>
      </c>
      <c r="D83" s="6" t="s">
        <v>175</v>
      </c>
      <c r="E83" s="6"/>
      <c r="F83" s="15" t="s">
        <v>174</v>
      </c>
      <c r="G83" s="16">
        <v>1</v>
      </c>
      <c r="H83" s="17" t="s">
        <v>150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5" customHeight="1" x14ac:dyDescent="0.25">
      <c r="B84" s="6">
        <v>3</v>
      </c>
      <c r="C84" s="6" t="str">
        <f t="shared" si="50"/>
        <v>0x003</v>
      </c>
      <c r="D84" s="6" t="s">
        <v>176</v>
      </c>
      <c r="F84" s="15" t="s">
        <v>173</v>
      </c>
      <c r="G84" s="16">
        <v>1</v>
      </c>
      <c r="H84" s="17" t="s">
        <v>167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5" customHeight="1" x14ac:dyDescent="0.25">
      <c r="B85" s="6">
        <v>6</v>
      </c>
      <c r="C85" s="6" t="str">
        <f t="shared" si="50"/>
        <v>0x006</v>
      </c>
      <c r="D85" s="6" t="s">
        <v>125</v>
      </c>
      <c r="F85" s="15" t="s">
        <v>126</v>
      </c>
      <c r="G85" s="16">
        <v>1</v>
      </c>
      <c r="H85" s="17" t="s">
        <v>149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5" customHeight="1" x14ac:dyDescent="0.25">
      <c r="B86" s="6">
        <v>9</v>
      </c>
      <c r="C86" s="6" t="str">
        <f t="shared" si="50"/>
        <v>0x009</v>
      </c>
      <c r="D86" s="6" t="s">
        <v>172</v>
      </c>
      <c r="F86" s="15" t="s">
        <v>106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5" customHeight="1" x14ac:dyDescent="0.25">
      <c r="B87" s="6">
        <v>12</v>
      </c>
      <c r="C87" s="6" t="str">
        <f t="shared" si="50"/>
        <v>0x00C</v>
      </c>
      <c r="D87" s="6" t="s">
        <v>102</v>
      </c>
      <c r="E87" s="6"/>
      <c r="F87" s="15" t="s">
        <v>107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5" customHeight="1" x14ac:dyDescent="0.25">
      <c r="B88" s="6">
        <v>15</v>
      </c>
      <c r="C88" s="6" t="str">
        <f t="shared" ref="C88:C93" si="61">"0x" &amp; DEC2HEX(B88,3)</f>
        <v>0x00F</v>
      </c>
      <c r="D88" s="6" t="s">
        <v>177</v>
      </c>
      <c r="G88" s="16">
        <v>40</v>
      </c>
      <c r="H88" s="17" t="s">
        <v>167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5" customHeight="1" x14ac:dyDescent="0.25">
      <c r="B89" s="6">
        <v>18</v>
      </c>
      <c r="C89" s="6" t="str">
        <f t="shared" si="61"/>
        <v>0x012</v>
      </c>
      <c r="D89" s="6" t="s">
        <v>180</v>
      </c>
      <c r="F89" s="15" t="s">
        <v>181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5" customHeight="1" x14ac:dyDescent="0.25">
      <c r="B90" s="6">
        <v>21</v>
      </c>
      <c r="C90" s="6" t="str">
        <f t="shared" si="61"/>
        <v>0x015</v>
      </c>
      <c r="D90" s="6" t="s">
        <v>178</v>
      </c>
      <c r="F90" s="15" t="s">
        <v>119</v>
      </c>
      <c r="G90" s="16">
        <v>33</v>
      </c>
      <c r="H90" s="17" t="s">
        <v>167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5" customHeight="1" x14ac:dyDescent="0.25">
      <c r="B91" s="6">
        <v>24</v>
      </c>
      <c r="C91" s="6" t="str">
        <f t="shared" si="61"/>
        <v>0x018</v>
      </c>
      <c r="D91" s="27" t="s">
        <v>380</v>
      </c>
      <c r="F91" s="15" t="s">
        <v>123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5" customHeight="1" x14ac:dyDescent="0.25">
      <c r="B92" s="6">
        <v>27</v>
      </c>
      <c r="C92" s="6" t="str">
        <f t="shared" si="61"/>
        <v>0x01B</v>
      </c>
      <c r="D92" s="6" t="s">
        <v>182</v>
      </c>
      <c r="F92" s="15" t="s">
        <v>183</v>
      </c>
      <c r="G92" s="16">
        <v>2</v>
      </c>
      <c r="H92" s="17" t="s">
        <v>167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5" customHeight="1" x14ac:dyDescent="0.25">
      <c r="B93" s="6">
        <v>30</v>
      </c>
      <c r="C93" s="6" t="str">
        <f t="shared" si="61"/>
        <v>0x01E</v>
      </c>
      <c r="D93" s="27" t="s">
        <v>381</v>
      </c>
      <c r="F93" s="15" t="s">
        <v>124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25">
      <c r="F94" s="15" t="s">
        <v>110</v>
      </c>
    </row>
    <row r="95" spans="2:22" ht="14.45" customHeight="1" x14ac:dyDescent="0.25">
      <c r="B95" s="6">
        <v>48</v>
      </c>
      <c r="C95" s="6" t="str">
        <f t="shared" ref="C95:C98" si="62">"0x" &amp; DEC2HEX(B95,3)</f>
        <v>0x030</v>
      </c>
      <c r="E95" s="7" t="s">
        <v>111</v>
      </c>
      <c r="F95" s="15" t="s">
        <v>115</v>
      </c>
    </row>
    <row r="96" spans="2:22" ht="14.45" customHeight="1" x14ac:dyDescent="0.25">
      <c r="B96" s="6">
        <v>51</v>
      </c>
      <c r="C96" s="6" t="str">
        <f t="shared" si="62"/>
        <v>0x033</v>
      </c>
      <c r="E96" s="7" t="s">
        <v>112</v>
      </c>
      <c r="F96" s="15" t="s">
        <v>116</v>
      </c>
    </row>
    <row r="97" spans="2:22" ht="14.45" customHeight="1" x14ac:dyDescent="0.25">
      <c r="B97" s="6">
        <v>54</v>
      </c>
      <c r="C97" s="6" t="str">
        <f t="shared" si="62"/>
        <v>0x036</v>
      </c>
      <c r="E97" s="7" t="s">
        <v>113</v>
      </c>
      <c r="F97" s="15" t="s">
        <v>117</v>
      </c>
    </row>
    <row r="98" spans="2:22" ht="14.45" customHeight="1" x14ac:dyDescent="0.25">
      <c r="B98" s="6">
        <v>57</v>
      </c>
      <c r="C98" s="6" t="str">
        <f t="shared" si="62"/>
        <v>0x039</v>
      </c>
      <c r="E98" s="7" t="s">
        <v>114</v>
      </c>
      <c r="F98" s="15" t="s">
        <v>118</v>
      </c>
    </row>
    <row r="99" spans="2:22" ht="14.45" customHeight="1" x14ac:dyDescent="0.25">
      <c r="D99" s="26"/>
    </row>
    <row r="100" spans="2:22" ht="14.45" customHeight="1" x14ac:dyDescent="0.25">
      <c r="D100" s="26"/>
      <c r="E100" s="6"/>
    </row>
    <row r="101" spans="2:22" ht="14.45" customHeight="1" x14ac:dyDescent="0.25">
      <c r="D101" s="15" t="s">
        <v>225</v>
      </c>
      <c r="E101" s="6"/>
    </row>
    <row r="102" spans="2:22" ht="14.45" customHeight="1" x14ac:dyDescent="0.25">
      <c r="B102" s="6">
        <v>0</v>
      </c>
      <c r="C102" s="6" t="str">
        <f t="shared" ref="C102" si="63">"0x" &amp; DEC2HEX(B102,3)</f>
        <v>0x000</v>
      </c>
      <c r="D102" s="6" t="s">
        <v>100</v>
      </c>
      <c r="F102" s="15" t="s">
        <v>101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5" customHeight="1" x14ac:dyDescent="0.25">
      <c r="B103" s="6">
        <v>3</v>
      </c>
      <c r="C103" s="6" t="str">
        <f t="shared" ref="C103:C112" si="74">"0x" &amp; DEC2HEX(B103,3)</f>
        <v>0x003</v>
      </c>
      <c r="D103" s="6" t="s">
        <v>195</v>
      </c>
      <c r="F103" s="15" t="s">
        <v>152</v>
      </c>
      <c r="G103" s="16">
        <v>1</v>
      </c>
      <c r="H103" s="17" t="s">
        <v>150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5" customHeight="1" x14ac:dyDescent="0.25">
      <c r="B104" s="6">
        <v>6</v>
      </c>
      <c r="C104" s="6" t="str">
        <f t="shared" si="74"/>
        <v>0x006</v>
      </c>
      <c r="D104" s="6" t="s">
        <v>196</v>
      </c>
      <c r="E104" s="6"/>
      <c r="F104" s="15" t="s">
        <v>121</v>
      </c>
      <c r="G104" s="16">
        <v>17</v>
      </c>
      <c r="H104" s="17" t="s">
        <v>150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5" customHeight="1" x14ac:dyDescent="0.25">
      <c r="B105" s="6">
        <v>9</v>
      </c>
      <c r="C105" s="6" t="str">
        <f t="shared" si="74"/>
        <v>0x009</v>
      </c>
      <c r="D105" s="6" t="s">
        <v>102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5" customHeight="1" x14ac:dyDescent="0.25">
      <c r="B106" s="6">
        <v>12</v>
      </c>
      <c r="C106" s="6" t="str">
        <f t="shared" si="74"/>
        <v>0x00C</v>
      </c>
      <c r="D106" s="6" t="s">
        <v>165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5" customHeight="1" x14ac:dyDescent="0.25">
      <c r="B107" s="6">
        <v>15</v>
      </c>
      <c r="C107" s="6" t="str">
        <f t="shared" si="74"/>
        <v>0x00F</v>
      </c>
      <c r="D107" s="6" t="s">
        <v>52</v>
      </c>
      <c r="F107" s="15" t="s">
        <v>179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5" customHeight="1" x14ac:dyDescent="0.25">
      <c r="B108" s="6">
        <v>18</v>
      </c>
      <c r="C108" s="6" t="str">
        <f t="shared" si="74"/>
        <v>0x012</v>
      </c>
      <c r="D108" s="6" t="s">
        <v>127</v>
      </c>
      <c r="F108" s="15" t="s">
        <v>120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5" customHeight="1" x14ac:dyDescent="0.25">
      <c r="B109" s="6">
        <v>21</v>
      </c>
      <c r="C109" s="6" t="str">
        <f t="shared" si="74"/>
        <v>0x015</v>
      </c>
      <c r="D109" s="6" t="s">
        <v>194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5" customHeight="1" x14ac:dyDescent="0.25">
      <c r="B110" s="6">
        <v>24</v>
      </c>
      <c r="C110" s="6" t="str">
        <f t="shared" si="74"/>
        <v>0x018</v>
      </c>
      <c r="D110" s="27" t="s">
        <v>382</v>
      </c>
      <c r="F110" s="15" t="s">
        <v>151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5" customHeight="1" x14ac:dyDescent="0.25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5" customHeight="1" x14ac:dyDescent="0.25">
      <c r="B112" s="6">
        <v>30</v>
      </c>
      <c r="C112" s="6" t="str">
        <f t="shared" si="74"/>
        <v>0x01E</v>
      </c>
      <c r="D112" s="27" t="s">
        <v>376</v>
      </c>
      <c r="F112" s="15" t="s">
        <v>122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5" customHeight="1" x14ac:dyDescent="0.25">
      <c r="D116" s="15" t="s">
        <v>226</v>
      </c>
    </row>
    <row r="117" spans="2:22" ht="14.45" customHeight="1" x14ac:dyDescent="0.25">
      <c r="B117" s="6">
        <v>0</v>
      </c>
      <c r="C117" s="6" t="str">
        <f t="shared" ref="C117:C132" si="91">"0x" &amp; DEC2HEX(B117,3)</f>
        <v>0x000</v>
      </c>
      <c r="D117" s="6" t="s">
        <v>109</v>
      </c>
      <c r="F117" s="15" t="s">
        <v>128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5" customHeight="1" x14ac:dyDescent="0.25">
      <c r="B118" s="6">
        <v>3</v>
      </c>
      <c r="C118" s="6" t="str">
        <f t="shared" si="91"/>
        <v>0x003</v>
      </c>
      <c r="D118" s="6" t="s">
        <v>156</v>
      </c>
      <c r="F118" s="15" t="s">
        <v>129</v>
      </c>
      <c r="G118" s="16">
        <v>1</v>
      </c>
      <c r="H118" s="17" t="s">
        <v>149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5" customHeight="1" x14ac:dyDescent="0.25">
      <c r="B119" s="6">
        <v>6</v>
      </c>
      <c r="C119" s="6" t="str">
        <f t="shared" si="91"/>
        <v>0x006</v>
      </c>
      <c r="D119" s="6" t="s">
        <v>191</v>
      </c>
      <c r="F119" s="15" t="s">
        <v>132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5" customHeight="1" x14ac:dyDescent="0.25">
      <c r="B120" s="6">
        <v>9</v>
      </c>
      <c r="C120" s="6" t="str">
        <f t="shared" si="91"/>
        <v>0x009</v>
      </c>
      <c r="D120" s="6" t="s">
        <v>175</v>
      </c>
      <c r="F120" s="15" t="s">
        <v>187</v>
      </c>
      <c r="G120" s="16">
        <v>1</v>
      </c>
      <c r="H120" s="17" t="s">
        <v>150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5" customHeight="1" x14ac:dyDescent="0.25">
      <c r="B121" s="6">
        <v>12</v>
      </c>
      <c r="C121" s="6" t="str">
        <f t="shared" si="91"/>
        <v>0x00C</v>
      </c>
      <c r="D121" s="6" t="s">
        <v>182</v>
      </c>
      <c r="G121" s="16">
        <v>2</v>
      </c>
      <c r="H121" s="17" t="s">
        <v>167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5" customHeight="1" x14ac:dyDescent="0.25">
      <c r="B122" s="6">
        <v>15</v>
      </c>
      <c r="C122" s="6" t="str">
        <f t="shared" si="91"/>
        <v>0x00F</v>
      </c>
      <c r="D122" s="6" t="s">
        <v>172</v>
      </c>
      <c r="F122" s="15" t="s">
        <v>131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5" customHeight="1" x14ac:dyDescent="0.25">
      <c r="B123" s="6">
        <v>18</v>
      </c>
      <c r="C123" s="6" t="str">
        <f t="shared" si="91"/>
        <v>0x012</v>
      </c>
      <c r="D123" s="6" t="s">
        <v>192</v>
      </c>
      <c r="G123" s="16">
        <v>2</v>
      </c>
      <c r="H123" s="17" t="s">
        <v>167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5" customHeight="1" x14ac:dyDescent="0.25">
      <c r="B124" s="6">
        <v>21</v>
      </c>
      <c r="C124" s="6" t="str">
        <f t="shared" si="91"/>
        <v>0x015</v>
      </c>
      <c r="D124" s="6" t="s">
        <v>184</v>
      </c>
      <c r="F124" s="15" t="s">
        <v>130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5" customHeight="1" x14ac:dyDescent="0.25">
      <c r="B125" s="6">
        <v>24</v>
      </c>
      <c r="C125" s="6" t="str">
        <f t="shared" si="91"/>
        <v>0x018</v>
      </c>
      <c r="D125" s="6" t="s">
        <v>185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5" customHeight="1" x14ac:dyDescent="0.25">
      <c r="B126" s="6">
        <v>27</v>
      </c>
      <c r="C126" s="6" t="str">
        <f t="shared" si="91"/>
        <v>0x01B</v>
      </c>
      <c r="D126" s="6" t="s">
        <v>47</v>
      </c>
      <c r="F126" s="15" t="s">
        <v>186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5" customHeight="1" x14ac:dyDescent="0.25">
      <c r="B127" s="6">
        <v>30</v>
      </c>
      <c r="C127" s="6" t="str">
        <f t="shared" si="91"/>
        <v>0x01E</v>
      </c>
      <c r="D127" s="6" t="s">
        <v>108</v>
      </c>
      <c r="F127" s="15" t="s">
        <v>119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5" customHeight="1" x14ac:dyDescent="0.25">
      <c r="B128" s="6">
        <v>33</v>
      </c>
      <c r="C128" s="6" t="str">
        <f t="shared" si="91"/>
        <v>0x021</v>
      </c>
      <c r="D128" s="27" t="s">
        <v>383</v>
      </c>
      <c r="F128" s="15" t="s">
        <v>123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25">
      <c r="B129" s="6">
        <v>36</v>
      </c>
      <c r="C129" s="6" t="str">
        <f t="shared" si="91"/>
        <v>0x024</v>
      </c>
      <c r="D129" s="6" t="s">
        <v>51</v>
      </c>
      <c r="F129" s="15" t="s">
        <v>193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25">
      <c r="B130" s="6">
        <v>39</v>
      </c>
      <c r="C130" s="6" t="str">
        <f t="shared" si="91"/>
        <v>0x027</v>
      </c>
      <c r="D130" s="6" t="s">
        <v>165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25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5" customHeight="1" x14ac:dyDescent="0.25">
      <c r="B132" s="6">
        <v>45</v>
      </c>
      <c r="C132" s="6" t="str">
        <f t="shared" si="91"/>
        <v>0x02D</v>
      </c>
      <c r="D132" s="27" t="s">
        <v>365</v>
      </c>
      <c r="F132" s="15" t="s">
        <v>124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5" customHeight="1" x14ac:dyDescent="0.25">
      <c r="F133" s="15" t="s">
        <v>110</v>
      </c>
    </row>
    <row r="134" spans="2:22" ht="14.45" customHeight="1" x14ac:dyDescent="0.25">
      <c r="B134" s="6">
        <v>48</v>
      </c>
      <c r="C134" s="6" t="str">
        <f t="shared" ref="C134:C136" si="102">"0x" &amp; DEC2HEX(B134,3)</f>
        <v>0x030</v>
      </c>
      <c r="E134" s="7" t="s">
        <v>153</v>
      </c>
    </row>
    <row r="135" spans="2:22" ht="14.45" customHeight="1" x14ac:dyDescent="0.25">
      <c r="B135" s="6">
        <v>51</v>
      </c>
      <c r="C135" s="6" t="str">
        <f t="shared" si="102"/>
        <v>0x033</v>
      </c>
      <c r="E135" s="7" t="s">
        <v>154</v>
      </c>
    </row>
    <row r="136" spans="2:22" ht="14.45" customHeight="1" x14ac:dyDescent="0.25">
      <c r="B136" s="6">
        <v>54</v>
      </c>
      <c r="C136" s="6" t="str">
        <f t="shared" si="102"/>
        <v>0x036</v>
      </c>
      <c r="E136" s="7" t="s">
        <v>155</v>
      </c>
    </row>
    <row r="140" spans="2:22" ht="14.45" customHeight="1" x14ac:dyDescent="0.25">
      <c r="D140" s="15" t="s">
        <v>227</v>
      </c>
    </row>
    <row r="141" spans="2:22" ht="14.45" customHeight="1" x14ac:dyDescent="0.25">
      <c r="B141" s="6">
        <v>0</v>
      </c>
      <c r="C141" s="6" t="str">
        <f t="shared" ref="C141:C143" si="103">"0x" &amp; DEC2HEX(B141,3)</f>
        <v>0x000</v>
      </c>
      <c r="D141" s="6" t="s">
        <v>200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5" customHeight="1" x14ac:dyDescent="0.25">
      <c r="B142" s="6">
        <v>3</v>
      </c>
      <c r="C142" s="6" t="str">
        <f t="shared" si="103"/>
        <v>0x003</v>
      </c>
      <c r="D142" s="6" t="s">
        <v>201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5" customHeight="1" x14ac:dyDescent="0.25">
      <c r="B143" s="6">
        <v>6</v>
      </c>
      <c r="C143" s="6" t="str">
        <f t="shared" si="103"/>
        <v>0x006</v>
      </c>
      <c r="D143" s="6" t="s">
        <v>175</v>
      </c>
      <c r="G143" s="16">
        <v>1</v>
      </c>
      <c r="H143" s="17" t="s">
        <v>150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5" customHeight="1" x14ac:dyDescent="0.25">
      <c r="D144" s="6" t="s">
        <v>206</v>
      </c>
      <c r="G144" s="16">
        <v>17</v>
      </c>
      <c r="H144" s="17" t="s">
        <v>150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5" customHeight="1" x14ac:dyDescent="0.25">
      <c r="D145" s="6" t="s">
        <v>203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5" customHeight="1" x14ac:dyDescent="0.25">
      <c r="D146" s="6" t="s">
        <v>204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5" customHeight="1" x14ac:dyDescent="0.25">
      <c r="D147" s="6" t="s">
        <v>185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5" customHeight="1" x14ac:dyDescent="0.25">
      <c r="D148" s="6" t="s">
        <v>205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5" customHeight="1" x14ac:dyDescent="0.25">
      <c r="D149" s="27" t="s">
        <v>381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5" customHeight="1" x14ac:dyDescent="0.25">
      <c r="D151" s="26"/>
    </row>
    <row r="153" spans="1:22" ht="14.45" customHeight="1" x14ac:dyDescent="0.25">
      <c r="D153" s="15" t="s">
        <v>228</v>
      </c>
    </row>
    <row r="154" spans="1:22" ht="14.45" customHeight="1" x14ac:dyDescent="0.25">
      <c r="B154" s="6">
        <v>0</v>
      </c>
      <c r="C154" s="6" t="str">
        <f t="shared" ref="C154:C157" si="116">"0x" &amp; DEC2HEX(B154,3)</f>
        <v>0x000</v>
      </c>
      <c r="D154" s="6" t="s">
        <v>200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5" customHeight="1" x14ac:dyDescent="0.25">
      <c r="B155" s="6">
        <v>3</v>
      </c>
      <c r="C155" s="6" t="str">
        <f t="shared" si="116"/>
        <v>0x003</v>
      </c>
      <c r="D155" s="6" t="s">
        <v>175</v>
      </c>
      <c r="E155" s="6"/>
      <c r="F155" s="15" t="s">
        <v>294</v>
      </c>
      <c r="G155" s="16">
        <v>1</v>
      </c>
      <c r="H155" s="17" t="s">
        <v>150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5" customHeight="1" x14ac:dyDescent="0.25">
      <c r="B156" s="6">
        <v>6</v>
      </c>
      <c r="C156" s="6" t="str">
        <f t="shared" si="116"/>
        <v>0x006</v>
      </c>
      <c r="D156" s="6" t="s">
        <v>251</v>
      </c>
      <c r="F156" s="15" t="s">
        <v>207</v>
      </c>
      <c r="G156" s="16">
        <v>1</v>
      </c>
      <c r="H156" s="17" t="s">
        <v>167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5" customHeight="1" x14ac:dyDescent="0.25">
      <c r="B157" s="6">
        <v>9</v>
      </c>
      <c r="C157" s="6" t="str">
        <f t="shared" si="116"/>
        <v>0x009</v>
      </c>
      <c r="D157" s="6" t="s">
        <v>295</v>
      </c>
      <c r="F157" s="15" t="s">
        <v>208</v>
      </c>
      <c r="G157" s="16">
        <v>1</v>
      </c>
      <c r="H157" s="17" t="s">
        <v>149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5" customHeight="1" x14ac:dyDescent="0.25">
      <c r="A158" s="14" t="s">
        <v>272</v>
      </c>
      <c r="B158" s="6">
        <v>12</v>
      </c>
      <c r="C158" s="6" t="str">
        <f t="shared" ref="C158:C167" si="127">"0x" &amp; DEC2HEX(B158,3)</f>
        <v>0x00C</v>
      </c>
      <c r="D158" s="6" t="s">
        <v>287</v>
      </c>
      <c r="F158" s="15" t="s">
        <v>288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5" customHeight="1" x14ac:dyDescent="0.25">
      <c r="B159" s="6">
        <v>15</v>
      </c>
      <c r="C159" s="6" t="str">
        <f t="shared" si="127"/>
        <v>0x00F</v>
      </c>
      <c r="D159" s="6" t="s">
        <v>286</v>
      </c>
      <c r="F159" s="15" t="s">
        <v>285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5" customHeight="1" x14ac:dyDescent="0.25">
      <c r="B160" s="6">
        <v>18</v>
      </c>
      <c r="C160" s="6" t="str">
        <f t="shared" si="127"/>
        <v>0x012</v>
      </c>
      <c r="D160" s="27" t="s">
        <v>380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5" customHeight="1" x14ac:dyDescent="0.25">
      <c r="B161" s="6">
        <v>21</v>
      </c>
      <c r="C161" s="6" t="str">
        <f t="shared" si="127"/>
        <v>0x015</v>
      </c>
      <c r="D161" s="27" t="s">
        <v>367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5" customHeight="1" x14ac:dyDescent="0.25">
      <c r="A162" s="14" t="s">
        <v>289</v>
      </c>
      <c r="B162" s="6">
        <v>24</v>
      </c>
      <c r="C162" s="6" t="str">
        <f t="shared" si="127"/>
        <v>0x018</v>
      </c>
      <c r="D162" s="6" t="s">
        <v>292</v>
      </c>
      <c r="F162" s="15" t="s">
        <v>290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5" customHeight="1" x14ac:dyDescent="0.25">
      <c r="B163" s="6">
        <v>27</v>
      </c>
      <c r="C163" s="6" t="str">
        <f t="shared" si="127"/>
        <v>0x01B</v>
      </c>
      <c r="D163" s="6" t="s">
        <v>291</v>
      </c>
      <c r="F163" s="15" t="s">
        <v>283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5" customHeight="1" x14ac:dyDescent="0.25">
      <c r="B164" s="6">
        <v>30</v>
      </c>
      <c r="C164" s="6" t="str">
        <f t="shared" si="127"/>
        <v>0x01E</v>
      </c>
      <c r="D164" s="6" t="s">
        <v>200</v>
      </c>
      <c r="F164" s="15" t="s">
        <v>296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5" customHeight="1" x14ac:dyDescent="0.25">
      <c r="A165" s="14" t="s">
        <v>293</v>
      </c>
      <c r="B165" s="6">
        <v>33</v>
      </c>
      <c r="C165" s="6" t="str">
        <f t="shared" si="127"/>
        <v>0x021</v>
      </c>
      <c r="D165" s="6" t="s">
        <v>172</v>
      </c>
      <c r="F165" s="15" t="s">
        <v>131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5" customHeight="1" x14ac:dyDescent="0.25">
      <c r="B166" s="6">
        <v>36</v>
      </c>
      <c r="C166" s="6" t="str">
        <f t="shared" si="127"/>
        <v>0x024</v>
      </c>
      <c r="D166" s="6" t="s">
        <v>203</v>
      </c>
      <c r="F166" s="15" t="s">
        <v>209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5" customHeight="1" x14ac:dyDescent="0.25">
      <c r="B167" s="6">
        <v>39</v>
      </c>
      <c r="C167" s="6" t="str">
        <f t="shared" si="127"/>
        <v>0x027</v>
      </c>
      <c r="D167" s="6" t="s">
        <v>177</v>
      </c>
      <c r="G167" s="16">
        <v>40</v>
      </c>
      <c r="H167" s="17" t="s">
        <v>167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5" customHeight="1" x14ac:dyDescent="0.25">
      <c r="B168" s="6">
        <v>42</v>
      </c>
      <c r="C168" s="6" t="str">
        <f t="shared" ref="C168:C174" si="142">"0x" &amp; DEC2HEX(B168,3)</f>
        <v>0x02A</v>
      </c>
      <c r="D168" s="6" t="s">
        <v>180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5" customHeight="1" x14ac:dyDescent="0.25">
      <c r="B169" s="6">
        <v>45</v>
      </c>
      <c r="C169" s="6" t="str">
        <f t="shared" si="142"/>
        <v>0x02D</v>
      </c>
      <c r="D169" s="6" t="s">
        <v>214</v>
      </c>
      <c r="F169" s="15" t="s">
        <v>119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5" customHeight="1" x14ac:dyDescent="0.25">
      <c r="B170" s="6">
        <v>48</v>
      </c>
      <c r="C170" s="6" t="str">
        <f t="shared" si="142"/>
        <v>0x030</v>
      </c>
      <c r="D170" s="27" t="s">
        <v>382</v>
      </c>
      <c r="F170" s="15" t="s">
        <v>210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25">
      <c r="B171" s="6">
        <v>51</v>
      </c>
      <c r="C171" s="6" t="str">
        <f t="shared" si="142"/>
        <v>0x033</v>
      </c>
      <c r="D171" s="6" t="s">
        <v>204</v>
      </c>
      <c r="F171" s="15" t="s">
        <v>193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25">
      <c r="B172" s="6">
        <v>54</v>
      </c>
      <c r="C172" s="6" t="str">
        <f t="shared" si="142"/>
        <v>0x036</v>
      </c>
      <c r="D172" s="6" t="s">
        <v>185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25">
      <c r="B173" s="6">
        <v>57</v>
      </c>
      <c r="C173" s="6" t="str">
        <f t="shared" si="142"/>
        <v>0x039</v>
      </c>
      <c r="D173" s="6" t="s">
        <v>205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5" customHeight="1" x14ac:dyDescent="0.25">
      <c r="B174" s="6">
        <v>60</v>
      </c>
      <c r="C174" s="6" t="str">
        <f t="shared" si="142"/>
        <v>0x03C</v>
      </c>
      <c r="D174" s="27" t="s">
        <v>365</v>
      </c>
      <c r="F174" s="15" t="s">
        <v>124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5" customHeight="1" x14ac:dyDescent="0.25">
      <c r="F175" s="15" t="s">
        <v>110</v>
      </c>
    </row>
    <row r="176" spans="1:22" ht="14.45" customHeight="1" x14ac:dyDescent="0.25">
      <c r="B176" s="6">
        <v>96</v>
      </c>
      <c r="C176" s="6" t="str">
        <f t="shared" ref="C176:C179" si="143">"0x" &amp; DEC2HEX(B176,3)</f>
        <v>0x060</v>
      </c>
      <c r="E176" s="7" t="s">
        <v>212</v>
      </c>
    </row>
    <row r="177" spans="2:5" ht="14.45" customHeight="1" x14ac:dyDescent="0.25">
      <c r="B177" s="6">
        <v>99</v>
      </c>
      <c r="C177" s="6" t="str">
        <f t="shared" si="143"/>
        <v>0x063</v>
      </c>
      <c r="E177" s="7" t="s">
        <v>211</v>
      </c>
    </row>
    <row r="178" spans="2:5" ht="14.45" customHeight="1" x14ac:dyDescent="0.25">
      <c r="B178" s="6">
        <v>102</v>
      </c>
      <c r="C178" s="6" t="str">
        <f t="shared" si="143"/>
        <v>0x066</v>
      </c>
      <c r="E178" s="7" t="s">
        <v>211</v>
      </c>
    </row>
    <row r="179" spans="2:5" ht="14.45" customHeight="1" x14ac:dyDescent="0.25">
      <c r="B179" s="6">
        <v>105</v>
      </c>
      <c r="C179" s="6" t="str">
        <f t="shared" si="143"/>
        <v>0x069</v>
      </c>
      <c r="E179" s="7" t="s">
        <v>212</v>
      </c>
    </row>
    <row r="180" spans="2:5" ht="14.45" customHeight="1" x14ac:dyDescent="0.25">
      <c r="B180" s="6">
        <v>108</v>
      </c>
      <c r="C180" s="6" t="str">
        <f t="shared" ref="C180:C187" si="144">"0x" &amp; DEC2HEX(B180,3)</f>
        <v>0x06C</v>
      </c>
      <c r="E180" s="7" t="s">
        <v>211</v>
      </c>
    </row>
    <row r="181" spans="2:5" ht="14.45" customHeight="1" x14ac:dyDescent="0.25">
      <c r="B181" s="6">
        <v>111</v>
      </c>
      <c r="C181" s="6" t="str">
        <f t="shared" si="144"/>
        <v>0x06F</v>
      </c>
      <c r="E181" s="7" t="s">
        <v>211</v>
      </c>
    </row>
    <row r="182" spans="2:5" ht="14.45" customHeight="1" x14ac:dyDescent="0.25">
      <c r="B182" s="6">
        <v>114</v>
      </c>
      <c r="C182" s="6" t="str">
        <f t="shared" si="144"/>
        <v>0x072</v>
      </c>
      <c r="E182" s="7" t="s">
        <v>212</v>
      </c>
    </row>
    <row r="183" spans="2:5" ht="14.45" customHeight="1" x14ac:dyDescent="0.25">
      <c r="B183" s="6">
        <v>117</v>
      </c>
      <c r="C183" s="6" t="str">
        <f t="shared" si="144"/>
        <v>0x075</v>
      </c>
      <c r="E183" s="7" t="s">
        <v>211</v>
      </c>
    </row>
    <row r="184" spans="2:5" ht="14.45" customHeight="1" x14ac:dyDescent="0.25">
      <c r="B184" s="6">
        <v>120</v>
      </c>
      <c r="C184" s="6" t="str">
        <f t="shared" si="144"/>
        <v>0x078</v>
      </c>
      <c r="E184" s="7" t="s">
        <v>211</v>
      </c>
    </row>
    <row r="185" spans="2:5" ht="14.45" customHeight="1" x14ac:dyDescent="0.25">
      <c r="B185" s="6">
        <v>123</v>
      </c>
      <c r="C185" s="6" t="str">
        <f t="shared" si="144"/>
        <v>0x07B</v>
      </c>
      <c r="E185" s="7" t="s">
        <v>212</v>
      </c>
    </row>
    <row r="186" spans="2:5" ht="14.45" customHeight="1" x14ac:dyDescent="0.25">
      <c r="B186" s="6">
        <v>126</v>
      </c>
      <c r="C186" s="6" t="str">
        <f t="shared" si="144"/>
        <v>0x07E</v>
      </c>
      <c r="E186" s="7" t="s">
        <v>211</v>
      </c>
    </row>
    <row r="187" spans="2:5" ht="14.45" customHeight="1" x14ac:dyDescent="0.25">
      <c r="B187" s="6">
        <v>129</v>
      </c>
      <c r="C187" s="6" t="str">
        <f t="shared" si="144"/>
        <v>0x081</v>
      </c>
      <c r="E187" s="7" t="s">
        <v>211</v>
      </c>
    </row>
    <row r="188" spans="2:5" ht="14.45" customHeight="1" x14ac:dyDescent="0.25">
      <c r="B188" s="6">
        <v>132</v>
      </c>
      <c r="C188" s="6" t="str">
        <f t="shared" ref="C188:C197" si="145">"0x" &amp; DEC2HEX(B188,3)</f>
        <v>0x084</v>
      </c>
      <c r="E188" s="7" t="s">
        <v>212</v>
      </c>
    </row>
    <row r="189" spans="2:5" ht="14.45" customHeight="1" x14ac:dyDescent="0.25">
      <c r="B189" s="6">
        <v>135</v>
      </c>
      <c r="C189" s="6" t="str">
        <f t="shared" si="145"/>
        <v>0x087</v>
      </c>
      <c r="E189" s="7" t="s">
        <v>211</v>
      </c>
    </row>
    <row r="190" spans="2:5" ht="14.45" customHeight="1" x14ac:dyDescent="0.25">
      <c r="B190" s="6">
        <v>138</v>
      </c>
      <c r="C190" s="6" t="str">
        <f t="shared" si="145"/>
        <v>0x08A</v>
      </c>
      <c r="E190" s="7" t="s">
        <v>211</v>
      </c>
    </row>
    <row r="191" spans="2:5" ht="14.45" customHeight="1" x14ac:dyDescent="0.25">
      <c r="B191" s="6">
        <v>141</v>
      </c>
      <c r="C191" s="6" t="str">
        <f t="shared" si="145"/>
        <v>0x08D</v>
      </c>
      <c r="E191" s="7" t="s">
        <v>212</v>
      </c>
    </row>
    <row r="192" spans="2:5" ht="14.45" customHeight="1" x14ac:dyDescent="0.25">
      <c r="B192" s="6">
        <v>144</v>
      </c>
      <c r="C192" s="6" t="str">
        <f t="shared" si="145"/>
        <v>0x090</v>
      </c>
      <c r="E192" s="7" t="s">
        <v>211</v>
      </c>
    </row>
    <row r="193" spans="2:22" ht="14.45" customHeight="1" x14ac:dyDescent="0.25">
      <c r="B193" s="6">
        <v>147</v>
      </c>
      <c r="C193" s="6" t="str">
        <f t="shared" si="145"/>
        <v>0x093</v>
      </c>
      <c r="E193" s="7" t="s">
        <v>211</v>
      </c>
    </row>
    <row r="194" spans="2:22" ht="14.45" customHeight="1" x14ac:dyDescent="0.25">
      <c r="B194" s="6">
        <v>150</v>
      </c>
      <c r="C194" s="6" t="str">
        <f t="shared" si="145"/>
        <v>0x096</v>
      </c>
      <c r="E194" s="7" t="s">
        <v>212</v>
      </c>
    </row>
    <row r="195" spans="2:22" ht="14.45" customHeight="1" x14ac:dyDescent="0.25">
      <c r="B195" s="6">
        <v>153</v>
      </c>
      <c r="C195" s="6" t="str">
        <f t="shared" si="145"/>
        <v>0x099</v>
      </c>
      <c r="E195" s="7" t="s">
        <v>211</v>
      </c>
    </row>
    <row r="196" spans="2:22" ht="14.45" customHeight="1" x14ac:dyDescent="0.25">
      <c r="B196" s="6">
        <v>156</v>
      </c>
      <c r="C196" s="6" t="str">
        <f t="shared" si="145"/>
        <v>0x09C</v>
      </c>
      <c r="E196" s="7" t="s">
        <v>211</v>
      </c>
    </row>
    <row r="197" spans="2:22" ht="14.45" customHeight="1" x14ac:dyDescent="0.25">
      <c r="B197" s="6">
        <v>159</v>
      </c>
      <c r="C197" s="6" t="str">
        <f t="shared" si="145"/>
        <v>0x09F</v>
      </c>
      <c r="E197" s="7" t="s">
        <v>213</v>
      </c>
    </row>
    <row r="200" spans="2:22" ht="14.45" customHeight="1" x14ac:dyDescent="0.25">
      <c r="D200" s="15" t="s">
        <v>254</v>
      </c>
    </row>
    <row r="201" spans="2:22" ht="14.45" customHeight="1" x14ac:dyDescent="0.25">
      <c r="B201" s="6">
        <v>0</v>
      </c>
      <c r="C201" s="6" t="str">
        <f t="shared" ref="C201" si="146">"0x" &amp; DEC2HEX(B201,3)</f>
        <v>0x000</v>
      </c>
      <c r="D201" s="6" t="s">
        <v>229</v>
      </c>
      <c r="F201" s="15" t="s">
        <v>230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5" customHeight="1" x14ac:dyDescent="0.25">
      <c r="B202" s="6">
        <v>3</v>
      </c>
      <c r="C202" s="6" t="str">
        <f t="shared" ref="C202" si="157">"0x" &amp; DEC2HEX(B202,3)</f>
        <v>0x003</v>
      </c>
      <c r="D202" s="6" t="s">
        <v>232</v>
      </c>
      <c r="F202" s="15" t="s">
        <v>233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5" customHeight="1" x14ac:dyDescent="0.25">
      <c r="B203" s="6">
        <v>6</v>
      </c>
      <c r="C203" s="6" t="str">
        <f t="shared" ref="C203:C224" si="165">"0x" &amp; DEC2HEX(B203,3)</f>
        <v>0x006</v>
      </c>
      <c r="D203" s="6" t="s">
        <v>165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5" customHeight="1" x14ac:dyDescent="0.25">
      <c r="B204" s="6">
        <v>9</v>
      </c>
      <c r="C204" s="6" t="str">
        <f t="shared" si="165"/>
        <v>0x009</v>
      </c>
      <c r="D204" s="6" t="s">
        <v>231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5" customHeight="1" x14ac:dyDescent="0.25">
      <c r="B205" s="6">
        <v>12</v>
      </c>
      <c r="C205" s="6" t="str">
        <f t="shared" si="165"/>
        <v>0x00C</v>
      </c>
      <c r="D205" s="6" t="s">
        <v>105</v>
      </c>
      <c r="F205" s="15" t="s">
        <v>234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25">
      <c r="B206" s="6">
        <v>15</v>
      </c>
      <c r="C206" s="6" t="str">
        <f t="shared" si="165"/>
        <v>0x00F</v>
      </c>
      <c r="D206" s="6" t="s">
        <v>204</v>
      </c>
      <c r="F206" s="15" t="s">
        <v>236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25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25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5" customHeight="1" x14ac:dyDescent="0.25">
      <c r="B209" s="6">
        <v>24</v>
      </c>
      <c r="C209" s="6" t="str">
        <f t="shared" si="165"/>
        <v>0x018</v>
      </c>
      <c r="D209" s="6" t="s">
        <v>235</v>
      </c>
      <c r="F209" s="15" t="s">
        <v>237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5" customHeight="1" x14ac:dyDescent="0.25">
      <c r="B210" s="6">
        <v>27</v>
      </c>
      <c r="C210" s="6" t="str">
        <f t="shared" si="165"/>
        <v>0x01B</v>
      </c>
      <c r="D210" s="6" t="s">
        <v>49</v>
      </c>
      <c r="F210" s="15" t="s">
        <v>238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5" customHeight="1" x14ac:dyDescent="0.25">
      <c r="B211" s="6">
        <v>30</v>
      </c>
      <c r="C211" s="6" t="str">
        <f t="shared" si="165"/>
        <v>0x01E</v>
      </c>
      <c r="D211" s="6" t="s">
        <v>239</v>
      </c>
      <c r="F211" s="15" t="s">
        <v>240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5" customHeight="1" x14ac:dyDescent="0.25">
      <c r="B212" s="6">
        <v>33</v>
      </c>
      <c r="C212" s="6" t="str">
        <f t="shared" si="165"/>
        <v>0x021</v>
      </c>
      <c r="D212" s="6" t="s">
        <v>241</v>
      </c>
      <c r="F212" s="15" t="s">
        <v>242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5" customHeight="1" x14ac:dyDescent="0.25">
      <c r="B213" s="6">
        <v>36</v>
      </c>
      <c r="C213" s="6" t="str">
        <f t="shared" si="165"/>
        <v>0x024</v>
      </c>
      <c r="D213" s="6" t="s">
        <v>243</v>
      </c>
      <c r="F213" s="15" t="s">
        <v>244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5" customHeight="1" x14ac:dyDescent="0.25">
      <c r="B214" s="6">
        <v>39</v>
      </c>
      <c r="C214" s="6" t="str">
        <f t="shared" si="165"/>
        <v>0x027</v>
      </c>
      <c r="D214" s="6" t="s">
        <v>245</v>
      </c>
      <c r="F214" s="15" t="s">
        <v>246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5" customHeight="1" x14ac:dyDescent="0.25">
      <c r="B215" s="6">
        <v>42</v>
      </c>
      <c r="C215" s="6" t="str">
        <f t="shared" si="165"/>
        <v>0x02A</v>
      </c>
      <c r="D215" s="6" t="s">
        <v>247</v>
      </c>
      <c r="F215" s="15" t="s">
        <v>244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5" customHeight="1" x14ac:dyDescent="0.25">
      <c r="B216" s="6">
        <v>45</v>
      </c>
      <c r="C216" s="6" t="str">
        <f t="shared" si="165"/>
        <v>0x02D</v>
      </c>
      <c r="D216" s="6" t="s">
        <v>231</v>
      </c>
      <c r="F216" s="15" t="s">
        <v>252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5" customHeight="1" x14ac:dyDescent="0.25">
      <c r="B217" s="6">
        <v>48</v>
      </c>
      <c r="C217" s="6" t="str">
        <f t="shared" si="165"/>
        <v>0x030</v>
      </c>
      <c r="D217" s="6" t="s">
        <v>249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5" customHeight="1" x14ac:dyDescent="0.25">
      <c r="B218" s="6">
        <v>51</v>
      </c>
      <c r="C218" s="6" t="str">
        <f t="shared" si="165"/>
        <v>0x033</v>
      </c>
      <c r="D218" s="6" t="s">
        <v>250</v>
      </c>
      <c r="F218" s="15" t="s">
        <v>253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5" customHeight="1" x14ac:dyDescent="0.25">
      <c r="B219" s="6">
        <v>54</v>
      </c>
      <c r="C219" s="6" t="str">
        <f t="shared" si="165"/>
        <v>0x036</v>
      </c>
      <c r="D219" s="6" t="s">
        <v>175</v>
      </c>
      <c r="F219" s="15" t="s">
        <v>262</v>
      </c>
      <c r="G219" s="16">
        <v>1</v>
      </c>
      <c r="H219" s="17" t="s">
        <v>150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5" customHeight="1" x14ac:dyDescent="0.25">
      <c r="B220" s="6">
        <v>57</v>
      </c>
      <c r="C220" s="6" t="str">
        <f t="shared" si="165"/>
        <v>0x039</v>
      </c>
      <c r="D220" s="6" t="s">
        <v>251</v>
      </c>
      <c r="F220" s="15" t="s">
        <v>261</v>
      </c>
      <c r="G220" s="16">
        <v>1</v>
      </c>
      <c r="H220" s="17" t="s">
        <v>167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5" customHeight="1" x14ac:dyDescent="0.25">
      <c r="B221" s="6">
        <v>60</v>
      </c>
      <c r="C221" s="6" t="str">
        <f t="shared" si="165"/>
        <v>0x03C</v>
      </c>
      <c r="D221" s="6" t="s">
        <v>248</v>
      </c>
      <c r="F221" s="15" t="s">
        <v>255</v>
      </c>
      <c r="G221" s="16">
        <v>4</v>
      </c>
      <c r="H221" s="17" t="s">
        <v>149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5" customHeight="1" x14ac:dyDescent="0.25">
      <c r="B222" s="6">
        <v>63</v>
      </c>
      <c r="C222" s="6" t="str">
        <f t="shared" si="165"/>
        <v>0x03F</v>
      </c>
      <c r="D222" s="6" t="s">
        <v>256</v>
      </c>
      <c r="G222" s="16">
        <v>11</v>
      </c>
      <c r="H222" s="17" t="s">
        <v>167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5" customHeight="1" x14ac:dyDescent="0.25">
      <c r="B223" s="6">
        <v>66</v>
      </c>
      <c r="C223" s="6" t="str">
        <f t="shared" si="165"/>
        <v>0x042</v>
      </c>
      <c r="D223" s="6" t="s">
        <v>257</v>
      </c>
      <c r="F223" s="15" t="s">
        <v>258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5" customHeight="1" x14ac:dyDescent="0.25">
      <c r="B224" s="6">
        <v>69</v>
      </c>
      <c r="C224" s="6" t="str">
        <f t="shared" si="165"/>
        <v>0x045</v>
      </c>
      <c r="D224" s="6" t="s">
        <v>259</v>
      </c>
      <c r="F224" s="15" t="s">
        <v>260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5" customHeight="1" x14ac:dyDescent="0.25">
      <c r="F225" s="15" t="s">
        <v>275</v>
      </c>
    </row>
    <row r="226" spans="1:22" ht="14.45" customHeight="1" x14ac:dyDescent="0.25"/>
    <row r="227" spans="1:22" ht="14.45" customHeight="1" x14ac:dyDescent="0.25"/>
    <row r="228" spans="1:22" ht="14.45" customHeight="1" x14ac:dyDescent="0.25">
      <c r="D228" s="15" t="s">
        <v>263</v>
      </c>
    </row>
    <row r="229" spans="1:22" ht="14.45" customHeight="1" x14ac:dyDescent="0.25">
      <c r="B229" s="6">
        <v>0</v>
      </c>
      <c r="C229" s="6" t="str">
        <f t="shared" ref="C229:C230" si="215">"0x" &amp; DEC2HEX(B229,3)</f>
        <v>0x000</v>
      </c>
      <c r="D229" s="6" t="s">
        <v>279</v>
      </c>
      <c r="F229" s="15" t="s">
        <v>280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5" customHeight="1" x14ac:dyDescent="0.25">
      <c r="B230" s="6">
        <v>3</v>
      </c>
      <c r="C230" s="6" t="str">
        <f t="shared" si="215"/>
        <v>0x003</v>
      </c>
      <c r="D230" s="6" t="s">
        <v>200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5" customHeight="1" x14ac:dyDescent="0.25">
      <c r="A231" s="14" t="s">
        <v>267</v>
      </c>
      <c r="B231" s="6">
        <v>6</v>
      </c>
      <c r="C231" s="6" t="str">
        <f t="shared" ref="C231:C237" si="226">"0x" &amp; DEC2HEX(B231,3)</f>
        <v>0x006</v>
      </c>
      <c r="D231" s="6" t="s">
        <v>264</v>
      </c>
      <c r="F231" s="15" t="s">
        <v>265</v>
      </c>
      <c r="G231" s="16">
        <v>1</v>
      </c>
      <c r="H231" s="17" t="s">
        <v>150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5" customHeight="1" x14ac:dyDescent="0.25">
      <c r="B232" s="6">
        <v>9</v>
      </c>
      <c r="C232" s="6" t="str">
        <f t="shared" si="226"/>
        <v>0x009</v>
      </c>
      <c r="D232" s="6" t="s">
        <v>266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5" customHeight="1" x14ac:dyDescent="0.25">
      <c r="A233" s="14" t="s">
        <v>272</v>
      </c>
      <c r="B233" s="6">
        <v>12</v>
      </c>
      <c r="C233" s="6" t="str">
        <f t="shared" si="226"/>
        <v>0x00C</v>
      </c>
      <c r="D233" s="6" t="s">
        <v>268</v>
      </c>
      <c r="F233" s="15" t="s">
        <v>269</v>
      </c>
      <c r="G233" s="16">
        <v>2</v>
      </c>
      <c r="H233" s="17" t="s">
        <v>167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5" customHeight="1" x14ac:dyDescent="0.25">
      <c r="B234" s="6">
        <v>15</v>
      </c>
      <c r="C234" s="6" t="str">
        <f t="shared" si="226"/>
        <v>0x00F</v>
      </c>
      <c r="D234" s="6" t="s">
        <v>270</v>
      </c>
      <c r="G234" s="16">
        <v>33</v>
      </c>
      <c r="H234" s="17" t="s">
        <v>167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5" customHeight="1" x14ac:dyDescent="0.25">
      <c r="B235" s="6">
        <v>18</v>
      </c>
      <c r="C235" s="6" t="str">
        <f t="shared" si="226"/>
        <v>0x012</v>
      </c>
      <c r="D235" s="6" t="s">
        <v>278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5" customHeight="1" x14ac:dyDescent="0.25">
      <c r="B236" s="6">
        <v>21</v>
      </c>
      <c r="C236" s="6" t="str">
        <f t="shared" si="226"/>
        <v>0x015</v>
      </c>
      <c r="D236" s="6" t="s">
        <v>276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5" customHeight="1" x14ac:dyDescent="0.25">
      <c r="B237" s="6">
        <v>24</v>
      </c>
      <c r="C237" s="6" t="str">
        <f t="shared" si="226"/>
        <v>0x018</v>
      </c>
      <c r="D237" s="6" t="s">
        <v>277</v>
      </c>
      <c r="F237" s="15" t="s">
        <v>271</v>
      </c>
      <c r="G237" s="16">
        <v>32</v>
      </c>
      <c r="H237" s="17" t="s">
        <v>150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5" customHeight="1" x14ac:dyDescent="0.25">
      <c r="B238" s="6">
        <v>27</v>
      </c>
      <c r="C238" s="6" t="str">
        <f t="shared" ref="C238:C242" si="248">"0x" &amp; DEC2HEX(B238,3)</f>
        <v>0x01B</v>
      </c>
      <c r="D238" s="6" t="s">
        <v>165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5" customHeight="1" x14ac:dyDescent="0.25">
      <c r="B239" s="6">
        <v>30</v>
      </c>
      <c r="C239" s="6" t="str">
        <f t="shared" si="248"/>
        <v>0x01E</v>
      </c>
      <c r="D239" s="6" t="s">
        <v>274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5" customHeight="1" x14ac:dyDescent="0.25">
      <c r="A240" s="14" t="s">
        <v>273</v>
      </c>
      <c r="B240" s="6">
        <v>33</v>
      </c>
      <c r="C240" s="6" t="str">
        <f t="shared" si="248"/>
        <v>0x021</v>
      </c>
      <c r="D240" s="6" t="s">
        <v>206</v>
      </c>
      <c r="F240" s="15" t="s">
        <v>281</v>
      </c>
      <c r="G240" s="16">
        <v>17</v>
      </c>
      <c r="H240" s="17" t="s">
        <v>150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5" customHeight="1" x14ac:dyDescent="0.25">
      <c r="B241" s="6">
        <v>36</v>
      </c>
      <c r="C241" s="6" t="str">
        <f t="shared" si="248"/>
        <v>0x024</v>
      </c>
      <c r="D241" s="6" t="s">
        <v>284</v>
      </c>
      <c r="F241" s="15" t="s">
        <v>283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5" customHeight="1" x14ac:dyDescent="0.25">
      <c r="B242" s="6">
        <v>39</v>
      </c>
      <c r="C242" s="6" t="str">
        <f t="shared" si="248"/>
        <v>0x027</v>
      </c>
      <c r="D242" s="6" t="s">
        <v>206</v>
      </c>
      <c r="G242" s="16">
        <v>17</v>
      </c>
      <c r="H242" s="17" t="s">
        <v>150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5" customHeight="1" x14ac:dyDescent="0.25"/>
    <row r="245" spans="1:22" ht="14.45" customHeight="1" x14ac:dyDescent="0.25"/>
    <row r="246" spans="1:22" ht="14.45" customHeight="1" x14ac:dyDescent="0.25">
      <c r="D246" s="15" t="s">
        <v>298</v>
      </c>
    </row>
    <row r="247" spans="1:22" ht="14.45" customHeight="1" x14ac:dyDescent="0.25">
      <c r="B247" s="6">
        <v>0</v>
      </c>
      <c r="C247" s="6" t="str">
        <f t="shared" ref="C247:C248" si="263">"0x" &amp; DEC2HEX(B247,3)</f>
        <v>0x000</v>
      </c>
      <c r="D247" s="6" t="s">
        <v>200</v>
      </c>
      <c r="F247" s="15" t="s">
        <v>312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5" customHeight="1" x14ac:dyDescent="0.25">
      <c r="A248" s="14" t="s">
        <v>316</v>
      </c>
      <c r="B248" s="6">
        <v>3</v>
      </c>
      <c r="C248" s="6" t="str">
        <f t="shared" si="263"/>
        <v>0x003</v>
      </c>
      <c r="D248" s="6" t="s">
        <v>279</v>
      </c>
      <c r="F248" s="15" t="s">
        <v>313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5" customHeight="1" x14ac:dyDescent="0.25">
      <c r="B249" s="6">
        <v>6</v>
      </c>
      <c r="C249" s="6" t="str">
        <f t="shared" ref="C249:C251" si="266">"0x" &amp; DEC2HEX(B249,3)</f>
        <v>0x006</v>
      </c>
      <c r="D249" s="6" t="s">
        <v>287</v>
      </c>
      <c r="F249" s="15" t="s">
        <v>319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5" customHeight="1" x14ac:dyDescent="0.25">
      <c r="B250" s="6">
        <v>9</v>
      </c>
      <c r="C250" s="6" t="str">
        <f t="shared" si="266"/>
        <v>0x009</v>
      </c>
      <c r="D250" s="6" t="s">
        <v>266</v>
      </c>
      <c r="F250" s="15" t="s">
        <v>320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5" customHeight="1" x14ac:dyDescent="0.25">
      <c r="B251" s="6">
        <v>12</v>
      </c>
      <c r="C251" s="6" t="str">
        <f t="shared" si="266"/>
        <v>0x00C</v>
      </c>
      <c r="D251" s="6" t="s">
        <v>306</v>
      </c>
      <c r="F251" s="15" t="s">
        <v>290</v>
      </c>
      <c r="G251" s="16">
        <v>1</v>
      </c>
      <c r="H251" s="17" t="s">
        <v>149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5" customHeight="1" x14ac:dyDescent="0.25">
      <c r="A252" s="14" t="s">
        <v>267</v>
      </c>
      <c r="B252" s="6">
        <v>15</v>
      </c>
      <c r="C252" s="6" t="str">
        <f t="shared" ref="C252:C260" si="279">"0x" &amp; DEC2HEX(B252,3)</f>
        <v>0x00F</v>
      </c>
      <c r="D252" s="6" t="s">
        <v>264</v>
      </c>
      <c r="F252" s="15" t="s">
        <v>265</v>
      </c>
      <c r="G252" s="16">
        <v>1</v>
      </c>
      <c r="H252" s="17" t="s">
        <v>150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5" customHeight="1" x14ac:dyDescent="0.25">
      <c r="A253" s="14" t="s">
        <v>272</v>
      </c>
      <c r="B253" s="6">
        <v>18</v>
      </c>
      <c r="C253" s="6" t="str">
        <f t="shared" si="279"/>
        <v>0x012</v>
      </c>
      <c r="D253" s="6" t="s">
        <v>268</v>
      </c>
      <c r="F253" s="15" t="s">
        <v>301</v>
      </c>
      <c r="G253" s="16">
        <v>2</v>
      </c>
      <c r="H253" s="17" t="s">
        <v>167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5" customHeight="1" x14ac:dyDescent="0.25">
      <c r="B254" s="6">
        <v>21</v>
      </c>
      <c r="C254" s="6" t="str">
        <f t="shared" si="279"/>
        <v>0x015</v>
      </c>
      <c r="D254" s="6" t="s">
        <v>270</v>
      </c>
      <c r="G254" s="16">
        <v>33</v>
      </c>
      <c r="H254" s="17" t="s">
        <v>167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5" customHeight="1" x14ac:dyDescent="0.25">
      <c r="A255" s="6"/>
      <c r="B255" s="6">
        <v>24</v>
      </c>
      <c r="C255" s="6" t="str">
        <f t="shared" si="279"/>
        <v>0x018</v>
      </c>
      <c r="D255" s="6" t="s">
        <v>303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5" customHeight="1" x14ac:dyDescent="0.25">
      <c r="B256" s="6">
        <v>27</v>
      </c>
      <c r="C256" s="6" t="str">
        <f t="shared" si="279"/>
        <v>0x01B</v>
      </c>
      <c r="D256" s="6" t="s">
        <v>276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5" customHeight="1" x14ac:dyDescent="0.25">
      <c r="B257" s="6">
        <v>30</v>
      </c>
      <c r="C257" s="6" t="str">
        <f t="shared" si="279"/>
        <v>0x01E</v>
      </c>
      <c r="D257" s="6" t="s">
        <v>277</v>
      </c>
      <c r="F257" s="15" t="s">
        <v>271</v>
      </c>
      <c r="G257" s="16">
        <v>32</v>
      </c>
      <c r="H257" s="17" t="s">
        <v>150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5" customHeight="1" x14ac:dyDescent="0.25">
      <c r="B258" s="6">
        <v>33</v>
      </c>
      <c r="C258" s="6" t="str">
        <f t="shared" si="279"/>
        <v>0x021</v>
      </c>
      <c r="D258" s="6" t="s">
        <v>165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5" customHeight="1" x14ac:dyDescent="0.25">
      <c r="B259" s="6">
        <v>36</v>
      </c>
      <c r="C259" s="6" t="str">
        <f t="shared" si="279"/>
        <v>0x024</v>
      </c>
      <c r="D259" s="6" t="s">
        <v>308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5" customHeight="1" x14ac:dyDescent="0.25">
      <c r="A260" s="14" t="s">
        <v>273</v>
      </c>
      <c r="B260" s="6">
        <v>39</v>
      </c>
      <c r="C260" s="6" t="str">
        <f t="shared" si="279"/>
        <v>0x027</v>
      </c>
      <c r="D260" s="6" t="s">
        <v>206</v>
      </c>
      <c r="F260" s="15" t="s">
        <v>281</v>
      </c>
      <c r="G260" s="16">
        <v>17</v>
      </c>
      <c r="H260" s="17" t="s">
        <v>150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5" customHeight="1" x14ac:dyDescent="0.25">
      <c r="B261" s="6">
        <v>42</v>
      </c>
      <c r="C261" s="6" t="str">
        <f t="shared" ref="C261:C267" si="297">"0x" &amp; DEC2HEX(B261,3)</f>
        <v>0x02A</v>
      </c>
      <c r="D261" s="6" t="s">
        <v>175</v>
      </c>
      <c r="G261" s="16">
        <v>1</v>
      </c>
      <c r="H261" s="17" t="s">
        <v>150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5" customHeight="1" x14ac:dyDescent="0.25">
      <c r="B262" s="6">
        <v>45</v>
      </c>
      <c r="C262" s="6" t="str">
        <f t="shared" si="297"/>
        <v>0x02D</v>
      </c>
      <c r="D262" s="6" t="s">
        <v>307</v>
      </c>
      <c r="F262" s="15" t="s">
        <v>283</v>
      </c>
      <c r="G262" s="16">
        <v>17</v>
      </c>
      <c r="H262" s="17" t="s">
        <v>150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5" customHeight="1" x14ac:dyDescent="0.25">
      <c r="B263" s="6">
        <v>48</v>
      </c>
      <c r="C263" s="6" t="str">
        <f t="shared" si="297"/>
        <v>0x030</v>
      </c>
      <c r="D263" s="6" t="s">
        <v>309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5" customHeight="1" x14ac:dyDescent="0.25">
      <c r="A264" s="6"/>
      <c r="B264" s="6">
        <v>51</v>
      </c>
      <c r="C264" s="6" t="str">
        <f t="shared" si="297"/>
        <v>0x033</v>
      </c>
      <c r="D264" s="6" t="s">
        <v>310</v>
      </c>
      <c r="F264" s="15" t="s">
        <v>300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5" customHeight="1" x14ac:dyDescent="0.25">
      <c r="B265" s="6">
        <v>54</v>
      </c>
      <c r="C265" s="6" t="str">
        <f t="shared" si="297"/>
        <v>0x036</v>
      </c>
      <c r="D265" s="6" t="s">
        <v>322</v>
      </c>
      <c r="F265" s="15" t="s">
        <v>304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5" customHeight="1" x14ac:dyDescent="0.25">
      <c r="B266" s="6">
        <v>57</v>
      </c>
      <c r="C266" s="6" t="str">
        <f t="shared" si="297"/>
        <v>0x039</v>
      </c>
      <c r="D266" s="6" t="s">
        <v>169</v>
      </c>
      <c r="F266" s="15" t="s">
        <v>299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5" customHeight="1" x14ac:dyDescent="0.25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5" customHeight="1" x14ac:dyDescent="0.25">
      <c r="B268" s="6">
        <v>63</v>
      </c>
      <c r="C268" s="6" t="str">
        <f t="shared" ref="C268:C273" si="316">"0x" &amp; DEC2HEX(B268,3)</f>
        <v>0x03F</v>
      </c>
      <c r="D268" s="6" t="s">
        <v>302</v>
      </c>
      <c r="F268" s="15" t="s">
        <v>305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5" customHeight="1" x14ac:dyDescent="0.25">
      <c r="A269" s="14" t="s">
        <v>321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5" customHeight="1" x14ac:dyDescent="0.25">
      <c r="A270" s="6"/>
      <c r="B270" s="6">
        <v>69</v>
      </c>
      <c r="C270" s="6" t="str">
        <f t="shared" si="316"/>
        <v>0x045</v>
      </c>
      <c r="D270" s="6" t="s">
        <v>203</v>
      </c>
      <c r="F270" s="15" t="s">
        <v>318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5" customHeight="1" x14ac:dyDescent="0.25">
      <c r="B271" s="6">
        <v>72</v>
      </c>
      <c r="C271" s="6" t="str">
        <f t="shared" si="316"/>
        <v>0x048</v>
      </c>
      <c r="D271" s="6" t="s">
        <v>307</v>
      </c>
      <c r="F271" s="15" t="s">
        <v>283</v>
      </c>
      <c r="G271" s="16">
        <v>17</v>
      </c>
      <c r="H271" s="17" t="s">
        <v>150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5" customHeight="1" x14ac:dyDescent="0.25">
      <c r="B272" s="6">
        <v>75</v>
      </c>
      <c r="C272" s="6" t="str">
        <f t="shared" si="316"/>
        <v>0x04B</v>
      </c>
      <c r="D272" s="6" t="s">
        <v>317</v>
      </c>
      <c r="E272" s="6"/>
      <c r="F272" s="15" t="s">
        <v>314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5" customHeight="1" x14ac:dyDescent="0.25">
      <c r="B273" s="6">
        <v>78</v>
      </c>
      <c r="C273" s="6" t="str">
        <f t="shared" si="316"/>
        <v>0x04E</v>
      </c>
      <c r="D273" s="6" t="s">
        <v>311</v>
      </c>
      <c r="E273" s="6"/>
      <c r="F273" s="15" t="s">
        <v>315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5" customHeight="1" x14ac:dyDescent="0.25">
      <c r="E274" s="6"/>
      <c r="O274" s="19"/>
      <c r="P274" s="19"/>
      <c r="Q274" s="19"/>
      <c r="R274" s="19"/>
    </row>
    <row r="276" spans="2:22" ht="14.45" customHeight="1" x14ac:dyDescent="0.25">
      <c r="O276" s="19"/>
      <c r="P276" s="19"/>
      <c r="Q276" s="19"/>
      <c r="R276" s="19"/>
    </row>
    <row r="277" spans="2:22" ht="14.45" customHeight="1" x14ac:dyDescent="0.25">
      <c r="D277" s="15" t="s">
        <v>323</v>
      </c>
    </row>
    <row r="278" spans="2:22" ht="14.45" customHeight="1" x14ac:dyDescent="0.25">
      <c r="B278" s="6">
        <v>0</v>
      </c>
      <c r="C278" s="6" t="str">
        <f t="shared" ref="C278:C283" si="335">"0x" &amp; DEC2HEX(B278,3)</f>
        <v>0x000</v>
      </c>
      <c r="D278" s="6" t="s">
        <v>325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5" customHeight="1" x14ac:dyDescent="0.25">
      <c r="B279" s="6">
        <v>3</v>
      </c>
      <c r="C279" s="6" t="str">
        <f t="shared" si="335"/>
        <v>0x003</v>
      </c>
      <c r="D279" s="6" t="s">
        <v>324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5" customHeight="1" x14ac:dyDescent="0.25">
      <c r="B280" s="6">
        <v>6</v>
      </c>
      <c r="C280" s="6" t="str">
        <f t="shared" si="335"/>
        <v>0x006</v>
      </c>
      <c r="D280" s="6" t="s">
        <v>165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5" customHeight="1" x14ac:dyDescent="0.25">
      <c r="D281" s="10"/>
    </row>
    <row r="282" spans="2:22" ht="14.45" customHeight="1" x14ac:dyDescent="0.25">
      <c r="B282" s="6">
        <v>48</v>
      </c>
      <c r="C282" s="6" t="str">
        <f t="shared" si="335"/>
        <v>0x030</v>
      </c>
      <c r="D282" s="6" t="s">
        <v>165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5" customHeight="1" x14ac:dyDescent="0.25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5" customHeight="1" x14ac:dyDescent="0.25">
      <c r="D287" s="15" t="s">
        <v>326</v>
      </c>
    </row>
    <row r="288" spans="2:22" ht="14.45" customHeight="1" x14ac:dyDescent="0.25">
      <c r="B288" s="6">
        <v>0</v>
      </c>
      <c r="C288" s="6" t="str">
        <f t="shared" ref="C288" si="375">"0x" &amp; DEC2HEX(B288,3)</f>
        <v>0x000</v>
      </c>
      <c r="D288" s="6" t="s">
        <v>325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5" customHeight="1" x14ac:dyDescent="0.25">
      <c r="B289" s="6">
        <v>3</v>
      </c>
      <c r="C289" s="6" t="str">
        <f>"0x" &amp; DEC2HEX(B289,3)</f>
        <v>0x003</v>
      </c>
      <c r="D289" s="6" t="s">
        <v>231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5" customHeight="1" x14ac:dyDescent="0.25">
      <c r="B290" s="6">
        <v>6</v>
      </c>
      <c r="C290" s="6" t="str">
        <f>"0x" &amp; DEC2HEX(B290,3)</f>
        <v>0x006</v>
      </c>
      <c r="D290" s="6" t="s">
        <v>327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5" customHeight="1" x14ac:dyDescent="0.25">
      <c r="B291" s="6">
        <v>9</v>
      </c>
      <c r="C291" s="6" t="str">
        <f>"0x" &amp; DEC2HEX(B291,3)</f>
        <v>0x009</v>
      </c>
      <c r="D291" s="6" t="s">
        <v>311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5" customHeight="1" x14ac:dyDescent="0.25">
      <c r="D292" s="10"/>
    </row>
    <row r="293" spans="2:22" ht="14.45" customHeight="1" x14ac:dyDescent="0.25">
      <c r="B293" s="6">
        <v>48</v>
      </c>
      <c r="C293" s="6" t="str">
        <f t="shared" ref="C293:C294" si="386">"0x" &amp; DEC2HEX(B293,3)</f>
        <v>0x030</v>
      </c>
      <c r="D293" s="6" t="s">
        <v>325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5" customHeight="1" x14ac:dyDescent="0.25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5" customHeight="1" x14ac:dyDescent="0.25">
      <c r="D298" s="2" t="s">
        <v>329</v>
      </c>
    </row>
    <row r="299" spans="2:22" ht="14.45" customHeight="1" x14ac:dyDescent="0.25">
      <c r="B299" s="6">
        <v>0</v>
      </c>
      <c r="C299" s="6" t="str">
        <f t="shared" ref="C299" si="406">"0x" &amp; DEC2HEX(B299,3)</f>
        <v>0x000</v>
      </c>
      <c r="D299" s="6" t="s">
        <v>325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5" customHeight="1" x14ac:dyDescent="0.25">
      <c r="B300" s="6">
        <v>3</v>
      </c>
      <c r="C300" s="6" t="str">
        <f t="shared" ref="C300" si="417">"0x" &amp; DEC2HEX(B300,3)</f>
        <v>0x003</v>
      </c>
      <c r="D300" s="27" t="s">
        <v>330</v>
      </c>
      <c r="G300" s="16">
        <v>1</v>
      </c>
      <c r="H300" s="28" t="s">
        <v>150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5" customHeight="1" x14ac:dyDescent="0.25">
      <c r="B301" s="6">
        <v>6</v>
      </c>
      <c r="C301" s="6" t="str">
        <f>"0x" &amp; DEC2HEX(B301,3)</f>
        <v>0x006</v>
      </c>
      <c r="D301" s="27" t="s">
        <v>331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5" customHeight="1" x14ac:dyDescent="0.25">
      <c r="B302" s="6">
        <v>9</v>
      </c>
      <c r="C302" s="6" t="str">
        <f>"0x" &amp; DEC2HEX(B302,3)</f>
        <v>0x009</v>
      </c>
      <c r="D302" s="27" t="s">
        <v>332</v>
      </c>
      <c r="G302" s="16">
        <v>42</v>
      </c>
      <c r="H302" s="28" t="s">
        <v>150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25">
      <c r="D306" s="2" t="s">
        <v>370</v>
      </c>
    </row>
    <row r="307" spans="1:22" x14ac:dyDescent="0.25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354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25">
      <c r="B308" s="6">
        <v>3</v>
      </c>
      <c r="C308" s="6" t="str">
        <f t="shared" si="438"/>
        <v>0x003</v>
      </c>
      <c r="D308" s="27" t="s">
        <v>361</v>
      </c>
      <c r="F308" s="2" t="s">
        <v>355</v>
      </c>
      <c r="G308" s="16">
        <v>1</v>
      </c>
      <c r="H308" s="28" t="s">
        <v>150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25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25">
      <c r="B310" s="6">
        <v>9</v>
      </c>
      <c r="C310" s="6" t="str">
        <f>"0x" &amp; DEC2HEX(B310,3)</f>
        <v>0x009</v>
      </c>
      <c r="D310" s="27" t="s">
        <v>368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25">
      <c r="A311" s="14" t="s">
        <v>272</v>
      </c>
      <c r="B311" s="6">
        <v>12</v>
      </c>
      <c r="C311" s="6" t="str">
        <f t="shared" ref="C311:C319" si="459">"0x" &amp; DEC2HEX(B311,3)</f>
        <v>0x00C</v>
      </c>
      <c r="D311" s="27" t="s">
        <v>358</v>
      </c>
      <c r="G311" s="16">
        <v>2</v>
      </c>
      <c r="H311" s="28" t="s">
        <v>149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25">
      <c r="B312" s="6">
        <v>15</v>
      </c>
      <c r="C312" s="6" t="str">
        <f t="shared" si="459"/>
        <v>0x00F</v>
      </c>
      <c r="D312" s="27" t="s">
        <v>353</v>
      </c>
      <c r="F312" s="2" t="s">
        <v>375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25">
      <c r="B313" s="6">
        <v>18</v>
      </c>
      <c r="C313" s="6" t="str">
        <f t="shared" si="459"/>
        <v>0x012</v>
      </c>
      <c r="D313" s="27" t="s">
        <v>359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25">
      <c r="B314" s="6">
        <v>21</v>
      </c>
      <c r="C314" s="6" t="str">
        <f t="shared" si="459"/>
        <v>0x015</v>
      </c>
      <c r="D314" s="27" t="s">
        <v>366</v>
      </c>
      <c r="F314" s="2" t="s">
        <v>350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25">
      <c r="B315" s="6">
        <v>24</v>
      </c>
      <c r="C315" s="6" t="str">
        <f t="shared" si="459"/>
        <v>0x018</v>
      </c>
      <c r="D315" s="27" t="s">
        <v>94</v>
      </c>
      <c r="F315" s="2" t="s">
        <v>362</v>
      </c>
      <c r="G315" s="16">
        <v>17</v>
      </c>
      <c r="H315" s="5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25">
      <c r="B316" s="6">
        <v>27</v>
      </c>
      <c r="C316" s="6" t="str">
        <f t="shared" si="459"/>
        <v>0x01B</v>
      </c>
      <c r="D316" s="27" t="s">
        <v>367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25">
      <c r="A317" s="14" t="s">
        <v>356</v>
      </c>
      <c r="B317" s="6">
        <v>30</v>
      </c>
      <c r="C317" s="6" t="str">
        <f t="shared" si="459"/>
        <v>0x01E</v>
      </c>
      <c r="D317" s="27" t="s">
        <v>196</v>
      </c>
      <c r="F317" s="2" t="s">
        <v>363</v>
      </c>
      <c r="G317" s="16">
        <v>17</v>
      </c>
      <c r="H317" s="59" t="s">
        <v>150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25">
      <c r="A318" s="14" t="s">
        <v>357</v>
      </c>
      <c r="B318" s="6">
        <v>33</v>
      </c>
      <c r="C318" s="6" t="str">
        <f t="shared" si="459"/>
        <v>0x021</v>
      </c>
      <c r="D318" s="27" t="s">
        <v>165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25">
      <c r="B319" s="6">
        <v>36</v>
      </c>
      <c r="C319" s="6" t="str">
        <f t="shared" si="459"/>
        <v>0x024</v>
      </c>
      <c r="D319" s="27" t="s">
        <v>365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25">
      <c r="F320" s="2" t="s">
        <v>360</v>
      </c>
    </row>
    <row r="321" spans="1:22" x14ac:dyDescent="0.25">
      <c r="F321" s="2" t="s">
        <v>364</v>
      </c>
    </row>
    <row r="324" spans="1:22" x14ac:dyDescent="0.25">
      <c r="D324" s="2" t="s">
        <v>371</v>
      </c>
    </row>
    <row r="325" spans="1:22" x14ac:dyDescent="0.25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354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25">
      <c r="B326" s="6">
        <v>3</v>
      </c>
      <c r="C326" s="6" t="str">
        <f t="shared" si="499"/>
        <v>0x003</v>
      </c>
      <c r="D326" s="27" t="s">
        <v>361</v>
      </c>
      <c r="F326" s="2" t="s">
        <v>355</v>
      </c>
      <c r="G326" s="16">
        <v>1</v>
      </c>
      <c r="H326" s="28" t="s">
        <v>150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25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25">
      <c r="B328" s="6">
        <v>9</v>
      </c>
      <c r="C328" s="6" t="str">
        <f>"0x" &amp; DEC2HEX(B328,3)</f>
        <v>0x009</v>
      </c>
      <c r="D328" s="27" t="s">
        <v>368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25">
      <c r="A329" s="14" t="s">
        <v>272</v>
      </c>
      <c r="B329" s="6">
        <v>12</v>
      </c>
      <c r="C329" s="6" t="str">
        <f t="shared" ref="C329:C337" si="510">"0x" &amp; DEC2HEX(B329,3)</f>
        <v>0x00C</v>
      </c>
      <c r="D329" s="27" t="s">
        <v>358</v>
      </c>
      <c r="G329" s="16">
        <v>2</v>
      </c>
      <c r="H329" s="28" t="s">
        <v>149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25">
      <c r="B330" s="6">
        <v>15</v>
      </c>
      <c r="C330" s="6" t="str">
        <f t="shared" si="510"/>
        <v>0x00F</v>
      </c>
      <c r="D330" s="27" t="s">
        <v>372</v>
      </c>
      <c r="F330" s="2" t="s">
        <v>375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25">
      <c r="B331" s="6">
        <v>18</v>
      </c>
      <c r="C331" s="6" t="str">
        <f t="shared" si="510"/>
        <v>0x012</v>
      </c>
      <c r="D331" s="27" t="s">
        <v>359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25">
      <c r="B332" s="6">
        <v>21</v>
      </c>
      <c r="C332" s="6" t="str">
        <f t="shared" si="510"/>
        <v>0x015</v>
      </c>
      <c r="D332" s="27" t="s">
        <v>366</v>
      </c>
      <c r="F332" s="2" t="s">
        <v>351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25">
      <c r="B333" s="6">
        <v>24</v>
      </c>
      <c r="C333" s="6" t="str">
        <f t="shared" si="510"/>
        <v>0x018</v>
      </c>
      <c r="D333" s="27" t="s">
        <v>94</v>
      </c>
      <c r="F333" s="2" t="s">
        <v>373</v>
      </c>
      <c r="G333" s="16">
        <v>17</v>
      </c>
      <c r="H333" s="5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25">
      <c r="B334" s="6">
        <v>27</v>
      </c>
      <c r="C334" s="6" t="str">
        <f t="shared" si="510"/>
        <v>0x01B</v>
      </c>
      <c r="D334" s="27" t="s">
        <v>367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25">
      <c r="A335" s="14" t="s">
        <v>356</v>
      </c>
      <c r="B335" s="6">
        <v>30</v>
      </c>
      <c r="C335" s="6" t="str">
        <f t="shared" si="510"/>
        <v>0x01E</v>
      </c>
      <c r="D335" s="27" t="s">
        <v>196</v>
      </c>
      <c r="F335" s="2" t="s">
        <v>363</v>
      </c>
      <c r="G335" s="16">
        <v>17</v>
      </c>
      <c r="H335" s="59" t="s">
        <v>150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25">
      <c r="A336" s="14" t="s">
        <v>357</v>
      </c>
      <c r="B336" s="6">
        <v>33</v>
      </c>
      <c r="C336" s="6" t="str">
        <f t="shared" si="510"/>
        <v>0x021</v>
      </c>
      <c r="D336" s="27" t="s">
        <v>165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25">
      <c r="B337" s="6">
        <v>36</v>
      </c>
      <c r="C337" s="6" t="str">
        <f t="shared" si="510"/>
        <v>0x024</v>
      </c>
      <c r="D337" s="27" t="s">
        <v>365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25">
      <c r="F338" s="2" t="s">
        <v>360</v>
      </c>
    </row>
    <row r="339" spans="1:22" x14ac:dyDescent="0.25">
      <c r="F339" s="2" t="s">
        <v>374</v>
      </c>
    </row>
    <row r="342" spans="1:22" x14ac:dyDescent="0.25">
      <c r="D342" s="2" t="s">
        <v>386</v>
      </c>
    </row>
    <row r="343" spans="1:22" x14ac:dyDescent="0.25">
      <c r="B343" s="6">
        <v>0</v>
      </c>
      <c r="C343" s="6" t="str">
        <f t="shared" ref="C343:C345" si="513">"0x" &amp; DEC2HEX(B343,3)</f>
        <v>0x000</v>
      </c>
      <c r="D343" s="27" t="s">
        <v>387</v>
      </c>
      <c r="F343" s="2"/>
      <c r="G343" s="16">
        <v>16</v>
      </c>
      <c r="H343" s="5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25">
      <c r="B344" s="6">
        <v>3</v>
      </c>
      <c r="C344" s="6" t="str">
        <f t="shared" si="513"/>
        <v>0x003</v>
      </c>
      <c r="D344" s="27" t="s">
        <v>102</v>
      </c>
      <c r="F344" s="2"/>
      <c r="G344" s="16">
        <v>17</v>
      </c>
      <c r="H344" s="5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25">
      <c r="A345" s="62"/>
      <c r="B345" s="6">
        <v>6</v>
      </c>
      <c r="C345" s="6" t="str">
        <f t="shared" si="513"/>
        <v>0x006</v>
      </c>
      <c r="D345" s="27" t="s">
        <v>388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25">
      <c r="D346" s="27"/>
      <c r="H346" s="28"/>
      <c r="O346" s="19"/>
      <c r="P346" s="19"/>
      <c r="Q346" s="19"/>
      <c r="R346" s="19"/>
    </row>
    <row r="347" spans="1:22" x14ac:dyDescent="0.25">
      <c r="D347" s="27"/>
      <c r="H347" s="28"/>
      <c r="O347" s="19"/>
      <c r="P347" s="19"/>
      <c r="Q347" s="19"/>
      <c r="R347" s="19"/>
    </row>
    <row r="348" spans="1:22" x14ac:dyDescent="0.25">
      <c r="D348" s="27"/>
      <c r="F348" s="2"/>
      <c r="H348" s="28"/>
      <c r="O348" s="19"/>
      <c r="P348" s="19"/>
      <c r="Q348" s="19"/>
      <c r="R348" s="19"/>
    </row>
    <row r="349" spans="1:22" x14ac:dyDescent="0.25">
      <c r="D349" s="2" t="s">
        <v>391</v>
      </c>
    </row>
    <row r="350" spans="1:22" x14ac:dyDescent="0.25">
      <c r="B350" s="6">
        <v>0</v>
      </c>
      <c r="C350" s="6" t="str">
        <f t="shared" ref="C350:C357" si="524">"0x" &amp; DEC2HEX(B350,3)</f>
        <v>0x000</v>
      </c>
      <c r="D350" s="27" t="s">
        <v>392</v>
      </c>
      <c r="F350" s="2" t="s">
        <v>402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25">
      <c r="B351" s="6">
        <v>3</v>
      </c>
      <c r="C351" s="6" t="str">
        <f t="shared" ref="C351:C353" si="535">"0x" &amp; DEC2HEX(B351,3)</f>
        <v>0x003</v>
      </c>
      <c r="D351" s="27" t="s">
        <v>393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25">
      <c r="B352" s="6">
        <v>6</v>
      </c>
      <c r="C352" s="6" t="str">
        <f t="shared" ref="C352" si="546">"0x" &amp; DEC2HEX(B352,3)</f>
        <v>0x006</v>
      </c>
      <c r="D352" s="27" t="s">
        <v>394</v>
      </c>
      <c r="F352" s="2" t="s">
        <v>290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5" customHeight="1" x14ac:dyDescent="0.25">
      <c r="A353" s="6"/>
      <c r="B353" s="6">
        <v>9</v>
      </c>
      <c r="C353" s="6" t="str">
        <f t="shared" si="535"/>
        <v>0x009</v>
      </c>
      <c r="D353" s="27" t="s">
        <v>291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5" customHeight="1" x14ac:dyDescent="0.25">
      <c r="A354" s="6"/>
      <c r="B354" s="6">
        <v>12</v>
      </c>
      <c r="C354" s="6" t="str">
        <f t="shared" ref="C354:C356" si="557">"0x" &amp; DEC2HEX(B354,3)</f>
        <v>0x00C</v>
      </c>
      <c r="D354" s="27" t="s">
        <v>395</v>
      </c>
      <c r="F354" s="2" t="s">
        <v>283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25">
      <c r="B355" s="6">
        <v>15</v>
      </c>
      <c r="C355" s="6" t="str">
        <f t="shared" si="557"/>
        <v>0x00F</v>
      </c>
      <c r="D355" s="27" t="s">
        <v>396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5" customHeight="1" x14ac:dyDescent="0.25">
      <c r="B356" s="6">
        <v>18</v>
      </c>
      <c r="C356" s="6" t="str">
        <f t="shared" si="557"/>
        <v>0x012</v>
      </c>
      <c r="D356" s="27" t="s">
        <v>397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25">
      <c r="A357" s="62"/>
      <c r="B357" s="6">
        <v>21</v>
      </c>
      <c r="C357" s="6" t="str">
        <f t="shared" si="524"/>
        <v>0x015</v>
      </c>
      <c r="D357" s="27" t="s">
        <v>381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25">
      <c r="D358" s="27"/>
      <c r="F358" s="2"/>
      <c r="H358" s="59"/>
      <c r="L358" s="10"/>
      <c r="O358" s="19"/>
      <c r="P358" s="19"/>
      <c r="Q358" s="19"/>
      <c r="R358" s="19"/>
    </row>
    <row r="359" spans="1:22" x14ac:dyDescent="0.25">
      <c r="D359" s="27"/>
      <c r="O359" s="19"/>
      <c r="P359" s="19"/>
      <c r="Q359" s="19"/>
      <c r="R359" s="19"/>
    </row>
    <row r="360" spans="1:22" x14ac:dyDescent="0.25">
      <c r="D360" s="27"/>
      <c r="O360" s="19"/>
      <c r="P360" s="19"/>
      <c r="Q360" s="19"/>
      <c r="R360" s="19"/>
    </row>
    <row r="361" spans="1:22" x14ac:dyDescent="0.25">
      <c r="D361" s="2" t="s">
        <v>406</v>
      </c>
    </row>
    <row r="362" spans="1:22" x14ac:dyDescent="0.25">
      <c r="B362" s="6">
        <v>0</v>
      </c>
      <c r="C362" s="6" t="str">
        <f t="shared" ref="C362:C369" si="568">"0x" &amp; DEC2HEX(B362,3)</f>
        <v>0x000</v>
      </c>
      <c r="D362" s="27" t="s">
        <v>400</v>
      </c>
      <c r="F362" s="2" t="s">
        <v>401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25">
      <c r="B363" s="6">
        <v>3</v>
      </c>
      <c r="C363" s="6" t="str">
        <f t="shared" si="568"/>
        <v>0x003</v>
      </c>
      <c r="D363" s="27" t="s">
        <v>393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25">
      <c r="B364" s="6">
        <v>6</v>
      </c>
      <c r="C364" s="6" t="str">
        <f t="shared" si="568"/>
        <v>0x006</v>
      </c>
      <c r="D364" s="27" t="s">
        <v>394</v>
      </c>
      <c r="F364" s="2" t="s">
        <v>290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5" customHeight="1" x14ac:dyDescent="0.25">
      <c r="A365" s="6"/>
      <c r="B365" s="6">
        <v>9</v>
      </c>
      <c r="C365" s="6" t="str">
        <f t="shared" si="568"/>
        <v>0x009</v>
      </c>
      <c r="D365" s="27" t="s">
        <v>291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5" customHeight="1" x14ac:dyDescent="0.25">
      <c r="A366" s="6"/>
      <c r="B366" s="6">
        <v>12</v>
      </c>
      <c r="C366" s="6" t="str">
        <f t="shared" si="568"/>
        <v>0x00C</v>
      </c>
      <c r="D366" s="27" t="s">
        <v>395</v>
      </c>
      <c r="F366" s="2" t="s">
        <v>283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25">
      <c r="B367" s="6">
        <v>15</v>
      </c>
      <c r="C367" s="6" t="str">
        <f t="shared" si="568"/>
        <v>0x00F</v>
      </c>
      <c r="D367" s="27" t="s">
        <v>403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5" customHeight="1" x14ac:dyDescent="0.25">
      <c r="B368" s="6">
        <v>18</v>
      </c>
      <c r="C368" s="6" t="str">
        <f t="shared" si="568"/>
        <v>0x012</v>
      </c>
      <c r="D368" s="27" t="s">
        <v>397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25">
      <c r="A369" s="62"/>
      <c r="B369" s="6">
        <v>21</v>
      </c>
      <c r="C369" s="6" t="str">
        <f t="shared" si="568"/>
        <v>0x015</v>
      </c>
      <c r="D369" s="27" t="s">
        <v>381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25">
      <c r="D370" s="27"/>
      <c r="F370" s="2"/>
      <c r="H370" s="59"/>
      <c r="L370" s="10"/>
      <c r="O370" s="19"/>
      <c r="P370" s="19"/>
      <c r="Q370" s="19"/>
      <c r="R370" s="19"/>
    </row>
    <row r="371" spans="1:22" x14ac:dyDescent="0.25">
      <c r="D371" s="27"/>
      <c r="O371" s="19"/>
      <c r="P371" s="19"/>
      <c r="Q371" s="19"/>
      <c r="R371" s="19"/>
    </row>
    <row r="372" spans="1:22" x14ac:dyDescent="0.25">
      <c r="D372" s="27"/>
      <c r="O372" s="19"/>
      <c r="P372" s="19"/>
      <c r="Q372" s="19"/>
      <c r="R372" s="19"/>
    </row>
    <row r="373" spans="1:22" x14ac:dyDescent="0.25">
      <c r="D373" s="2" t="s">
        <v>405</v>
      </c>
    </row>
    <row r="374" spans="1:22" x14ac:dyDescent="0.25">
      <c r="B374" s="6">
        <v>0</v>
      </c>
      <c r="C374" s="6" t="str">
        <f t="shared" ref="C374:C381" si="579">"0x" &amp; DEC2HEX(B374,3)</f>
        <v>0x000</v>
      </c>
      <c r="D374" s="27" t="s">
        <v>392</v>
      </c>
      <c r="F374" s="2" t="s">
        <v>402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25">
      <c r="B375" s="6">
        <v>3</v>
      </c>
      <c r="C375" s="6" t="str">
        <f t="shared" si="579"/>
        <v>0x003</v>
      </c>
      <c r="D375" s="27" t="s">
        <v>393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25">
      <c r="B376" s="6">
        <v>6</v>
      </c>
      <c r="C376" s="6" t="str">
        <f t="shared" si="579"/>
        <v>0x006</v>
      </c>
      <c r="D376" s="27" t="s">
        <v>394</v>
      </c>
      <c r="F376" s="2" t="s">
        <v>290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5" customHeight="1" x14ac:dyDescent="0.25">
      <c r="B377" s="6">
        <v>9</v>
      </c>
      <c r="C377" s="6" t="str">
        <f t="shared" si="579"/>
        <v>0x009</v>
      </c>
      <c r="D377" s="27" t="s">
        <v>291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5" customHeight="1" x14ac:dyDescent="0.25">
      <c r="B378" s="6">
        <v>12</v>
      </c>
      <c r="C378" s="6" t="str">
        <f t="shared" si="579"/>
        <v>0x00C</v>
      </c>
      <c r="D378" s="27" t="s">
        <v>395</v>
      </c>
      <c r="F378" s="2" t="s">
        <v>283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25">
      <c r="B379" s="6">
        <v>15</v>
      </c>
      <c r="C379" s="6" t="str">
        <f t="shared" si="579"/>
        <v>0x00F</v>
      </c>
      <c r="D379" s="27" t="s">
        <v>396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5" customHeight="1" x14ac:dyDescent="0.25">
      <c r="B380" s="6">
        <v>18</v>
      </c>
      <c r="C380" s="6" t="str">
        <f t="shared" si="579"/>
        <v>0x012</v>
      </c>
      <c r="D380" s="27" t="s">
        <v>399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25">
      <c r="B381" s="6">
        <v>21</v>
      </c>
      <c r="C381" s="6" t="str">
        <f t="shared" si="579"/>
        <v>0x015</v>
      </c>
      <c r="D381" s="27" t="s">
        <v>381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25">
      <c r="B382" s="6">
        <v>24</v>
      </c>
      <c r="C382" s="6" t="str">
        <f t="shared" ref="C382:C387" si="590">"0x" &amp; DEC2HEX(B382,3)</f>
        <v>0x018</v>
      </c>
      <c r="D382" s="27" t="s">
        <v>400</v>
      </c>
      <c r="F382" s="2" t="s">
        <v>401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5" customHeight="1" x14ac:dyDescent="0.25">
      <c r="B383" s="6">
        <v>27</v>
      </c>
      <c r="C383" s="6" t="str">
        <f t="shared" si="590"/>
        <v>0x01B</v>
      </c>
      <c r="D383" s="27" t="s">
        <v>291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5" customHeight="1" x14ac:dyDescent="0.25">
      <c r="B384" s="6">
        <v>30</v>
      </c>
      <c r="C384" s="6" t="str">
        <f t="shared" si="590"/>
        <v>0x01E</v>
      </c>
      <c r="D384" s="27" t="s">
        <v>395</v>
      </c>
      <c r="F384" s="2" t="s">
        <v>283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25">
      <c r="B385" s="6">
        <v>33</v>
      </c>
      <c r="C385" s="6" t="str">
        <f t="shared" si="590"/>
        <v>0x021</v>
      </c>
      <c r="D385" s="27" t="s">
        <v>403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5" customHeight="1" x14ac:dyDescent="0.25">
      <c r="B386" s="6">
        <v>36</v>
      </c>
      <c r="C386" s="6" t="str">
        <f t="shared" si="590"/>
        <v>0x024</v>
      </c>
      <c r="D386" s="27" t="s">
        <v>397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25">
      <c r="B387" s="6">
        <v>39</v>
      </c>
      <c r="C387" s="6" t="str">
        <f t="shared" si="590"/>
        <v>0x027</v>
      </c>
      <c r="D387" s="27" t="s">
        <v>404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25">
      <c r="D391" s="2" t="s">
        <v>407</v>
      </c>
    </row>
    <row r="392" spans="1:27" x14ac:dyDescent="0.25">
      <c r="A392" s="14" t="s">
        <v>416</v>
      </c>
      <c r="B392" s="6">
        <v>0</v>
      </c>
      <c r="C392" s="6" t="str">
        <f>"0x" &amp; DEC2HEX(B392,3)</f>
        <v>0x000</v>
      </c>
      <c r="D392" s="27" t="s">
        <v>411</v>
      </c>
      <c r="F392" s="2" t="s">
        <v>414</v>
      </c>
      <c r="G392" s="16">
        <v>1</v>
      </c>
      <c r="H392" s="28" t="s">
        <v>40</v>
      </c>
      <c r="I392" s="6">
        <f t="shared" ref="I392:I410" si="601">IF(H392="", "", VLOOKUP(H392, $X$3:$Y$10, 2))</f>
        <v>4</v>
      </c>
      <c r="M392" s="6">
        <v>255</v>
      </c>
      <c r="N392" s="18" t="str">
        <f t="shared" ref="N392:N410" si="602">IF(G392="", "", TEXT(DEC2BIN(G392), "000000"))</f>
        <v>000001</v>
      </c>
      <c r="O392" s="19" t="str">
        <f t="shared" ref="O392:O402" si="603">IF(I392="", "", TEXT(DEC2BIN(I392), "000"))</f>
        <v>100</v>
      </c>
      <c r="P392" s="19" t="str">
        <f t="shared" ref="P392:P410" si="604">IF(J392="", "", TEXT(DEC2BIN(J392), "000"))</f>
        <v/>
      </c>
      <c r="Q392" s="19" t="str">
        <f t="shared" ref="Q392:Q410" si="605">IF(K392="", "", TEXT(DEC2BIN(K392), "000"))</f>
        <v/>
      </c>
      <c r="R392" s="19" t="str">
        <f t="shared" ref="R392:R410" si="606">IF(L392="", "", TEXT(DEC2BIN(L392), "00000000"))</f>
        <v/>
      </c>
      <c r="S392" s="20" t="str">
        <f t="shared" ref="S392:S410" si="607">IF(M392="", "", TEXT(DEC2BIN(M392), "00000000"))</f>
        <v>11111111</v>
      </c>
      <c r="T392" s="6" t="str">
        <f t="shared" ref="T392:T410" si="608">BIN2HEX(LEFT(CONCATENATE(N392,IF(O392="", "000", O392)), 8), 2)</f>
        <v>06</v>
      </c>
      <c r="U392" s="6" t="str">
        <f t="shared" ref="U392:U410" si="609">BIN2HEX(CONCATENATE(RIGHT(O392, 1), IF(P392 = "", "000", P392), IF(Q392 = "", "000", Q392), "0"), 2)</f>
        <v>00</v>
      </c>
      <c r="V392" s="21" t="str">
        <f t="shared" ref="V392:V410" si="610">IF(R392="", BIN2HEX(S392, 2), BIN2HEX(R392,2))</f>
        <v>FF</v>
      </c>
    </row>
    <row r="393" spans="1:27" x14ac:dyDescent="0.25">
      <c r="B393" s="6">
        <v>3</v>
      </c>
      <c r="C393" s="6" t="str">
        <f>"0x" &amp; DEC2HEX(B393,3)</f>
        <v>0x003</v>
      </c>
      <c r="D393" s="27" t="s">
        <v>394</v>
      </c>
      <c r="F393" s="2" t="s">
        <v>423</v>
      </c>
      <c r="G393" s="16">
        <v>1</v>
      </c>
      <c r="H393" s="28" t="s">
        <v>41</v>
      </c>
      <c r="I393" s="6">
        <f t="shared" si="601"/>
        <v>5</v>
      </c>
      <c r="M393" s="6">
        <v>8</v>
      </c>
      <c r="N393" s="18" t="str">
        <f t="shared" si="602"/>
        <v>000001</v>
      </c>
      <c r="O393" s="19" t="str">
        <f t="shared" si="603"/>
        <v>101</v>
      </c>
      <c r="P393" s="19" t="str">
        <f t="shared" si="604"/>
        <v/>
      </c>
      <c r="Q393" s="19" t="str">
        <f t="shared" si="605"/>
        <v/>
      </c>
      <c r="R393" s="19" t="str">
        <f t="shared" si="606"/>
        <v/>
      </c>
      <c r="S393" s="20" t="str">
        <f t="shared" si="607"/>
        <v>00001000</v>
      </c>
      <c r="T393" s="6" t="str">
        <f t="shared" si="608"/>
        <v>06</v>
      </c>
      <c r="U393" s="6" t="str">
        <f t="shared" si="609"/>
        <v>80</v>
      </c>
      <c r="V393" s="21" t="str">
        <f t="shared" si="610"/>
        <v>08</v>
      </c>
    </row>
    <row r="394" spans="1:27" x14ac:dyDescent="0.25">
      <c r="A394" s="14" t="s">
        <v>412</v>
      </c>
      <c r="B394" s="6">
        <v>6</v>
      </c>
      <c r="C394" s="6" t="str">
        <f>"0x" &amp; DEC2HEX(B394,3)</f>
        <v>0x006</v>
      </c>
      <c r="D394" s="27" t="s">
        <v>392</v>
      </c>
      <c r="F394" s="2" t="s">
        <v>402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5" customHeight="1" x14ac:dyDescent="0.25">
      <c r="B395" s="6">
        <v>9</v>
      </c>
      <c r="C395" s="6" t="str">
        <f>"0x" &amp; DEC2HEX(B395,3)</f>
        <v>0x009</v>
      </c>
      <c r="D395" s="27" t="s">
        <v>408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1">IF(J395="", "", TEXT(DEC2BIN(J395), "000"))</f>
        <v/>
      </c>
      <c r="Q395" s="19" t="str">
        <f t="shared" ref="Q395" si="612">IF(K395="", "", TEXT(DEC2BIN(K395), "000"))</f>
        <v/>
      </c>
      <c r="R395" s="19" t="str">
        <f t="shared" ref="R395" si="613">IF(L395="", "", TEXT(DEC2BIN(L395), "00000000"))</f>
        <v/>
      </c>
      <c r="S395" s="20" t="str">
        <f t="shared" ref="S395" si="614">IF(M395="", "", TEXT(DEC2BIN(M395), "00000000"))</f>
        <v/>
      </c>
      <c r="T395" s="6" t="str">
        <f t="shared" ref="T395" si="615">BIN2HEX(LEFT(CONCATENATE(N395,IF(O395="", "000", O395)), 8), 2)</f>
        <v>A2</v>
      </c>
      <c r="U395" s="6" t="str">
        <f t="shared" ref="U395" si="616">BIN2HEX(CONCATENATE(RIGHT(O395, 1), IF(P395 = "", "000", P395), IF(Q395 = "", "000", Q395), "0"), 2)</f>
        <v>00</v>
      </c>
      <c r="V395" s="21" t="str">
        <f t="shared" ref="V395" si="617">IF(R395="", BIN2HEX(S395, 2), BIN2HEX(R395,2))</f>
        <v>00</v>
      </c>
      <c r="X395" s="23"/>
      <c r="Y395" s="23"/>
      <c r="Z395" s="23"/>
      <c r="AA395" s="23"/>
    </row>
    <row r="396" spans="1:27" x14ac:dyDescent="0.25">
      <c r="B396" s="6">
        <v>12</v>
      </c>
      <c r="C396" s="6" t="str">
        <f>"0x" &amp; DEC2HEX(B396,3)</f>
        <v>0x00C</v>
      </c>
      <c r="D396" s="27" t="s">
        <v>409</v>
      </c>
      <c r="F396" s="2" t="s">
        <v>424</v>
      </c>
      <c r="G396" s="16">
        <v>2</v>
      </c>
      <c r="H396" s="28" t="s">
        <v>150</v>
      </c>
      <c r="I396" s="6">
        <f t="shared" ref="I396:I398" si="618">IF(H396="", "", VLOOKUP(H396, $X$3:$Y$10, 2))</f>
        <v>2</v>
      </c>
      <c r="J396" s="6">
        <v>4</v>
      </c>
      <c r="N396" s="18" t="str">
        <f t="shared" ref="N396:N398" si="619">IF(G396="", "", TEXT(DEC2BIN(G396), "000000"))</f>
        <v>000010</v>
      </c>
      <c r="O396" s="19" t="str">
        <f t="shared" ref="O396:O398" si="620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25">
      <c r="B397" s="6">
        <v>15</v>
      </c>
      <c r="C397" s="6" t="str">
        <f>"0x" &amp; DEC2HEX(B397,3)</f>
        <v>0x00F</v>
      </c>
      <c r="D397" s="27" t="s">
        <v>410</v>
      </c>
      <c r="F397" s="2" t="s">
        <v>425</v>
      </c>
      <c r="G397" s="16">
        <v>33</v>
      </c>
      <c r="H397" s="28" t="s">
        <v>150</v>
      </c>
      <c r="I397" s="6">
        <f t="shared" si="618"/>
        <v>2</v>
      </c>
      <c r="J397" s="6">
        <v>5</v>
      </c>
      <c r="N397" s="18" t="str">
        <f t="shared" si="619"/>
        <v>100001</v>
      </c>
      <c r="O397" s="19" t="str">
        <f t="shared" si="620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5" customHeight="1" x14ac:dyDescent="0.25">
      <c r="B398" s="6">
        <v>18</v>
      </c>
      <c r="C398" s="6" t="str">
        <f>"0x" &amp; DEC2HEX(B398,3)</f>
        <v>0x012</v>
      </c>
      <c r="D398" s="27" t="s">
        <v>397</v>
      </c>
      <c r="G398" s="16">
        <v>6</v>
      </c>
      <c r="I398" s="6" t="str">
        <f t="shared" si="618"/>
        <v/>
      </c>
      <c r="L398" s="6">
        <v>0</v>
      </c>
      <c r="N398" s="18" t="str">
        <f t="shared" si="619"/>
        <v>000110</v>
      </c>
      <c r="O398" s="19" t="str">
        <f t="shared" si="620"/>
        <v/>
      </c>
      <c r="P398" s="19" t="str">
        <f t="shared" ref="P398" si="621">IF(J398="", "", TEXT(DEC2BIN(J398), "000"))</f>
        <v/>
      </c>
      <c r="Q398" s="19" t="str">
        <f t="shared" ref="Q398" si="622">IF(K398="", "", TEXT(DEC2BIN(K398), "000"))</f>
        <v/>
      </c>
      <c r="R398" s="19" t="str">
        <f t="shared" ref="R398" si="623">IF(L398="", "", TEXT(DEC2BIN(L398), "00000000"))</f>
        <v>00000000</v>
      </c>
      <c r="S398" s="20" t="str">
        <f t="shared" ref="S398" si="624">IF(M398="", "", TEXT(DEC2BIN(M398), "00000000"))</f>
        <v/>
      </c>
      <c r="T398" s="6" t="str">
        <f t="shared" ref="T398" si="625">BIN2HEX(LEFT(CONCATENATE(N398,IF(O398="", "000", O398)), 8), 2)</f>
        <v>18</v>
      </c>
      <c r="U398" s="6" t="str">
        <f t="shared" ref="U398" si="626">BIN2HEX(CONCATENATE(RIGHT(O398, 1), IF(P398 = "", "000", P398), IF(Q398 = "", "000", Q398), "0"), 2)</f>
        <v>00</v>
      </c>
      <c r="V398" s="21" t="str">
        <f t="shared" ref="V398" si="627">IF(R398="", BIN2HEX(S398, 2), BIN2HEX(R398,2))</f>
        <v>00</v>
      </c>
    </row>
    <row r="399" spans="1:27" ht="14.45" customHeight="1" x14ac:dyDescent="0.25">
      <c r="A399" s="14" t="s">
        <v>413</v>
      </c>
      <c r="B399" s="6">
        <v>21</v>
      </c>
      <c r="C399" s="6" t="str">
        <f t="shared" ref="C399:C410" si="628">"0x" &amp; DEC2HEX(B399,3)</f>
        <v>0x015</v>
      </c>
      <c r="D399" s="27" t="s">
        <v>291</v>
      </c>
      <c r="G399" s="16">
        <v>17</v>
      </c>
      <c r="H399" s="17" t="s">
        <v>38</v>
      </c>
      <c r="I399" s="6">
        <f t="shared" si="601"/>
        <v>0</v>
      </c>
      <c r="J399" s="6">
        <v>4</v>
      </c>
      <c r="K399" s="6">
        <v>1</v>
      </c>
      <c r="N399" s="18" t="str">
        <f t="shared" si="602"/>
        <v>010001</v>
      </c>
      <c r="O399" s="19" t="str">
        <f t="shared" si="603"/>
        <v>000</v>
      </c>
      <c r="P399" s="19" t="str">
        <f t="shared" si="604"/>
        <v>100</v>
      </c>
      <c r="Q399" s="19" t="str">
        <f t="shared" si="605"/>
        <v>001</v>
      </c>
      <c r="R399" s="19" t="str">
        <f t="shared" si="606"/>
        <v/>
      </c>
      <c r="S399" s="20" t="str">
        <f t="shared" si="607"/>
        <v/>
      </c>
      <c r="T399" s="6" t="str">
        <f t="shared" si="608"/>
        <v>44</v>
      </c>
      <c r="U399" s="6" t="str">
        <f t="shared" si="609"/>
        <v>42</v>
      </c>
      <c r="V399" s="21" t="str">
        <f t="shared" si="610"/>
        <v>00</v>
      </c>
    </row>
    <row r="400" spans="1:27" ht="14.45" customHeight="1" x14ac:dyDescent="0.25">
      <c r="B400" s="6">
        <v>24</v>
      </c>
      <c r="C400" s="6" t="str">
        <f t="shared" si="628"/>
        <v>0x018</v>
      </c>
      <c r="D400" s="27" t="s">
        <v>395</v>
      </c>
      <c r="F400" s="2" t="s">
        <v>283</v>
      </c>
      <c r="G400" s="16">
        <v>17</v>
      </c>
      <c r="H400" s="17" t="s">
        <v>38</v>
      </c>
      <c r="I400" s="6">
        <f t="shared" si="601"/>
        <v>0</v>
      </c>
      <c r="J400" s="6">
        <v>5</v>
      </c>
      <c r="K400" s="6">
        <v>1</v>
      </c>
      <c r="N400" s="18" t="str">
        <f t="shared" si="602"/>
        <v>010001</v>
      </c>
      <c r="O400" s="19" t="str">
        <f t="shared" si="603"/>
        <v>000</v>
      </c>
      <c r="P400" s="19" t="str">
        <f t="shared" si="604"/>
        <v>101</v>
      </c>
      <c r="Q400" s="19" t="str">
        <f t="shared" si="605"/>
        <v>001</v>
      </c>
      <c r="R400" s="19" t="str">
        <f t="shared" si="606"/>
        <v/>
      </c>
      <c r="S400" s="20" t="str">
        <f t="shared" si="607"/>
        <v/>
      </c>
      <c r="T400" s="6" t="str">
        <f t="shared" si="608"/>
        <v>44</v>
      </c>
      <c r="U400" s="6" t="str">
        <f t="shared" si="609"/>
        <v>52</v>
      </c>
      <c r="V400" s="21" t="str">
        <f t="shared" si="610"/>
        <v>00</v>
      </c>
    </row>
    <row r="401" spans="1:27" x14ac:dyDescent="0.25">
      <c r="B401" s="6">
        <v>27</v>
      </c>
      <c r="C401" s="6" t="str">
        <f t="shared" si="628"/>
        <v>0x01B</v>
      </c>
      <c r="D401" s="27" t="s">
        <v>396</v>
      </c>
      <c r="F401" s="2"/>
      <c r="G401" s="16">
        <v>44</v>
      </c>
      <c r="H401" s="28" t="s">
        <v>38</v>
      </c>
      <c r="I401" s="6">
        <f t="shared" si="601"/>
        <v>0</v>
      </c>
      <c r="J401" s="6">
        <v>0</v>
      </c>
      <c r="N401" s="18" t="str">
        <f t="shared" si="602"/>
        <v>101100</v>
      </c>
      <c r="O401" s="19" t="str">
        <f t="shared" si="603"/>
        <v>000</v>
      </c>
      <c r="P401" s="19" t="str">
        <f t="shared" si="604"/>
        <v>000</v>
      </c>
      <c r="Q401" s="19" t="str">
        <f t="shared" si="605"/>
        <v/>
      </c>
      <c r="R401" s="19" t="str">
        <f t="shared" si="606"/>
        <v/>
      </c>
      <c r="S401" s="20" t="str">
        <f t="shared" si="607"/>
        <v/>
      </c>
      <c r="T401" s="6" t="str">
        <f t="shared" si="608"/>
        <v>B0</v>
      </c>
      <c r="U401" s="6" t="str">
        <f t="shared" si="609"/>
        <v>00</v>
      </c>
      <c r="V401" s="21" t="str">
        <f t="shared" si="610"/>
        <v>00</v>
      </c>
    </row>
    <row r="402" spans="1:27" ht="14.45" customHeight="1" x14ac:dyDescent="0.25">
      <c r="B402" s="6">
        <v>30</v>
      </c>
      <c r="C402" s="6" t="str">
        <f t="shared" si="628"/>
        <v>0x01E</v>
      </c>
      <c r="D402" s="27" t="s">
        <v>426</v>
      </c>
      <c r="F402" s="2" t="s">
        <v>418</v>
      </c>
      <c r="G402" s="16">
        <v>6</v>
      </c>
      <c r="I402" s="6" t="str">
        <f t="shared" si="601"/>
        <v/>
      </c>
      <c r="L402" s="6">
        <v>36</v>
      </c>
      <c r="N402" s="18" t="str">
        <f t="shared" si="602"/>
        <v>000110</v>
      </c>
      <c r="O402" s="19" t="str">
        <f t="shared" si="603"/>
        <v/>
      </c>
      <c r="P402" s="19" t="str">
        <f t="shared" si="604"/>
        <v/>
      </c>
      <c r="Q402" s="19" t="str">
        <f t="shared" si="605"/>
        <v/>
      </c>
      <c r="R402" s="19" t="str">
        <f t="shared" si="606"/>
        <v>00100100</v>
      </c>
      <c r="S402" s="20" t="str">
        <f t="shared" si="607"/>
        <v/>
      </c>
      <c r="T402" s="6" t="str">
        <f t="shared" si="608"/>
        <v>18</v>
      </c>
      <c r="U402" s="6" t="str">
        <f t="shared" si="609"/>
        <v>00</v>
      </c>
      <c r="V402" s="21" t="str">
        <f t="shared" si="610"/>
        <v>24</v>
      </c>
    </row>
    <row r="403" spans="1:27" x14ac:dyDescent="0.25">
      <c r="B403" s="6">
        <v>33</v>
      </c>
      <c r="C403" s="6" t="str">
        <f t="shared" si="628"/>
        <v>0x021</v>
      </c>
      <c r="D403" s="27" t="s">
        <v>427</v>
      </c>
      <c r="F403" s="2" t="s">
        <v>419</v>
      </c>
      <c r="G403" s="16">
        <v>5</v>
      </c>
      <c r="I403" s="6" t="str">
        <f t="shared" si="601"/>
        <v/>
      </c>
      <c r="L403" s="6">
        <v>21</v>
      </c>
      <c r="N403" s="18" t="str">
        <f t="shared" si="602"/>
        <v>000101</v>
      </c>
      <c r="O403" s="19" t="str">
        <f>IF(I403="", "", TEXT(DEC2BIN(I403), "000"))</f>
        <v/>
      </c>
      <c r="P403" s="19" t="str">
        <f t="shared" si="604"/>
        <v/>
      </c>
      <c r="Q403" s="19" t="str">
        <f t="shared" si="605"/>
        <v/>
      </c>
      <c r="R403" s="19" t="str">
        <f t="shared" si="606"/>
        <v>00010101</v>
      </c>
      <c r="S403" s="20" t="str">
        <f t="shared" si="607"/>
        <v/>
      </c>
      <c r="T403" s="6" t="str">
        <f t="shared" si="608"/>
        <v>14</v>
      </c>
      <c r="U403" s="6" t="str">
        <f t="shared" si="609"/>
        <v>00</v>
      </c>
      <c r="V403" s="21" t="str">
        <f t="shared" si="610"/>
        <v>15</v>
      </c>
    </row>
    <row r="404" spans="1:27" x14ac:dyDescent="0.25">
      <c r="A404" s="14" t="s">
        <v>415</v>
      </c>
      <c r="B404" s="6">
        <v>36</v>
      </c>
      <c r="C404" s="6" t="str">
        <f t="shared" si="628"/>
        <v>0x024</v>
      </c>
      <c r="D404" s="27" t="s">
        <v>400</v>
      </c>
      <c r="F404" s="2" t="s">
        <v>401</v>
      </c>
      <c r="G404" s="16">
        <v>1</v>
      </c>
      <c r="H404" s="28" t="s">
        <v>38</v>
      </c>
      <c r="I404" s="6">
        <f t="shared" si="601"/>
        <v>0</v>
      </c>
      <c r="M404" s="6">
        <v>128</v>
      </c>
      <c r="N404" s="18" t="str">
        <f t="shared" si="602"/>
        <v>000001</v>
      </c>
      <c r="O404" s="19" t="str">
        <f t="shared" ref="O404:O409" si="629">IF(I404="", "", TEXT(DEC2BIN(I404), "000"))</f>
        <v>000</v>
      </c>
      <c r="P404" s="19" t="str">
        <f t="shared" si="604"/>
        <v/>
      </c>
      <c r="Q404" s="19" t="str">
        <f t="shared" si="605"/>
        <v/>
      </c>
      <c r="R404" s="19" t="str">
        <f t="shared" si="606"/>
        <v/>
      </c>
      <c r="S404" s="20" t="str">
        <f t="shared" si="607"/>
        <v>10000000</v>
      </c>
      <c r="T404" s="6" t="str">
        <f t="shared" si="608"/>
        <v>04</v>
      </c>
      <c r="U404" s="6" t="str">
        <f t="shared" si="609"/>
        <v>00</v>
      </c>
      <c r="V404" s="21" t="str">
        <f t="shared" si="610"/>
        <v>80</v>
      </c>
    </row>
    <row r="405" spans="1:27" ht="14.45" customHeight="1" x14ac:dyDescent="0.25">
      <c r="B405" s="6">
        <v>39</v>
      </c>
      <c r="C405" s="6" t="str">
        <f t="shared" si="628"/>
        <v>0x027</v>
      </c>
      <c r="D405" s="27" t="s">
        <v>408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4"/>
        <v/>
      </c>
      <c r="Q405" s="19" t="str">
        <f t="shared" si="605"/>
        <v/>
      </c>
      <c r="R405" s="19" t="str">
        <f t="shared" si="606"/>
        <v/>
      </c>
      <c r="S405" s="20" t="str">
        <f t="shared" si="607"/>
        <v/>
      </c>
      <c r="T405" s="6" t="str">
        <f t="shared" si="608"/>
        <v>A2</v>
      </c>
      <c r="U405" s="6" t="str">
        <f t="shared" si="609"/>
        <v>00</v>
      </c>
      <c r="V405" s="21" t="str">
        <f t="shared" si="610"/>
        <v>00</v>
      </c>
      <c r="X405" s="23"/>
      <c r="Y405" s="23"/>
      <c r="Z405" s="23"/>
      <c r="AA405" s="23"/>
    </row>
    <row r="406" spans="1:27" ht="14.45" customHeight="1" x14ac:dyDescent="0.25">
      <c r="A406" s="14" t="s">
        <v>417</v>
      </c>
      <c r="B406" s="6">
        <v>42</v>
      </c>
      <c r="C406" s="6" t="str">
        <f t="shared" si="628"/>
        <v>0x02A</v>
      </c>
      <c r="D406" s="27" t="s">
        <v>291</v>
      </c>
      <c r="G406" s="16">
        <v>17</v>
      </c>
      <c r="H406" s="17" t="s">
        <v>38</v>
      </c>
      <c r="I406" s="6">
        <f t="shared" si="601"/>
        <v>0</v>
      </c>
      <c r="J406" s="6">
        <v>4</v>
      </c>
      <c r="K406" s="6">
        <v>1</v>
      </c>
      <c r="N406" s="18" t="str">
        <f t="shared" si="602"/>
        <v>010001</v>
      </c>
      <c r="O406" s="19" t="str">
        <f t="shared" si="629"/>
        <v>000</v>
      </c>
      <c r="P406" s="19" t="str">
        <f t="shared" si="604"/>
        <v>100</v>
      </c>
      <c r="Q406" s="19" t="str">
        <f t="shared" si="605"/>
        <v>001</v>
      </c>
      <c r="R406" s="19" t="str">
        <f t="shared" si="606"/>
        <v/>
      </c>
      <c r="S406" s="20" t="str">
        <f t="shared" si="607"/>
        <v/>
      </c>
      <c r="T406" s="6" t="str">
        <f t="shared" si="608"/>
        <v>44</v>
      </c>
      <c r="U406" s="6" t="str">
        <f t="shared" si="609"/>
        <v>42</v>
      </c>
      <c r="V406" s="21" t="str">
        <f t="shared" si="610"/>
        <v>00</v>
      </c>
    </row>
    <row r="407" spans="1:27" ht="14.45" customHeight="1" x14ac:dyDescent="0.25">
      <c r="B407" s="6">
        <v>45</v>
      </c>
      <c r="C407" s="6" t="str">
        <f t="shared" si="628"/>
        <v>0x02D</v>
      </c>
      <c r="D407" s="27" t="s">
        <v>395</v>
      </c>
      <c r="F407" s="2" t="s">
        <v>283</v>
      </c>
      <c r="G407" s="16">
        <v>17</v>
      </c>
      <c r="H407" s="17" t="s">
        <v>38</v>
      </c>
      <c r="I407" s="6">
        <f t="shared" si="601"/>
        <v>0</v>
      </c>
      <c r="J407" s="6">
        <v>5</v>
      </c>
      <c r="K407" s="6">
        <v>1</v>
      </c>
      <c r="N407" s="18" t="str">
        <f t="shared" si="602"/>
        <v>010001</v>
      </c>
      <c r="O407" s="19" t="str">
        <f t="shared" si="629"/>
        <v>000</v>
      </c>
      <c r="P407" s="19" t="str">
        <f t="shared" si="604"/>
        <v>101</v>
      </c>
      <c r="Q407" s="19" t="str">
        <f t="shared" si="605"/>
        <v>001</v>
      </c>
      <c r="R407" s="19" t="str">
        <f t="shared" si="606"/>
        <v/>
      </c>
      <c r="S407" s="20" t="str">
        <f t="shared" si="607"/>
        <v/>
      </c>
      <c r="T407" s="6" t="str">
        <f t="shared" si="608"/>
        <v>44</v>
      </c>
      <c r="U407" s="6" t="str">
        <f t="shared" si="609"/>
        <v>52</v>
      </c>
      <c r="V407" s="21" t="str">
        <f t="shared" si="610"/>
        <v>00</v>
      </c>
    </row>
    <row r="408" spans="1:27" x14ac:dyDescent="0.25">
      <c r="B408" s="6">
        <v>48</v>
      </c>
      <c r="C408" s="6" t="str">
        <f t="shared" si="628"/>
        <v>0x030</v>
      </c>
      <c r="D408" s="27" t="s">
        <v>403</v>
      </c>
      <c r="F408" s="2"/>
      <c r="G408" s="16">
        <v>45</v>
      </c>
      <c r="H408" s="28" t="s">
        <v>38</v>
      </c>
      <c r="I408" s="6">
        <f t="shared" si="601"/>
        <v>0</v>
      </c>
      <c r="J408" s="6">
        <v>0</v>
      </c>
      <c r="N408" s="18" t="str">
        <f t="shared" si="602"/>
        <v>101101</v>
      </c>
      <c r="O408" s="19" t="str">
        <f t="shared" si="629"/>
        <v>000</v>
      </c>
      <c r="P408" s="19" t="str">
        <f t="shared" si="604"/>
        <v>000</v>
      </c>
      <c r="Q408" s="19" t="str">
        <f t="shared" si="605"/>
        <v/>
      </c>
      <c r="R408" s="19" t="str">
        <f t="shared" si="606"/>
        <v/>
      </c>
      <c r="S408" s="20" t="str">
        <f t="shared" si="607"/>
        <v/>
      </c>
      <c r="T408" s="6" t="str">
        <f t="shared" si="608"/>
        <v>B4</v>
      </c>
      <c r="U408" s="6" t="str">
        <f t="shared" si="609"/>
        <v>00</v>
      </c>
      <c r="V408" s="21" t="str">
        <f t="shared" si="610"/>
        <v>00</v>
      </c>
    </row>
    <row r="409" spans="1:27" ht="14.45" customHeight="1" x14ac:dyDescent="0.25">
      <c r="B409" s="6">
        <v>51</v>
      </c>
      <c r="C409" s="6" t="str">
        <f t="shared" si="628"/>
        <v>0x033</v>
      </c>
      <c r="D409" s="27" t="s">
        <v>421</v>
      </c>
      <c r="F409" s="2" t="s">
        <v>420</v>
      </c>
      <c r="G409" s="16">
        <v>6</v>
      </c>
      <c r="I409" s="6" t="str">
        <f t="shared" si="601"/>
        <v/>
      </c>
      <c r="L409" s="6">
        <v>6</v>
      </c>
      <c r="N409" s="18" t="str">
        <f t="shared" si="602"/>
        <v>000110</v>
      </c>
      <c r="O409" s="19" t="str">
        <f t="shared" si="629"/>
        <v/>
      </c>
      <c r="P409" s="19" t="str">
        <f t="shared" si="604"/>
        <v/>
      </c>
      <c r="Q409" s="19" t="str">
        <f t="shared" si="605"/>
        <v/>
      </c>
      <c r="R409" s="19" t="str">
        <f t="shared" si="606"/>
        <v>00000110</v>
      </c>
      <c r="S409" s="20" t="str">
        <f t="shared" si="607"/>
        <v/>
      </c>
      <c r="T409" s="6" t="str">
        <f t="shared" si="608"/>
        <v>18</v>
      </c>
      <c r="U409" s="6" t="str">
        <f t="shared" si="609"/>
        <v>00</v>
      </c>
      <c r="V409" s="21" t="str">
        <f t="shared" si="610"/>
        <v>06</v>
      </c>
    </row>
    <row r="410" spans="1:27" x14ac:dyDescent="0.25">
      <c r="B410" s="6">
        <v>54</v>
      </c>
      <c r="C410" s="6" t="str">
        <f t="shared" si="628"/>
        <v>0x036</v>
      </c>
      <c r="D410" s="27" t="s">
        <v>428</v>
      </c>
      <c r="F410" s="2" t="s">
        <v>422</v>
      </c>
      <c r="G410" s="16">
        <v>5</v>
      </c>
      <c r="I410" s="6" t="str">
        <f t="shared" si="601"/>
        <v/>
      </c>
      <c r="L410" s="6">
        <v>42</v>
      </c>
      <c r="N410" s="18" t="str">
        <f t="shared" si="602"/>
        <v>000101</v>
      </c>
      <c r="O410" s="19" t="str">
        <f>IF(I410="", "", TEXT(DEC2BIN(I410), "000"))</f>
        <v/>
      </c>
      <c r="P410" s="19" t="str">
        <f t="shared" si="604"/>
        <v/>
      </c>
      <c r="Q410" s="19" t="str">
        <f t="shared" si="605"/>
        <v/>
      </c>
      <c r="R410" s="19" t="str">
        <f t="shared" si="606"/>
        <v>00101010</v>
      </c>
      <c r="S410" s="20" t="str">
        <f t="shared" si="607"/>
        <v/>
      </c>
      <c r="T410" s="6" t="str">
        <f t="shared" si="608"/>
        <v>14</v>
      </c>
      <c r="U410" s="6" t="str">
        <f t="shared" si="609"/>
        <v>00</v>
      </c>
      <c r="V410" s="21" t="str">
        <f t="shared" si="610"/>
        <v>2A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5" x14ac:dyDescent="0.25"/>
  <cols>
    <col min="2" max="2" width="22.5703125" style="1" customWidth="1"/>
  </cols>
  <sheetData>
    <row r="1" spans="1:4" ht="14.45" x14ac:dyDescent="0.3">
      <c r="A1" t="s">
        <v>215</v>
      </c>
    </row>
    <row r="2" spans="1:4" ht="14.45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ht="14.45" x14ac:dyDescent="0.3">
      <c r="B3" s="1">
        <v>10000001</v>
      </c>
      <c r="C3" t="str">
        <f t="shared" ref="C3:C65" si="0">BIN2HEX(B3, 2)</f>
        <v>81</v>
      </c>
    </row>
    <row r="4" spans="1:4" ht="14.45" x14ac:dyDescent="0.3">
      <c r="B4" s="1">
        <v>10000001</v>
      </c>
      <c r="C4" t="str">
        <f t="shared" si="0"/>
        <v>81</v>
      </c>
    </row>
    <row r="5" spans="1:4" ht="14.45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ht="14.45" x14ac:dyDescent="0.3">
      <c r="B6" s="1">
        <v>10000001</v>
      </c>
      <c r="C6" t="str">
        <f t="shared" si="0"/>
        <v>81</v>
      </c>
    </row>
    <row r="7" spans="1:4" ht="14.45" x14ac:dyDescent="0.3">
      <c r="B7" s="1">
        <v>10000001</v>
      </c>
      <c r="C7" t="str">
        <f t="shared" si="0"/>
        <v>81</v>
      </c>
    </row>
    <row r="8" spans="1:4" ht="14.45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ht="14.45" x14ac:dyDescent="0.3">
      <c r="B9" s="4">
        <v>11111111</v>
      </c>
      <c r="C9" s="3" t="str">
        <f t="shared" si="0"/>
        <v>FF</v>
      </c>
      <c r="D9" s="3"/>
    </row>
    <row r="10" spans="1:4" ht="14.45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ht="14.45" x14ac:dyDescent="0.3">
      <c r="B11" s="1" t="str">
        <f>"01111110"</f>
        <v>01111110</v>
      </c>
      <c r="C11" t="str">
        <f t="shared" si="0"/>
        <v>7E</v>
      </c>
    </row>
    <row r="12" spans="1:4" ht="14.45" x14ac:dyDescent="0.3">
      <c r="B12" s="1" t="str">
        <f>"01000010"</f>
        <v>01000010</v>
      </c>
      <c r="C12" t="str">
        <f t="shared" si="0"/>
        <v>42</v>
      </c>
    </row>
    <row r="13" spans="1:4" ht="14.45" x14ac:dyDescent="0.3">
      <c r="B13" s="1" t="str">
        <f t="shared" ref="B13:B15" si="1">"01000010"</f>
        <v>01000010</v>
      </c>
      <c r="C13" t="str">
        <f t="shared" si="0"/>
        <v>42</v>
      </c>
    </row>
    <row r="14" spans="1:4" ht="14.45" x14ac:dyDescent="0.3">
      <c r="B14" s="1" t="str">
        <f t="shared" si="1"/>
        <v>01000010</v>
      </c>
      <c r="C14" t="str">
        <f t="shared" si="0"/>
        <v>42</v>
      </c>
    </row>
    <row r="15" spans="1:4" ht="14.45" x14ac:dyDescent="0.3">
      <c r="B15" s="1" t="str">
        <f t="shared" si="1"/>
        <v>01000010</v>
      </c>
      <c r="C15" t="str">
        <f t="shared" si="0"/>
        <v>42</v>
      </c>
    </row>
    <row r="16" spans="1:4" ht="14.45" x14ac:dyDescent="0.3">
      <c r="B16" s="1" t="str">
        <f>"01111110"</f>
        <v>01111110</v>
      </c>
      <c r="C16" t="str">
        <f t="shared" si="0"/>
        <v>7E</v>
      </c>
    </row>
    <row r="17" spans="1:3" ht="14.45" x14ac:dyDescent="0.3">
      <c r="B17" s="4" t="str">
        <f>"00000000"</f>
        <v>00000000</v>
      </c>
      <c r="C17" s="3" t="str">
        <f t="shared" si="0"/>
        <v>00</v>
      </c>
    </row>
    <row r="18" spans="1:3" ht="14.45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ht="14.45" x14ac:dyDescent="0.3">
      <c r="B19" s="1" t="str">
        <f>"00000000"</f>
        <v>00000000</v>
      </c>
      <c r="C19" t="str">
        <f t="shared" si="0"/>
        <v>00</v>
      </c>
    </row>
    <row r="20" spans="1:3" ht="14.45" x14ac:dyDescent="0.3">
      <c r="B20" s="1" t="str">
        <f>"00111100"</f>
        <v>00111100</v>
      </c>
      <c r="C20" t="str">
        <f t="shared" si="0"/>
        <v>3C</v>
      </c>
    </row>
    <row r="21" spans="1:3" ht="14.45" x14ac:dyDescent="0.3">
      <c r="B21" s="1" t="str">
        <f>"00100100"</f>
        <v>00100100</v>
      </c>
      <c r="C21" t="str">
        <f t="shared" si="0"/>
        <v>24</v>
      </c>
    </row>
    <row r="22" spans="1:3" ht="14.45" x14ac:dyDescent="0.3">
      <c r="B22" s="1" t="str">
        <f>"00100100"</f>
        <v>00100100</v>
      </c>
      <c r="C22" t="str">
        <f t="shared" si="0"/>
        <v>24</v>
      </c>
    </row>
    <row r="23" spans="1:3" ht="14.45" x14ac:dyDescent="0.3">
      <c r="B23" s="1" t="str">
        <f>"00111100"</f>
        <v>00111100</v>
      </c>
      <c r="C23" t="str">
        <f t="shared" si="0"/>
        <v>3C</v>
      </c>
    </row>
    <row r="24" spans="1:3" ht="14.45" x14ac:dyDescent="0.3">
      <c r="B24" s="1" t="str">
        <f>"00000000"</f>
        <v>00000000</v>
      </c>
      <c r="C24" t="str">
        <f t="shared" si="0"/>
        <v>00</v>
      </c>
    </row>
    <row r="25" spans="1:3" ht="14.45" x14ac:dyDescent="0.3">
      <c r="B25" s="4" t="str">
        <f>"00000000"</f>
        <v>00000000</v>
      </c>
      <c r="C25" s="3" t="str">
        <f t="shared" si="0"/>
        <v>00</v>
      </c>
    </row>
    <row r="26" spans="1:3" ht="14.45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ht="14.45" x14ac:dyDescent="0.3">
      <c r="B27" s="1" t="str">
        <f>"00000000"</f>
        <v>00000000</v>
      </c>
      <c r="C27" t="str">
        <f t="shared" si="0"/>
        <v>00</v>
      </c>
    </row>
    <row r="28" spans="1:3" ht="14.45" x14ac:dyDescent="0.3">
      <c r="B28" s="1" t="str">
        <f>"00000000"</f>
        <v>00000000</v>
      </c>
      <c r="C28" t="str">
        <f t="shared" si="0"/>
        <v>00</v>
      </c>
    </row>
    <row r="29" spans="1:3" ht="14.45" x14ac:dyDescent="0.3">
      <c r="B29" s="1" t="str">
        <f>"00011000"</f>
        <v>00011000</v>
      </c>
      <c r="C29" t="str">
        <f t="shared" si="0"/>
        <v>18</v>
      </c>
    </row>
    <row r="30" spans="1:3" ht="14.45" x14ac:dyDescent="0.3">
      <c r="B30" s="1" t="str">
        <f>"00011000"</f>
        <v>00011000</v>
      </c>
      <c r="C30" t="str">
        <f t="shared" si="0"/>
        <v>18</v>
      </c>
    </row>
    <row r="31" spans="1:3" ht="14.45" x14ac:dyDescent="0.3">
      <c r="B31" s="1" t="str">
        <f t="shared" ref="B31:B36" si="2">"00000000"</f>
        <v>00000000</v>
      </c>
      <c r="C31" t="str">
        <f t="shared" si="0"/>
        <v>00</v>
      </c>
    </row>
    <row r="32" spans="1:3" ht="14.45" x14ac:dyDescent="0.3">
      <c r="B32" s="1" t="str">
        <f t="shared" si="2"/>
        <v>00000000</v>
      </c>
      <c r="C32" t="str">
        <f t="shared" si="0"/>
        <v>00</v>
      </c>
    </row>
    <row r="33" spans="1:3" ht="14.45" x14ac:dyDescent="0.3">
      <c r="B33" s="4" t="str">
        <f t="shared" si="2"/>
        <v>00000000</v>
      </c>
      <c r="C33" s="3" t="str">
        <f t="shared" si="0"/>
        <v>00</v>
      </c>
    </row>
    <row r="34" spans="1:3" ht="14.45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ht="14.45" x14ac:dyDescent="0.3">
      <c r="B35" s="1" t="str">
        <f t="shared" si="2"/>
        <v>00000000</v>
      </c>
      <c r="C35" t="str">
        <f t="shared" si="0"/>
        <v>00</v>
      </c>
    </row>
    <row r="36" spans="1:3" ht="14.45" x14ac:dyDescent="0.3">
      <c r="B36" s="1" t="str">
        <f t="shared" si="2"/>
        <v>00000000</v>
      </c>
      <c r="C36" t="str">
        <f t="shared" si="0"/>
        <v>00</v>
      </c>
    </row>
    <row r="37" spans="1:3" ht="14.45" x14ac:dyDescent="0.3">
      <c r="B37" s="1" t="str">
        <f t="shared" ref="B37:B38" si="3">"00000000"</f>
        <v>00000000</v>
      </c>
      <c r="C37" t="str">
        <f t="shared" si="0"/>
        <v>00</v>
      </c>
    </row>
    <row r="38" spans="1:3" ht="14.45" x14ac:dyDescent="0.3">
      <c r="B38" s="1" t="str">
        <f t="shared" si="3"/>
        <v>00000000</v>
      </c>
      <c r="C38" t="str">
        <f t="shared" si="0"/>
        <v>00</v>
      </c>
    </row>
    <row r="39" spans="1:3" ht="14.45" x14ac:dyDescent="0.3">
      <c r="B39" s="1" t="str">
        <f t="shared" ref="B39:B44" si="4">"00000000"</f>
        <v>00000000</v>
      </c>
      <c r="C39" t="str">
        <f t="shared" si="0"/>
        <v>00</v>
      </c>
    </row>
    <row r="40" spans="1:3" ht="14.45" x14ac:dyDescent="0.3">
      <c r="B40" s="1" t="str">
        <f t="shared" si="4"/>
        <v>00000000</v>
      </c>
      <c r="C40" t="str">
        <f t="shared" si="0"/>
        <v>00</v>
      </c>
    </row>
    <row r="41" spans="1:3" ht="14.45" x14ac:dyDescent="0.3">
      <c r="B41" s="4" t="str">
        <f t="shared" si="4"/>
        <v>00000000</v>
      </c>
      <c r="C41" s="3" t="str">
        <f t="shared" si="0"/>
        <v>00</v>
      </c>
    </row>
    <row r="42" spans="1:3" ht="14.45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ht="14.45" x14ac:dyDescent="0.3">
      <c r="B43" s="1" t="str">
        <f t="shared" si="4"/>
        <v>00000000</v>
      </c>
      <c r="C43" t="str">
        <f t="shared" si="0"/>
        <v>00</v>
      </c>
    </row>
    <row r="44" spans="1:3" ht="14.45" x14ac:dyDescent="0.3">
      <c r="B44" s="1" t="str">
        <f t="shared" si="4"/>
        <v>00000000</v>
      </c>
      <c r="C44" t="str">
        <f t="shared" si="0"/>
        <v>00</v>
      </c>
    </row>
    <row r="45" spans="1:3" ht="14.45" x14ac:dyDescent="0.3">
      <c r="B45" s="1" t="str">
        <f>"00011000"</f>
        <v>00011000</v>
      </c>
      <c r="C45" t="str">
        <f t="shared" si="0"/>
        <v>18</v>
      </c>
    </row>
    <row r="46" spans="1:3" ht="14.45" x14ac:dyDescent="0.3">
      <c r="B46" s="1" t="str">
        <f>"00011000"</f>
        <v>00011000</v>
      </c>
      <c r="C46" t="str">
        <f t="shared" si="0"/>
        <v>18</v>
      </c>
    </row>
    <row r="47" spans="1:3" ht="14.45" x14ac:dyDescent="0.3">
      <c r="B47" s="1" t="str">
        <f>"00000000"</f>
        <v>00000000</v>
      </c>
      <c r="C47" t="str">
        <f t="shared" si="0"/>
        <v>00</v>
      </c>
    </row>
    <row r="48" spans="1:3" ht="14.45" x14ac:dyDescent="0.3">
      <c r="B48" s="1" t="str">
        <f>"00000000"</f>
        <v>00000000</v>
      </c>
      <c r="C48" t="str">
        <f t="shared" si="0"/>
        <v>00</v>
      </c>
    </row>
    <row r="49" spans="1:3" ht="14.45" x14ac:dyDescent="0.3">
      <c r="B49" s="4" t="str">
        <f>"00000000"</f>
        <v>00000000</v>
      </c>
      <c r="C49" s="3" t="str">
        <f t="shared" si="0"/>
        <v>00</v>
      </c>
    </row>
    <row r="50" spans="1:3" ht="14.45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ht="14.45" x14ac:dyDescent="0.3">
      <c r="B51" s="1" t="str">
        <f>"00000000"</f>
        <v>00000000</v>
      </c>
      <c r="C51" t="str">
        <f t="shared" si="0"/>
        <v>00</v>
      </c>
    </row>
    <row r="52" spans="1:3" ht="14.45" x14ac:dyDescent="0.3">
      <c r="B52" s="1" t="str">
        <f>"00111100"</f>
        <v>00111100</v>
      </c>
      <c r="C52" t="str">
        <f t="shared" si="0"/>
        <v>3C</v>
      </c>
    </row>
    <row r="53" spans="1:3" ht="14.45" x14ac:dyDescent="0.3">
      <c r="B53" s="1" t="str">
        <f>"00100100"</f>
        <v>00100100</v>
      </c>
      <c r="C53" t="str">
        <f t="shared" si="0"/>
        <v>24</v>
      </c>
    </row>
    <row r="54" spans="1:3" ht="14.45" x14ac:dyDescent="0.3">
      <c r="B54" s="1" t="str">
        <f>"00100100"</f>
        <v>00100100</v>
      </c>
      <c r="C54" t="str">
        <f t="shared" si="0"/>
        <v>24</v>
      </c>
    </row>
    <row r="55" spans="1:3" ht="14.45" x14ac:dyDescent="0.3">
      <c r="B55" s="1" t="str">
        <f>"00111100"</f>
        <v>00111100</v>
      </c>
      <c r="C55" t="str">
        <f t="shared" si="0"/>
        <v>3C</v>
      </c>
    </row>
    <row r="56" spans="1:3" ht="14.45" x14ac:dyDescent="0.3">
      <c r="B56" s="1" t="str">
        <f>"00000000"</f>
        <v>00000000</v>
      </c>
      <c r="C56" t="str">
        <f t="shared" si="0"/>
        <v>00</v>
      </c>
    </row>
    <row r="57" spans="1:3" ht="14.45" x14ac:dyDescent="0.3">
      <c r="B57" s="4" t="str">
        <f>"00000000"</f>
        <v>00000000</v>
      </c>
      <c r="C57" s="3" t="str">
        <f t="shared" si="0"/>
        <v>00</v>
      </c>
    </row>
    <row r="58" spans="1:3" ht="14.45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25">
      <c r="B59" s="1" t="str">
        <f>"01111110"</f>
        <v>01111110</v>
      </c>
      <c r="C59" t="str">
        <f t="shared" si="0"/>
        <v>7E</v>
      </c>
    </row>
    <row r="60" spans="1:3" x14ac:dyDescent="0.25">
      <c r="B60" s="1" t="str">
        <f>"01000010"</f>
        <v>01000010</v>
      </c>
      <c r="C60" t="str">
        <f t="shared" si="0"/>
        <v>42</v>
      </c>
    </row>
    <row r="61" spans="1:3" x14ac:dyDescent="0.25">
      <c r="B61" s="1" t="str">
        <f t="shared" ref="B61:B63" si="5">"01000010"</f>
        <v>01000010</v>
      </c>
      <c r="C61" t="str">
        <f t="shared" si="0"/>
        <v>42</v>
      </c>
    </row>
    <row r="62" spans="1:3" x14ac:dyDescent="0.25">
      <c r="B62" s="1" t="str">
        <f t="shared" si="5"/>
        <v>01000010</v>
      </c>
      <c r="C62" t="str">
        <f t="shared" si="0"/>
        <v>42</v>
      </c>
    </row>
    <row r="63" spans="1:3" x14ac:dyDescent="0.25">
      <c r="B63" s="1" t="str">
        <f t="shared" si="5"/>
        <v>01000010</v>
      </c>
      <c r="C63" t="str">
        <f t="shared" si="0"/>
        <v>42</v>
      </c>
    </row>
    <row r="64" spans="1:3" x14ac:dyDescent="0.25">
      <c r="B64" s="1" t="str">
        <f>"01111110"</f>
        <v>01111110</v>
      </c>
      <c r="C64" t="str">
        <f t="shared" si="0"/>
        <v>7E</v>
      </c>
    </row>
    <row r="65" spans="2:3" x14ac:dyDescent="0.25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L26" sqref="L26"/>
    </sheetView>
  </sheetViews>
  <sheetFormatPr defaultRowHeight="15" x14ac:dyDescent="0.25"/>
  <cols>
    <col min="2" max="2" width="11.140625" bestFit="1" customWidth="1"/>
    <col min="3" max="3" width="10.28515625" bestFit="1" customWidth="1"/>
    <col min="11" max="11" width="13.7109375" customWidth="1"/>
  </cols>
  <sheetData>
    <row r="6" spans="2:12" ht="14.45" x14ac:dyDescent="0.3">
      <c r="J6" s="54" t="s">
        <v>344</v>
      </c>
      <c r="K6" s="55" t="s">
        <v>343</v>
      </c>
      <c r="L6" s="55" t="s">
        <v>345</v>
      </c>
    </row>
    <row r="7" spans="2:12" ht="14.45" x14ac:dyDescent="0.3">
      <c r="J7" s="56" t="s">
        <v>340</v>
      </c>
      <c r="K7" s="57" t="s">
        <v>150</v>
      </c>
      <c r="L7" s="57" t="s">
        <v>341</v>
      </c>
    </row>
    <row r="8" spans="2:12" ht="14.45" x14ac:dyDescent="0.3">
      <c r="J8" s="56" t="s">
        <v>337</v>
      </c>
      <c r="K8" s="57" t="s">
        <v>150</v>
      </c>
      <c r="L8" s="57" t="s">
        <v>342</v>
      </c>
    </row>
    <row r="9" spans="2:12" ht="14.45" x14ac:dyDescent="0.3">
      <c r="J9" s="56" t="s">
        <v>340</v>
      </c>
      <c r="K9" s="57" t="s">
        <v>167</v>
      </c>
      <c r="L9" s="57" t="s">
        <v>339</v>
      </c>
    </row>
    <row r="10" spans="2:12" ht="14.45" x14ac:dyDescent="0.3">
      <c r="J10" s="56" t="s">
        <v>337</v>
      </c>
      <c r="K10" s="57" t="s">
        <v>167</v>
      </c>
      <c r="L10" s="57" t="s">
        <v>338</v>
      </c>
    </row>
    <row r="16" spans="2:12" ht="14.45" x14ac:dyDescent="0.3">
      <c r="B16" t="s">
        <v>25</v>
      </c>
    </row>
    <row r="17" spans="1:3" ht="14.45" x14ac:dyDescent="0.3">
      <c r="B17" t="s">
        <v>348</v>
      </c>
    </row>
    <row r="18" spans="1:3" ht="14.45" x14ac:dyDescent="0.3">
      <c r="A18" t="s">
        <v>347</v>
      </c>
      <c r="C18" t="s">
        <v>349</v>
      </c>
    </row>
    <row r="20" spans="1:3" ht="14.45" x14ac:dyDescent="0.3">
      <c r="A20" t="s">
        <v>346</v>
      </c>
      <c r="C20" t="s">
        <v>350</v>
      </c>
    </row>
    <row r="25" spans="1:3" x14ac:dyDescent="0.25">
      <c r="B25" t="s">
        <v>336</v>
      </c>
    </row>
    <row r="26" spans="1:3" x14ac:dyDescent="0.25">
      <c r="B26" t="s">
        <v>348</v>
      </c>
    </row>
    <row r="27" spans="1:3" x14ac:dyDescent="0.25">
      <c r="A27" t="s">
        <v>347</v>
      </c>
      <c r="C27" t="s">
        <v>352</v>
      </c>
    </row>
    <row r="29" spans="1:3" x14ac:dyDescent="0.25">
      <c r="A29" t="s">
        <v>346</v>
      </c>
      <c r="C29" t="s">
        <v>351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2017-12-05T19:22:30Z</dcterms:modified>
</cp:coreProperties>
</file>