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3" i="1"/>
  <c r="E13" s="1"/>
  <c r="D12"/>
  <c r="D11"/>
  <c r="E11" s="1"/>
  <c r="D10"/>
  <c r="D9"/>
  <c r="D8"/>
  <c r="D7"/>
  <c r="D14" s="1"/>
  <c r="G13"/>
  <c r="G12"/>
  <c r="G11"/>
  <c r="H11" s="1"/>
  <c r="G10"/>
  <c r="H10" s="1"/>
  <c r="G9"/>
  <c r="H9" s="1"/>
  <c r="G8"/>
  <c r="G7"/>
  <c r="F13"/>
  <c r="F12"/>
  <c r="F11"/>
  <c r="F10"/>
  <c r="F9"/>
  <c r="F8"/>
  <c r="E10"/>
  <c r="E9"/>
  <c r="B14"/>
  <c r="G14" l="1"/>
  <c r="I11"/>
  <c r="J11" s="1"/>
  <c r="I10"/>
  <c r="J10" s="1"/>
  <c r="I9"/>
  <c r="J9" s="1"/>
  <c r="H13"/>
  <c r="I13" s="1"/>
  <c r="J13" s="1"/>
  <c r="E8"/>
  <c r="E12"/>
  <c r="H8"/>
  <c r="I8" s="1"/>
  <c r="J8" s="1"/>
  <c r="H12"/>
  <c r="I12" s="1"/>
  <c r="J12" s="1"/>
  <c r="H7"/>
  <c r="E7"/>
  <c r="F7"/>
  <c r="F14" s="1"/>
  <c r="H14" l="1"/>
  <c r="E14"/>
  <c r="I7"/>
  <c r="J7" l="1"/>
  <c r="J14" s="1"/>
  <c r="I14"/>
  <c r="D17" l="1"/>
  <c r="D15"/>
  <c r="D16"/>
</calcChain>
</file>

<file path=xl/sharedStrings.xml><?xml version="1.0" encoding="utf-8"?>
<sst xmlns="http://schemas.openxmlformats.org/spreadsheetml/2006/main" count="28" uniqueCount="28">
  <si>
    <t>Вспомогательная таблица</t>
  </si>
  <si>
    <t>Общий фонд зар. платы, руб.</t>
  </si>
  <si>
    <t>Отчисления в пенсионный фонд, %</t>
  </si>
  <si>
    <t>Проф-союзные взносы, %</t>
  </si>
  <si>
    <t>Минимальный размер оплаты труда, руб</t>
  </si>
  <si>
    <t>Ставка подоходного налога, %</t>
  </si>
  <si>
    <t>Основная таблица</t>
  </si>
  <si>
    <t>ФИО</t>
  </si>
  <si>
    <t>КТУ</t>
  </si>
  <si>
    <t>Кол-во детей</t>
  </si>
  <si>
    <t>Итого начисленно, руб</t>
  </si>
  <si>
    <t>Пенсионный фонд, руб</t>
  </si>
  <si>
    <t>Проф-союзные взносы, руб.</t>
  </si>
  <si>
    <t>Сумма, не облагаемая налогом, руб</t>
  </si>
  <si>
    <t>Подоходный налог, руб</t>
  </si>
  <si>
    <t>Всего удержано, руб</t>
  </si>
  <si>
    <t>Сумма к выдаче, руб</t>
  </si>
  <si>
    <t>Бендер О.И.</t>
  </si>
  <si>
    <t>Паниковский М.С.</t>
  </si>
  <si>
    <t>Козлевич А.К.</t>
  </si>
  <si>
    <t>Балаганов А.А.</t>
  </si>
  <si>
    <t>Корейко А.И.</t>
  </si>
  <si>
    <t>Фунт И.И.</t>
  </si>
  <si>
    <t>Синицкая З.В.</t>
  </si>
  <si>
    <t>Итого</t>
  </si>
  <si>
    <t>Макс.</t>
  </si>
  <si>
    <t>Мин.</t>
  </si>
  <si>
    <t>Средняя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</si>
</sst>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2" fillId="2" borderId="1" xfId="1" applyBorder="1" applyAlignment="1">
      <alignment horizontal="center" vertical="center" wrapText="1"/>
    </xf>
    <xf numFmtId="0" fontId="2" fillId="2" borderId="1" xfId="1" applyBorder="1" applyAlignment="1">
      <alignment horizontal="center" vertical="top" wrapText="1"/>
    </xf>
    <xf numFmtId="0" fontId="2" fillId="2" borderId="1" xfId="1" applyBorder="1" applyAlignment="1">
      <alignment horizontal="center" wrapText="1"/>
    </xf>
    <xf numFmtId="0" fontId="1" fillId="3" borderId="1" xfId="2" applyBorder="1" applyAlignment="1">
      <alignment horizontal="right"/>
    </xf>
    <xf numFmtId="0" fontId="1" fillId="3" borderId="1" xfId="2" applyBorder="1"/>
    <xf numFmtId="0" fontId="2" fillId="2" borderId="1" xfId="1" applyBorder="1"/>
  </cellXfs>
  <cellStyles count="3">
    <cellStyle name="40% - Акцент1" xfId="2" builtinId="31"/>
    <cellStyle name="Обычный" xfId="0" builtinId="0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17"/>
  <sheetViews>
    <sheetView tabSelected="1" zoomScale="145" zoomScaleNormal="145" workbookViewId="0">
      <selection activeCell="M7" sqref="M7"/>
    </sheetView>
  </sheetViews>
  <sheetFormatPr defaultRowHeight="15"/>
  <cols>
    <col min="1" max="1" width="17.140625" customWidth="1"/>
    <col min="2" max="2" width="16.140625" customWidth="1"/>
    <col min="3" max="3" width="11" customWidth="1"/>
    <col min="4" max="4" width="15.140625" customWidth="1"/>
    <col min="5" max="5" width="13.42578125" customWidth="1"/>
    <col min="6" max="6" width="13.5703125" customWidth="1"/>
    <col min="7" max="7" width="12.42578125" customWidth="1"/>
    <col min="8" max="8" width="12.85546875" customWidth="1"/>
    <col min="9" max="9" width="10.28515625" customWidth="1"/>
    <col min="10" max="10" width="9.85546875" customWidth="1"/>
  </cols>
  <sheetData>
    <row r="2" spans="1:10" ht="17.25" customHeight="1">
      <c r="A2" s="1" t="s">
        <v>0</v>
      </c>
      <c r="B2" s="1"/>
      <c r="C2" s="1"/>
      <c r="D2" s="1"/>
      <c r="E2" s="1"/>
    </row>
    <row r="3" spans="1:10" ht="43.5" customHeigh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</row>
    <row r="4" spans="1:10" ht="17.25" customHeight="1">
      <c r="A4" s="2">
        <v>100000</v>
      </c>
      <c r="B4" s="3">
        <v>0.22</v>
      </c>
      <c r="C4" s="3">
        <v>0.01</v>
      </c>
      <c r="D4" s="2">
        <v>100</v>
      </c>
      <c r="E4" s="2">
        <v>13</v>
      </c>
    </row>
    <row r="5" spans="1:10">
      <c r="A5" s="1" t="s">
        <v>6</v>
      </c>
      <c r="B5" s="1"/>
      <c r="C5" s="1"/>
      <c r="D5" s="1"/>
      <c r="E5" s="1"/>
      <c r="F5" s="1"/>
      <c r="G5" s="1"/>
      <c r="H5" s="1"/>
      <c r="I5" s="1"/>
      <c r="J5" s="1"/>
    </row>
    <row r="6" spans="1:10" ht="60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</row>
    <row r="7" spans="1:10">
      <c r="A7" s="2" t="s">
        <v>17</v>
      </c>
      <c r="B7" s="2">
        <v>0.25</v>
      </c>
      <c r="C7" s="2">
        <v>5</v>
      </c>
      <c r="D7" s="2">
        <f>$A$4*B7</f>
        <v>25000</v>
      </c>
      <c r="E7" s="2">
        <f>D7*$B$4</f>
        <v>5500</v>
      </c>
      <c r="F7" s="2">
        <f>D7*$C$4</f>
        <v>250</v>
      </c>
      <c r="G7" s="2">
        <f>(1+C7)*$D$4</f>
        <v>600</v>
      </c>
      <c r="H7" s="2">
        <f>(D7-G7)*$E$4/100</f>
        <v>3172</v>
      </c>
      <c r="I7" s="2">
        <f>F7+H7</f>
        <v>3422</v>
      </c>
      <c r="J7" s="2">
        <f>D7-I7</f>
        <v>21578</v>
      </c>
    </row>
    <row r="8" spans="1:10">
      <c r="A8" s="2" t="s">
        <v>18</v>
      </c>
      <c r="B8" s="2">
        <v>0.05</v>
      </c>
      <c r="C8" s="2">
        <v>0</v>
      </c>
      <c r="D8" s="2">
        <f t="shared" ref="D8:D13" si="0">$A$4*B8</f>
        <v>5000</v>
      </c>
      <c r="E8" s="2">
        <f t="shared" ref="E8:E14" si="1">D8*$B$4</f>
        <v>1100</v>
      </c>
      <c r="F8" s="2">
        <f t="shared" ref="F8:F14" si="2">D8*$C$4</f>
        <v>50</v>
      </c>
      <c r="G8" s="2">
        <f t="shared" ref="G8:G13" si="3">(1+C8)*$D$4</f>
        <v>100</v>
      </c>
      <c r="H8" s="2">
        <f t="shared" ref="H8:H13" si="4">(D8-G8)*$E$4/100</f>
        <v>637</v>
      </c>
      <c r="I8" s="2">
        <f t="shared" ref="I8:I13" si="5">F8+H8</f>
        <v>687</v>
      </c>
      <c r="J8" s="2">
        <f t="shared" ref="J8:J13" si="6">D8-I8</f>
        <v>4313</v>
      </c>
    </row>
    <row r="9" spans="1:10">
      <c r="A9" s="2" t="s">
        <v>19</v>
      </c>
      <c r="B9" s="2">
        <v>0.1</v>
      </c>
      <c r="C9" s="2">
        <v>1</v>
      </c>
      <c r="D9" s="2">
        <f t="shared" si="0"/>
        <v>10000</v>
      </c>
      <c r="E9" s="2">
        <f t="shared" si="1"/>
        <v>2200</v>
      </c>
      <c r="F9" s="2">
        <f t="shared" si="2"/>
        <v>100</v>
      </c>
      <c r="G9" s="2">
        <f t="shared" si="3"/>
        <v>200</v>
      </c>
      <c r="H9" s="2">
        <f t="shared" si="4"/>
        <v>1274</v>
      </c>
      <c r="I9" s="2">
        <f t="shared" si="5"/>
        <v>1374</v>
      </c>
      <c r="J9" s="2">
        <f t="shared" si="6"/>
        <v>8626</v>
      </c>
    </row>
    <row r="10" spans="1:10">
      <c r="A10" s="2" t="s">
        <v>20</v>
      </c>
      <c r="B10" s="2">
        <v>0.05</v>
      </c>
      <c r="C10" s="2">
        <v>0</v>
      </c>
      <c r="D10" s="2">
        <f t="shared" si="0"/>
        <v>5000</v>
      </c>
      <c r="E10" s="2">
        <f t="shared" si="1"/>
        <v>1100</v>
      </c>
      <c r="F10" s="2">
        <f t="shared" si="2"/>
        <v>50</v>
      </c>
      <c r="G10" s="2">
        <f t="shared" si="3"/>
        <v>100</v>
      </c>
      <c r="H10" s="2">
        <f t="shared" si="4"/>
        <v>637</v>
      </c>
      <c r="I10" s="2">
        <f t="shared" si="5"/>
        <v>687</v>
      </c>
      <c r="J10" s="2">
        <f t="shared" si="6"/>
        <v>4313</v>
      </c>
    </row>
    <row r="11" spans="1:10">
      <c r="A11" s="2" t="s">
        <v>21</v>
      </c>
      <c r="B11" s="2">
        <v>0.15</v>
      </c>
      <c r="C11" s="2">
        <v>2</v>
      </c>
      <c r="D11" s="2">
        <f t="shared" si="0"/>
        <v>15000</v>
      </c>
      <c r="E11" s="2">
        <f t="shared" si="1"/>
        <v>3300</v>
      </c>
      <c r="F11" s="2">
        <f t="shared" si="2"/>
        <v>150</v>
      </c>
      <c r="G11" s="2">
        <f t="shared" si="3"/>
        <v>300</v>
      </c>
      <c r="H11" s="2">
        <f t="shared" si="4"/>
        <v>1911</v>
      </c>
      <c r="I11" s="2">
        <f t="shared" si="5"/>
        <v>2061</v>
      </c>
      <c r="J11" s="2">
        <f t="shared" si="6"/>
        <v>12939</v>
      </c>
    </row>
    <row r="12" spans="1:10">
      <c r="A12" s="2" t="s">
        <v>22</v>
      </c>
      <c r="B12" s="2">
        <v>0.25</v>
      </c>
      <c r="C12" s="2">
        <v>3</v>
      </c>
      <c r="D12" s="2">
        <f t="shared" si="0"/>
        <v>25000</v>
      </c>
      <c r="E12" s="2">
        <f t="shared" si="1"/>
        <v>5500</v>
      </c>
      <c r="F12" s="2">
        <f t="shared" si="2"/>
        <v>250</v>
      </c>
      <c r="G12" s="2">
        <f t="shared" si="3"/>
        <v>400</v>
      </c>
      <c r="H12" s="2">
        <f t="shared" si="4"/>
        <v>3198</v>
      </c>
      <c r="I12" s="2">
        <f t="shared" si="5"/>
        <v>3448</v>
      </c>
      <c r="J12" s="2">
        <f t="shared" si="6"/>
        <v>21552</v>
      </c>
    </row>
    <row r="13" spans="1:10">
      <c r="A13" s="2" t="s">
        <v>23</v>
      </c>
      <c r="B13" s="2">
        <v>0.15</v>
      </c>
      <c r="C13" s="2">
        <v>1</v>
      </c>
      <c r="D13" s="2">
        <f t="shared" si="0"/>
        <v>15000</v>
      </c>
      <c r="E13" s="2">
        <f t="shared" si="1"/>
        <v>3300</v>
      </c>
      <c r="F13" s="2">
        <f t="shared" si="2"/>
        <v>150</v>
      </c>
      <c r="G13" s="2">
        <f t="shared" si="3"/>
        <v>200</v>
      </c>
      <c r="H13" s="2">
        <f t="shared" si="4"/>
        <v>1924</v>
      </c>
      <c r="I13" s="2">
        <f t="shared" si="5"/>
        <v>2074</v>
      </c>
      <c r="J13" s="2">
        <f t="shared" si="6"/>
        <v>12926</v>
      </c>
    </row>
    <row r="14" spans="1:10">
      <c r="A14" s="7" t="s">
        <v>24</v>
      </c>
      <c r="B14" s="8">
        <f>B7+B8+B9+B10+B11+B12+B13</f>
        <v>1</v>
      </c>
      <c r="C14" s="8"/>
      <c r="D14" s="8">
        <f>SUM(D7:D13)</f>
        <v>100000</v>
      </c>
      <c r="E14" s="8">
        <f t="shared" ref="E14:J14" si="7">SUM(E7:E13)</f>
        <v>22000</v>
      </c>
      <c r="F14" s="8">
        <f t="shared" si="7"/>
        <v>1000</v>
      </c>
      <c r="G14" s="8">
        <f t="shared" si="7"/>
        <v>1900</v>
      </c>
      <c r="H14" s="8">
        <f t="shared" si="7"/>
        <v>12753</v>
      </c>
      <c r="I14" s="8">
        <f t="shared" si="7"/>
        <v>13753</v>
      </c>
      <c r="J14" s="8">
        <f t="shared" si="7"/>
        <v>86247</v>
      </c>
    </row>
    <row r="15" spans="1:10">
      <c r="C15" s="9" t="s">
        <v>25</v>
      </c>
      <c r="D15" s="2">
        <f>MAX(J7:J13)</f>
        <v>21578</v>
      </c>
    </row>
    <row r="16" spans="1:10">
      <c r="C16" s="9" t="s">
        <v>26</v>
      </c>
      <c r="D16" s="2">
        <f>MIN(J7:J13)</f>
        <v>4313</v>
      </c>
    </row>
    <row r="17" spans="3:4">
      <c r="C17" s="9" t="s">
        <v>27</v>
      </c>
      <c r="D17" s="2">
        <f>AVERAGE(J7:J13)</f>
        <v>12321</v>
      </c>
    </row>
  </sheetData>
  <mergeCells count="2">
    <mergeCell ref="A2:E2"/>
    <mergeCell ref="A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j-classroom</dc:creator>
  <cp:lastModifiedBy>j-classroom</cp:lastModifiedBy>
  <dcterms:created xsi:type="dcterms:W3CDTF">2024-10-24T07:02:32Z</dcterms:created>
  <dcterms:modified xsi:type="dcterms:W3CDTF">2024-10-24T07:49:53Z</dcterms:modified>
</cp:coreProperties>
</file>