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metadata.xml" ContentType="application/vnd.openxmlformats-officedocument.spreadsheetml.sheetMetadata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0" yWindow="0" windowWidth="19200" windowHeight="11490" tabRatio="673" activeTab="1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_зп" sheetId="8" r:id="rId8"/>
    <sheet name="Отчеты" sheetId="9" r:id="rId9"/>
  </sheets>
  <externalReferences>
    <externalReference r:id="rId10"/>
  </externalReferences>
  <definedNames>
    <definedName name="_xlnm._FilterDatabase" localSheetId="3" hidden="1">Продажи!$C$11:$H$438</definedName>
    <definedName name="абу">[1]Товары!$B$2:$G$8</definedName>
    <definedName name="_xlnm.Criteria" localSheetId="3">Продажи!$D$6:$H$7</definedName>
    <definedName name="Табл_продаж">Данные_продаж[#All]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4" i="4"/>
  <c r="G294"/>
  <c r="H294" s="1"/>
  <c r="E295"/>
  <c r="G295"/>
  <c r="H295" s="1"/>
  <c r="E296"/>
  <c r="G296"/>
  <c r="H296" s="1"/>
  <c r="E297"/>
  <c r="G297"/>
  <c r="H297" s="1"/>
  <c r="E298"/>
  <c r="G298"/>
  <c r="H298" s="1"/>
  <c r="E299"/>
  <c r="G299"/>
  <c r="H299" s="1"/>
  <c r="E300"/>
  <c r="G300"/>
  <c r="H300" s="1"/>
  <c r="E301"/>
  <c r="G301"/>
  <c r="H301" s="1"/>
  <c r="E302"/>
  <c r="G302"/>
  <c r="H302" s="1"/>
  <c r="E303"/>
  <c r="G303"/>
  <c r="H303" s="1"/>
  <c r="E304"/>
  <c r="G304"/>
  <c r="H304" s="1"/>
  <c r="E305"/>
  <c r="G305"/>
  <c r="H305" s="1"/>
  <c r="E306"/>
  <c r="G306"/>
  <c r="H306" s="1"/>
  <c r="E307"/>
  <c r="G307"/>
  <c r="H307" s="1"/>
  <c r="E308"/>
  <c r="G308"/>
  <c r="H308" s="1"/>
  <c r="E309"/>
  <c r="G309"/>
  <c r="H309" s="1"/>
  <c r="E310"/>
  <c r="G310"/>
  <c r="H310" s="1"/>
  <c r="E311"/>
  <c r="G311"/>
  <c r="H311" s="1"/>
  <c r="E312"/>
  <c r="G312"/>
  <c r="H312" s="1"/>
  <c r="E313"/>
  <c r="G313"/>
  <c r="H313" s="1"/>
  <c r="E314"/>
  <c r="G314"/>
  <c r="H314" s="1"/>
  <c r="E315"/>
  <c r="G315"/>
  <c r="H315" s="1"/>
  <c r="E316"/>
  <c r="G316"/>
  <c r="H316" s="1"/>
  <c r="E317"/>
  <c r="G317"/>
  <c r="H317" s="1"/>
  <c r="E318"/>
  <c r="G318"/>
  <c r="H318" s="1"/>
  <c r="E319"/>
  <c r="G319"/>
  <c r="H319" s="1"/>
  <c r="E320"/>
  <c r="G320"/>
  <c r="H320" s="1"/>
  <c r="E321"/>
  <c r="G321"/>
  <c r="H321" s="1"/>
  <c r="E322"/>
  <c r="G322"/>
  <c r="H322" s="1"/>
  <c r="E323"/>
  <c r="G323"/>
  <c r="H323" s="1"/>
  <c r="E324"/>
  <c r="G324"/>
  <c r="H324" s="1"/>
  <c r="E325"/>
  <c r="G325"/>
  <c r="H325" s="1"/>
  <c r="E326"/>
  <c r="G326"/>
  <c r="H326" s="1"/>
  <c r="E327"/>
  <c r="G327"/>
  <c r="H327" s="1"/>
  <c r="E328"/>
  <c r="G328"/>
  <c r="H328" s="1"/>
  <c r="E329"/>
  <c r="G329"/>
  <c r="H329" s="1"/>
  <c r="E330"/>
  <c r="G330"/>
  <c r="H330" s="1"/>
  <c r="E331"/>
  <c r="G331"/>
  <c r="H331" s="1"/>
  <c r="E332"/>
  <c r="G332"/>
  <c r="H332" s="1"/>
  <c r="E333"/>
  <c r="G333"/>
  <c r="H333" s="1"/>
  <c r="E334"/>
  <c r="G334"/>
  <c r="H334" s="1"/>
  <c r="E335"/>
  <c r="G335"/>
  <c r="H335" s="1"/>
  <c r="E336"/>
  <c r="G336"/>
  <c r="H336" s="1"/>
  <c r="E337"/>
  <c r="G337"/>
  <c r="H337" s="1"/>
  <c r="E338"/>
  <c r="G338"/>
  <c r="H338" s="1"/>
  <c r="E339"/>
  <c r="G339"/>
  <c r="H339" s="1"/>
  <c r="E340"/>
  <c r="G340"/>
  <c r="H340" s="1"/>
  <c r="E341"/>
  <c r="G341"/>
  <c r="H341" s="1"/>
  <c r="E342"/>
  <c r="G342"/>
  <c r="H342" s="1"/>
  <c r="E343"/>
  <c r="G343"/>
  <c r="H343" s="1"/>
  <c r="E344"/>
  <c r="G344"/>
  <c r="H344" s="1"/>
  <c r="E345"/>
  <c r="G345"/>
  <c r="H345" s="1"/>
  <c r="E346"/>
  <c r="G346"/>
  <c r="H346" s="1"/>
  <c r="E347"/>
  <c r="G347"/>
  <c r="H347" s="1"/>
  <c r="E348"/>
  <c r="G348"/>
  <c r="H348" s="1"/>
  <c r="E349"/>
  <c r="G349"/>
  <c r="H349" s="1"/>
  <c r="E350"/>
  <c r="G350"/>
  <c r="H350" s="1"/>
  <c r="E351"/>
  <c r="G351"/>
  <c r="H351" s="1"/>
  <c r="E352"/>
  <c r="G352"/>
  <c r="H352" s="1"/>
  <c r="E353"/>
  <c r="G353"/>
  <c r="H353" s="1"/>
  <c r="E354"/>
  <c r="G354"/>
  <c r="H354" s="1"/>
  <c r="E12"/>
  <c r="G12"/>
  <c r="H12" s="1"/>
  <c r="E13"/>
  <c r="G13"/>
  <c r="H13" s="1"/>
  <c r="E14"/>
  <c r="G14"/>
  <c r="H14" s="1"/>
  <c r="E15"/>
  <c r="G15"/>
  <c r="H15" s="1"/>
  <c r="E16"/>
  <c r="G16"/>
  <c r="H16" s="1"/>
  <c r="E17"/>
  <c r="G17"/>
  <c r="H17" s="1"/>
  <c r="E18"/>
  <c r="G18"/>
  <c r="H18" s="1"/>
  <c r="E19"/>
  <c r="G19"/>
  <c r="H19" s="1"/>
  <c r="E20"/>
  <c r="G20"/>
  <c r="H20" s="1"/>
  <c r="E21"/>
  <c r="G21"/>
  <c r="H21" s="1"/>
  <c r="E22"/>
  <c r="G22"/>
  <c r="H22" s="1"/>
  <c r="E23"/>
  <c r="G23"/>
  <c r="H23" s="1"/>
  <c r="E24"/>
  <c r="G24"/>
  <c r="H24" s="1"/>
  <c r="E25"/>
  <c r="G25"/>
  <c r="H25" s="1"/>
  <c r="E26"/>
  <c r="G26"/>
  <c r="H26" s="1"/>
  <c r="E27"/>
  <c r="G27"/>
  <c r="H27" s="1"/>
  <c r="E28"/>
  <c r="G28"/>
  <c r="H28" s="1"/>
  <c r="E29"/>
  <c r="G29"/>
  <c r="H29" s="1"/>
  <c r="E30"/>
  <c r="G30"/>
  <c r="H30" s="1"/>
  <c r="E31"/>
  <c r="G31"/>
  <c r="H31" s="1"/>
  <c r="E32"/>
  <c r="G32"/>
  <c r="H32" s="1"/>
  <c r="E33"/>
  <c r="G33"/>
  <c r="H33" s="1"/>
  <c r="E34"/>
  <c r="G34"/>
  <c r="H34" s="1"/>
  <c r="E35"/>
  <c r="G35"/>
  <c r="H35" s="1"/>
  <c r="E36"/>
  <c r="G36"/>
  <c r="H36" s="1"/>
  <c r="E37"/>
  <c r="G37"/>
  <c r="H37" s="1"/>
  <c r="E38"/>
  <c r="G38"/>
  <c r="H38" s="1"/>
  <c r="E39"/>
  <c r="G39"/>
  <c r="H39" s="1"/>
  <c r="E40"/>
  <c r="G40"/>
  <c r="H40" s="1"/>
  <c r="E41"/>
  <c r="G41"/>
  <c r="H41" s="1"/>
  <c r="E42"/>
  <c r="G42"/>
  <c r="H42" s="1"/>
  <c r="E43"/>
  <c r="G43"/>
  <c r="H43" s="1"/>
  <c r="E44"/>
  <c r="G44"/>
  <c r="H44" s="1"/>
  <c r="E45"/>
  <c r="G45"/>
  <c r="H45" s="1"/>
  <c r="E46"/>
  <c r="G46"/>
  <c r="H46" s="1"/>
  <c r="E47"/>
  <c r="G47"/>
  <c r="H47" s="1"/>
  <c r="E48"/>
  <c r="G48"/>
  <c r="H48" s="1"/>
  <c r="E49"/>
  <c r="G49"/>
  <c r="H49" s="1"/>
  <c r="E50"/>
  <c r="G50"/>
  <c r="H50" s="1"/>
  <c r="E51"/>
  <c r="G51"/>
  <c r="H51" s="1"/>
  <c r="E52"/>
  <c r="G52"/>
  <c r="H52" s="1"/>
  <c r="E53"/>
  <c r="G53"/>
  <c r="H53" s="1"/>
  <c r="E54"/>
  <c r="G54"/>
  <c r="H54" s="1"/>
  <c r="E55"/>
  <c r="G55"/>
  <c r="H55" s="1"/>
  <c r="E56"/>
  <c r="G56"/>
  <c r="H56" s="1"/>
  <c r="E57"/>
  <c r="G57"/>
  <c r="H57" s="1"/>
  <c r="E58"/>
  <c r="G58"/>
  <c r="H58" s="1"/>
  <c r="E59"/>
  <c r="G59"/>
  <c r="H59" s="1"/>
  <c r="E60"/>
  <c r="G60"/>
  <c r="H60" s="1"/>
  <c r="E61"/>
  <c r="G61"/>
  <c r="H61" s="1"/>
  <c r="E62"/>
  <c r="G62"/>
  <c r="H62" s="1"/>
  <c r="E63"/>
  <c r="G63"/>
  <c r="H63" s="1"/>
  <c r="E64"/>
  <c r="G64"/>
  <c r="H64" s="1"/>
  <c r="E65"/>
  <c r="G65"/>
  <c r="H65" s="1"/>
  <c r="E66"/>
  <c r="G66"/>
  <c r="H66" s="1"/>
  <c r="E67"/>
  <c r="G67"/>
  <c r="H67" s="1"/>
  <c r="E68"/>
  <c r="G68"/>
  <c r="H68" s="1"/>
  <c r="E69"/>
  <c r="G69"/>
  <c r="H69" s="1"/>
  <c r="E78"/>
  <c r="G78"/>
  <c r="H78" s="1"/>
  <c r="E79"/>
  <c r="G79"/>
  <c r="H79" s="1"/>
  <c r="E80"/>
  <c r="G80"/>
  <c r="H80" s="1"/>
  <c r="E81"/>
  <c r="G81"/>
  <c r="H81" s="1"/>
  <c r="E82"/>
  <c r="G82"/>
  <c r="H82" s="1"/>
  <c r="E83"/>
  <c r="G83"/>
  <c r="H83" s="1"/>
  <c r="E84"/>
  <c r="G84"/>
  <c r="H84" s="1"/>
  <c r="E85"/>
  <c r="G85"/>
  <c r="H85" s="1"/>
  <c r="E86"/>
  <c r="G86"/>
  <c r="H86" s="1"/>
  <c r="E87"/>
  <c r="G87"/>
  <c r="H87" s="1"/>
  <c r="E88"/>
  <c r="G88"/>
  <c r="H88" s="1"/>
  <c r="E89"/>
  <c r="G89"/>
  <c r="H89" s="1"/>
  <c r="E90"/>
  <c r="G90"/>
  <c r="H90" s="1"/>
  <c r="E91"/>
  <c r="G91"/>
  <c r="H91" s="1"/>
  <c r="E92"/>
  <c r="G92"/>
  <c r="H92" s="1"/>
  <c r="E93"/>
  <c r="G93"/>
  <c r="H93" s="1"/>
  <c r="E94"/>
  <c r="G94"/>
  <c r="H94" s="1"/>
  <c r="E95"/>
  <c r="G95"/>
  <c r="H95" s="1"/>
  <c r="E96"/>
  <c r="G96"/>
  <c r="H96" s="1"/>
  <c r="E97"/>
  <c r="G97"/>
  <c r="H97" s="1"/>
  <c r="E98"/>
  <c r="G98"/>
  <c r="H98" s="1"/>
  <c r="E99"/>
  <c r="G99"/>
  <c r="H99" s="1"/>
  <c r="E100"/>
  <c r="G100"/>
  <c r="H100" s="1"/>
  <c r="E101"/>
  <c r="G101"/>
  <c r="H101" s="1"/>
  <c r="E102"/>
  <c r="G102"/>
  <c r="H102" s="1"/>
  <c r="E103"/>
  <c r="G103"/>
  <c r="H103" s="1"/>
  <c r="E104"/>
  <c r="G104"/>
  <c r="H104" s="1"/>
  <c r="E105"/>
  <c r="G105"/>
  <c r="H105" s="1"/>
  <c r="E106"/>
  <c r="G106"/>
  <c r="H106" s="1"/>
  <c r="E107"/>
  <c r="G107"/>
  <c r="H107" s="1"/>
  <c r="E108"/>
  <c r="G108"/>
  <c r="H108" s="1"/>
  <c r="E109"/>
  <c r="G109"/>
  <c r="H109" s="1"/>
  <c r="E110"/>
  <c r="G110"/>
  <c r="H110" s="1"/>
  <c r="E111"/>
  <c r="G111"/>
  <c r="H111" s="1"/>
  <c r="E112"/>
  <c r="G112"/>
  <c r="H112" s="1"/>
  <c r="E113"/>
  <c r="G113"/>
  <c r="H113" s="1"/>
  <c r="E114"/>
  <c r="G114"/>
  <c r="H114" s="1"/>
  <c r="E115"/>
  <c r="G115"/>
  <c r="H115" s="1"/>
  <c r="E116"/>
  <c r="G116"/>
  <c r="H116" s="1"/>
  <c r="E117"/>
  <c r="G117"/>
  <c r="H117" s="1"/>
  <c r="E171"/>
  <c r="G171"/>
  <c r="H171" s="1"/>
  <c r="E172"/>
  <c r="G172"/>
  <c r="H172" s="1"/>
  <c r="E173"/>
  <c r="G173"/>
  <c r="H173" s="1"/>
  <c r="E174"/>
  <c r="G174"/>
  <c r="H174" s="1"/>
  <c r="E175"/>
  <c r="G175"/>
  <c r="H175" s="1"/>
  <c r="E176"/>
  <c r="G176"/>
  <c r="H176" s="1"/>
  <c r="E177"/>
  <c r="G177"/>
  <c r="H177" s="1"/>
  <c r="E178"/>
  <c r="G178"/>
  <c r="H178" s="1"/>
  <c r="E179"/>
  <c r="G179"/>
  <c r="H179" s="1"/>
  <c r="E180"/>
  <c r="G180"/>
  <c r="H180" s="1"/>
  <c r="E181"/>
  <c r="G181"/>
  <c r="H181" s="1"/>
  <c r="E182"/>
  <c r="G182"/>
  <c r="H182" s="1"/>
  <c r="E183"/>
  <c r="G183"/>
  <c r="H183" s="1"/>
  <c r="E184"/>
  <c r="G184"/>
  <c r="H184" s="1"/>
  <c r="E185"/>
  <c r="G185"/>
  <c r="H185" s="1"/>
  <c r="E186"/>
  <c r="G186"/>
  <c r="H186" s="1"/>
  <c r="E187"/>
  <c r="G187"/>
  <c r="H187" s="1"/>
  <c r="E188"/>
  <c r="G188"/>
  <c r="H188" s="1"/>
  <c r="E189"/>
  <c r="G189"/>
  <c r="H189" s="1"/>
  <c r="E190"/>
  <c r="G190"/>
  <c r="H190" s="1"/>
  <c r="E191"/>
  <c r="G191"/>
  <c r="H191" s="1"/>
  <c r="E192"/>
  <c r="G192"/>
  <c r="H192" s="1"/>
  <c r="E193"/>
  <c r="G193"/>
  <c r="H193" s="1"/>
  <c r="E194"/>
  <c r="G194"/>
  <c r="H194" s="1"/>
  <c r="E195"/>
  <c r="G195"/>
  <c r="H195" s="1"/>
  <c r="E196"/>
  <c r="G196"/>
  <c r="H196" s="1"/>
  <c r="E197"/>
  <c r="G197"/>
  <c r="H197" s="1"/>
  <c r="E198"/>
  <c r="G198"/>
  <c r="H198" s="1"/>
  <c r="E199"/>
  <c r="G199"/>
  <c r="H199" s="1"/>
  <c r="E200"/>
  <c r="G200"/>
  <c r="H200" s="1"/>
  <c r="E201"/>
  <c r="G201"/>
  <c r="H201" s="1"/>
  <c r="E202"/>
  <c r="G202"/>
  <c r="H202" s="1"/>
  <c r="E203"/>
  <c r="G203"/>
  <c r="H203" s="1"/>
  <c r="E204"/>
  <c r="G204"/>
  <c r="H204" s="1"/>
  <c r="E205"/>
  <c r="G205"/>
  <c r="H205" s="1"/>
  <c r="E206"/>
  <c r="G206"/>
  <c r="H206" s="1"/>
  <c r="E207"/>
  <c r="G207"/>
  <c r="H207" s="1"/>
  <c r="E208"/>
  <c r="G208"/>
  <c r="H208" s="1"/>
  <c r="E209"/>
  <c r="G209"/>
  <c r="H209" s="1"/>
  <c r="E210"/>
  <c r="G210"/>
  <c r="H210" s="1"/>
  <c r="E211"/>
  <c r="G211"/>
  <c r="H211" s="1"/>
  <c r="E212"/>
  <c r="G212"/>
  <c r="H212" s="1"/>
  <c r="E213"/>
  <c r="G213"/>
  <c r="H213" s="1"/>
  <c r="E214"/>
  <c r="G214"/>
  <c r="H214" s="1"/>
  <c r="E215"/>
  <c r="G215"/>
  <c r="H215" s="1"/>
  <c r="E216"/>
  <c r="G216"/>
  <c r="H216" s="1"/>
  <c r="E217"/>
  <c r="G217"/>
  <c r="H217" s="1"/>
  <c r="E218"/>
  <c r="G218"/>
  <c r="H218" s="1"/>
  <c r="E219"/>
  <c r="G219"/>
  <c r="H219" s="1"/>
  <c r="E220"/>
  <c r="G220"/>
  <c r="H220" s="1"/>
  <c r="E221"/>
  <c r="G221"/>
  <c r="H221" s="1"/>
  <c r="E222"/>
  <c r="G222"/>
  <c r="H222" s="1"/>
  <c r="E118"/>
  <c r="G118"/>
  <c r="H118" s="1"/>
  <c r="E119"/>
  <c r="G119"/>
  <c r="H119" s="1"/>
  <c r="E120"/>
  <c r="G120"/>
  <c r="H120" s="1"/>
  <c r="E121"/>
  <c r="G121"/>
  <c r="H121" s="1"/>
  <c r="E122"/>
  <c r="G122"/>
  <c r="H122" s="1"/>
  <c r="E123"/>
  <c r="G123"/>
  <c r="H123" s="1"/>
  <c r="E124"/>
  <c r="G124"/>
  <c r="H124" s="1"/>
  <c r="E125"/>
  <c r="G125"/>
  <c r="H125" s="1"/>
  <c r="E126"/>
  <c r="G126"/>
  <c r="H126" s="1"/>
  <c r="E127"/>
  <c r="G127"/>
  <c r="H127" s="1"/>
  <c r="E128"/>
  <c r="G128"/>
  <c r="H128" s="1"/>
  <c r="E129"/>
  <c r="G129"/>
  <c r="H129" s="1"/>
  <c r="E130"/>
  <c r="G130"/>
  <c r="H130" s="1"/>
  <c r="E131"/>
  <c r="G131"/>
  <c r="H131" s="1"/>
  <c r="E132"/>
  <c r="G132"/>
  <c r="H132" s="1"/>
  <c r="E133"/>
  <c r="G133"/>
  <c r="H133" s="1"/>
  <c r="E134"/>
  <c r="G134"/>
  <c r="H134" s="1"/>
  <c r="E135"/>
  <c r="G135"/>
  <c r="H135" s="1"/>
  <c r="E136"/>
  <c r="G136"/>
  <c r="H136" s="1"/>
  <c r="E137"/>
  <c r="G137"/>
  <c r="H137" s="1"/>
  <c r="E138"/>
  <c r="G138"/>
  <c r="H138" s="1"/>
  <c r="E139"/>
  <c r="G139"/>
  <c r="H139" s="1"/>
  <c r="E140"/>
  <c r="G140"/>
  <c r="H140" s="1"/>
  <c r="E141"/>
  <c r="G141"/>
  <c r="H141" s="1"/>
  <c r="E142"/>
  <c r="G142"/>
  <c r="H142" s="1"/>
  <c r="E143"/>
  <c r="G143"/>
  <c r="H143" s="1"/>
  <c r="E144"/>
  <c r="G144"/>
  <c r="H144" s="1"/>
  <c r="E145"/>
  <c r="G145"/>
  <c r="H145" s="1"/>
  <c r="E146"/>
  <c r="G146"/>
  <c r="H146" s="1"/>
  <c r="E147"/>
  <c r="G147"/>
  <c r="H147" s="1"/>
  <c r="E148"/>
  <c r="G148"/>
  <c r="H148" s="1"/>
  <c r="E149"/>
  <c r="G149"/>
  <c r="H149" s="1"/>
  <c r="E150"/>
  <c r="G150"/>
  <c r="H150" s="1"/>
  <c r="E151"/>
  <c r="G151"/>
  <c r="H151" s="1"/>
  <c r="E152"/>
  <c r="G152"/>
  <c r="H152" s="1"/>
  <c r="E153"/>
  <c r="G153"/>
  <c r="H153" s="1"/>
  <c r="E154"/>
  <c r="G154"/>
  <c r="H154" s="1"/>
  <c r="E155"/>
  <c r="G155"/>
  <c r="H155" s="1"/>
  <c r="E156"/>
  <c r="G156"/>
  <c r="H156" s="1"/>
  <c r="E157"/>
  <c r="G157"/>
  <c r="H157" s="1"/>
  <c r="E158"/>
  <c r="G158"/>
  <c r="H158" s="1"/>
  <c r="E159"/>
  <c r="G159"/>
  <c r="H159" s="1"/>
  <c r="E246"/>
  <c r="G246"/>
  <c r="H246" s="1"/>
  <c r="E247"/>
  <c r="G247"/>
  <c r="H247" s="1"/>
  <c r="E248"/>
  <c r="G248"/>
  <c r="H248" s="1"/>
  <c r="E249"/>
  <c r="G249"/>
  <c r="H249" s="1"/>
  <c r="E250"/>
  <c r="G250"/>
  <c r="H250" s="1"/>
  <c r="E251"/>
  <c r="G251"/>
  <c r="H251" s="1"/>
  <c r="E252"/>
  <c r="G252"/>
  <c r="H252" s="1"/>
  <c r="E253"/>
  <c r="G253"/>
  <c r="H253" s="1"/>
  <c r="E254"/>
  <c r="G254"/>
  <c r="H254" s="1"/>
  <c r="E255"/>
  <c r="G255"/>
  <c r="H255" s="1"/>
  <c r="E256"/>
  <c r="G256"/>
  <c r="H256" s="1"/>
  <c r="E257"/>
  <c r="G257"/>
  <c r="H257" s="1"/>
  <c r="E258"/>
  <c r="G258"/>
  <c r="H258" s="1"/>
  <c r="E259"/>
  <c r="G259"/>
  <c r="H259" s="1"/>
  <c r="E260"/>
  <c r="G260"/>
  <c r="H260" s="1"/>
  <c r="E261"/>
  <c r="G261"/>
  <c r="H261" s="1"/>
  <c r="E262"/>
  <c r="G262"/>
  <c r="H262" s="1"/>
  <c r="E263"/>
  <c r="G263"/>
  <c r="H263" s="1"/>
  <c r="E264"/>
  <c r="G264"/>
  <c r="H264" s="1"/>
  <c r="E265"/>
  <c r="G265"/>
  <c r="H265" s="1"/>
  <c r="E266"/>
  <c r="G266"/>
  <c r="H266" s="1"/>
  <c r="E267"/>
  <c r="G267"/>
  <c r="H267" s="1"/>
  <c r="E268"/>
  <c r="G268"/>
  <c r="H268" s="1"/>
  <c r="E269"/>
  <c r="G269"/>
  <c r="H269" s="1"/>
  <c r="E270"/>
  <c r="G270"/>
  <c r="H270" s="1"/>
  <c r="E271"/>
  <c r="G271"/>
  <c r="H271" s="1"/>
  <c r="E272"/>
  <c r="G272"/>
  <c r="H272" s="1"/>
  <c r="E273"/>
  <c r="G273"/>
  <c r="H273" s="1"/>
  <c r="E274"/>
  <c r="G274"/>
  <c r="H274" s="1"/>
  <c r="E275"/>
  <c r="G275"/>
  <c r="H275" s="1"/>
  <c r="E276"/>
  <c r="G276"/>
  <c r="H276" s="1"/>
  <c r="E277"/>
  <c r="G277"/>
  <c r="H277" s="1"/>
  <c r="E278"/>
  <c r="G278"/>
  <c r="H278" s="1"/>
  <c r="E279"/>
  <c r="G279"/>
  <c r="H279" s="1"/>
  <c r="E280"/>
  <c r="G280"/>
  <c r="H280" s="1"/>
  <c r="E281"/>
  <c r="G281"/>
  <c r="H281" s="1"/>
  <c r="E282"/>
  <c r="G282"/>
  <c r="H282" s="1"/>
  <c r="E283"/>
  <c r="G283"/>
  <c r="H283" s="1"/>
  <c r="E284"/>
  <c r="G284"/>
  <c r="H284" s="1"/>
  <c r="E288"/>
  <c r="G288"/>
  <c r="H288" s="1"/>
  <c r="E285"/>
  <c r="G285"/>
  <c r="H285" s="1"/>
  <c r="E286"/>
  <c r="G286"/>
  <c r="H286" s="1"/>
  <c r="E287"/>
  <c r="G287"/>
  <c r="H287" s="1"/>
  <c r="E289"/>
  <c r="G289"/>
  <c r="H289" s="1"/>
  <c r="E290"/>
  <c r="G290"/>
  <c r="H290" s="1"/>
  <c r="E291"/>
  <c r="G291"/>
  <c r="H291" s="1"/>
  <c r="E292"/>
  <c r="G292"/>
  <c r="H292" s="1"/>
  <c r="E293"/>
  <c r="G293"/>
  <c r="H293" s="1"/>
  <c r="E244"/>
  <c r="G244"/>
  <c r="H244" s="1"/>
  <c r="E243"/>
  <c r="G243"/>
  <c r="H243" s="1"/>
  <c r="E239"/>
  <c r="G239"/>
  <c r="H239" s="1"/>
  <c r="E245"/>
  <c r="G245"/>
  <c r="H245" s="1"/>
  <c r="E240"/>
  <c r="G240"/>
  <c r="H240" s="1"/>
  <c r="E241"/>
  <c r="G241"/>
  <c r="H241" s="1"/>
  <c r="E242"/>
  <c r="G242"/>
  <c r="H242" s="1"/>
  <c r="E235"/>
  <c r="G235"/>
  <c r="H235" s="1"/>
  <c r="E236"/>
  <c r="G236"/>
  <c r="H236" s="1"/>
  <c r="E237"/>
  <c r="G237"/>
  <c r="H237" s="1"/>
  <c r="E238"/>
  <c r="G238"/>
  <c r="H238" s="1"/>
  <c r="E223"/>
  <c r="G223"/>
  <c r="H223" s="1"/>
  <c r="E224"/>
  <c r="G224"/>
  <c r="H224" s="1"/>
  <c r="E225"/>
  <c r="G225"/>
  <c r="H225" s="1"/>
  <c r="E226"/>
  <c r="G226"/>
  <c r="H226" s="1"/>
  <c r="E227"/>
  <c r="G227"/>
  <c r="H227" s="1"/>
  <c r="E228"/>
  <c r="G228"/>
  <c r="H228" s="1"/>
  <c r="E229"/>
  <c r="G229"/>
  <c r="H229" s="1"/>
  <c r="E230"/>
  <c r="G230"/>
  <c r="H230" s="1"/>
  <c r="E231"/>
  <c r="G231"/>
  <c r="H231" s="1"/>
  <c r="E232"/>
  <c r="G232"/>
  <c r="H232" s="1"/>
  <c r="E233"/>
  <c r="G233"/>
  <c r="H233" s="1"/>
  <c r="E234"/>
  <c r="G234"/>
  <c r="H234" s="1"/>
  <c r="E70"/>
  <c r="G70"/>
  <c r="H70" s="1"/>
  <c r="E71"/>
  <c r="G71"/>
  <c r="H71" s="1"/>
  <c r="E72"/>
  <c r="G72"/>
  <c r="H72" s="1"/>
  <c r="E73"/>
  <c r="G73"/>
  <c r="H73" s="1"/>
  <c r="E74"/>
  <c r="G74"/>
  <c r="H74" s="1"/>
  <c r="E75"/>
  <c r="G75"/>
  <c r="H75" s="1"/>
  <c r="E76"/>
  <c r="G76"/>
  <c r="H76" s="1"/>
  <c r="E77"/>
  <c r="G77"/>
  <c r="H77" s="1"/>
  <c r="E160"/>
  <c r="G160"/>
  <c r="H160" s="1"/>
  <c r="E161"/>
  <c r="G161"/>
  <c r="H161" s="1"/>
  <c r="E162"/>
  <c r="G162"/>
  <c r="H162" s="1"/>
  <c r="E163"/>
  <c r="G163"/>
  <c r="H163" s="1"/>
  <c r="E164"/>
  <c r="G164"/>
  <c r="H164" s="1"/>
  <c r="E165"/>
  <c r="G165"/>
  <c r="H165" s="1"/>
  <c r="E166"/>
  <c r="G166"/>
  <c r="H166" s="1"/>
  <c r="E167"/>
  <c r="G167"/>
  <c r="H167" s="1"/>
  <c r="E168"/>
  <c r="G168"/>
  <c r="H168" s="1"/>
  <c r="E169"/>
  <c r="G169"/>
  <c r="H169" s="1"/>
  <c r="E170"/>
  <c r="G170"/>
  <c r="H170" s="1"/>
  <c r="G313" i="6"/>
  <c r="H313" s="1"/>
  <c r="E313"/>
  <c r="H312"/>
  <c r="G312"/>
  <c r="E312"/>
  <c r="G311"/>
  <c r="H311" s="1"/>
  <c r="E311"/>
  <c r="G310"/>
  <c r="H310" s="1"/>
  <c r="E310"/>
  <c r="G309"/>
  <c r="H309" s="1"/>
  <c r="E309"/>
  <c r="H308"/>
  <c r="G308"/>
  <c r="E308"/>
  <c r="G307"/>
  <c r="H307" s="1"/>
  <c r="E307"/>
  <c r="G306"/>
  <c r="H306" s="1"/>
  <c r="E306"/>
  <c r="G305"/>
  <c r="H305" s="1"/>
  <c r="E305"/>
  <c r="H304"/>
  <c r="G304"/>
  <c r="E304"/>
  <c r="G303"/>
  <c r="H303" s="1"/>
  <c r="E303"/>
  <c r="G302"/>
  <c r="H302" s="1"/>
  <c r="E302"/>
  <c r="G301"/>
  <c r="H301" s="1"/>
  <c r="E301"/>
  <c r="H300"/>
  <c r="G300"/>
  <c r="E300"/>
  <c r="G299"/>
  <c r="H299" s="1"/>
  <c r="E299"/>
  <c r="G298"/>
  <c r="H298" s="1"/>
  <c r="E298"/>
  <c r="G297"/>
  <c r="H297" s="1"/>
  <c r="E297"/>
  <c r="H296"/>
  <c r="G296"/>
  <c r="E296"/>
  <c r="G295"/>
  <c r="H295" s="1"/>
  <c r="E295"/>
  <c r="G294"/>
  <c r="H294" s="1"/>
  <c r="E294"/>
  <c r="G293"/>
  <c r="H293" s="1"/>
  <c r="E293"/>
  <c r="H292"/>
  <c r="G292"/>
  <c r="E292"/>
  <c r="G291"/>
  <c r="H291" s="1"/>
  <c r="E291"/>
  <c r="G290"/>
  <c r="H290" s="1"/>
  <c r="E290"/>
  <c r="G289"/>
  <c r="H289" s="1"/>
  <c r="E289"/>
  <c r="H288"/>
  <c r="G288"/>
  <c r="E288"/>
  <c r="G287"/>
  <c r="H287" s="1"/>
  <c r="E287"/>
  <c r="G286"/>
  <c r="H286" s="1"/>
  <c r="E286"/>
  <c r="G285"/>
  <c r="H285" s="1"/>
  <c r="E285"/>
  <c r="H284"/>
  <c r="G284"/>
  <c r="E284"/>
  <c r="G283"/>
  <c r="H283" s="1"/>
  <c r="E283"/>
  <c r="G282"/>
  <c r="H282" s="1"/>
  <c r="E282"/>
  <c r="G281"/>
  <c r="H281" s="1"/>
  <c r="E281"/>
  <c r="H280"/>
  <c r="G280"/>
  <c r="E280"/>
  <c r="G279"/>
  <c r="H279" s="1"/>
  <c r="E279"/>
  <c r="G278"/>
  <c r="H278" s="1"/>
  <c r="E278"/>
  <c r="G277"/>
  <c r="H277" s="1"/>
  <c r="E277"/>
  <c r="H276"/>
  <c r="G276"/>
  <c r="E276"/>
  <c r="G275"/>
  <c r="H275" s="1"/>
  <c r="E275"/>
  <c r="G274"/>
  <c r="H274" s="1"/>
  <c r="E274"/>
  <c r="G273"/>
  <c r="H273" s="1"/>
  <c r="E273"/>
  <c r="H272"/>
  <c r="G272"/>
  <c r="E272"/>
  <c r="G271"/>
  <c r="H271" s="1"/>
  <c r="E271"/>
  <c r="G270"/>
  <c r="H270" s="1"/>
  <c r="E270"/>
  <c r="G269"/>
  <c r="H269" s="1"/>
  <c r="E269"/>
  <c r="H268"/>
  <c r="G268"/>
  <c r="E268"/>
  <c r="G267"/>
  <c r="H267" s="1"/>
  <c r="E267"/>
  <c r="G266"/>
  <c r="H266" s="1"/>
  <c r="E266"/>
  <c r="G265"/>
  <c r="H265" s="1"/>
  <c r="E265"/>
  <c r="H264"/>
  <c r="G264"/>
  <c r="E264"/>
  <c r="G263"/>
  <c r="H263" s="1"/>
  <c r="E263"/>
  <c r="G262"/>
  <c r="H262" s="1"/>
  <c r="E262"/>
  <c r="G261"/>
  <c r="H261" s="1"/>
  <c r="E261"/>
  <c r="H260"/>
  <c r="G260"/>
  <c r="E260"/>
  <c r="G259"/>
  <c r="H259" s="1"/>
  <c r="E259"/>
  <c r="G258"/>
  <c r="H258" s="1"/>
  <c r="E258"/>
  <c r="G257"/>
  <c r="H257" s="1"/>
  <c r="E257"/>
  <c r="H256"/>
  <c r="G256"/>
  <c r="E256"/>
  <c r="G255"/>
  <c r="H255" s="1"/>
  <c r="E255"/>
  <c r="G254"/>
  <c r="H254" s="1"/>
  <c r="E254"/>
  <c r="G253"/>
  <c r="H253" s="1"/>
  <c r="E253"/>
  <c r="H252"/>
  <c r="G252"/>
  <c r="E252"/>
  <c r="G251"/>
  <c r="H251" s="1"/>
  <c r="E251"/>
  <c r="G250"/>
  <c r="H250" s="1"/>
  <c r="E250"/>
  <c r="G249"/>
  <c r="H249" s="1"/>
  <c r="E249"/>
  <c r="H248"/>
  <c r="G248"/>
  <c r="E248"/>
  <c r="G247"/>
  <c r="H247" s="1"/>
  <c r="E247"/>
  <c r="G246"/>
  <c r="H246" s="1"/>
  <c r="E246"/>
  <c r="G245"/>
  <c r="H245" s="1"/>
  <c r="E245"/>
  <c r="H244"/>
  <c r="G244"/>
  <c r="E244"/>
  <c r="G243"/>
  <c r="H243" s="1"/>
  <c r="E243"/>
  <c r="G242"/>
  <c r="H242" s="1"/>
  <c r="E242"/>
  <c r="G241"/>
  <c r="H241" s="1"/>
  <c r="E241"/>
  <c r="H240"/>
  <c r="G240"/>
  <c r="E240"/>
  <c r="G239"/>
  <c r="H239" s="1"/>
  <c r="E239"/>
  <c r="G238"/>
  <c r="H238" s="1"/>
  <c r="E238"/>
  <c r="G237"/>
  <c r="H237" s="1"/>
  <c r="E237"/>
  <c r="H236"/>
  <c r="G236"/>
  <c r="E236"/>
  <c r="G235"/>
  <c r="H235" s="1"/>
  <c r="E235"/>
  <c r="G234"/>
  <c r="H234" s="1"/>
  <c r="E234"/>
  <c r="G233"/>
  <c r="H233" s="1"/>
  <c r="E233"/>
  <c r="H232"/>
  <c r="G232"/>
  <c r="E232"/>
  <c r="G231"/>
  <c r="H231" s="1"/>
  <c r="E231"/>
  <c r="G230"/>
  <c r="H230" s="1"/>
  <c r="E230"/>
  <c r="G229"/>
  <c r="H229" s="1"/>
  <c r="E229"/>
  <c r="H228"/>
  <c r="G228"/>
  <c r="E228"/>
  <c r="G227"/>
  <c r="H227" s="1"/>
  <c r="E227"/>
  <c r="G226"/>
  <c r="H226" s="1"/>
  <c r="E226"/>
  <c r="G225"/>
  <c r="H225" s="1"/>
  <c r="E225"/>
  <c r="H224"/>
  <c r="G224"/>
  <c r="E224"/>
  <c r="G223"/>
  <c r="H223" s="1"/>
  <c r="E223"/>
  <c r="G222"/>
  <c r="H222" s="1"/>
  <c r="E222"/>
  <c r="G221"/>
  <c r="H221" s="1"/>
  <c r="E221"/>
  <c r="H220"/>
  <c r="G220"/>
  <c r="E220"/>
  <c r="G219"/>
  <c r="H219" s="1"/>
  <c r="E219"/>
  <c r="G218"/>
  <c r="H218" s="1"/>
  <c r="E218"/>
  <c r="G217"/>
  <c r="H217" s="1"/>
  <c r="E217"/>
  <c r="H216"/>
  <c r="G216"/>
  <c r="E216"/>
  <c r="G215"/>
  <c r="H215" s="1"/>
  <c r="E215"/>
  <c r="G214"/>
  <c r="H214" s="1"/>
  <c r="E214"/>
  <c r="G213"/>
  <c r="H213" s="1"/>
  <c r="E213"/>
  <c r="H212"/>
  <c r="G212"/>
  <c r="E212"/>
  <c r="G211"/>
  <c r="H211" s="1"/>
  <c r="E211"/>
  <c r="G210"/>
  <c r="H210" s="1"/>
  <c r="E210"/>
  <c r="G209"/>
  <c r="H209" s="1"/>
  <c r="E209"/>
  <c r="H208"/>
  <c r="G208"/>
  <c r="E208"/>
  <c r="G207"/>
  <c r="H207" s="1"/>
  <c r="E207"/>
  <c r="G206"/>
  <c r="H206" s="1"/>
  <c r="E206"/>
  <c r="G205"/>
  <c r="H205" s="1"/>
  <c r="E205"/>
  <c r="H204"/>
  <c r="G204"/>
  <c r="E204"/>
  <c r="G203"/>
  <c r="H203" s="1"/>
  <c r="E203"/>
  <c r="G202"/>
  <c r="H202" s="1"/>
  <c r="E202"/>
  <c r="G201"/>
  <c r="H201" s="1"/>
  <c r="E201"/>
  <c r="H200"/>
  <c r="G200"/>
  <c r="E200"/>
  <c r="G199"/>
  <c r="H199" s="1"/>
  <c r="E199"/>
  <c r="G198"/>
  <c r="H198" s="1"/>
  <c r="E198"/>
  <c r="G197"/>
  <c r="H197" s="1"/>
  <c r="E197"/>
  <c r="H196"/>
  <c r="G196"/>
  <c r="E196"/>
  <c r="G195"/>
  <c r="H195" s="1"/>
  <c r="E195"/>
  <c r="G194"/>
  <c r="H194" s="1"/>
  <c r="E194"/>
  <c r="G193"/>
  <c r="H193" s="1"/>
  <c r="E193"/>
  <c r="H192"/>
  <c r="G192"/>
  <c r="E192"/>
  <c r="G191"/>
  <c r="H191" s="1"/>
  <c r="E191"/>
  <c r="G190"/>
  <c r="H190" s="1"/>
  <c r="E190"/>
  <c r="G189"/>
  <c r="H189" s="1"/>
  <c r="E189"/>
  <c r="H188"/>
  <c r="G188"/>
  <c r="E188"/>
  <c r="G187"/>
  <c r="H187" s="1"/>
  <c r="E187"/>
  <c r="G186"/>
  <c r="H186" s="1"/>
  <c r="E186"/>
  <c r="G185"/>
  <c r="H185" s="1"/>
  <c r="E185"/>
  <c r="H184"/>
  <c r="G184"/>
  <c r="E184"/>
  <c r="G183"/>
  <c r="H183" s="1"/>
  <c r="E183"/>
  <c r="G182"/>
  <c r="H182" s="1"/>
  <c r="E182"/>
  <c r="G181"/>
  <c r="H181" s="1"/>
  <c r="E181"/>
  <c r="H180"/>
  <c r="G180"/>
  <c r="E180"/>
  <c r="G179"/>
  <c r="H179" s="1"/>
  <c r="E179"/>
  <c r="G178"/>
  <c r="H178" s="1"/>
  <c r="E178"/>
  <c r="G177"/>
  <c r="H177" s="1"/>
  <c r="E177"/>
  <c r="H176"/>
  <c r="G176"/>
  <c r="E176"/>
  <c r="G175"/>
  <c r="H175" s="1"/>
  <c r="E175"/>
  <c r="G174"/>
  <c r="H174" s="1"/>
  <c r="E174"/>
  <c r="G173"/>
  <c r="H173" s="1"/>
  <c r="E173"/>
  <c r="H172"/>
  <c r="G172"/>
  <c r="E172"/>
  <c r="G171"/>
  <c r="H171" s="1"/>
  <c r="E171"/>
  <c r="G170"/>
  <c r="H170" s="1"/>
  <c r="E170"/>
  <c r="G169"/>
  <c r="H169" s="1"/>
  <c r="E169"/>
  <c r="H168"/>
  <c r="G168"/>
  <c r="E168"/>
  <c r="G167"/>
  <c r="H167" s="1"/>
  <c r="E167"/>
  <c r="G166"/>
  <c r="H166" s="1"/>
  <c r="E166"/>
  <c r="G165"/>
  <c r="H165" s="1"/>
  <c r="E165"/>
  <c r="H164"/>
  <c r="G164"/>
  <c r="E164"/>
  <c r="G163"/>
  <c r="H163" s="1"/>
  <c r="E163"/>
  <c r="G162"/>
  <c r="H162" s="1"/>
  <c r="E162"/>
  <c r="G161"/>
  <c r="H161" s="1"/>
  <c r="E161"/>
  <c r="H160"/>
  <c r="G160"/>
  <c r="E160"/>
  <c r="G159"/>
  <c r="H159" s="1"/>
  <c r="E159"/>
  <c r="G158"/>
  <c r="H158" s="1"/>
  <c r="E158"/>
  <c r="G157"/>
  <c r="H157" s="1"/>
  <c r="E157"/>
  <c r="H156"/>
  <c r="G156"/>
  <c r="E156"/>
  <c r="G155"/>
  <c r="H155" s="1"/>
  <c r="E155"/>
  <c r="G154"/>
  <c r="H154" s="1"/>
  <c r="E154"/>
  <c r="G153"/>
  <c r="H153" s="1"/>
  <c r="E153"/>
  <c r="H152"/>
  <c r="G152"/>
  <c r="E152"/>
  <c r="G151"/>
  <c r="H151" s="1"/>
  <c r="E151"/>
  <c r="G150"/>
  <c r="H150" s="1"/>
  <c r="E150"/>
  <c r="G149"/>
  <c r="H149" s="1"/>
  <c r="E149"/>
  <c r="H148"/>
  <c r="G148"/>
  <c r="E148"/>
  <c r="G147"/>
  <c r="H147" s="1"/>
  <c r="E147"/>
  <c r="G146"/>
  <c r="H146" s="1"/>
  <c r="E146"/>
  <c r="G145"/>
  <c r="H145" s="1"/>
  <c r="E145"/>
  <c r="H144"/>
  <c r="G144"/>
  <c r="E144"/>
  <c r="G143"/>
  <c r="H143" s="1"/>
  <c r="E143"/>
  <c r="G142"/>
  <c r="H142" s="1"/>
  <c r="E142"/>
  <c r="G141"/>
  <c r="H141" s="1"/>
  <c r="E141"/>
  <c r="H140"/>
  <c r="G140"/>
  <c r="E140"/>
  <c r="G139"/>
  <c r="H139" s="1"/>
  <c r="E139"/>
  <c r="G138"/>
  <c r="H138" s="1"/>
  <c r="E138"/>
  <c r="G137"/>
  <c r="H137" s="1"/>
  <c r="E137"/>
  <c r="H136"/>
  <c r="G136"/>
  <c r="E136"/>
  <c r="G135"/>
  <c r="H135" s="1"/>
  <c r="E135"/>
  <c r="G134"/>
  <c r="H134" s="1"/>
  <c r="E134"/>
  <c r="G133"/>
  <c r="H133" s="1"/>
  <c r="E133"/>
  <c r="H132"/>
  <c r="G132"/>
  <c r="E132"/>
  <c r="G131"/>
  <c r="H131" s="1"/>
  <c r="E131"/>
  <c r="G130"/>
  <c r="H130" s="1"/>
  <c r="E130"/>
  <c r="G129"/>
  <c r="H129" s="1"/>
  <c r="E129"/>
  <c r="H128"/>
  <c r="G128"/>
  <c r="E128"/>
  <c r="G127"/>
  <c r="H127" s="1"/>
  <c r="E127"/>
  <c r="G126"/>
  <c r="H126" s="1"/>
  <c r="E126"/>
  <c r="G125"/>
  <c r="H125" s="1"/>
  <c r="E125"/>
  <c r="H124"/>
  <c r="G124"/>
  <c r="E124"/>
  <c r="G123"/>
  <c r="H123" s="1"/>
  <c r="E123"/>
  <c r="G122"/>
  <c r="H122" s="1"/>
  <c r="E122"/>
  <c r="G121"/>
  <c r="H121" s="1"/>
  <c r="E121"/>
  <c r="H120"/>
  <c r="G120"/>
  <c r="E120"/>
  <c r="G119"/>
  <c r="H119" s="1"/>
  <c r="E119"/>
  <c r="G118"/>
  <c r="H118" s="1"/>
  <c r="E118"/>
  <c r="G117"/>
  <c r="H117" s="1"/>
  <c r="E117"/>
  <c r="H116"/>
  <c r="G116"/>
  <c r="E116"/>
  <c r="G115"/>
  <c r="H115" s="1"/>
  <c r="E115"/>
  <c r="G114"/>
  <c r="H114" s="1"/>
  <c r="E114"/>
  <c r="G113"/>
  <c r="H113" s="1"/>
  <c r="E113"/>
  <c r="H112"/>
  <c r="G112"/>
  <c r="E112"/>
  <c r="G111"/>
  <c r="H111" s="1"/>
  <c r="E111"/>
  <c r="G110"/>
  <c r="H110" s="1"/>
  <c r="E110"/>
  <c r="G109"/>
  <c r="H109" s="1"/>
  <c r="E109"/>
  <c r="H108"/>
  <c r="G108"/>
  <c r="E108"/>
  <c r="G107"/>
  <c r="H107" s="1"/>
  <c r="E107"/>
  <c r="G106"/>
  <c r="H106" s="1"/>
  <c r="E106"/>
  <c r="G105"/>
  <c r="H105" s="1"/>
  <c r="E105"/>
  <c r="H104"/>
  <c r="G104"/>
  <c r="E104"/>
  <c r="G103"/>
  <c r="H103" s="1"/>
  <c r="E103"/>
  <c r="G102"/>
  <c r="H102" s="1"/>
  <c r="E102"/>
  <c r="G101"/>
  <c r="H101" s="1"/>
  <c r="E101"/>
  <c r="H100"/>
  <c r="G100"/>
  <c r="E100"/>
  <c r="G99"/>
  <c r="H99" s="1"/>
  <c r="E99"/>
  <c r="G98"/>
  <c r="H98" s="1"/>
  <c r="E98"/>
  <c r="G97"/>
  <c r="H97" s="1"/>
  <c r="E97"/>
  <c r="H96"/>
  <c r="G96"/>
  <c r="E96"/>
  <c r="G95"/>
  <c r="H95" s="1"/>
  <c r="E95"/>
  <c r="G94"/>
  <c r="H94" s="1"/>
  <c r="E94"/>
  <c r="G93"/>
  <c r="H93" s="1"/>
  <c r="E93"/>
  <c r="H92"/>
  <c r="G92"/>
  <c r="E92"/>
  <c r="G91"/>
  <c r="H91" s="1"/>
  <c r="E91"/>
  <c r="G90"/>
  <c r="H90" s="1"/>
  <c r="E90"/>
  <c r="G89"/>
  <c r="H89" s="1"/>
  <c r="E89"/>
  <c r="H88"/>
  <c r="G88"/>
  <c r="E88"/>
  <c r="G87"/>
  <c r="H87" s="1"/>
  <c r="E87"/>
  <c r="G86"/>
  <c r="H86" s="1"/>
  <c r="E86"/>
  <c r="G85"/>
  <c r="H85" s="1"/>
  <c r="E85"/>
  <c r="H84"/>
  <c r="G84"/>
  <c r="E84"/>
  <c r="G83"/>
  <c r="H83" s="1"/>
  <c r="E83"/>
  <c r="G82"/>
  <c r="H82" s="1"/>
  <c r="E82"/>
  <c r="G81"/>
  <c r="H81" s="1"/>
  <c r="E81"/>
  <c r="H80"/>
  <c r="G80"/>
  <c r="E80"/>
  <c r="G79"/>
  <c r="H79" s="1"/>
  <c r="E79"/>
  <c r="G78"/>
  <c r="H78" s="1"/>
  <c r="E78"/>
  <c r="G77"/>
  <c r="H77" s="1"/>
  <c r="E77"/>
  <c r="H76"/>
  <c r="G76"/>
  <c r="E76"/>
  <c r="G75"/>
  <c r="H75" s="1"/>
  <c r="E75"/>
  <c r="G74"/>
  <c r="H74" s="1"/>
  <c r="E74"/>
  <c r="G73"/>
  <c r="H73" s="1"/>
  <c r="E73"/>
  <c r="H72"/>
  <c r="G72"/>
  <c r="E72"/>
  <c r="G71"/>
  <c r="H71" s="1"/>
  <c r="E71"/>
  <c r="G70"/>
  <c r="H70" s="1"/>
  <c r="E70"/>
  <c r="G69"/>
  <c r="H69" s="1"/>
  <c r="E69"/>
  <c r="H68"/>
  <c r="G68"/>
  <c r="E68"/>
  <c r="G67"/>
  <c r="H67" s="1"/>
  <c r="E67"/>
  <c r="G66"/>
  <c r="H66" s="1"/>
  <c r="E66"/>
  <c r="G65"/>
  <c r="H65" s="1"/>
  <c r="E65"/>
  <c r="H64"/>
  <c r="G64"/>
  <c r="E64"/>
  <c r="G63"/>
  <c r="H63" s="1"/>
  <c r="E63"/>
  <c r="G62"/>
  <c r="H62" s="1"/>
  <c r="E62"/>
  <c r="G61"/>
  <c r="H61" s="1"/>
  <c r="E61"/>
  <c r="H60"/>
  <c r="G60"/>
  <c r="E60"/>
  <c r="G59"/>
  <c r="H59" s="1"/>
  <c r="E59"/>
  <c r="G58"/>
  <c r="H58" s="1"/>
  <c r="E58"/>
  <c r="G57"/>
  <c r="H57" s="1"/>
  <c r="E57"/>
  <c r="H56"/>
  <c r="G56"/>
  <c r="E56"/>
  <c r="G55"/>
  <c r="H55" s="1"/>
  <c r="E55"/>
  <c r="G54"/>
  <c r="H54" s="1"/>
  <c r="E54"/>
  <c r="G53"/>
  <c r="H53" s="1"/>
  <c r="E53"/>
  <c r="H52"/>
  <c r="G52"/>
  <c r="E52"/>
  <c r="G51"/>
  <c r="H51" s="1"/>
  <c r="E51"/>
  <c r="G50"/>
  <c r="H50" s="1"/>
  <c r="E50"/>
  <c r="G49"/>
  <c r="H49" s="1"/>
  <c r="E49"/>
  <c r="H48"/>
  <c r="G48"/>
  <c r="E48"/>
  <c r="G47"/>
  <c r="H47" s="1"/>
  <c r="E47"/>
  <c r="G46"/>
  <c r="H46" s="1"/>
  <c r="E46"/>
  <c r="G45"/>
  <c r="H45" s="1"/>
  <c r="E45"/>
  <c r="H44"/>
  <c r="G44"/>
  <c r="E44"/>
  <c r="G43"/>
  <c r="H43" s="1"/>
  <c r="E43"/>
  <c r="G42"/>
  <c r="H42" s="1"/>
  <c r="E42"/>
  <c r="G41"/>
  <c r="H41" s="1"/>
  <c r="E41"/>
  <c r="H40"/>
  <c r="G40"/>
  <c r="E40"/>
  <c r="G39"/>
  <c r="H39" s="1"/>
  <c r="E39"/>
  <c r="G38"/>
  <c r="H38" s="1"/>
  <c r="E38"/>
  <c r="G37"/>
  <c r="H37" s="1"/>
  <c r="E37"/>
  <c r="H36"/>
  <c r="G36"/>
  <c r="E36"/>
  <c r="G35"/>
  <c r="H35" s="1"/>
  <c r="E35"/>
  <c r="G34"/>
  <c r="H34" s="1"/>
  <c r="E34"/>
  <c r="G33"/>
  <c r="H33" s="1"/>
  <c r="E33"/>
  <c r="H32"/>
  <c r="G32"/>
  <c r="E32"/>
  <c r="G31"/>
  <c r="H31" s="1"/>
  <c r="E31"/>
  <c r="G30"/>
  <c r="H30" s="1"/>
  <c r="E30"/>
  <c r="G29"/>
  <c r="H29" s="1"/>
  <c r="E29"/>
  <c r="H28"/>
  <c r="G28"/>
  <c r="E28"/>
  <c r="G27"/>
  <c r="H27" s="1"/>
  <c r="E27"/>
  <c r="G26"/>
  <c r="H26" s="1"/>
  <c r="E26"/>
  <c r="G25"/>
  <c r="H25" s="1"/>
  <c r="E25"/>
  <c r="H24"/>
  <c r="G24"/>
  <c r="E24"/>
  <c r="G23"/>
  <c r="H23" s="1"/>
  <c r="E23"/>
  <c r="G22"/>
  <c r="H22" s="1"/>
  <c r="E22"/>
  <c r="G21"/>
  <c r="H21" s="1"/>
  <c r="E21"/>
  <c r="H20"/>
  <c r="G20"/>
  <c r="E20"/>
  <c r="G19"/>
  <c r="H19" s="1"/>
  <c r="E19"/>
  <c r="G18"/>
  <c r="H18" s="1"/>
  <c r="E18"/>
  <c r="G17"/>
  <c r="H17" s="1"/>
  <c r="E17"/>
  <c r="H16"/>
  <c r="G16"/>
  <c r="E16"/>
  <c r="G15"/>
  <c r="H15" s="1"/>
  <c r="E15"/>
  <c r="G14"/>
  <c r="H14" s="1"/>
  <c r="E14"/>
  <c r="G13"/>
  <c r="H13" s="1"/>
  <c r="E13"/>
  <c r="D13" i="9" l="1" a="1"/>
  <c r="D12" a="1"/>
  <c r="D11" a="1"/>
  <c r="Q8"/>
  <c r="Q7"/>
  <c r="B14" i="8"/>
  <c r="C14"/>
  <c r="D14"/>
  <c r="G14"/>
  <c r="H14"/>
  <c r="I14"/>
  <c r="E14" s="1"/>
  <c r="B15"/>
  <c r="C15"/>
  <c r="D15"/>
  <c r="H15" s="1"/>
  <c r="G15"/>
  <c r="I15" s="1"/>
  <c r="E15" s="1"/>
  <c r="B16"/>
  <c r="C16"/>
  <c r="D16"/>
  <c r="G16"/>
  <c r="H16"/>
  <c r="I16"/>
  <c r="B17"/>
  <c r="C17"/>
  <c r="D17"/>
  <c r="H17" s="1"/>
  <c r="G17"/>
  <c r="I17" s="1"/>
  <c r="E17" s="1"/>
  <c r="B18"/>
  <c r="C18"/>
  <c r="D18"/>
  <c r="G18"/>
  <c r="H18"/>
  <c r="I18"/>
  <c r="E18" s="1"/>
  <c r="B19"/>
  <c r="C19"/>
  <c r="D19"/>
  <c r="H19" s="1"/>
  <c r="G19"/>
  <c r="I19" s="1"/>
  <c r="E19" s="1"/>
  <c r="G13"/>
  <c r="I13"/>
  <c r="D13"/>
  <c r="H13" s="1"/>
  <c r="B13"/>
  <c r="C13"/>
  <c r="E16" l="1"/>
  <c r="D11" i="9"/>
  <c r="D12"/>
  <c r="D13"/>
  <c r="F18" i="8"/>
  <c r="F16"/>
  <c r="F14"/>
  <c r="E13"/>
  <c r="F13" s="1"/>
  <c r="F19"/>
  <c r="F17"/>
  <c r="F1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<sst xmlns="http://schemas.openxmlformats.org/spreadsheetml/2006/main" count="133" uniqueCount="89">
  <si>
    <t>Код</t>
  </si>
  <si>
    <t>Наименование</t>
  </si>
  <si>
    <t>Сорт</t>
  </si>
  <si>
    <t>Наценка</t>
  </si>
  <si>
    <t>Дата продажи</t>
  </si>
  <si>
    <t>Код товара</t>
  </si>
  <si>
    <t>Количество</t>
  </si>
  <si>
    <t>Цена</t>
  </si>
  <si>
    <t>Сумма</t>
  </si>
  <si>
    <t>Поставщик</t>
  </si>
  <si>
    <t>Сортировать по...</t>
  </si>
  <si>
    <t>Критерии поиска</t>
  </si>
  <si>
    <t>Колличество</t>
  </si>
  <si>
    <t>Дети</t>
  </si>
  <si>
    <t>Таб.№</t>
  </si>
  <si>
    <t>Фамилия</t>
  </si>
  <si>
    <t>Александров</t>
  </si>
  <si>
    <t>Иванов</t>
  </si>
  <si>
    <t>Баранова</t>
  </si>
  <si>
    <t>Гордеева</t>
  </si>
  <si>
    <t>Кузнецов</t>
  </si>
  <si>
    <t>Петров</t>
  </si>
  <si>
    <t>Меньшов</t>
  </si>
  <si>
    <t>Имя</t>
  </si>
  <si>
    <t>Алексей</t>
  </si>
  <si>
    <t>Валерий</t>
  </si>
  <si>
    <t>Ольга</t>
  </si>
  <si>
    <t>Светлана</t>
  </si>
  <si>
    <t>Олег</t>
  </si>
  <si>
    <t>Петр</t>
  </si>
  <si>
    <t xml:space="preserve">Сергей </t>
  </si>
  <si>
    <t>Должность</t>
  </si>
  <si>
    <t>Директор</t>
  </si>
  <si>
    <t>Главбух</t>
  </si>
  <si>
    <t>Менеджер</t>
  </si>
  <si>
    <t>Охранник</t>
  </si>
  <si>
    <t>Оклад</t>
  </si>
  <si>
    <t>Дата рожд.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</si>
  <si>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</si>
  <si>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</si>
  <si>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</si>
  <si>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</si>
  <si>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</si>
  <si>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</si>
  <si>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</si>
  <si>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</si>
  <si>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</si>
  <si>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</si>
  <si>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</si>
  <si>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</si>
  <si>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ФИО</t>
  </si>
  <si>
    <t>Начислено</t>
  </si>
  <si>
    <t>Удержано</t>
  </si>
  <si>
    <t>К выдаче</t>
  </si>
  <si>
    <t>На детей</t>
  </si>
  <si>
    <t>Отчетный период</t>
  </si>
  <si>
    <t>Начало периода</t>
  </si>
  <si>
    <t>Конец периода</t>
  </si>
  <si>
    <t>Выручка</t>
  </si>
  <si>
    <t>Код поставщика</t>
  </si>
  <si>
    <t>Товары</t>
  </si>
  <si>
    <t>Опт. цена</t>
  </si>
  <si>
    <t>Розн. Цена</t>
  </si>
  <si>
    <t>Доля дохода</t>
  </si>
  <si>
    <t>Шапка</t>
  </si>
  <si>
    <t>Кепка</t>
  </si>
  <si>
    <t>Колпак</t>
  </si>
  <si>
    <t>Бабочка</t>
  </si>
  <si>
    <t>Костюм</t>
  </si>
  <si>
    <t>Провода</t>
  </si>
  <si>
    <t>Пуговицы</t>
  </si>
  <si>
    <t>Башмаки</t>
  </si>
  <si>
    <t>Канаты</t>
  </si>
  <si>
    <t>Шары</t>
  </si>
  <si>
    <t>Название</t>
  </si>
  <si>
    <t>Средняя выручка</t>
  </si>
  <si>
    <t>Максимальная выручка</t>
  </si>
  <si>
    <t>Хлеб "Бородинский"</t>
  </si>
  <si>
    <t>Багет</t>
  </si>
  <si>
    <t>Булочка с маком</t>
  </si>
  <si>
    <t>Пицца</t>
  </si>
  <si>
    <t>Кекс шоколадный</t>
  </si>
  <si>
    <t>Сосиска в тесте</t>
  </si>
  <si>
    <t>Слойка с творогом</t>
  </si>
  <si>
    <t>Пончик с шоколадом</t>
  </si>
  <si>
    <t>Булочка с корицей</t>
  </si>
  <si>
    <t>Пирожки с картошкой</t>
  </si>
  <si>
    <t xml:space="preserve">Булочка с маком </t>
  </si>
  <si>
    <t>Пекарь</t>
  </si>
</sst>
</file>

<file path=xl/styles.xml><?xml version="1.0" encoding="utf-8"?>
<styleSheet xmlns="http://schemas.openxmlformats.org/spreadsheetml/2006/main">
  <numFmts count="1">
    <numFmt numFmtId="164" formatCode="#,##0.00\ &quot;₽&quot;"/>
  </numFmts>
  <fonts count="16">
    <font>
      <sz val="11"/>
      <color theme="1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13.95"/>
      <color rgb="FF000000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sz val="14"/>
      <color theme="1"/>
      <name val="Arial Black"/>
      <family val="2"/>
      <charset val="204"/>
    </font>
    <font>
      <sz val="16"/>
      <color theme="1"/>
      <name val="Arial Black"/>
      <family val="2"/>
      <charset val="204"/>
    </font>
    <font>
      <sz val="11"/>
      <color theme="1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4"/>
      <color rgb="FFFF0000"/>
      <name val="Calibri"/>
      <family val="2"/>
      <charset val="204"/>
      <scheme val="minor"/>
    </font>
    <font>
      <i/>
      <sz val="14"/>
      <color rgb="FFFF0000"/>
      <name val="Times New Roman"/>
      <family val="1"/>
      <charset val="204"/>
    </font>
    <font>
      <i/>
      <sz val="12"/>
      <color rgb="FFFF0000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0A2D0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62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14" fontId="0" fillId="0" borderId="0" xfId="0" applyNumberFormat="1"/>
    <xf numFmtId="0" fontId="2" fillId="0" borderId="0" xfId="0" applyNumberFormat="1" applyFont="1"/>
    <xf numFmtId="0" fontId="0" fillId="0" borderId="0" xfId="0" applyNumberFormat="1"/>
    <xf numFmtId="0" fontId="1" fillId="0" borderId="1" xfId="0" applyFont="1" applyBorder="1" applyAlignment="1">
      <alignment vertical="center" wrapText="1"/>
    </xf>
    <xf numFmtId="0" fontId="0" fillId="4" borderId="5" xfId="0" applyFill="1" applyBorder="1"/>
    <xf numFmtId="0" fontId="0" fillId="4" borderId="6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11" xfId="0" applyFill="1" applyBorder="1"/>
    <xf numFmtId="14" fontId="0" fillId="4" borderId="7" xfId="0" applyNumberFormat="1" applyFill="1" applyBorder="1"/>
    <xf numFmtId="14" fontId="0" fillId="4" borderId="9" xfId="0" applyNumberFormat="1" applyFill="1" applyBorder="1" applyAlignment="1"/>
    <xf numFmtId="0" fontId="0" fillId="5" borderId="14" xfId="0" applyFill="1" applyBorder="1"/>
    <xf numFmtId="0" fontId="0" fillId="5" borderId="11" xfId="0" applyFill="1" applyBorder="1"/>
    <xf numFmtId="0" fontId="0" fillId="6" borderId="1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5" borderId="9" xfId="0" applyNumberFormat="1" applyFill="1" applyBorder="1"/>
    <xf numFmtId="0" fontId="0" fillId="0" borderId="0" xfId="0" applyAlignment="1">
      <alignment horizontal="center"/>
    </xf>
    <xf numFmtId="0" fontId="0" fillId="0" borderId="0" xfId="0" applyNumberFormat="1" applyAlignment="1">
      <alignment wrapText="1"/>
    </xf>
    <xf numFmtId="164" fontId="0" fillId="0" borderId="0" xfId="0" applyNumberFormat="1"/>
    <xf numFmtId="0" fontId="9" fillId="5" borderId="11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9" fontId="9" fillId="5" borderId="12" xfId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9" fontId="9" fillId="5" borderId="4" xfId="1" applyFont="1" applyFill="1" applyBorder="1" applyAlignment="1">
      <alignment horizontal="center" vertical="center"/>
    </xf>
    <xf numFmtId="9" fontId="9" fillId="5" borderId="12" xfId="0" applyNumberFormat="1" applyFont="1" applyFill="1" applyBorder="1" applyAlignment="1">
      <alignment horizontal="center" vertical="center"/>
    </xf>
    <xf numFmtId="9" fontId="9" fillId="5" borderId="4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center"/>
    </xf>
    <xf numFmtId="9" fontId="0" fillId="0" borderId="0" xfId="0" applyNumberFormat="1" applyAlignment="1">
      <alignment horizontal="center"/>
    </xf>
    <xf numFmtId="14" fontId="1" fillId="2" borderId="2" xfId="0" applyNumberFormat="1" applyFont="1" applyFill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6" fillId="0" borderId="3" xfId="0" applyFont="1" applyBorder="1"/>
    <xf numFmtId="0" fontId="11" fillId="0" borderId="3" xfId="0" applyFont="1" applyBorder="1" applyAlignment="1">
      <alignment horizontal="center"/>
    </xf>
    <xf numFmtId="0" fontId="11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0" fillId="5" borderId="0" xfId="0" applyFill="1" applyBorder="1"/>
    <xf numFmtId="0" fontId="8" fillId="0" borderId="0" xfId="0" applyFont="1" applyFill="1" applyBorder="1"/>
    <xf numFmtId="14" fontId="12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 vertical="center"/>
    </xf>
    <xf numFmtId="14" fontId="8" fillId="0" borderId="0" xfId="0" applyNumberFormat="1" applyFont="1" applyFill="1" applyBorder="1"/>
    <xf numFmtId="0" fontId="0" fillId="3" borderId="16" xfId="0" applyFont="1" applyFill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10" fillId="0" borderId="15" xfId="0" applyFont="1" applyBorder="1" applyAlignment="1">
      <alignment horizontal="center" vertical="center"/>
    </xf>
    <xf numFmtId="0" fontId="6" fillId="0" borderId="15" xfId="0" applyFont="1" applyBorder="1"/>
    <xf numFmtId="14" fontId="4" fillId="4" borderId="4" xfId="0" applyNumberFormat="1" applyFont="1" applyFill="1" applyBorder="1" applyAlignment="1">
      <alignment horizontal="center" vertical="center"/>
    </xf>
    <xf numFmtId="14" fontId="0" fillId="4" borderId="7" xfId="0" applyNumberFormat="1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14" fontId="5" fillId="4" borderId="17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Обычный" xfId="0" builtinId="0"/>
    <cellStyle name="Процентный" xfId="1" builtinId="5"/>
  </cellStyles>
  <dxfs count="37"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numFmt numFmtId="0" formatCode="General"/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4"/>
        <color auto="1"/>
      </font>
      <numFmt numFmtId="19" formatCode="dd/mm/yyyy"/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fill>
        <patternFill patternType="solid">
          <fgColor indexed="64"/>
          <bgColor rgb="FFCCFFCC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numFmt numFmtId="0" formatCode="General"/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4"/>
        <color auto="1"/>
      </font>
      <numFmt numFmtId="19" formatCode="dd/mm/yyyy"/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scheme val="none"/>
      </font>
      <alignment horizontal="center" vertical="bottom" textRotation="0" wrapText="0" indent="0" relativeIndent="255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fill>
        <patternFill patternType="solid">
          <fgColor indexed="64"/>
          <bgColor rgb="FFCCFFCC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numFmt numFmtId="13" formatCode="0%"/>
      <alignment horizontal="center" vertical="bottom" textRotation="0" wrapText="0" indent="0" relativeIndent="255" justifyLastLine="0" shrinkToFit="0" readingOrder="0"/>
    </dxf>
    <dxf>
      <numFmt numFmtId="13" formatCode="0%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colors>
    <mruColors>
      <color rgb="FF20A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Style="combo" dx="16" fmlaLink="$Q$11" fmlaRange="$Q$5:$Q$10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$U$14" fmlaRange="$U$2:$U$13" noThreeD="1" sel="7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1052;&#1077;&#1085;&#1102;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174873</xdr:colOff>
      <xdr:row>13</xdr:row>
      <xdr:rowOff>126498</xdr:rowOff>
    </xdr:from>
    <xdr:ext cx="2831609" cy="937629"/>
    <xdr:sp macro="" textlink="">
      <xdr:nvSpPr>
        <xdr:cNvPr id="2" name="Прямоугольник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4442073" y="2602998"/>
          <a:ext cx="2831609" cy="937629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00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ru-RU" sz="5400" b="0" cap="none" spc="0">
              <a:ln w="0">
                <a:solidFill>
                  <a:schemeClr val="tx1"/>
                </a:solidFill>
              </a:ln>
              <a:solidFill>
                <a:srgbClr val="FF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Пекарня</a:t>
          </a:r>
          <a:r>
            <a:rPr lang="ru-RU" sz="5400" b="0" cap="none" spc="0" baseline="0">
              <a:ln w="0">
                <a:solidFill>
                  <a:schemeClr val="tx1"/>
                </a:solidFill>
              </a:ln>
              <a:solidFill>
                <a:srgbClr val="FF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  <a:reflection blurRad="6350" stA="53000" endA="300" endPos="35500" dir="5400000" sy="-90000" algn="bl" rotWithShape="0"/>
              </a:effectLst>
            </a:rPr>
            <a:t> </a:t>
          </a:r>
          <a:endParaRPr lang="ru-RU" sz="5400" b="0" cap="none" spc="0">
            <a:ln w="0">
              <a:solidFill>
                <a:schemeClr val="tx1"/>
              </a:solidFill>
            </a:ln>
            <a:solidFill>
              <a:srgbClr val="FF0000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8</xdr:row>
      <xdr:rowOff>180975</xdr:rowOff>
    </xdr:from>
    <xdr:to>
      <xdr:col>17</xdr:col>
      <xdr:colOff>409575</xdr:colOff>
      <xdr:row>28</xdr:row>
      <xdr:rowOff>161925</xdr:rowOff>
    </xdr:to>
    <xdr:grpSp>
      <xdr:nvGrpSpPr>
        <xdr:cNvPr id="13" name="Группа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pSpPr/>
      </xdr:nvGrpSpPr>
      <xdr:grpSpPr>
        <a:xfrm>
          <a:off x="8991600" y="1704975"/>
          <a:ext cx="1781175" cy="3790950"/>
          <a:chOff x="5200650" y="600075"/>
          <a:chExt cx="1781175" cy="3790950"/>
        </a:xfrm>
      </xdr:grpSpPr>
      <xdr:sp macro="[0]!Товары" textlink="">
        <xdr:nvSpPr>
          <xdr:cNvPr id="4" name="TextBox 3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 txBox="1"/>
        </xdr:nvSpPr>
        <xdr:spPr>
          <a:xfrm>
            <a:off x="5248275" y="600075"/>
            <a:ext cx="1685925" cy="323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>
                <a:latin typeface="Arial Black" panose="020B0A04020102020204" pitchFamily="34" charset="0"/>
              </a:rPr>
              <a:t>Товары</a:t>
            </a:r>
          </a:p>
        </xdr:txBody>
      </xdr:sp>
      <xdr:sp macro="[0]!Продажи" textlink="">
        <xdr:nvSpPr>
          <xdr:cNvPr id="5" name="TextBox 4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 txBox="1"/>
        </xdr:nvSpPr>
        <xdr:spPr>
          <a:xfrm>
            <a:off x="5238750" y="1085850"/>
            <a:ext cx="1704975" cy="3143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>
                <a:latin typeface="Arial Black" panose="020B0A04020102020204" pitchFamily="34" charset="0"/>
              </a:rPr>
              <a:t>Продажи</a:t>
            </a:r>
          </a:p>
        </xdr:txBody>
      </xdr:sp>
      <xdr:sp macro="[0]!Поставщики" textlink="">
        <xdr:nvSpPr>
          <xdr:cNvPr id="6" name="TextBox 5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 txBox="1"/>
        </xdr:nvSpPr>
        <xdr:spPr>
          <a:xfrm>
            <a:off x="5238750" y="1552575"/>
            <a:ext cx="1714500" cy="333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>
                <a:latin typeface="Arial Black" panose="020B0A04020102020204" pitchFamily="34" charset="0"/>
              </a:rPr>
              <a:t>Поставщики</a:t>
            </a:r>
          </a:p>
        </xdr:txBody>
      </xdr:sp>
      <xdr:sp macro="[0]!Поставки" textlink="">
        <xdr:nvSpPr>
          <xdr:cNvPr id="7" name="TextBox 6">
            <a:extLst>
              <a:ext uri="{FF2B5EF4-FFF2-40B4-BE49-F238E27FC236}">
                <a16:creationId xmlns:a16="http://schemas.microsoft.com/office/drawing/2014/main" xmlns="" id="{00000000-0008-0000-0100-000007000000}"/>
              </a:ext>
            </a:extLst>
          </xdr:cNvPr>
          <xdr:cNvSpPr txBox="1"/>
        </xdr:nvSpPr>
        <xdr:spPr>
          <a:xfrm>
            <a:off x="5219700" y="2019301"/>
            <a:ext cx="1733549" cy="3333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>
                <a:latin typeface="Arial Black" panose="020B0A04020102020204" pitchFamily="34" charset="0"/>
              </a:rPr>
              <a:t>Поставки</a:t>
            </a:r>
          </a:p>
        </xdr:txBody>
      </xdr:sp>
      <xdr:sp macro="[0]!Сотрудники" textlink="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SpPr txBox="1"/>
        </xdr:nvSpPr>
        <xdr:spPr>
          <a:xfrm>
            <a:off x="5219700" y="2524126"/>
            <a:ext cx="1743075" cy="3333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>
                <a:latin typeface="Arial Black" panose="020B0A04020102020204" pitchFamily="34" charset="0"/>
              </a:rPr>
              <a:t>Сотрудники</a:t>
            </a:r>
          </a:p>
        </xdr:txBody>
      </xdr:sp>
      <xdr:sp macro="[0]!Макрос2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SpPr txBox="1"/>
        </xdr:nvSpPr>
        <xdr:spPr>
          <a:xfrm>
            <a:off x="5210175" y="3028950"/>
            <a:ext cx="1771650" cy="3619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 i="0">
                <a:latin typeface="Arial Black" panose="020B0A04020102020204" pitchFamily="34" charset="0"/>
              </a:rPr>
              <a:t>Начисление</a:t>
            </a:r>
            <a:r>
              <a:rPr lang="ru-RU" sz="1400" b="1" i="0" baseline="0">
                <a:latin typeface="Arial Black" panose="020B0A04020102020204" pitchFamily="34" charset="0"/>
              </a:rPr>
              <a:t>_зп</a:t>
            </a:r>
            <a:endParaRPr lang="ru-RU" sz="1400" b="1" i="0">
              <a:latin typeface="Arial Black" panose="020B0A04020102020204" pitchFamily="34" charset="0"/>
            </a:endParaRPr>
          </a:p>
        </xdr:txBody>
      </xdr:sp>
      <xdr:sp macro="[0]!Отчеты" textlink="">
        <xdr:nvSpPr>
          <xdr:cNvPr id="10" name="TextBox 9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 txBox="1"/>
        </xdr:nvSpPr>
        <xdr:spPr>
          <a:xfrm>
            <a:off x="5200651" y="3581400"/>
            <a:ext cx="1752600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>
                <a:latin typeface="Arial Black" panose="020B0A04020102020204" pitchFamily="34" charset="0"/>
              </a:rPr>
              <a:t>Отчеты</a:t>
            </a:r>
          </a:p>
        </xdr:txBody>
      </xdr:sp>
      <xdr:sp macro="[0]!Выход" textlink="">
        <xdr:nvSpPr>
          <xdr:cNvPr id="12" name="TextBox 11">
            <a:extLst>
              <a:ext uri="{FF2B5EF4-FFF2-40B4-BE49-F238E27FC236}">
                <a16:creationId xmlns:a16="http://schemas.microsoft.com/office/drawing/2014/main" xmlns="" id="{00000000-0008-0000-0100-00000C000000}"/>
              </a:ext>
            </a:extLst>
          </xdr:cNvPr>
          <xdr:cNvSpPr txBox="1"/>
        </xdr:nvSpPr>
        <xdr:spPr>
          <a:xfrm>
            <a:off x="5200650" y="4067175"/>
            <a:ext cx="1762125" cy="323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ru-RU" sz="1400" b="1">
                <a:latin typeface="Arial Black" panose="020B0A04020102020204" pitchFamily="34" charset="0"/>
              </a:rPr>
              <a:t>Выход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876300</xdr:colOff>
      <xdr:row>1</xdr:row>
      <xdr:rowOff>123825</xdr:rowOff>
    </xdr:to>
    <xdr:sp macro="[0]!Меню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0" y="1"/>
          <a:ext cx="876300" cy="314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latin typeface="Arial Black" panose="020B0A04020102020204" pitchFamily="34" charset="0"/>
            </a:rPr>
            <a:t>Меню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1</xdr:col>
      <xdr:colOff>247650</xdr:colOff>
      <xdr:row>1</xdr:row>
      <xdr:rowOff>19050</xdr:rowOff>
    </xdr:to>
    <xdr:sp macro="[0]!Меню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0" y="28575"/>
          <a:ext cx="8572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latin typeface="Arial Black" panose="020B0A04020102020204" pitchFamily="34" charset="0"/>
            </a:rPr>
            <a:t>Меню</a:t>
          </a:r>
        </a:p>
      </xdr:txBody>
    </xdr:sp>
    <xdr:clientData/>
  </xdr:twoCellAnchor>
  <xdr:twoCellAnchor>
    <xdr:from>
      <xdr:col>0</xdr:col>
      <xdr:colOff>0</xdr:colOff>
      <xdr:row>4</xdr:row>
      <xdr:rowOff>28575</xdr:rowOff>
    </xdr:from>
    <xdr:to>
      <xdr:col>1</xdr:col>
      <xdr:colOff>523875</xdr:colOff>
      <xdr:row>5</xdr:row>
      <xdr:rowOff>152400</xdr:rowOff>
    </xdr:to>
    <xdr:sp macro="[0]!Работа_с_данными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/>
      </xdr:nvSpPr>
      <xdr:spPr>
        <a:xfrm>
          <a:off x="0" y="838200"/>
          <a:ext cx="11334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 i="0" u="none" strike="noStrike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Данные</a:t>
          </a:r>
          <a:endParaRPr lang="ru-RU" sz="14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247650</xdr:colOff>
      <xdr:row>1</xdr:row>
      <xdr:rowOff>38100</xdr:rowOff>
    </xdr:to>
    <xdr:sp macro="[0]!Меню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0" y="0"/>
          <a:ext cx="8572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latin typeface="Arial Black" panose="020B0A04020102020204" pitchFamily="34" charset="0"/>
            </a:rPr>
            <a:t>Меню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247650</xdr:colOff>
      <xdr:row>1</xdr:row>
      <xdr:rowOff>38100</xdr:rowOff>
    </xdr:to>
    <xdr:sp macro="[0]!Меню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0" y="0"/>
          <a:ext cx="8572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latin typeface="Arial Black" panose="020B0A04020102020204" pitchFamily="34" charset="0"/>
            </a:rPr>
            <a:t>Меню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247650</xdr:colOff>
      <xdr:row>1</xdr:row>
      <xdr:rowOff>38100</xdr:rowOff>
    </xdr:to>
    <xdr:sp macro="[0]!Меню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 txBox="1"/>
      </xdr:nvSpPr>
      <xdr:spPr>
        <a:xfrm>
          <a:off x="0" y="0"/>
          <a:ext cx="8572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latin typeface="Arial Black" panose="020B0A04020102020204" pitchFamily="34" charset="0"/>
            </a:rPr>
            <a:t>Меню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247650</xdr:colOff>
      <xdr:row>1</xdr:row>
      <xdr:rowOff>38100</xdr:rowOff>
    </xdr:to>
    <xdr:sp macro="[0]!Меню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0" y="0"/>
          <a:ext cx="8572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latin typeface="Arial Black" panose="020B0A04020102020204" pitchFamily="34" charset="0"/>
            </a:rPr>
            <a:t>Меню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247650</xdr:colOff>
      <xdr:row>1</xdr:row>
      <xdr:rowOff>38100</xdr:rowOff>
    </xdr:to>
    <xdr:sp macro="[0]!Меню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 txBox="1"/>
      </xdr:nvSpPr>
      <xdr:spPr>
        <a:xfrm>
          <a:off x="0" y="0"/>
          <a:ext cx="85725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latin typeface="Arial Black" panose="020B0A04020102020204" pitchFamily="34" charset="0"/>
            </a:rPr>
            <a:t>Меню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ud\STUDENT\Users\posap\OneDrive\&#1056;&#1072;&#1073;&#1086;&#1095;&#1080;&#1081;%20&#1089;&#1090;&#1086;&#1083;\1%20&#1082;&#1091;&#1088;&#1089;%20XD\&#1042;&#1074;&#1077;&#1076;&#1077;&#1085;&#1080;&#1077;%20&#1087;&#1086;%20&#1091;&#1087;&#1088;&#1072;&#1074;&#1083;&#1077;&#1085;&#1080;&#1102;%20&#1087;&#1088;&#1086;&#1077;&#1082;&#1090;&#1072;&#1084;&#1080;\&#1052;&#1072;&#1075;&#1072;&#1079;&#1080;&#1085;%20&#1057;&#1091;&#1074;&#1077;&#1085;&#1080;&#1088;&#1086;&#107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Титул"/>
      <sheetName val="меню"/>
      <sheetName val="Продажи"/>
      <sheetName val="Товары"/>
      <sheetName val="Сотрудники"/>
      <sheetName val="Поставщики"/>
      <sheetName val="Поставки"/>
      <sheetName val="Начисление зп"/>
      <sheetName val="Отчеты"/>
    </sheetNames>
    <sheetDataSet>
      <sheetData sheetId="0" refreshError="1"/>
      <sheetData sheetId="1" refreshError="1"/>
      <sheetData sheetId="2" refreshError="1"/>
      <sheetData sheetId="3" refreshError="1">
        <row r="2">
          <cell r="B2" t="str">
            <v>Код Товара</v>
          </cell>
          <cell r="C2" t="str">
            <v>Наименование</v>
          </cell>
          <cell r="D2" t="str">
            <v>Сорт</v>
          </cell>
          <cell r="E2" t="str">
            <v>Оптовая цена</v>
          </cell>
          <cell r="F2" t="str">
            <v>Наценка</v>
          </cell>
          <cell r="G2" t="str">
            <v>Код Поставщика</v>
          </cell>
        </row>
        <row r="3">
          <cell r="B3">
            <v>1</v>
          </cell>
          <cell r="C3" t="str">
            <v>Лапти липовые</v>
          </cell>
          <cell r="D3">
            <v>2</v>
          </cell>
          <cell r="E3">
            <v>100</v>
          </cell>
          <cell r="F3">
            <v>0.1</v>
          </cell>
          <cell r="G3">
            <v>1</v>
          </cell>
        </row>
        <row r="4">
          <cell r="B4">
            <v>2</v>
          </cell>
          <cell r="C4" t="str">
            <v>Лапти дубовые</v>
          </cell>
          <cell r="D4">
            <v>1</v>
          </cell>
          <cell r="E4">
            <v>200</v>
          </cell>
          <cell r="F4">
            <v>0.2</v>
          </cell>
          <cell r="G4">
            <v>1</v>
          </cell>
        </row>
        <row r="5">
          <cell r="B5">
            <v>3</v>
          </cell>
          <cell r="C5" t="str">
            <v>Галоши</v>
          </cell>
          <cell r="D5">
            <v>2</v>
          </cell>
          <cell r="E5">
            <v>150</v>
          </cell>
          <cell r="F5">
            <v>0.1</v>
          </cell>
          <cell r="G5">
            <v>2</v>
          </cell>
        </row>
        <row r="6">
          <cell r="B6">
            <v>4</v>
          </cell>
          <cell r="C6" t="str">
            <v>Валенки</v>
          </cell>
          <cell r="D6">
            <v>2</v>
          </cell>
          <cell r="E6">
            <v>300</v>
          </cell>
          <cell r="F6">
            <v>0.1</v>
          </cell>
          <cell r="G6">
            <v>3</v>
          </cell>
        </row>
        <row r="7">
          <cell r="B7">
            <v>5</v>
          </cell>
          <cell r="C7" t="str">
            <v>Кепка a ’la Lenin</v>
          </cell>
          <cell r="D7">
            <v>2</v>
          </cell>
          <cell r="E7">
            <v>400</v>
          </cell>
          <cell r="F7">
            <v>0.1</v>
          </cell>
          <cell r="G7">
            <v>4</v>
          </cell>
        </row>
        <row r="8">
          <cell r="B8">
            <v>6</v>
          </cell>
          <cell r="C8" t="str">
            <v>Кепка a 'la Luzkov</v>
          </cell>
          <cell r="D8">
            <v>4</v>
          </cell>
          <cell r="E8">
            <v>4</v>
          </cell>
          <cell r="F8">
            <v>4</v>
          </cell>
          <cell r="G8">
            <v>4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ables/table1.xml><?xml version="1.0" encoding="utf-8"?>
<table xmlns="http://schemas.openxmlformats.org/spreadsheetml/2006/main" id="7" name="Справочник_товары" displayName="Справочник_товары" ref="B2:G12" totalsRowShown="0" headerRowDxfId="36" dataDxfId="35">
  <autoFilter ref="B2:G12"/>
  <tableColumns count="6">
    <tableColumn id="1" name="Код" dataDxfId="34"/>
    <tableColumn id="2" name="Название" dataDxfId="33"/>
    <tableColumn id="3" name="Сорт" dataDxfId="32"/>
    <tableColumn id="4" name="Цена" dataDxfId="31"/>
    <tableColumn id="5" name="Наценка" dataDxfId="30"/>
    <tableColumn id="6" name="Поставщик" dataDxfId="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Данные_продаж" displayName="Данные_продаж" ref="C11:H438" totalsRowShown="0" headerRowDxfId="28" dataDxfId="26" headerRowBorderDxfId="27" tableBorderDxfId="25">
  <autoFilter ref="C11:H438"/>
  <sortState ref="C12:H312">
    <sortCondition ref="C11:C312"/>
  </sortState>
  <tableColumns count="6">
    <tableColumn id="1" name="Дата продажи" dataDxfId="24"/>
    <tableColumn id="2" name="Код товара" dataDxfId="23"/>
    <tableColumn id="3" name="Наименование" dataDxfId="22">
      <calculatedColumnFormula>VLOOKUP(D12,Справочник_товары[],2)</calculatedColumnFormula>
    </tableColumn>
    <tableColumn id="4" name="Количество" dataDxfId="21"/>
    <tableColumn id="5" name="Цена" dataDxfId="20">
      <calculatedColumnFormula xml:space="preserve"> VLOOKUP(D12, абу,4) * (1 + VLOOKUP(D12, абу,5))</calculatedColumnFormula>
    </tableColumn>
    <tableColumn id="6" name="Сумма" dataDxfId="19">
      <calculatedColumnFormula>F12*G12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" displayName="Таблица2" ref="F8:J18" headerRowCount="0" headerRowDxfId="18" dataDxfId="17" totalsRowDxfId="15" tableBorderDxfId="16">
  <tableColumns count="5">
    <tableColumn id="1" name="Столбец1" totalsRowLabel="Итог" dataDxfId="14"/>
    <tableColumn id="2" name="Столбец2" dataDxfId="13"/>
    <tableColumn id="3" name="Столбец3" dataDxfId="12"/>
    <tableColumn id="4" name="Столбец4" dataDxfId="11"/>
    <tableColumn id="5" name="Столбец5" dataDxfId="10"/>
  </tableColumns>
  <tableStyleInfo name="TableStyleDark1" showFirstColumn="0" showLastColumn="0" showRowStripes="0" showColumnStripes="0"/>
</table>
</file>

<file path=xl/tables/table4.xml><?xml version="1.0" encoding="utf-8"?>
<table xmlns="http://schemas.openxmlformats.org/spreadsheetml/2006/main" id="8" name="Данные_продаж9" displayName="Данные_продаж9" ref="C12:H313" totalsRowShown="0" headerRowDxfId="9" dataDxfId="7" headerRowBorderDxfId="8" tableBorderDxfId="6">
  <autoFilter ref="C12:H313"/>
  <sortState ref="C13:H313">
    <sortCondition ref="C11:C312"/>
  </sortState>
  <tableColumns count="6">
    <tableColumn id="1" name="Дата продажи" dataDxfId="5"/>
    <tableColumn id="2" name="Код товара" dataDxfId="4"/>
    <tableColumn id="3" name="Наименование" dataDxfId="3">
      <calculatedColumnFormula>VLOOKUP(D13,Справочник_товары[],2)</calculatedColumnFormula>
    </tableColumn>
    <tableColumn id="4" name="Количество" dataDxfId="2"/>
    <tableColumn id="5" name="Цена" dataDxfId="1">
      <calculatedColumnFormula xml:space="preserve"> VLOOKUP(D13, абу,4) * (1 + VLOOKUP(D13, абу,5))</calculatedColumnFormula>
    </tableColumn>
    <tableColumn id="6" name="Сумма" dataDxfId="0">
      <calculatedColumnFormula>F13*G13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showGridLines="0" workbookViewId="0">
      <selection activeCell="M22" sqref="M22"/>
    </sheetView>
  </sheetViews>
  <sheetFormatPr defaultRowHeight="15"/>
  <sheetData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showGridLines="0" tabSelected="1" topLeftCell="A9" zoomScaleNormal="100" workbookViewId="0">
      <selection activeCell="L52" sqref="L52"/>
    </sheetView>
  </sheetViews>
  <sheetFormatPr defaultRowHeight="15"/>
  <sheetData/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G12"/>
  <sheetViews>
    <sheetView showGridLines="0" workbookViewId="0">
      <selection activeCell="E29" sqref="E29"/>
    </sheetView>
  </sheetViews>
  <sheetFormatPr defaultRowHeight="15"/>
  <cols>
    <col min="1" max="1" width="13.42578125" customWidth="1"/>
    <col min="2" max="2" width="11.85546875" customWidth="1"/>
    <col min="3" max="3" width="18.5703125" customWidth="1"/>
    <col min="4" max="4" width="11.85546875" customWidth="1"/>
    <col min="5" max="5" width="17.5703125" customWidth="1"/>
    <col min="6" max="6" width="12.140625" customWidth="1"/>
    <col min="7" max="9" width="11.85546875" customWidth="1"/>
  </cols>
  <sheetData>
    <row r="2" spans="2:7">
      <c r="B2" s="21" t="s">
        <v>0</v>
      </c>
      <c r="C2" s="21" t="s">
        <v>74</v>
      </c>
      <c r="D2" s="21" t="s">
        <v>2</v>
      </c>
      <c r="E2" s="21" t="s">
        <v>7</v>
      </c>
      <c r="F2" s="21" t="s">
        <v>3</v>
      </c>
      <c r="G2" s="21" t="s">
        <v>9</v>
      </c>
    </row>
    <row r="3" spans="2:7">
      <c r="B3" s="21">
        <v>1</v>
      </c>
      <c r="C3" s="21" t="s">
        <v>77</v>
      </c>
      <c r="D3" s="21">
        <v>2</v>
      </c>
      <c r="E3" s="21">
        <v>199</v>
      </c>
      <c r="F3" s="35">
        <v>0.02</v>
      </c>
      <c r="G3" s="21">
        <v>1</v>
      </c>
    </row>
    <row r="4" spans="2:7">
      <c r="B4" s="21">
        <v>2</v>
      </c>
      <c r="C4" s="21" t="s">
        <v>78</v>
      </c>
      <c r="D4" s="21">
        <v>1</v>
      </c>
      <c r="E4" s="21">
        <v>249</v>
      </c>
      <c r="F4" s="35">
        <v>0.13</v>
      </c>
      <c r="G4" s="21">
        <v>2</v>
      </c>
    </row>
    <row r="5" spans="2:7">
      <c r="B5" s="21">
        <v>3</v>
      </c>
      <c r="C5" s="21" t="s">
        <v>79</v>
      </c>
      <c r="D5" s="21">
        <v>4</v>
      </c>
      <c r="E5" s="21">
        <v>319</v>
      </c>
      <c r="F5" s="35">
        <v>0.12</v>
      </c>
      <c r="G5" s="21">
        <v>4</v>
      </c>
    </row>
    <row r="6" spans="2:7">
      <c r="B6" s="21">
        <v>4</v>
      </c>
      <c r="C6" s="21" t="s">
        <v>80</v>
      </c>
      <c r="D6" s="21">
        <v>3</v>
      </c>
      <c r="E6" s="21">
        <v>539</v>
      </c>
      <c r="F6" s="35">
        <v>0.1</v>
      </c>
      <c r="G6" s="21">
        <v>5</v>
      </c>
    </row>
    <row r="7" spans="2:7">
      <c r="B7" s="21">
        <v>5</v>
      </c>
      <c r="C7" s="21" t="s">
        <v>81</v>
      </c>
      <c r="D7" s="21">
        <v>6</v>
      </c>
      <c r="E7" s="21">
        <v>359</v>
      </c>
      <c r="F7" s="35">
        <v>0.02</v>
      </c>
      <c r="G7" s="21">
        <v>6</v>
      </c>
    </row>
    <row r="8" spans="2:7">
      <c r="B8" s="21">
        <v>6</v>
      </c>
      <c r="C8" s="21" t="s">
        <v>82</v>
      </c>
      <c r="D8" s="21">
        <v>2</v>
      </c>
      <c r="E8" s="21">
        <v>199</v>
      </c>
      <c r="F8" s="35">
        <v>0.05</v>
      </c>
      <c r="G8" s="21">
        <v>7</v>
      </c>
    </row>
    <row r="9" spans="2:7">
      <c r="B9" s="21">
        <v>7</v>
      </c>
      <c r="C9" s="21" t="s">
        <v>83</v>
      </c>
      <c r="D9" s="21">
        <v>1</v>
      </c>
      <c r="E9" s="21">
        <v>99</v>
      </c>
      <c r="F9" s="35">
        <v>0.02</v>
      </c>
      <c r="G9" s="21">
        <v>3</v>
      </c>
    </row>
    <row r="10" spans="2:7">
      <c r="B10" s="21">
        <v>8</v>
      </c>
      <c r="C10" s="21" t="s">
        <v>84</v>
      </c>
      <c r="D10" s="21">
        <v>1</v>
      </c>
      <c r="E10" s="21">
        <v>239</v>
      </c>
      <c r="F10" s="36">
        <v>0.03</v>
      </c>
      <c r="G10" s="21">
        <v>1</v>
      </c>
    </row>
    <row r="11" spans="2:7">
      <c r="B11" s="21">
        <v>9</v>
      </c>
      <c r="C11" s="21" t="s">
        <v>85</v>
      </c>
      <c r="D11" s="21">
        <v>2</v>
      </c>
      <c r="E11" s="21">
        <v>199</v>
      </c>
      <c r="F11" s="36">
        <v>0.05</v>
      </c>
      <c r="G11" s="21">
        <v>7</v>
      </c>
    </row>
    <row r="12" spans="2:7">
      <c r="B12" s="21">
        <v>10</v>
      </c>
      <c r="C12" s="21" t="s">
        <v>86</v>
      </c>
      <c r="D12" s="21">
        <v>3</v>
      </c>
      <c r="E12" s="21">
        <v>99</v>
      </c>
      <c r="F12" s="36">
        <v>0.02</v>
      </c>
      <c r="G12" s="21">
        <v>6</v>
      </c>
    </row>
  </sheetData>
  <pageMargins left="0.7" right="0.7" top="0.75" bottom="0.75" header="0.3" footer="0.3"/>
  <pageSetup paperSize="9" orientation="portrait" r:id="rId1"/>
  <drawing r:id="rId2"/>
  <picture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Q439"/>
  <sheetViews>
    <sheetView zoomScale="60" zoomScaleNormal="60" workbookViewId="0">
      <selection activeCell="C11" sqref="C11"/>
    </sheetView>
  </sheetViews>
  <sheetFormatPr defaultRowHeight="15"/>
  <cols>
    <col min="3" max="3" width="27.42578125" style="2" customWidth="1"/>
    <col min="4" max="4" width="25.42578125" customWidth="1"/>
    <col min="5" max="5" width="32.85546875" customWidth="1"/>
    <col min="6" max="6" width="28" customWidth="1"/>
    <col min="7" max="7" width="27.28515625" customWidth="1"/>
    <col min="8" max="8" width="51.28515625" customWidth="1"/>
    <col min="17" max="17" width="21.28515625" customWidth="1"/>
  </cols>
  <sheetData>
    <row r="1" spans="1:17" ht="18.75">
      <c r="A1" s="3"/>
    </row>
    <row r="2" spans="1:17">
      <c r="C2" s="57" t="s">
        <v>10</v>
      </c>
      <c r="D2" s="6"/>
      <c r="E2" s="6"/>
      <c r="F2" s="6"/>
      <c r="G2" s="6"/>
      <c r="H2" s="6"/>
      <c r="I2" s="7"/>
    </row>
    <row r="3" spans="1:17">
      <c r="C3" s="58"/>
      <c r="D3" s="8"/>
      <c r="E3" s="8"/>
      <c r="F3" s="8"/>
      <c r="G3" s="8"/>
      <c r="H3" s="8"/>
      <c r="I3" s="9"/>
    </row>
    <row r="4" spans="1:17">
      <c r="C4" s="59"/>
      <c r="D4" s="10"/>
      <c r="E4" s="10"/>
      <c r="F4" s="10"/>
      <c r="G4" s="10"/>
      <c r="H4" s="10"/>
      <c r="I4" s="11"/>
    </row>
    <row r="5" spans="1:17" ht="22.5" customHeight="1">
      <c r="C5" s="12"/>
      <c r="D5" s="8"/>
      <c r="E5" s="8"/>
      <c r="F5" s="8"/>
      <c r="G5" s="8"/>
      <c r="H5" s="8"/>
      <c r="I5" s="9"/>
      <c r="Q5" s="5" t="s">
        <v>4</v>
      </c>
    </row>
    <row r="6" spans="1:17" ht="22.5" customHeight="1">
      <c r="C6" s="60" t="s">
        <v>11</v>
      </c>
      <c r="D6" s="16" t="s">
        <v>4</v>
      </c>
      <c r="E6" s="17" t="s">
        <v>1</v>
      </c>
      <c r="F6" s="17" t="s">
        <v>12</v>
      </c>
      <c r="G6" s="17" t="s">
        <v>7</v>
      </c>
      <c r="H6" s="18" t="s">
        <v>8</v>
      </c>
      <c r="I6" s="9"/>
      <c r="Q6" s="5" t="s">
        <v>5</v>
      </c>
    </row>
    <row r="7" spans="1:17" ht="21" customHeight="1">
      <c r="C7" s="60"/>
      <c r="D7" s="20"/>
      <c r="E7" s="14" t="s">
        <v>83</v>
      </c>
      <c r="F7" s="14"/>
      <c r="G7" s="14"/>
      <c r="H7" s="15"/>
      <c r="I7" s="9"/>
      <c r="Q7" s="5" t="s">
        <v>1</v>
      </c>
    </row>
    <row r="8" spans="1:17" ht="22.5" customHeight="1">
      <c r="C8" s="13"/>
      <c r="D8" s="10"/>
      <c r="E8" s="10"/>
      <c r="F8" s="10"/>
      <c r="G8" s="10"/>
      <c r="H8" s="10"/>
      <c r="I8" s="11"/>
      <c r="Q8" s="5" t="s">
        <v>6</v>
      </c>
    </row>
    <row r="9" spans="1:17" ht="15.75">
      <c r="Q9" s="5" t="s">
        <v>7</v>
      </c>
    </row>
    <row r="10" spans="1:17" ht="15.75">
      <c r="Q10" s="5" t="s">
        <v>8</v>
      </c>
    </row>
    <row r="11" spans="1:17" ht="15.75">
      <c r="C11" s="37" t="s">
        <v>4</v>
      </c>
      <c r="D11" s="1" t="s">
        <v>5</v>
      </c>
      <c r="E11" s="1" t="s">
        <v>1</v>
      </c>
      <c r="F11" s="1" t="s">
        <v>6</v>
      </c>
      <c r="G11" s="1" t="s">
        <v>7</v>
      </c>
      <c r="H11" s="1" t="s">
        <v>8</v>
      </c>
      <c r="Q11">
        <v>3</v>
      </c>
    </row>
    <row r="12" spans="1:17" ht="18.75">
      <c r="C12" s="38">
        <v>44622</v>
      </c>
      <c r="D12" s="39">
        <v>2</v>
      </c>
      <c r="E12" s="40" t="str">
        <f>VLOOKUP(D12,Справочник_товары[],2)</f>
        <v>Багет</v>
      </c>
      <c r="F12" s="39">
        <v>6</v>
      </c>
      <c r="G12" s="39">
        <f t="shared" ref="G12:G75" si="0" xml:space="preserve"> VLOOKUP(D12, абу,4) * (1 + VLOOKUP(D12, абу,5))</f>
        <v>240</v>
      </c>
      <c r="H12" s="41">
        <f t="shared" ref="H12:H75" si="1">F12*G12</f>
        <v>1440</v>
      </c>
    </row>
    <row r="13" spans="1:17" ht="18.75">
      <c r="C13" s="38">
        <v>44623</v>
      </c>
      <c r="D13" s="39">
        <v>2</v>
      </c>
      <c r="E13" s="40" t="str">
        <f>VLOOKUP(D13,Справочник_товары[],2)</f>
        <v>Багет</v>
      </c>
      <c r="F13" s="39">
        <v>2</v>
      </c>
      <c r="G13" s="39">
        <f t="shared" si="0"/>
        <v>240</v>
      </c>
      <c r="H13" s="41">
        <f t="shared" si="1"/>
        <v>480</v>
      </c>
      <c r="Q13" s="52" t="s">
        <v>64</v>
      </c>
    </row>
    <row r="14" spans="1:17" ht="18.75">
      <c r="C14" s="38">
        <v>44624</v>
      </c>
      <c r="D14" s="39">
        <v>2</v>
      </c>
      <c r="E14" s="40" t="str">
        <f>VLOOKUP(D14,Справочник_товары[],2)</f>
        <v>Багет</v>
      </c>
      <c r="F14" s="39">
        <v>2</v>
      </c>
      <c r="G14" s="39">
        <f t="shared" si="0"/>
        <v>240</v>
      </c>
      <c r="H14" s="41">
        <f t="shared" si="1"/>
        <v>480</v>
      </c>
      <c r="Q14" s="53" t="s">
        <v>65</v>
      </c>
    </row>
    <row r="15" spans="1:17" ht="18.75">
      <c r="C15" s="38">
        <v>44625</v>
      </c>
      <c r="D15" s="39">
        <v>2</v>
      </c>
      <c r="E15" s="40" t="str">
        <f>VLOOKUP(D15,Справочник_товары[],2)</f>
        <v>Багет</v>
      </c>
      <c r="F15" s="39">
        <v>5</v>
      </c>
      <c r="G15" s="39">
        <f t="shared" si="0"/>
        <v>240</v>
      </c>
      <c r="H15" s="41">
        <f t="shared" si="1"/>
        <v>1200</v>
      </c>
      <c r="Q15" s="52" t="s">
        <v>66</v>
      </c>
    </row>
    <row r="16" spans="1:17" ht="18.75">
      <c r="C16" s="38">
        <v>44626</v>
      </c>
      <c r="D16" s="39">
        <v>2</v>
      </c>
      <c r="E16" s="40" t="str">
        <f>VLOOKUP(D16,Справочник_товары[],2)</f>
        <v>Багет</v>
      </c>
      <c r="F16" s="39">
        <v>3</v>
      </c>
      <c r="G16" s="39">
        <f t="shared" si="0"/>
        <v>240</v>
      </c>
      <c r="H16" s="41">
        <f t="shared" si="1"/>
        <v>720</v>
      </c>
      <c r="Q16" s="53" t="s">
        <v>67</v>
      </c>
    </row>
    <row r="17" spans="3:17" ht="18.75">
      <c r="C17" s="38">
        <v>44627</v>
      </c>
      <c r="D17" s="39">
        <v>2</v>
      </c>
      <c r="E17" s="40" t="str">
        <f>VLOOKUP(D17,Справочник_товары[],2)</f>
        <v>Багет</v>
      </c>
      <c r="F17" s="39">
        <v>9</v>
      </c>
      <c r="G17" s="39">
        <f t="shared" si="0"/>
        <v>240</v>
      </c>
      <c r="H17" s="41">
        <f t="shared" si="1"/>
        <v>2160</v>
      </c>
      <c r="Q17" s="52" t="s">
        <v>68</v>
      </c>
    </row>
    <row r="18" spans="3:17" ht="18" customHeight="1">
      <c r="C18" s="38">
        <v>44628</v>
      </c>
      <c r="D18" s="39">
        <v>2</v>
      </c>
      <c r="E18" s="40" t="str">
        <f>VLOOKUP(D18,Справочник_товары[],2)</f>
        <v>Багет</v>
      </c>
      <c r="F18" s="39">
        <v>4</v>
      </c>
      <c r="G18" s="39">
        <f t="shared" si="0"/>
        <v>240</v>
      </c>
      <c r="H18" s="41">
        <f t="shared" si="1"/>
        <v>960</v>
      </c>
      <c r="Q18" s="53" t="s">
        <v>69</v>
      </c>
    </row>
    <row r="19" spans="3:17" ht="18.75">
      <c r="C19" s="38">
        <v>44629</v>
      </c>
      <c r="D19" s="39">
        <v>2</v>
      </c>
      <c r="E19" s="40" t="str">
        <f>VLOOKUP(D19,Справочник_товары[],2)</f>
        <v>Багет</v>
      </c>
      <c r="F19" s="39">
        <v>4</v>
      </c>
      <c r="G19" s="39">
        <f t="shared" si="0"/>
        <v>240</v>
      </c>
      <c r="H19" s="41">
        <f t="shared" si="1"/>
        <v>960</v>
      </c>
      <c r="Q19" s="52" t="s">
        <v>70</v>
      </c>
    </row>
    <row r="20" spans="3:17" ht="18.75">
      <c r="C20" s="38">
        <v>44630</v>
      </c>
      <c r="D20" s="39">
        <v>2</v>
      </c>
      <c r="E20" s="40" t="str">
        <f>VLOOKUP(D20,Справочник_товары[],2)</f>
        <v>Багет</v>
      </c>
      <c r="F20" s="39">
        <v>3</v>
      </c>
      <c r="G20" s="39">
        <f t="shared" si="0"/>
        <v>240</v>
      </c>
      <c r="H20" s="41">
        <f t="shared" si="1"/>
        <v>720</v>
      </c>
      <c r="Q20" s="53" t="s">
        <v>71</v>
      </c>
    </row>
    <row r="21" spans="3:17" ht="18.75">
      <c r="C21" s="38">
        <v>44631</v>
      </c>
      <c r="D21" s="39">
        <v>2</v>
      </c>
      <c r="E21" s="40" t="str">
        <f>VLOOKUP(D21,Справочник_товары[],2)</f>
        <v>Багет</v>
      </c>
      <c r="F21" s="39">
        <v>10</v>
      </c>
      <c r="G21" s="39">
        <f t="shared" si="0"/>
        <v>240</v>
      </c>
      <c r="H21" s="41">
        <f t="shared" si="1"/>
        <v>2400</v>
      </c>
      <c r="Q21" s="52" t="s">
        <v>72</v>
      </c>
    </row>
    <row r="22" spans="3:17" ht="18.75">
      <c r="C22" s="38">
        <v>44632</v>
      </c>
      <c r="D22" s="39">
        <v>2</v>
      </c>
      <c r="E22" s="40" t="str">
        <f>VLOOKUP(D22,Справочник_товары[],2)</f>
        <v>Багет</v>
      </c>
      <c r="F22" s="39">
        <v>4</v>
      </c>
      <c r="G22" s="39">
        <f t="shared" si="0"/>
        <v>240</v>
      </c>
      <c r="H22" s="41">
        <f t="shared" si="1"/>
        <v>960</v>
      </c>
      <c r="Q22" s="53" t="s">
        <v>73</v>
      </c>
    </row>
    <row r="23" spans="3:17" ht="18.75">
      <c r="C23" s="38">
        <v>44633</v>
      </c>
      <c r="D23" s="39">
        <v>2</v>
      </c>
      <c r="E23" s="40" t="str">
        <f>VLOOKUP(D23,Справочник_товары[],2)</f>
        <v>Багет</v>
      </c>
      <c r="F23" s="39">
        <v>2</v>
      </c>
      <c r="G23" s="39">
        <f t="shared" si="0"/>
        <v>240</v>
      </c>
      <c r="H23" s="41">
        <f t="shared" si="1"/>
        <v>480</v>
      </c>
    </row>
    <row r="24" spans="3:17" ht="18.75">
      <c r="C24" s="38">
        <v>44634</v>
      </c>
      <c r="D24" s="39">
        <v>2</v>
      </c>
      <c r="E24" s="40" t="str">
        <f>VLOOKUP(D24,Справочник_товары[],2)</f>
        <v>Багет</v>
      </c>
      <c r="F24" s="39">
        <v>2</v>
      </c>
      <c r="G24" s="39">
        <f t="shared" si="0"/>
        <v>240</v>
      </c>
      <c r="H24" s="41">
        <f t="shared" si="1"/>
        <v>480</v>
      </c>
    </row>
    <row r="25" spans="3:17" ht="18.75">
      <c r="C25" s="38">
        <v>44635</v>
      </c>
      <c r="D25" s="39">
        <v>2</v>
      </c>
      <c r="E25" s="40" t="str">
        <f>VLOOKUP(D25,Справочник_товары[],2)</f>
        <v>Багет</v>
      </c>
      <c r="F25" s="39">
        <v>4</v>
      </c>
      <c r="G25" s="39">
        <f t="shared" si="0"/>
        <v>240</v>
      </c>
      <c r="H25" s="41">
        <f t="shared" si="1"/>
        <v>960</v>
      </c>
    </row>
    <row r="26" spans="3:17" ht="18.75">
      <c r="C26" s="38">
        <v>44636</v>
      </c>
      <c r="D26" s="39">
        <v>2</v>
      </c>
      <c r="E26" s="40" t="str">
        <f>VLOOKUP(D26,Справочник_товары[],2)</f>
        <v>Багет</v>
      </c>
      <c r="F26" s="39">
        <v>10</v>
      </c>
      <c r="G26" s="39">
        <f t="shared" si="0"/>
        <v>240</v>
      </c>
      <c r="H26" s="41">
        <f t="shared" si="1"/>
        <v>2400</v>
      </c>
    </row>
    <row r="27" spans="3:17" ht="18.75">
      <c r="C27" s="38">
        <v>44637</v>
      </c>
      <c r="D27" s="39">
        <v>2</v>
      </c>
      <c r="E27" s="40" t="str">
        <f>VLOOKUP(D27,Справочник_товары[],2)</f>
        <v>Багет</v>
      </c>
      <c r="F27" s="39">
        <v>1</v>
      </c>
      <c r="G27" s="39">
        <f t="shared" si="0"/>
        <v>240</v>
      </c>
      <c r="H27" s="41">
        <f t="shared" si="1"/>
        <v>240</v>
      </c>
    </row>
    <row r="28" spans="3:17" ht="18.75">
      <c r="C28" s="38">
        <v>44638</v>
      </c>
      <c r="D28" s="39">
        <v>2</v>
      </c>
      <c r="E28" s="40" t="str">
        <f>VLOOKUP(D28,Справочник_товары[],2)</f>
        <v>Багет</v>
      </c>
      <c r="F28" s="39">
        <v>7</v>
      </c>
      <c r="G28" s="39">
        <f t="shared" si="0"/>
        <v>240</v>
      </c>
      <c r="H28" s="41">
        <f t="shared" si="1"/>
        <v>1680</v>
      </c>
    </row>
    <row r="29" spans="3:17" ht="18.75">
      <c r="C29" s="38">
        <v>44639</v>
      </c>
      <c r="D29" s="39">
        <v>2</v>
      </c>
      <c r="E29" s="40" t="str">
        <f>VLOOKUP(D29,Справочник_товары[],2)</f>
        <v>Багет</v>
      </c>
      <c r="F29" s="39">
        <v>5</v>
      </c>
      <c r="G29" s="39">
        <f t="shared" si="0"/>
        <v>240</v>
      </c>
      <c r="H29" s="41">
        <f t="shared" si="1"/>
        <v>1200</v>
      </c>
    </row>
    <row r="30" spans="3:17" ht="18.75">
      <c r="C30" s="38">
        <v>44640</v>
      </c>
      <c r="D30" s="39">
        <v>2</v>
      </c>
      <c r="E30" s="40" t="str">
        <f>VLOOKUP(D30,Справочник_товары[],2)</f>
        <v>Багет</v>
      </c>
      <c r="F30" s="39">
        <v>8</v>
      </c>
      <c r="G30" s="39">
        <f t="shared" si="0"/>
        <v>240</v>
      </c>
      <c r="H30" s="41">
        <f t="shared" si="1"/>
        <v>1920</v>
      </c>
    </row>
    <row r="31" spans="3:17" ht="18.75">
      <c r="C31" s="38">
        <v>44641</v>
      </c>
      <c r="D31" s="39">
        <v>2</v>
      </c>
      <c r="E31" s="40" t="str">
        <f>VLOOKUP(D31,Справочник_товары[],2)</f>
        <v>Багет</v>
      </c>
      <c r="F31" s="39">
        <v>4</v>
      </c>
      <c r="G31" s="39">
        <f t="shared" si="0"/>
        <v>240</v>
      </c>
      <c r="H31" s="41">
        <f t="shared" si="1"/>
        <v>960</v>
      </c>
    </row>
    <row r="32" spans="3:17" ht="18.75">
      <c r="C32" s="38">
        <v>44642</v>
      </c>
      <c r="D32" s="39">
        <v>2</v>
      </c>
      <c r="E32" s="40" t="str">
        <f>VLOOKUP(D32,Справочник_товары[],2)</f>
        <v>Багет</v>
      </c>
      <c r="F32" s="39">
        <v>7</v>
      </c>
      <c r="G32" s="39">
        <f t="shared" si="0"/>
        <v>240</v>
      </c>
      <c r="H32" s="41">
        <f t="shared" si="1"/>
        <v>1680</v>
      </c>
    </row>
    <row r="33" spans="3:8" ht="18.75">
      <c r="C33" s="38">
        <v>44643</v>
      </c>
      <c r="D33" s="39">
        <v>2</v>
      </c>
      <c r="E33" s="40" t="str">
        <f>VLOOKUP(D33,Справочник_товары[],2)</f>
        <v>Багет</v>
      </c>
      <c r="F33" s="39">
        <v>9</v>
      </c>
      <c r="G33" s="39">
        <f t="shared" si="0"/>
        <v>240</v>
      </c>
      <c r="H33" s="41">
        <f t="shared" si="1"/>
        <v>2160</v>
      </c>
    </row>
    <row r="34" spans="3:8" ht="18.75">
      <c r="C34" s="38">
        <v>44644</v>
      </c>
      <c r="D34" s="39">
        <v>2</v>
      </c>
      <c r="E34" s="40" t="str">
        <f>VLOOKUP(D34,Справочник_товары[],2)</f>
        <v>Багет</v>
      </c>
      <c r="F34" s="39">
        <v>5</v>
      </c>
      <c r="G34" s="39">
        <f t="shared" si="0"/>
        <v>240</v>
      </c>
      <c r="H34" s="41">
        <f t="shared" si="1"/>
        <v>1200</v>
      </c>
    </row>
    <row r="35" spans="3:8" ht="18.75">
      <c r="C35" s="38">
        <v>44645</v>
      </c>
      <c r="D35" s="39">
        <v>2</v>
      </c>
      <c r="E35" s="40" t="str">
        <f>VLOOKUP(D35,Справочник_товары[],2)</f>
        <v>Багет</v>
      </c>
      <c r="F35" s="39">
        <v>9</v>
      </c>
      <c r="G35" s="39">
        <f t="shared" si="0"/>
        <v>240</v>
      </c>
      <c r="H35" s="41">
        <f t="shared" si="1"/>
        <v>2160</v>
      </c>
    </row>
    <row r="36" spans="3:8" ht="18.75">
      <c r="C36" s="38">
        <v>44646</v>
      </c>
      <c r="D36" s="39">
        <v>2</v>
      </c>
      <c r="E36" s="40" t="str">
        <f>VLOOKUP(D36,Справочник_товары[],2)</f>
        <v>Багет</v>
      </c>
      <c r="F36" s="39">
        <v>2</v>
      </c>
      <c r="G36" s="39">
        <f t="shared" si="0"/>
        <v>240</v>
      </c>
      <c r="H36" s="41">
        <f t="shared" si="1"/>
        <v>480</v>
      </c>
    </row>
    <row r="37" spans="3:8" ht="18.75">
      <c r="C37" s="38">
        <v>44647</v>
      </c>
      <c r="D37" s="39">
        <v>2</v>
      </c>
      <c r="E37" s="40" t="str">
        <f>VLOOKUP(D37,Справочник_товары[],2)</f>
        <v>Багет</v>
      </c>
      <c r="F37" s="39">
        <v>5</v>
      </c>
      <c r="G37" s="39">
        <f t="shared" si="0"/>
        <v>240</v>
      </c>
      <c r="H37" s="41">
        <f t="shared" si="1"/>
        <v>1200</v>
      </c>
    </row>
    <row r="38" spans="3:8" ht="18.75">
      <c r="C38" s="38">
        <v>44648</v>
      </c>
      <c r="D38" s="39">
        <v>2</v>
      </c>
      <c r="E38" s="40" t="str">
        <f>VLOOKUP(D38,Справочник_товары[],2)</f>
        <v>Багет</v>
      </c>
      <c r="F38" s="39">
        <v>1</v>
      </c>
      <c r="G38" s="39">
        <f t="shared" si="0"/>
        <v>240</v>
      </c>
      <c r="H38" s="41">
        <f t="shared" si="1"/>
        <v>240</v>
      </c>
    </row>
    <row r="39" spans="3:8" ht="18.75">
      <c r="C39" s="38">
        <v>44649</v>
      </c>
      <c r="D39" s="39">
        <v>2</v>
      </c>
      <c r="E39" s="40" t="str">
        <f>VLOOKUP(D39,Справочник_товары[],2)</f>
        <v>Багет</v>
      </c>
      <c r="F39" s="39">
        <v>6</v>
      </c>
      <c r="G39" s="39">
        <f t="shared" si="0"/>
        <v>240</v>
      </c>
      <c r="H39" s="41">
        <f t="shared" si="1"/>
        <v>1440</v>
      </c>
    </row>
    <row r="40" spans="3:8" ht="18.75">
      <c r="C40" s="38">
        <v>44650</v>
      </c>
      <c r="D40" s="39">
        <v>2</v>
      </c>
      <c r="E40" s="40" t="str">
        <f>VLOOKUP(D40,Справочник_товары[],2)</f>
        <v>Багет</v>
      </c>
      <c r="F40" s="39">
        <v>3</v>
      </c>
      <c r="G40" s="39">
        <f t="shared" si="0"/>
        <v>240</v>
      </c>
      <c r="H40" s="41">
        <f t="shared" si="1"/>
        <v>720</v>
      </c>
    </row>
    <row r="41" spans="3:8" ht="18.75">
      <c r="C41" s="38">
        <v>44651</v>
      </c>
      <c r="D41" s="39">
        <v>2</v>
      </c>
      <c r="E41" s="40" t="str">
        <f>VLOOKUP(D41,Справочник_товары[],2)</f>
        <v>Багет</v>
      </c>
      <c r="F41" s="39">
        <v>5</v>
      </c>
      <c r="G41" s="39">
        <f t="shared" si="0"/>
        <v>240</v>
      </c>
      <c r="H41" s="41">
        <f t="shared" si="1"/>
        <v>1200</v>
      </c>
    </row>
    <row r="42" spans="3:8" ht="18.75">
      <c r="C42" s="38">
        <v>44652</v>
      </c>
      <c r="D42" s="39">
        <v>2</v>
      </c>
      <c r="E42" s="40" t="str">
        <f>VLOOKUP(D42,Справочник_товары[],2)</f>
        <v>Багет</v>
      </c>
      <c r="F42" s="39">
        <v>4</v>
      </c>
      <c r="G42" s="39">
        <f t="shared" si="0"/>
        <v>240</v>
      </c>
      <c r="H42" s="41">
        <f t="shared" si="1"/>
        <v>960</v>
      </c>
    </row>
    <row r="43" spans="3:8" ht="18.75">
      <c r="C43" s="38">
        <v>44653</v>
      </c>
      <c r="D43" s="39">
        <v>2</v>
      </c>
      <c r="E43" s="40" t="str">
        <f>VLOOKUP(D43,Справочник_товары[],2)</f>
        <v>Багет</v>
      </c>
      <c r="F43" s="39">
        <v>4</v>
      </c>
      <c r="G43" s="39">
        <f t="shared" si="0"/>
        <v>240</v>
      </c>
      <c r="H43" s="41">
        <f t="shared" si="1"/>
        <v>960</v>
      </c>
    </row>
    <row r="44" spans="3:8" ht="18.75">
      <c r="C44" s="38">
        <v>44654</v>
      </c>
      <c r="D44" s="39">
        <v>2</v>
      </c>
      <c r="E44" s="40" t="str">
        <f>VLOOKUP(D44,Справочник_товары[],2)</f>
        <v>Багет</v>
      </c>
      <c r="F44" s="39">
        <v>6</v>
      </c>
      <c r="G44" s="39">
        <f t="shared" si="0"/>
        <v>240</v>
      </c>
      <c r="H44" s="41">
        <f t="shared" si="1"/>
        <v>1440</v>
      </c>
    </row>
    <row r="45" spans="3:8" ht="18.75">
      <c r="C45" s="38">
        <v>44655</v>
      </c>
      <c r="D45" s="39">
        <v>2</v>
      </c>
      <c r="E45" s="40" t="str">
        <f>VLOOKUP(D45,Справочник_товары[],2)</f>
        <v>Багет</v>
      </c>
      <c r="F45" s="39">
        <v>10</v>
      </c>
      <c r="G45" s="39">
        <f t="shared" si="0"/>
        <v>240</v>
      </c>
      <c r="H45" s="41">
        <f t="shared" si="1"/>
        <v>2400</v>
      </c>
    </row>
    <row r="46" spans="3:8" ht="18.75">
      <c r="C46" s="38">
        <v>44656</v>
      </c>
      <c r="D46" s="39">
        <v>2</v>
      </c>
      <c r="E46" s="40" t="str">
        <f>VLOOKUP(D46,Справочник_товары[],2)</f>
        <v>Багет</v>
      </c>
      <c r="F46" s="39">
        <v>7</v>
      </c>
      <c r="G46" s="39">
        <f t="shared" si="0"/>
        <v>240</v>
      </c>
      <c r="H46" s="41">
        <f t="shared" si="1"/>
        <v>1680</v>
      </c>
    </row>
    <row r="47" spans="3:8" ht="18.75">
      <c r="C47" s="38">
        <v>44657</v>
      </c>
      <c r="D47" s="39">
        <v>2</v>
      </c>
      <c r="E47" s="40" t="str">
        <f>VLOOKUP(D47,Справочник_товары[],2)</f>
        <v>Багет</v>
      </c>
      <c r="F47" s="39">
        <v>1</v>
      </c>
      <c r="G47" s="39">
        <f t="shared" si="0"/>
        <v>240</v>
      </c>
      <c r="H47" s="41">
        <f t="shared" si="1"/>
        <v>240</v>
      </c>
    </row>
    <row r="48" spans="3:8" ht="18.75">
      <c r="C48" s="38">
        <v>44658</v>
      </c>
      <c r="D48" s="39">
        <v>2</v>
      </c>
      <c r="E48" s="40" t="str">
        <f>VLOOKUP(D48,Справочник_товары[],2)</f>
        <v>Багет</v>
      </c>
      <c r="F48" s="39">
        <v>7</v>
      </c>
      <c r="G48" s="39">
        <f t="shared" si="0"/>
        <v>240</v>
      </c>
      <c r="H48" s="41">
        <f t="shared" si="1"/>
        <v>1680</v>
      </c>
    </row>
    <row r="49" spans="3:8" ht="18.75">
      <c r="C49" s="38">
        <v>44659</v>
      </c>
      <c r="D49" s="39">
        <v>2</v>
      </c>
      <c r="E49" s="40" t="str">
        <f>VLOOKUP(D49,Справочник_товары[],2)</f>
        <v>Багет</v>
      </c>
      <c r="F49" s="39">
        <v>5</v>
      </c>
      <c r="G49" s="39">
        <f t="shared" si="0"/>
        <v>240</v>
      </c>
      <c r="H49" s="41">
        <f t="shared" si="1"/>
        <v>1200</v>
      </c>
    </row>
    <row r="50" spans="3:8" ht="18.75">
      <c r="C50" s="38">
        <v>44660</v>
      </c>
      <c r="D50" s="39">
        <v>2</v>
      </c>
      <c r="E50" s="40" t="str">
        <f>VLOOKUP(D50,Справочник_товары[],2)</f>
        <v>Багет</v>
      </c>
      <c r="F50" s="39">
        <v>5</v>
      </c>
      <c r="G50" s="39">
        <f t="shared" si="0"/>
        <v>240</v>
      </c>
      <c r="H50" s="41">
        <f t="shared" si="1"/>
        <v>1200</v>
      </c>
    </row>
    <row r="51" spans="3:8" ht="18.75">
      <c r="C51" s="38">
        <v>44661</v>
      </c>
      <c r="D51" s="39">
        <v>2</v>
      </c>
      <c r="E51" s="40" t="str">
        <f>VLOOKUP(D51,Справочник_товары[],2)</f>
        <v>Багет</v>
      </c>
      <c r="F51" s="39">
        <v>10</v>
      </c>
      <c r="G51" s="39">
        <f t="shared" si="0"/>
        <v>240</v>
      </c>
      <c r="H51" s="41">
        <f t="shared" si="1"/>
        <v>2400</v>
      </c>
    </row>
    <row r="52" spans="3:8" ht="18.75">
      <c r="C52" s="38">
        <v>44662</v>
      </c>
      <c r="D52" s="39">
        <v>2</v>
      </c>
      <c r="E52" s="40" t="str">
        <f>VLOOKUP(D52,Справочник_товары[],2)</f>
        <v>Багет</v>
      </c>
      <c r="F52" s="39">
        <v>1</v>
      </c>
      <c r="G52" s="39">
        <f t="shared" si="0"/>
        <v>240</v>
      </c>
      <c r="H52" s="41">
        <f t="shared" si="1"/>
        <v>240</v>
      </c>
    </row>
    <row r="53" spans="3:8" ht="18.75">
      <c r="C53" s="38">
        <v>44663</v>
      </c>
      <c r="D53" s="39">
        <v>2</v>
      </c>
      <c r="E53" s="40" t="str">
        <f>VLOOKUP(D53,Справочник_товары[],2)</f>
        <v>Багет</v>
      </c>
      <c r="F53" s="39">
        <v>1</v>
      </c>
      <c r="G53" s="39">
        <f t="shared" si="0"/>
        <v>240</v>
      </c>
      <c r="H53" s="41">
        <f t="shared" si="1"/>
        <v>240</v>
      </c>
    </row>
    <row r="54" spans="3:8" ht="18.75">
      <c r="C54" s="38">
        <v>44664</v>
      </c>
      <c r="D54" s="39">
        <v>2</v>
      </c>
      <c r="E54" s="40" t="str">
        <f>VLOOKUP(D54,Справочник_товары[],2)</f>
        <v>Багет</v>
      </c>
      <c r="F54" s="39">
        <v>2</v>
      </c>
      <c r="G54" s="39">
        <f t="shared" si="0"/>
        <v>240</v>
      </c>
      <c r="H54" s="41">
        <f t="shared" si="1"/>
        <v>480</v>
      </c>
    </row>
    <row r="55" spans="3:8" ht="18.75">
      <c r="C55" s="38">
        <v>44665</v>
      </c>
      <c r="D55" s="39">
        <v>2</v>
      </c>
      <c r="E55" s="40" t="str">
        <f>VLOOKUP(D55,Справочник_товары[],2)</f>
        <v>Багет</v>
      </c>
      <c r="F55" s="39">
        <v>9</v>
      </c>
      <c r="G55" s="39">
        <f t="shared" si="0"/>
        <v>240</v>
      </c>
      <c r="H55" s="41">
        <f t="shared" si="1"/>
        <v>2160</v>
      </c>
    </row>
    <row r="56" spans="3:8" ht="18.75">
      <c r="C56" s="38">
        <v>44666</v>
      </c>
      <c r="D56" s="39">
        <v>2</v>
      </c>
      <c r="E56" s="40" t="str">
        <f>VLOOKUP(D56,Справочник_товары[],2)</f>
        <v>Багет</v>
      </c>
      <c r="F56" s="39">
        <v>3</v>
      </c>
      <c r="G56" s="39">
        <f t="shared" si="0"/>
        <v>240</v>
      </c>
      <c r="H56" s="41">
        <f t="shared" si="1"/>
        <v>720</v>
      </c>
    </row>
    <row r="57" spans="3:8" ht="18.75">
      <c r="C57" s="38">
        <v>44667</v>
      </c>
      <c r="D57" s="39">
        <v>2</v>
      </c>
      <c r="E57" s="40" t="str">
        <f>VLOOKUP(D57,Справочник_товары[],2)</f>
        <v>Багет</v>
      </c>
      <c r="F57" s="39">
        <v>8</v>
      </c>
      <c r="G57" s="39">
        <f t="shared" si="0"/>
        <v>240</v>
      </c>
      <c r="H57" s="41">
        <f t="shared" si="1"/>
        <v>1920</v>
      </c>
    </row>
    <row r="58" spans="3:8" ht="18.75">
      <c r="C58" s="38">
        <v>44668</v>
      </c>
      <c r="D58" s="39">
        <v>2</v>
      </c>
      <c r="E58" s="40" t="str">
        <f>VLOOKUP(D58,Справочник_товары[],2)</f>
        <v>Багет</v>
      </c>
      <c r="F58" s="39">
        <v>2</v>
      </c>
      <c r="G58" s="39">
        <f t="shared" si="0"/>
        <v>240</v>
      </c>
      <c r="H58" s="41">
        <f t="shared" si="1"/>
        <v>480</v>
      </c>
    </row>
    <row r="59" spans="3:8" ht="18.75">
      <c r="C59" s="38">
        <v>44669</v>
      </c>
      <c r="D59" s="39">
        <v>2</v>
      </c>
      <c r="E59" s="40" t="str">
        <f>VLOOKUP(D59,Справочник_товары[],2)</f>
        <v>Багет</v>
      </c>
      <c r="F59" s="39">
        <v>4</v>
      </c>
      <c r="G59" s="39">
        <f t="shared" si="0"/>
        <v>240</v>
      </c>
      <c r="H59" s="41">
        <f t="shared" si="1"/>
        <v>960</v>
      </c>
    </row>
    <row r="60" spans="3:8" ht="18.75">
      <c r="C60" s="38">
        <v>44670</v>
      </c>
      <c r="D60" s="39">
        <v>2</v>
      </c>
      <c r="E60" s="40" t="str">
        <f>VLOOKUP(D60,Справочник_товары[],2)</f>
        <v>Багет</v>
      </c>
      <c r="F60" s="39">
        <v>1</v>
      </c>
      <c r="G60" s="39">
        <f t="shared" si="0"/>
        <v>240</v>
      </c>
      <c r="H60" s="41">
        <f t="shared" si="1"/>
        <v>240</v>
      </c>
    </row>
    <row r="61" spans="3:8" ht="18.75">
      <c r="C61" s="38">
        <v>44671</v>
      </c>
      <c r="D61" s="39">
        <v>2</v>
      </c>
      <c r="E61" s="40" t="str">
        <f>VLOOKUP(D61,Справочник_товары[],2)</f>
        <v>Багет</v>
      </c>
      <c r="F61" s="39">
        <v>1</v>
      </c>
      <c r="G61" s="39">
        <f t="shared" si="0"/>
        <v>240</v>
      </c>
      <c r="H61" s="41">
        <f t="shared" si="1"/>
        <v>240</v>
      </c>
    </row>
    <row r="62" spans="3:8" ht="18.75">
      <c r="C62" s="38">
        <v>44672</v>
      </c>
      <c r="D62" s="39">
        <v>2</v>
      </c>
      <c r="E62" s="40" t="str">
        <f>VLOOKUP(D62,Справочник_товары[],2)</f>
        <v>Багет</v>
      </c>
      <c r="F62" s="39">
        <v>8</v>
      </c>
      <c r="G62" s="39">
        <f t="shared" si="0"/>
        <v>240</v>
      </c>
      <c r="H62" s="41">
        <f t="shared" si="1"/>
        <v>1920</v>
      </c>
    </row>
    <row r="63" spans="3:8" ht="18.75">
      <c r="C63" s="38">
        <v>44673</v>
      </c>
      <c r="D63" s="39">
        <v>2</v>
      </c>
      <c r="E63" s="40" t="str">
        <f>VLOOKUP(D63,Справочник_товары[],2)</f>
        <v>Багет</v>
      </c>
      <c r="F63" s="39">
        <v>4</v>
      </c>
      <c r="G63" s="39">
        <f t="shared" si="0"/>
        <v>240</v>
      </c>
      <c r="H63" s="41">
        <f t="shared" si="1"/>
        <v>960</v>
      </c>
    </row>
    <row r="64" spans="3:8" ht="18.75">
      <c r="C64" s="38">
        <v>44674</v>
      </c>
      <c r="D64" s="39">
        <v>2</v>
      </c>
      <c r="E64" s="40" t="str">
        <f>VLOOKUP(D64,Справочник_товары[],2)</f>
        <v>Багет</v>
      </c>
      <c r="F64" s="39">
        <v>9</v>
      </c>
      <c r="G64" s="39">
        <f t="shared" si="0"/>
        <v>240</v>
      </c>
      <c r="H64" s="41">
        <f t="shared" si="1"/>
        <v>2160</v>
      </c>
    </row>
    <row r="65" spans="3:8" ht="18.75">
      <c r="C65" s="38">
        <v>44675</v>
      </c>
      <c r="D65" s="39">
        <v>2</v>
      </c>
      <c r="E65" s="40" t="str">
        <f>VLOOKUP(D65,Справочник_товары[],2)</f>
        <v>Багет</v>
      </c>
      <c r="F65" s="39">
        <v>3</v>
      </c>
      <c r="G65" s="39">
        <f t="shared" si="0"/>
        <v>240</v>
      </c>
      <c r="H65" s="41">
        <f t="shared" si="1"/>
        <v>720</v>
      </c>
    </row>
    <row r="66" spans="3:8" ht="18.75">
      <c r="C66" s="38">
        <v>44676</v>
      </c>
      <c r="D66" s="39">
        <v>2</v>
      </c>
      <c r="E66" s="40" t="str">
        <f>VLOOKUP(D66,Справочник_товары[],2)</f>
        <v>Багет</v>
      </c>
      <c r="F66" s="39">
        <v>6</v>
      </c>
      <c r="G66" s="39">
        <f t="shared" si="0"/>
        <v>240</v>
      </c>
      <c r="H66" s="41">
        <f t="shared" si="1"/>
        <v>1440</v>
      </c>
    </row>
    <row r="67" spans="3:8" ht="18.75">
      <c r="C67" s="38">
        <v>44677</v>
      </c>
      <c r="D67" s="39">
        <v>2</v>
      </c>
      <c r="E67" s="40" t="str">
        <f>VLOOKUP(D67,Справочник_товары[],2)</f>
        <v>Багет</v>
      </c>
      <c r="F67" s="39">
        <v>5</v>
      </c>
      <c r="G67" s="39">
        <f t="shared" si="0"/>
        <v>240</v>
      </c>
      <c r="H67" s="41">
        <f t="shared" si="1"/>
        <v>1200</v>
      </c>
    </row>
    <row r="68" spans="3:8" ht="18.75">
      <c r="C68" s="38">
        <v>44678</v>
      </c>
      <c r="D68" s="39">
        <v>2</v>
      </c>
      <c r="E68" s="40" t="str">
        <f>VLOOKUP(D68,Справочник_товары[],2)</f>
        <v>Багет</v>
      </c>
      <c r="F68" s="39">
        <v>8</v>
      </c>
      <c r="G68" s="39">
        <f t="shared" si="0"/>
        <v>240</v>
      </c>
      <c r="H68" s="41">
        <f t="shared" si="1"/>
        <v>1920</v>
      </c>
    </row>
    <row r="69" spans="3:8" ht="18.75">
      <c r="C69" s="38">
        <v>44679</v>
      </c>
      <c r="D69" s="39">
        <v>2</v>
      </c>
      <c r="E69" s="40" t="str">
        <f>VLOOKUP(D69,Справочник_товары[],2)</f>
        <v>Багет</v>
      </c>
      <c r="F69" s="39">
        <v>6</v>
      </c>
      <c r="G69" s="39">
        <f t="shared" si="0"/>
        <v>240</v>
      </c>
      <c r="H69" s="41">
        <f t="shared" si="1"/>
        <v>1440</v>
      </c>
    </row>
    <row r="70" spans="3:8" ht="18.75">
      <c r="C70" s="38">
        <v>44691</v>
      </c>
      <c r="D70" s="42">
        <v>9</v>
      </c>
      <c r="E70" s="43" t="str">
        <f>VLOOKUP(D70,Справочник_товары[],2)</f>
        <v>Булочка с корицей</v>
      </c>
      <c r="F70" s="42"/>
      <c r="G70" s="42">
        <f t="shared" si="0"/>
        <v>20</v>
      </c>
      <c r="H70" s="44">
        <f t="shared" si="1"/>
        <v>0</v>
      </c>
    </row>
    <row r="71" spans="3:8" ht="18.75">
      <c r="C71" s="38">
        <v>44692</v>
      </c>
      <c r="D71" s="42">
        <v>9</v>
      </c>
      <c r="E71" s="43" t="str">
        <f>VLOOKUP(D71,Справочник_товары[],2)</f>
        <v>Булочка с корицей</v>
      </c>
      <c r="F71" s="42"/>
      <c r="G71" s="42">
        <f t="shared" si="0"/>
        <v>20</v>
      </c>
      <c r="H71" s="44">
        <f t="shared" si="1"/>
        <v>0</v>
      </c>
    </row>
    <row r="72" spans="3:8" ht="18.75">
      <c r="C72" s="38">
        <v>44693</v>
      </c>
      <c r="D72" s="42">
        <v>9</v>
      </c>
      <c r="E72" s="43" t="str">
        <f>VLOOKUP(D72,Справочник_товары[],2)</f>
        <v>Булочка с корицей</v>
      </c>
      <c r="F72" s="42"/>
      <c r="G72" s="42">
        <f t="shared" si="0"/>
        <v>20</v>
      </c>
      <c r="H72" s="44">
        <f t="shared" si="1"/>
        <v>0</v>
      </c>
    </row>
    <row r="73" spans="3:8" ht="18.75">
      <c r="C73" s="38">
        <v>44694</v>
      </c>
      <c r="D73" s="42">
        <v>9</v>
      </c>
      <c r="E73" s="43" t="str">
        <f>VLOOKUP(D73,Справочник_товары[],2)</f>
        <v>Булочка с корицей</v>
      </c>
      <c r="F73" s="42"/>
      <c r="G73" s="42">
        <f t="shared" si="0"/>
        <v>20</v>
      </c>
      <c r="H73" s="44">
        <f t="shared" si="1"/>
        <v>0</v>
      </c>
    </row>
    <row r="74" spans="3:8" ht="18.75">
      <c r="C74" s="38">
        <v>44695</v>
      </c>
      <c r="D74" s="42">
        <v>9</v>
      </c>
      <c r="E74" s="43" t="str">
        <f>VLOOKUP(D74,Справочник_товары[],2)</f>
        <v>Булочка с корицей</v>
      </c>
      <c r="F74" s="42"/>
      <c r="G74" s="42">
        <f t="shared" si="0"/>
        <v>20</v>
      </c>
      <c r="H74" s="44">
        <f t="shared" si="1"/>
        <v>0</v>
      </c>
    </row>
    <row r="75" spans="3:8" ht="18.75">
      <c r="C75" s="38">
        <v>44696</v>
      </c>
      <c r="D75" s="42">
        <v>9</v>
      </c>
      <c r="E75" s="43" t="str">
        <f>VLOOKUP(D75,Справочник_товары[],2)</f>
        <v>Булочка с корицей</v>
      </c>
      <c r="F75" s="42"/>
      <c r="G75" s="42">
        <f t="shared" si="0"/>
        <v>20</v>
      </c>
      <c r="H75" s="44">
        <f t="shared" si="1"/>
        <v>0</v>
      </c>
    </row>
    <row r="76" spans="3:8" ht="18.75">
      <c r="C76" s="38">
        <v>44697</v>
      </c>
      <c r="D76" s="42">
        <v>9</v>
      </c>
      <c r="E76" s="43" t="str">
        <f>VLOOKUP(D76,Справочник_товары[],2)</f>
        <v>Булочка с корицей</v>
      </c>
      <c r="F76" s="42"/>
      <c r="G76" s="42">
        <f t="shared" ref="G76:G139" si="2" xml:space="preserve"> VLOOKUP(D76, абу,4) * (1 + VLOOKUP(D76, абу,5))</f>
        <v>20</v>
      </c>
      <c r="H76" s="44">
        <f t="shared" ref="H76:H139" si="3">F76*G76</f>
        <v>0</v>
      </c>
    </row>
    <row r="77" spans="3:8" ht="18.75">
      <c r="C77" s="38">
        <v>44698</v>
      </c>
      <c r="D77" s="42">
        <v>9</v>
      </c>
      <c r="E77" s="43" t="str">
        <f>VLOOKUP(D77,Справочник_товары[],2)</f>
        <v>Булочка с корицей</v>
      </c>
      <c r="F77" s="42"/>
      <c r="G77" s="42">
        <f t="shared" si="2"/>
        <v>20</v>
      </c>
      <c r="H77" s="44">
        <f t="shared" si="3"/>
        <v>0</v>
      </c>
    </row>
    <row r="78" spans="3:8" ht="18.75">
      <c r="C78" s="38">
        <v>44492</v>
      </c>
      <c r="D78" s="39">
        <v>3</v>
      </c>
      <c r="E78" s="40" t="str">
        <f>VLOOKUP(D78,Справочник_товары[],2)</f>
        <v>Булочка с маком</v>
      </c>
      <c r="F78" s="39">
        <v>6</v>
      </c>
      <c r="G78" s="39">
        <f t="shared" si="2"/>
        <v>165</v>
      </c>
      <c r="H78" s="41">
        <f t="shared" si="3"/>
        <v>990</v>
      </c>
    </row>
    <row r="79" spans="3:8" ht="18.75">
      <c r="C79" s="38">
        <v>44493</v>
      </c>
      <c r="D79" s="39">
        <v>3</v>
      </c>
      <c r="E79" s="40" t="str">
        <f>VLOOKUP(D79,Справочник_товары[],2)</f>
        <v>Булочка с маком</v>
      </c>
      <c r="F79" s="39">
        <v>8</v>
      </c>
      <c r="G79" s="39">
        <f t="shared" si="2"/>
        <v>165</v>
      </c>
      <c r="H79" s="41">
        <f t="shared" si="3"/>
        <v>1320</v>
      </c>
    </row>
    <row r="80" spans="3:8" ht="18.75">
      <c r="C80" s="38">
        <v>44494</v>
      </c>
      <c r="D80" s="39">
        <v>3</v>
      </c>
      <c r="E80" s="40" t="str">
        <f>VLOOKUP(D80,Справочник_товары[],2)</f>
        <v>Булочка с маком</v>
      </c>
      <c r="F80" s="39">
        <v>4</v>
      </c>
      <c r="G80" s="39">
        <f t="shared" si="2"/>
        <v>165</v>
      </c>
      <c r="H80" s="41">
        <f t="shared" si="3"/>
        <v>660</v>
      </c>
    </row>
    <row r="81" spans="3:8" ht="18.75">
      <c r="C81" s="38">
        <v>44495</v>
      </c>
      <c r="D81" s="39">
        <v>3</v>
      </c>
      <c r="E81" s="40" t="str">
        <f>VLOOKUP(D81,Справочник_товары[],2)</f>
        <v>Булочка с маком</v>
      </c>
      <c r="F81" s="39">
        <v>10</v>
      </c>
      <c r="G81" s="39">
        <f t="shared" si="2"/>
        <v>165</v>
      </c>
      <c r="H81" s="41">
        <f t="shared" si="3"/>
        <v>1650</v>
      </c>
    </row>
    <row r="82" spans="3:8" ht="18.75">
      <c r="C82" s="38">
        <v>44496</v>
      </c>
      <c r="D82" s="39">
        <v>3</v>
      </c>
      <c r="E82" s="40" t="str">
        <f>VLOOKUP(D82,Справочник_товары[],2)</f>
        <v>Булочка с маком</v>
      </c>
      <c r="F82" s="39">
        <v>1</v>
      </c>
      <c r="G82" s="39">
        <f t="shared" si="2"/>
        <v>165</v>
      </c>
      <c r="H82" s="41">
        <f t="shared" si="3"/>
        <v>165</v>
      </c>
    </row>
    <row r="83" spans="3:8" ht="18.75">
      <c r="C83" s="38">
        <v>44497</v>
      </c>
      <c r="D83" s="39">
        <v>3</v>
      </c>
      <c r="E83" s="40" t="str">
        <f>VLOOKUP(D83,Справочник_товары[],2)</f>
        <v>Булочка с маком</v>
      </c>
      <c r="F83" s="39">
        <v>8</v>
      </c>
      <c r="G83" s="39">
        <f t="shared" si="2"/>
        <v>165</v>
      </c>
      <c r="H83" s="41">
        <f t="shared" si="3"/>
        <v>1320</v>
      </c>
    </row>
    <row r="84" spans="3:8" ht="18.75">
      <c r="C84" s="38">
        <v>44498</v>
      </c>
      <c r="D84" s="39">
        <v>3</v>
      </c>
      <c r="E84" s="40" t="str">
        <f>VLOOKUP(D84,Справочник_товары[],2)</f>
        <v>Булочка с маком</v>
      </c>
      <c r="F84" s="39">
        <v>8</v>
      </c>
      <c r="G84" s="39">
        <f t="shared" si="2"/>
        <v>165</v>
      </c>
      <c r="H84" s="41">
        <f t="shared" si="3"/>
        <v>1320</v>
      </c>
    </row>
    <row r="85" spans="3:8" ht="18.75">
      <c r="C85" s="38">
        <v>44499</v>
      </c>
      <c r="D85" s="39">
        <v>3</v>
      </c>
      <c r="E85" s="40" t="str">
        <f>VLOOKUP(D85,Справочник_товары[],2)</f>
        <v>Булочка с маком</v>
      </c>
      <c r="F85" s="39">
        <v>4</v>
      </c>
      <c r="G85" s="39">
        <f t="shared" si="2"/>
        <v>165</v>
      </c>
      <c r="H85" s="41">
        <f t="shared" si="3"/>
        <v>660</v>
      </c>
    </row>
    <row r="86" spans="3:8" ht="18.75">
      <c r="C86" s="38">
        <v>44500</v>
      </c>
      <c r="D86" s="39">
        <v>3</v>
      </c>
      <c r="E86" s="40" t="str">
        <f>VLOOKUP(D86,Справочник_товары[],2)</f>
        <v>Булочка с маком</v>
      </c>
      <c r="F86" s="39">
        <v>5</v>
      </c>
      <c r="G86" s="39">
        <f t="shared" si="2"/>
        <v>165</v>
      </c>
      <c r="H86" s="41">
        <f t="shared" si="3"/>
        <v>825</v>
      </c>
    </row>
    <row r="87" spans="3:8" ht="18.75">
      <c r="C87" s="38">
        <v>44501</v>
      </c>
      <c r="D87" s="39">
        <v>3</v>
      </c>
      <c r="E87" s="40" t="str">
        <f>VLOOKUP(D87,Справочник_товары[],2)</f>
        <v>Булочка с маком</v>
      </c>
      <c r="F87" s="39">
        <v>6</v>
      </c>
      <c r="G87" s="39">
        <f t="shared" si="2"/>
        <v>165</v>
      </c>
      <c r="H87" s="41">
        <f t="shared" si="3"/>
        <v>990</v>
      </c>
    </row>
    <row r="88" spans="3:8" ht="18.75">
      <c r="C88" s="38">
        <v>44502</v>
      </c>
      <c r="D88" s="39">
        <v>3</v>
      </c>
      <c r="E88" s="40" t="str">
        <f>VLOOKUP(D88,Справочник_товары[],2)</f>
        <v>Булочка с маком</v>
      </c>
      <c r="F88" s="39">
        <v>1</v>
      </c>
      <c r="G88" s="39">
        <f t="shared" si="2"/>
        <v>165</v>
      </c>
      <c r="H88" s="41">
        <f t="shared" si="3"/>
        <v>165</v>
      </c>
    </row>
    <row r="89" spans="3:8" ht="18.75">
      <c r="C89" s="38">
        <v>44503</v>
      </c>
      <c r="D89" s="39">
        <v>3</v>
      </c>
      <c r="E89" s="40" t="str">
        <f>VLOOKUP(D89,Справочник_товары[],2)</f>
        <v>Булочка с маком</v>
      </c>
      <c r="F89" s="39">
        <v>6</v>
      </c>
      <c r="G89" s="39">
        <f t="shared" si="2"/>
        <v>165</v>
      </c>
      <c r="H89" s="41">
        <f t="shared" si="3"/>
        <v>990</v>
      </c>
    </row>
    <row r="90" spans="3:8" ht="18.75">
      <c r="C90" s="38">
        <v>44504</v>
      </c>
      <c r="D90" s="39">
        <v>3</v>
      </c>
      <c r="E90" s="40" t="str">
        <f>VLOOKUP(D90,Справочник_товары[],2)</f>
        <v>Булочка с маком</v>
      </c>
      <c r="F90" s="39">
        <v>8</v>
      </c>
      <c r="G90" s="39">
        <f t="shared" si="2"/>
        <v>165</v>
      </c>
      <c r="H90" s="41">
        <f t="shared" si="3"/>
        <v>1320</v>
      </c>
    </row>
    <row r="91" spans="3:8" ht="18.75">
      <c r="C91" s="38">
        <v>44505</v>
      </c>
      <c r="D91" s="39">
        <v>3</v>
      </c>
      <c r="E91" s="40" t="str">
        <f>VLOOKUP(D91,Справочник_товары[],2)</f>
        <v>Булочка с маком</v>
      </c>
      <c r="F91" s="39">
        <v>8</v>
      </c>
      <c r="G91" s="39">
        <f t="shared" si="2"/>
        <v>165</v>
      </c>
      <c r="H91" s="41">
        <f t="shared" si="3"/>
        <v>1320</v>
      </c>
    </row>
    <row r="92" spans="3:8" ht="18.75">
      <c r="C92" s="38">
        <v>44506</v>
      </c>
      <c r="D92" s="39">
        <v>3</v>
      </c>
      <c r="E92" s="40" t="str">
        <f>VLOOKUP(D92,Справочник_товары[],2)</f>
        <v>Булочка с маком</v>
      </c>
      <c r="F92" s="39">
        <v>6</v>
      </c>
      <c r="G92" s="39">
        <f t="shared" si="2"/>
        <v>165</v>
      </c>
      <c r="H92" s="41">
        <f t="shared" si="3"/>
        <v>990</v>
      </c>
    </row>
    <row r="93" spans="3:8" ht="18.75">
      <c r="C93" s="38">
        <v>44507</v>
      </c>
      <c r="D93" s="39">
        <v>3</v>
      </c>
      <c r="E93" s="40" t="str">
        <f>VLOOKUP(D93,Справочник_товары[],2)</f>
        <v>Булочка с маком</v>
      </c>
      <c r="F93" s="39">
        <v>2</v>
      </c>
      <c r="G93" s="39">
        <f t="shared" si="2"/>
        <v>165</v>
      </c>
      <c r="H93" s="41">
        <f t="shared" si="3"/>
        <v>330</v>
      </c>
    </row>
    <row r="94" spans="3:8" ht="18.75">
      <c r="C94" s="38">
        <v>44508</v>
      </c>
      <c r="D94" s="39">
        <v>3</v>
      </c>
      <c r="E94" s="40" t="str">
        <f>VLOOKUP(D94,Справочник_товары[],2)</f>
        <v>Булочка с маком</v>
      </c>
      <c r="F94" s="39">
        <v>10</v>
      </c>
      <c r="G94" s="39">
        <f t="shared" si="2"/>
        <v>165</v>
      </c>
      <c r="H94" s="41">
        <f t="shared" si="3"/>
        <v>1650</v>
      </c>
    </row>
    <row r="95" spans="3:8" ht="18.75">
      <c r="C95" s="38">
        <v>44509</v>
      </c>
      <c r="D95" s="39">
        <v>3</v>
      </c>
      <c r="E95" s="40" t="str">
        <f>VLOOKUP(D95,Справочник_товары[],2)</f>
        <v>Булочка с маком</v>
      </c>
      <c r="F95" s="39">
        <v>7</v>
      </c>
      <c r="G95" s="39">
        <f t="shared" si="2"/>
        <v>165</v>
      </c>
      <c r="H95" s="41">
        <f t="shared" si="3"/>
        <v>1155</v>
      </c>
    </row>
    <row r="96" spans="3:8" ht="18.75">
      <c r="C96" s="38">
        <v>44510</v>
      </c>
      <c r="D96" s="39">
        <v>3</v>
      </c>
      <c r="E96" s="40" t="str">
        <f>VLOOKUP(D96,Справочник_товары[],2)</f>
        <v>Булочка с маком</v>
      </c>
      <c r="F96" s="39">
        <v>9</v>
      </c>
      <c r="G96" s="39">
        <f t="shared" si="2"/>
        <v>165</v>
      </c>
      <c r="H96" s="41">
        <f t="shared" si="3"/>
        <v>1485</v>
      </c>
    </row>
    <row r="97" spans="3:8" ht="18.75">
      <c r="C97" s="38">
        <v>44511</v>
      </c>
      <c r="D97" s="39">
        <v>3</v>
      </c>
      <c r="E97" s="40" t="str">
        <f>VLOOKUP(D97,Справочник_товары[],2)</f>
        <v>Булочка с маком</v>
      </c>
      <c r="F97" s="39">
        <v>1</v>
      </c>
      <c r="G97" s="39">
        <f t="shared" si="2"/>
        <v>165</v>
      </c>
      <c r="H97" s="41">
        <f t="shared" si="3"/>
        <v>165</v>
      </c>
    </row>
    <row r="98" spans="3:8" ht="18.75">
      <c r="C98" s="38">
        <v>44512</v>
      </c>
      <c r="D98" s="39">
        <v>3</v>
      </c>
      <c r="E98" s="40" t="str">
        <f>VLOOKUP(D98,Справочник_товары[],2)</f>
        <v>Булочка с маком</v>
      </c>
      <c r="F98" s="39">
        <v>1</v>
      </c>
      <c r="G98" s="39">
        <f t="shared" si="2"/>
        <v>165</v>
      </c>
      <c r="H98" s="41">
        <f t="shared" si="3"/>
        <v>165</v>
      </c>
    </row>
    <row r="99" spans="3:8" ht="18.75">
      <c r="C99" s="38">
        <v>44513</v>
      </c>
      <c r="D99" s="39">
        <v>3</v>
      </c>
      <c r="E99" s="40" t="str">
        <f>VLOOKUP(D99,Справочник_товары[],2)</f>
        <v>Булочка с маком</v>
      </c>
      <c r="F99" s="39">
        <v>8</v>
      </c>
      <c r="G99" s="39">
        <f t="shared" si="2"/>
        <v>165</v>
      </c>
      <c r="H99" s="41">
        <f t="shared" si="3"/>
        <v>1320</v>
      </c>
    </row>
    <row r="100" spans="3:8" ht="18.75">
      <c r="C100" s="38">
        <v>44514</v>
      </c>
      <c r="D100" s="39">
        <v>3</v>
      </c>
      <c r="E100" s="40" t="str">
        <f>VLOOKUP(D100,Справочник_товары[],2)</f>
        <v>Булочка с маком</v>
      </c>
      <c r="F100" s="39">
        <v>5</v>
      </c>
      <c r="G100" s="39">
        <f t="shared" si="2"/>
        <v>165</v>
      </c>
      <c r="H100" s="41">
        <f t="shared" si="3"/>
        <v>825</v>
      </c>
    </row>
    <row r="101" spans="3:8" ht="18.75">
      <c r="C101" s="38">
        <v>44515</v>
      </c>
      <c r="D101" s="39">
        <v>3</v>
      </c>
      <c r="E101" s="40" t="str">
        <f>VLOOKUP(D101,Справочник_товары[],2)</f>
        <v>Булочка с маком</v>
      </c>
      <c r="F101" s="39">
        <v>8</v>
      </c>
      <c r="G101" s="39">
        <f t="shared" si="2"/>
        <v>165</v>
      </c>
      <c r="H101" s="41">
        <f t="shared" si="3"/>
        <v>1320</v>
      </c>
    </row>
    <row r="102" spans="3:8" ht="18.75">
      <c r="C102" s="38">
        <v>44516</v>
      </c>
      <c r="D102" s="39">
        <v>3</v>
      </c>
      <c r="E102" s="40" t="str">
        <f>VLOOKUP(D102,Справочник_товары[],2)</f>
        <v>Булочка с маком</v>
      </c>
      <c r="F102" s="39">
        <v>2</v>
      </c>
      <c r="G102" s="39">
        <f t="shared" si="2"/>
        <v>165</v>
      </c>
      <c r="H102" s="41">
        <f t="shared" si="3"/>
        <v>330</v>
      </c>
    </row>
    <row r="103" spans="3:8" ht="18.75">
      <c r="C103" s="38">
        <v>44517</v>
      </c>
      <c r="D103" s="39">
        <v>3</v>
      </c>
      <c r="E103" s="40" t="str">
        <f>VLOOKUP(D103,Справочник_товары[],2)</f>
        <v>Булочка с маком</v>
      </c>
      <c r="F103" s="39">
        <v>5</v>
      </c>
      <c r="G103" s="39">
        <f t="shared" si="2"/>
        <v>165</v>
      </c>
      <c r="H103" s="41">
        <f t="shared" si="3"/>
        <v>825</v>
      </c>
    </row>
    <row r="104" spans="3:8" ht="18.75">
      <c r="C104" s="38">
        <v>44518</v>
      </c>
      <c r="D104" s="39">
        <v>3</v>
      </c>
      <c r="E104" s="40" t="str">
        <f>VLOOKUP(D104,Справочник_товары[],2)</f>
        <v>Булочка с маком</v>
      </c>
      <c r="F104" s="39">
        <v>3</v>
      </c>
      <c r="G104" s="39">
        <f t="shared" si="2"/>
        <v>165</v>
      </c>
      <c r="H104" s="41">
        <f t="shared" si="3"/>
        <v>495</v>
      </c>
    </row>
    <row r="105" spans="3:8" ht="18.75">
      <c r="C105" s="38">
        <v>44519</v>
      </c>
      <c r="D105" s="39">
        <v>3</v>
      </c>
      <c r="E105" s="40" t="str">
        <f>VLOOKUP(D105,Справочник_товары[],2)</f>
        <v>Булочка с маком</v>
      </c>
      <c r="F105" s="39">
        <v>8</v>
      </c>
      <c r="G105" s="39">
        <f t="shared" si="2"/>
        <v>165</v>
      </c>
      <c r="H105" s="41">
        <f t="shared" si="3"/>
        <v>1320</v>
      </c>
    </row>
    <row r="106" spans="3:8" ht="18.75">
      <c r="C106" s="38">
        <v>44520</v>
      </c>
      <c r="D106" s="39">
        <v>3</v>
      </c>
      <c r="E106" s="40" t="str">
        <f>VLOOKUP(D106,Справочник_товары[],2)</f>
        <v>Булочка с маком</v>
      </c>
      <c r="F106" s="39">
        <v>5</v>
      </c>
      <c r="G106" s="39">
        <f t="shared" si="2"/>
        <v>165</v>
      </c>
      <c r="H106" s="41">
        <f t="shared" si="3"/>
        <v>825</v>
      </c>
    </row>
    <row r="107" spans="3:8" ht="18.75">
      <c r="C107" s="38">
        <v>44521</v>
      </c>
      <c r="D107" s="39">
        <v>3</v>
      </c>
      <c r="E107" s="40" t="str">
        <f>VLOOKUP(D107,Справочник_товары[],2)</f>
        <v>Булочка с маком</v>
      </c>
      <c r="F107" s="39">
        <v>6</v>
      </c>
      <c r="G107" s="39">
        <f t="shared" si="2"/>
        <v>165</v>
      </c>
      <c r="H107" s="41">
        <f t="shared" si="3"/>
        <v>990</v>
      </c>
    </row>
    <row r="108" spans="3:8" ht="18.75">
      <c r="C108" s="38">
        <v>44522</v>
      </c>
      <c r="D108" s="39">
        <v>3</v>
      </c>
      <c r="E108" s="40" t="str">
        <f>VLOOKUP(D108,Справочник_товары[],2)</f>
        <v>Булочка с маком</v>
      </c>
      <c r="F108" s="39">
        <v>7</v>
      </c>
      <c r="G108" s="39">
        <f t="shared" si="2"/>
        <v>165</v>
      </c>
      <c r="H108" s="41">
        <f t="shared" si="3"/>
        <v>1155</v>
      </c>
    </row>
    <row r="109" spans="3:8" ht="18.75">
      <c r="C109" s="38">
        <v>44523</v>
      </c>
      <c r="D109" s="39">
        <v>3</v>
      </c>
      <c r="E109" s="40" t="str">
        <f>VLOOKUP(D109,Справочник_товары[],2)</f>
        <v>Булочка с маком</v>
      </c>
      <c r="F109" s="39">
        <v>3</v>
      </c>
      <c r="G109" s="39">
        <f t="shared" si="2"/>
        <v>165</v>
      </c>
      <c r="H109" s="41">
        <f t="shared" si="3"/>
        <v>495</v>
      </c>
    </row>
    <row r="110" spans="3:8" ht="18.75">
      <c r="C110" s="38">
        <v>44524</v>
      </c>
      <c r="D110" s="39">
        <v>3</v>
      </c>
      <c r="E110" s="40" t="str">
        <f>VLOOKUP(D110,Справочник_товары[],2)</f>
        <v>Булочка с маком</v>
      </c>
      <c r="F110" s="39">
        <v>7</v>
      </c>
      <c r="G110" s="39">
        <f t="shared" si="2"/>
        <v>165</v>
      </c>
      <c r="H110" s="41">
        <f t="shared" si="3"/>
        <v>1155</v>
      </c>
    </row>
    <row r="111" spans="3:8" ht="18.75">
      <c r="C111" s="38">
        <v>44525</v>
      </c>
      <c r="D111" s="39">
        <v>3</v>
      </c>
      <c r="E111" s="40" t="str">
        <f>VLOOKUP(D111,Справочник_товары[],2)</f>
        <v>Булочка с маком</v>
      </c>
      <c r="F111" s="39">
        <v>5</v>
      </c>
      <c r="G111" s="39">
        <f t="shared" si="2"/>
        <v>165</v>
      </c>
      <c r="H111" s="41">
        <f t="shared" si="3"/>
        <v>825</v>
      </c>
    </row>
    <row r="112" spans="3:8" ht="18.75">
      <c r="C112" s="38">
        <v>44526</v>
      </c>
      <c r="D112" s="39">
        <v>3</v>
      </c>
      <c r="E112" s="40" t="str">
        <f>VLOOKUP(D112,Справочник_товары[],2)</f>
        <v>Булочка с маком</v>
      </c>
      <c r="F112" s="39">
        <v>4</v>
      </c>
      <c r="G112" s="39">
        <f t="shared" si="2"/>
        <v>165</v>
      </c>
      <c r="H112" s="41">
        <f t="shared" si="3"/>
        <v>660</v>
      </c>
    </row>
    <row r="113" spans="3:8" ht="18.75">
      <c r="C113" s="38">
        <v>44527</v>
      </c>
      <c r="D113" s="39">
        <v>3</v>
      </c>
      <c r="E113" s="40" t="str">
        <f>VLOOKUP(D113,Справочник_товары[],2)</f>
        <v>Булочка с маком</v>
      </c>
      <c r="F113" s="39">
        <v>4</v>
      </c>
      <c r="G113" s="39">
        <f t="shared" si="2"/>
        <v>165</v>
      </c>
      <c r="H113" s="41">
        <f t="shared" si="3"/>
        <v>660</v>
      </c>
    </row>
    <row r="114" spans="3:8" ht="18.75">
      <c r="C114" s="38">
        <v>44528</v>
      </c>
      <c r="D114" s="39">
        <v>3</v>
      </c>
      <c r="E114" s="40" t="str">
        <f>VLOOKUP(D114,Справочник_товары[],2)</f>
        <v>Булочка с маком</v>
      </c>
      <c r="F114" s="39">
        <v>2</v>
      </c>
      <c r="G114" s="39">
        <f t="shared" si="2"/>
        <v>165</v>
      </c>
      <c r="H114" s="41">
        <f t="shared" si="3"/>
        <v>330</v>
      </c>
    </row>
    <row r="115" spans="3:8" ht="18.75">
      <c r="C115" s="38">
        <v>44529</v>
      </c>
      <c r="D115" s="39">
        <v>3</v>
      </c>
      <c r="E115" s="40" t="str">
        <f>VLOOKUP(D115,Справочник_товары[],2)</f>
        <v>Булочка с маком</v>
      </c>
      <c r="F115" s="39">
        <v>7</v>
      </c>
      <c r="G115" s="39">
        <f t="shared" si="2"/>
        <v>165</v>
      </c>
      <c r="H115" s="41">
        <f t="shared" si="3"/>
        <v>1155</v>
      </c>
    </row>
    <row r="116" spans="3:8" ht="18.75">
      <c r="C116" s="38">
        <v>44530</v>
      </c>
      <c r="D116" s="39">
        <v>3</v>
      </c>
      <c r="E116" s="40" t="str">
        <f>VLOOKUP(D116,Справочник_товары[],2)</f>
        <v>Булочка с маком</v>
      </c>
      <c r="F116" s="39">
        <v>4</v>
      </c>
      <c r="G116" s="39">
        <f t="shared" si="2"/>
        <v>165</v>
      </c>
      <c r="H116" s="41">
        <f t="shared" si="3"/>
        <v>660</v>
      </c>
    </row>
    <row r="117" spans="3:8" ht="18.75">
      <c r="C117" s="38">
        <v>44531</v>
      </c>
      <c r="D117" s="39">
        <v>3</v>
      </c>
      <c r="E117" s="40" t="str">
        <f>VLOOKUP(D117,Справочник_товары[],2)</f>
        <v>Булочка с маком</v>
      </c>
      <c r="F117" s="39">
        <v>9</v>
      </c>
      <c r="G117" s="39">
        <f t="shared" si="2"/>
        <v>165</v>
      </c>
      <c r="H117" s="41">
        <f t="shared" si="3"/>
        <v>1485</v>
      </c>
    </row>
    <row r="118" spans="3:8" ht="18.75">
      <c r="C118" s="38">
        <v>44532</v>
      </c>
      <c r="D118" s="39">
        <v>5</v>
      </c>
      <c r="E118" s="40" t="str">
        <f>VLOOKUP(D118,Справочник_товары[],2)</f>
        <v>Кекс шоколадный</v>
      </c>
      <c r="F118" s="39">
        <v>5</v>
      </c>
      <c r="G118" s="39">
        <f t="shared" si="2"/>
        <v>440.00000000000006</v>
      </c>
      <c r="H118" s="41">
        <f t="shared" si="3"/>
        <v>2200.0000000000005</v>
      </c>
    </row>
    <row r="119" spans="3:8" ht="18.75">
      <c r="C119" s="38">
        <v>44533</v>
      </c>
      <c r="D119" s="39">
        <v>5</v>
      </c>
      <c r="E119" s="40" t="str">
        <f>VLOOKUP(D119,Справочник_товары[],2)</f>
        <v>Кекс шоколадный</v>
      </c>
      <c r="F119" s="39">
        <v>3</v>
      </c>
      <c r="G119" s="39">
        <f t="shared" si="2"/>
        <v>440.00000000000006</v>
      </c>
      <c r="H119" s="41">
        <f t="shared" si="3"/>
        <v>1320.0000000000002</v>
      </c>
    </row>
    <row r="120" spans="3:8" ht="18.75">
      <c r="C120" s="38">
        <v>44534</v>
      </c>
      <c r="D120" s="39">
        <v>5</v>
      </c>
      <c r="E120" s="40" t="str">
        <f>VLOOKUP(D120,Справочник_товары[],2)</f>
        <v>Кекс шоколадный</v>
      </c>
      <c r="F120" s="39">
        <v>2</v>
      </c>
      <c r="G120" s="39">
        <f t="shared" si="2"/>
        <v>440.00000000000006</v>
      </c>
      <c r="H120" s="41">
        <f t="shared" si="3"/>
        <v>880.00000000000011</v>
      </c>
    </row>
    <row r="121" spans="3:8" ht="18.75">
      <c r="C121" s="38">
        <v>44535</v>
      </c>
      <c r="D121" s="39">
        <v>5</v>
      </c>
      <c r="E121" s="40" t="str">
        <f>VLOOKUP(D121,Справочник_товары[],2)</f>
        <v>Кекс шоколадный</v>
      </c>
      <c r="F121" s="39">
        <v>6</v>
      </c>
      <c r="G121" s="39">
        <f t="shared" si="2"/>
        <v>440.00000000000006</v>
      </c>
      <c r="H121" s="41">
        <f t="shared" si="3"/>
        <v>2640.0000000000005</v>
      </c>
    </row>
    <row r="122" spans="3:8" ht="18.75">
      <c r="C122" s="38">
        <v>44536</v>
      </c>
      <c r="D122" s="39">
        <v>5</v>
      </c>
      <c r="E122" s="40" t="str">
        <f>VLOOKUP(D122,Справочник_товары[],2)</f>
        <v>Кекс шоколадный</v>
      </c>
      <c r="F122" s="39">
        <v>8</v>
      </c>
      <c r="G122" s="39">
        <f t="shared" si="2"/>
        <v>440.00000000000006</v>
      </c>
      <c r="H122" s="41">
        <f t="shared" si="3"/>
        <v>3520.0000000000005</v>
      </c>
    </row>
    <row r="123" spans="3:8" ht="18.75">
      <c r="C123" s="38">
        <v>44537</v>
      </c>
      <c r="D123" s="39">
        <v>5</v>
      </c>
      <c r="E123" s="40" t="str">
        <f>VLOOKUP(D123,Справочник_товары[],2)</f>
        <v>Кекс шоколадный</v>
      </c>
      <c r="F123" s="39">
        <v>1</v>
      </c>
      <c r="G123" s="39">
        <f t="shared" si="2"/>
        <v>440.00000000000006</v>
      </c>
      <c r="H123" s="41">
        <f t="shared" si="3"/>
        <v>440.00000000000006</v>
      </c>
    </row>
    <row r="124" spans="3:8" ht="18.75">
      <c r="C124" s="38">
        <v>44538</v>
      </c>
      <c r="D124" s="39">
        <v>5</v>
      </c>
      <c r="E124" s="40" t="str">
        <f>VLOOKUP(D124,Справочник_товары[],2)</f>
        <v>Кекс шоколадный</v>
      </c>
      <c r="F124" s="39">
        <v>1</v>
      </c>
      <c r="G124" s="39">
        <f t="shared" si="2"/>
        <v>440.00000000000006</v>
      </c>
      <c r="H124" s="41">
        <f t="shared" si="3"/>
        <v>440.00000000000006</v>
      </c>
    </row>
    <row r="125" spans="3:8" ht="18.75">
      <c r="C125" s="38">
        <v>44539</v>
      </c>
      <c r="D125" s="39">
        <v>5</v>
      </c>
      <c r="E125" s="40" t="str">
        <f>VLOOKUP(D125,Справочник_товары[],2)</f>
        <v>Кекс шоколадный</v>
      </c>
      <c r="F125" s="39">
        <v>8</v>
      </c>
      <c r="G125" s="39">
        <f t="shared" si="2"/>
        <v>440.00000000000006</v>
      </c>
      <c r="H125" s="41">
        <f t="shared" si="3"/>
        <v>3520.0000000000005</v>
      </c>
    </row>
    <row r="126" spans="3:8" ht="18.75">
      <c r="C126" s="38">
        <v>44540</v>
      </c>
      <c r="D126" s="39">
        <v>5</v>
      </c>
      <c r="E126" s="40" t="str">
        <f>VLOOKUP(D126,Справочник_товары[],2)</f>
        <v>Кекс шоколадный</v>
      </c>
      <c r="F126" s="39">
        <v>4</v>
      </c>
      <c r="G126" s="39">
        <f t="shared" si="2"/>
        <v>440.00000000000006</v>
      </c>
      <c r="H126" s="41">
        <f t="shared" si="3"/>
        <v>1760.0000000000002</v>
      </c>
    </row>
    <row r="127" spans="3:8" ht="18.75">
      <c r="C127" s="38">
        <v>44541</v>
      </c>
      <c r="D127" s="39">
        <v>5</v>
      </c>
      <c r="E127" s="40" t="str">
        <f>VLOOKUP(D127,Справочник_товары[],2)</f>
        <v>Кекс шоколадный</v>
      </c>
      <c r="F127" s="39">
        <v>3</v>
      </c>
      <c r="G127" s="39">
        <f t="shared" si="2"/>
        <v>440.00000000000006</v>
      </c>
      <c r="H127" s="41">
        <f t="shared" si="3"/>
        <v>1320.0000000000002</v>
      </c>
    </row>
    <row r="128" spans="3:8" ht="18.75">
      <c r="C128" s="38">
        <v>44542</v>
      </c>
      <c r="D128" s="39">
        <v>5</v>
      </c>
      <c r="E128" s="40" t="str">
        <f>VLOOKUP(D128,Справочник_товары[],2)</f>
        <v>Кекс шоколадный</v>
      </c>
      <c r="F128" s="39">
        <v>5</v>
      </c>
      <c r="G128" s="39">
        <f t="shared" si="2"/>
        <v>440.00000000000006</v>
      </c>
      <c r="H128" s="41">
        <f t="shared" si="3"/>
        <v>2200.0000000000005</v>
      </c>
    </row>
    <row r="129" spans="3:8" ht="18.75">
      <c r="C129" s="38">
        <v>44543</v>
      </c>
      <c r="D129" s="39">
        <v>5</v>
      </c>
      <c r="E129" s="40" t="str">
        <f>VLOOKUP(D129,Справочник_товары[],2)</f>
        <v>Кекс шоколадный</v>
      </c>
      <c r="F129" s="39">
        <v>6</v>
      </c>
      <c r="G129" s="39">
        <f t="shared" si="2"/>
        <v>440.00000000000006</v>
      </c>
      <c r="H129" s="41">
        <f t="shared" si="3"/>
        <v>2640.0000000000005</v>
      </c>
    </row>
    <row r="130" spans="3:8" ht="18.75">
      <c r="C130" s="38">
        <v>44544</v>
      </c>
      <c r="D130" s="39">
        <v>5</v>
      </c>
      <c r="E130" s="40" t="str">
        <f>VLOOKUP(D130,Справочник_товары[],2)</f>
        <v>Кекс шоколадный</v>
      </c>
      <c r="F130" s="39">
        <v>7</v>
      </c>
      <c r="G130" s="39">
        <f t="shared" si="2"/>
        <v>440.00000000000006</v>
      </c>
      <c r="H130" s="41">
        <f t="shared" si="3"/>
        <v>3080.0000000000005</v>
      </c>
    </row>
    <row r="131" spans="3:8" ht="18.75">
      <c r="C131" s="38">
        <v>44545</v>
      </c>
      <c r="D131" s="39">
        <v>5</v>
      </c>
      <c r="E131" s="40" t="str">
        <f>VLOOKUP(D131,Справочник_товары[],2)</f>
        <v>Кекс шоколадный</v>
      </c>
      <c r="F131" s="39">
        <v>2</v>
      </c>
      <c r="G131" s="39">
        <f t="shared" si="2"/>
        <v>440.00000000000006</v>
      </c>
      <c r="H131" s="41">
        <f t="shared" si="3"/>
        <v>880.00000000000011</v>
      </c>
    </row>
    <row r="132" spans="3:8" ht="18.75">
      <c r="C132" s="38">
        <v>44546</v>
      </c>
      <c r="D132" s="39">
        <v>5</v>
      </c>
      <c r="E132" s="40" t="str">
        <f>VLOOKUP(D132,Справочник_товары[],2)</f>
        <v>Кекс шоколадный</v>
      </c>
      <c r="F132" s="39">
        <v>1</v>
      </c>
      <c r="G132" s="39">
        <f t="shared" si="2"/>
        <v>440.00000000000006</v>
      </c>
      <c r="H132" s="41">
        <f t="shared" si="3"/>
        <v>440.00000000000006</v>
      </c>
    </row>
    <row r="133" spans="3:8" ht="18.75">
      <c r="C133" s="38">
        <v>44547</v>
      </c>
      <c r="D133" s="39">
        <v>5</v>
      </c>
      <c r="E133" s="40" t="str">
        <f>VLOOKUP(D133,Справочник_товары[],2)</f>
        <v>Кекс шоколадный</v>
      </c>
      <c r="F133" s="39">
        <v>7</v>
      </c>
      <c r="G133" s="39">
        <f t="shared" si="2"/>
        <v>440.00000000000006</v>
      </c>
      <c r="H133" s="41">
        <f t="shared" si="3"/>
        <v>3080.0000000000005</v>
      </c>
    </row>
    <row r="134" spans="3:8" ht="18.75">
      <c r="C134" s="38">
        <v>44548</v>
      </c>
      <c r="D134" s="39">
        <v>5</v>
      </c>
      <c r="E134" s="40" t="str">
        <f>VLOOKUP(D134,Справочник_товары[],2)</f>
        <v>Кекс шоколадный</v>
      </c>
      <c r="F134" s="39">
        <v>5</v>
      </c>
      <c r="G134" s="39">
        <f t="shared" si="2"/>
        <v>440.00000000000006</v>
      </c>
      <c r="H134" s="41">
        <f t="shared" si="3"/>
        <v>2200.0000000000005</v>
      </c>
    </row>
    <row r="135" spans="3:8" ht="18.75">
      <c r="C135" s="38">
        <v>44549</v>
      </c>
      <c r="D135" s="39">
        <v>5</v>
      </c>
      <c r="E135" s="40" t="str">
        <f>VLOOKUP(D135,Справочник_товары[],2)</f>
        <v>Кекс шоколадный</v>
      </c>
      <c r="F135" s="39">
        <v>3</v>
      </c>
      <c r="G135" s="39">
        <f t="shared" si="2"/>
        <v>440.00000000000006</v>
      </c>
      <c r="H135" s="41">
        <f t="shared" si="3"/>
        <v>1320.0000000000002</v>
      </c>
    </row>
    <row r="136" spans="3:8" ht="18.75">
      <c r="C136" s="38">
        <v>44550</v>
      </c>
      <c r="D136" s="39">
        <v>5</v>
      </c>
      <c r="E136" s="40" t="str">
        <f>VLOOKUP(D136,Справочник_товары[],2)</f>
        <v>Кекс шоколадный</v>
      </c>
      <c r="F136" s="39">
        <v>10</v>
      </c>
      <c r="G136" s="39">
        <f t="shared" si="2"/>
        <v>440.00000000000006</v>
      </c>
      <c r="H136" s="41">
        <f t="shared" si="3"/>
        <v>4400.0000000000009</v>
      </c>
    </row>
    <row r="137" spans="3:8" ht="18.75">
      <c r="C137" s="38">
        <v>44551</v>
      </c>
      <c r="D137" s="39">
        <v>5</v>
      </c>
      <c r="E137" s="40" t="str">
        <f>VLOOKUP(D137,Справочник_товары[],2)</f>
        <v>Кекс шоколадный</v>
      </c>
      <c r="F137" s="39">
        <v>1</v>
      </c>
      <c r="G137" s="39">
        <f t="shared" si="2"/>
        <v>440.00000000000006</v>
      </c>
      <c r="H137" s="41">
        <f t="shared" si="3"/>
        <v>440.00000000000006</v>
      </c>
    </row>
    <row r="138" spans="3:8" ht="18.75">
      <c r="C138" s="38">
        <v>44552</v>
      </c>
      <c r="D138" s="39">
        <v>5</v>
      </c>
      <c r="E138" s="40" t="str">
        <f>VLOOKUP(D138,Справочник_товары[],2)</f>
        <v>Кекс шоколадный</v>
      </c>
      <c r="F138" s="39">
        <v>10</v>
      </c>
      <c r="G138" s="39">
        <f t="shared" si="2"/>
        <v>440.00000000000006</v>
      </c>
      <c r="H138" s="41">
        <f t="shared" si="3"/>
        <v>4400.0000000000009</v>
      </c>
    </row>
    <row r="139" spans="3:8" ht="18.75">
      <c r="C139" s="38">
        <v>44553</v>
      </c>
      <c r="D139" s="39">
        <v>5</v>
      </c>
      <c r="E139" s="40" t="str">
        <f>VLOOKUP(D139,Справочник_товары[],2)</f>
        <v>Кекс шоколадный</v>
      </c>
      <c r="F139" s="39">
        <v>4</v>
      </c>
      <c r="G139" s="39">
        <f t="shared" si="2"/>
        <v>440.00000000000006</v>
      </c>
      <c r="H139" s="41">
        <f t="shared" si="3"/>
        <v>1760.0000000000002</v>
      </c>
    </row>
    <row r="140" spans="3:8" ht="18.75">
      <c r="C140" s="38">
        <v>44554</v>
      </c>
      <c r="D140" s="39">
        <v>5</v>
      </c>
      <c r="E140" s="40" t="str">
        <f>VLOOKUP(D140,Справочник_товары[],2)</f>
        <v>Кекс шоколадный</v>
      </c>
      <c r="F140" s="39">
        <v>6</v>
      </c>
      <c r="G140" s="39">
        <f t="shared" ref="G140:G203" si="4" xml:space="preserve"> VLOOKUP(D140, абу,4) * (1 + VLOOKUP(D140, абу,5))</f>
        <v>440.00000000000006</v>
      </c>
      <c r="H140" s="41">
        <f t="shared" ref="H140:H203" si="5">F140*G140</f>
        <v>2640.0000000000005</v>
      </c>
    </row>
    <row r="141" spans="3:8" ht="18.75">
      <c r="C141" s="38">
        <v>44555</v>
      </c>
      <c r="D141" s="39">
        <v>5</v>
      </c>
      <c r="E141" s="40" t="str">
        <f>VLOOKUP(D141,Справочник_товары[],2)</f>
        <v>Кекс шоколадный</v>
      </c>
      <c r="F141" s="39">
        <v>2</v>
      </c>
      <c r="G141" s="39">
        <f t="shared" si="4"/>
        <v>440.00000000000006</v>
      </c>
      <c r="H141" s="41">
        <f t="shared" si="5"/>
        <v>880.00000000000011</v>
      </c>
    </row>
    <row r="142" spans="3:8" ht="18.75">
      <c r="C142" s="38">
        <v>44556</v>
      </c>
      <c r="D142" s="39">
        <v>5</v>
      </c>
      <c r="E142" s="40" t="str">
        <f>VLOOKUP(D142,Справочник_товары[],2)</f>
        <v>Кекс шоколадный</v>
      </c>
      <c r="F142" s="39">
        <v>6</v>
      </c>
      <c r="G142" s="39">
        <f t="shared" si="4"/>
        <v>440.00000000000006</v>
      </c>
      <c r="H142" s="41">
        <f t="shared" si="5"/>
        <v>2640.0000000000005</v>
      </c>
    </row>
    <row r="143" spans="3:8" ht="18.75">
      <c r="C143" s="38">
        <v>44557</v>
      </c>
      <c r="D143" s="39">
        <v>5</v>
      </c>
      <c r="E143" s="40" t="str">
        <f>VLOOKUP(D143,Справочник_товары[],2)</f>
        <v>Кекс шоколадный</v>
      </c>
      <c r="F143" s="39">
        <v>8</v>
      </c>
      <c r="G143" s="39">
        <f t="shared" si="4"/>
        <v>440.00000000000006</v>
      </c>
      <c r="H143" s="41">
        <f t="shared" si="5"/>
        <v>3520.0000000000005</v>
      </c>
    </row>
    <row r="144" spans="3:8" ht="18.75">
      <c r="C144" s="38">
        <v>44558</v>
      </c>
      <c r="D144" s="39">
        <v>5</v>
      </c>
      <c r="E144" s="40" t="str">
        <f>VLOOKUP(D144,Справочник_товары[],2)</f>
        <v>Кекс шоколадный</v>
      </c>
      <c r="F144" s="39">
        <v>5</v>
      </c>
      <c r="G144" s="39">
        <f t="shared" si="4"/>
        <v>440.00000000000006</v>
      </c>
      <c r="H144" s="41">
        <f t="shared" si="5"/>
        <v>2200.0000000000005</v>
      </c>
    </row>
    <row r="145" spans="3:8" ht="18.75">
      <c r="C145" s="38">
        <v>44559</v>
      </c>
      <c r="D145" s="39">
        <v>5</v>
      </c>
      <c r="E145" s="40" t="str">
        <f>VLOOKUP(D145,Справочник_товары[],2)</f>
        <v>Кекс шоколадный</v>
      </c>
      <c r="F145" s="39">
        <v>3</v>
      </c>
      <c r="G145" s="39">
        <f t="shared" si="4"/>
        <v>440.00000000000006</v>
      </c>
      <c r="H145" s="41">
        <f t="shared" si="5"/>
        <v>1320.0000000000002</v>
      </c>
    </row>
    <row r="146" spans="3:8" ht="18.75">
      <c r="C146" s="38">
        <v>44560</v>
      </c>
      <c r="D146" s="39">
        <v>5</v>
      </c>
      <c r="E146" s="40" t="str">
        <f>VLOOKUP(D146,Справочник_товары[],2)</f>
        <v>Кекс шоколадный</v>
      </c>
      <c r="F146" s="39">
        <v>2</v>
      </c>
      <c r="G146" s="39">
        <f t="shared" si="4"/>
        <v>440.00000000000006</v>
      </c>
      <c r="H146" s="41">
        <f t="shared" si="5"/>
        <v>880.00000000000011</v>
      </c>
    </row>
    <row r="147" spans="3:8" ht="18.75">
      <c r="C147" s="38">
        <v>44561</v>
      </c>
      <c r="D147" s="39">
        <v>5</v>
      </c>
      <c r="E147" s="40" t="str">
        <f>VLOOKUP(D147,Справочник_товары[],2)</f>
        <v>Кекс шоколадный</v>
      </c>
      <c r="F147" s="39">
        <v>2</v>
      </c>
      <c r="G147" s="39">
        <f t="shared" si="4"/>
        <v>440.00000000000006</v>
      </c>
      <c r="H147" s="41">
        <f t="shared" si="5"/>
        <v>880.00000000000011</v>
      </c>
    </row>
    <row r="148" spans="3:8" ht="18.75">
      <c r="C148" s="38">
        <v>44562</v>
      </c>
      <c r="D148" s="39">
        <v>5</v>
      </c>
      <c r="E148" s="40" t="str">
        <f>VLOOKUP(D148,Справочник_товары[],2)</f>
        <v>Кекс шоколадный</v>
      </c>
      <c r="F148" s="39">
        <v>8</v>
      </c>
      <c r="G148" s="39">
        <f t="shared" si="4"/>
        <v>440.00000000000006</v>
      </c>
      <c r="H148" s="41">
        <f t="shared" si="5"/>
        <v>3520.0000000000005</v>
      </c>
    </row>
    <row r="149" spans="3:8" ht="18.75">
      <c r="C149" s="38">
        <v>44563</v>
      </c>
      <c r="D149" s="39">
        <v>5</v>
      </c>
      <c r="E149" s="40" t="str">
        <f>VLOOKUP(D149,Справочник_товары[],2)</f>
        <v>Кекс шоколадный</v>
      </c>
      <c r="F149" s="39">
        <v>1</v>
      </c>
      <c r="G149" s="39">
        <f t="shared" si="4"/>
        <v>440.00000000000006</v>
      </c>
      <c r="H149" s="41">
        <f t="shared" si="5"/>
        <v>440.00000000000006</v>
      </c>
    </row>
    <row r="150" spans="3:8" ht="18.75">
      <c r="C150" s="38">
        <v>44564</v>
      </c>
      <c r="D150" s="39">
        <v>5</v>
      </c>
      <c r="E150" s="40" t="str">
        <f>VLOOKUP(D150,Справочник_товары[],2)</f>
        <v>Кекс шоколадный</v>
      </c>
      <c r="F150" s="39">
        <v>1</v>
      </c>
      <c r="G150" s="39">
        <f t="shared" si="4"/>
        <v>440.00000000000006</v>
      </c>
      <c r="H150" s="41">
        <f t="shared" si="5"/>
        <v>440.00000000000006</v>
      </c>
    </row>
    <row r="151" spans="3:8" ht="18.75">
      <c r="C151" s="38">
        <v>44565</v>
      </c>
      <c r="D151" s="39">
        <v>5</v>
      </c>
      <c r="E151" s="40" t="str">
        <f>VLOOKUP(D151,Справочник_товары[],2)</f>
        <v>Кекс шоколадный</v>
      </c>
      <c r="F151" s="39">
        <v>10</v>
      </c>
      <c r="G151" s="39">
        <f t="shared" si="4"/>
        <v>440.00000000000006</v>
      </c>
      <c r="H151" s="41">
        <f t="shared" si="5"/>
        <v>4400.0000000000009</v>
      </c>
    </row>
    <row r="152" spans="3:8" ht="18.75">
      <c r="C152" s="38">
        <v>44566</v>
      </c>
      <c r="D152" s="39">
        <v>5</v>
      </c>
      <c r="E152" s="40" t="str">
        <f>VLOOKUP(D152,Справочник_товары[],2)</f>
        <v>Кекс шоколадный</v>
      </c>
      <c r="F152" s="39">
        <v>3</v>
      </c>
      <c r="G152" s="39">
        <f t="shared" si="4"/>
        <v>440.00000000000006</v>
      </c>
      <c r="H152" s="41">
        <f t="shared" si="5"/>
        <v>1320.0000000000002</v>
      </c>
    </row>
    <row r="153" spans="3:8" ht="18.75">
      <c r="C153" s="38">
        <v>44567</v>
      </c>
      <c r="D153" s="39">
        <v>5</v>
      </c>
      <c r="E153" s="40" t="str">
        <f>VLOOKUP(D153,Справочник_товары[],2)</f>
        <v>Кекс шоколадный</v>
      </c>
      <c r="F153" s="39">
        <v>5</v>
      </c>
      <c r="G153" s="39">
        <f t="shared" si="4"/>
        <v>440.00000000000006</v>
      </c>
      <c r="H153" s="41">
        <f t="shared" si="5"/>
        <v>2200.0000000000005</v>
      </c>
    </row>
    <row r="154" spans="3:8" ht="18.75">
      <c r="C154" s="38">
        <v>44568</v>
      </c>
      <c r="D154" s="39">
        <v>5</v>
      </c>
      <c r="E154" s="40" t="str">
        <f>VLOOKUP(D154,Справочник_товары[],2)</f>
        <v>Кекс шоколадный</v>
      </c>
      <c r="F154" s="39">
        <v>4</v>
      </c>
      <c r="G154" s="39">
        <f t="shared" si="4"/>
        <v>440.00000000000006</v>
      </c>
      <c r="H154" s="41">
        <f t="shared" si="5"/>
        <v>1760.0000000000002</v>
      </c>
    </row>
    <row r="155" spans="3:8" ht="18.75">
      <c r="C155" s="38">
        <v>44569</v>
      </c>
      <c r="D155" s="39">
        <v>5</v>
      </c>
      <c r="E155" s="40" t="str">
        <f>VLOOKUP(D155,Справочник_товары[],2)</f>
        <v>Кекс шоколадный</v>
      </c>
      <c r="F155" s="39">
        <v>5</v>
      </c>
      <c r="G155" s="39">
        <f t="shared" si="4"/>
        <v>440.00000000000006</v>
      </c>
      <c r="H155" s="41">
        <f t="shared" si="5"/>
        <v>2200.0000000000005</v>
      </c>
    </row>
    <row r="156" spans="3:8" ht="18.75">
      <c r="C156" s="38">
        <v>44570</v>
      </c>
      <c r="D156" s="39">
        <v>5</v>
      </c>
      <c r="E156" s="40" t="str">
        <f>VLOOKUP(D156,Справочник_товары[],2)</f>
        <v>Кекс шоколадный</v>
      </c>
      <c r="F156" s="39">
        <v>1</v>
      </c>
      <c r="G156" s="39">
        <f t="shared" si="4"/>
        <v>440.00000000000006</v>
      </c>
      <c r="H156" s="41">
        <f t="shared" si="5"/>
        <v>440.00000000000006</v>
      </c>
    </row>
    <row r="157" spans="3:8" ht="18.75">
      <c r="C157" s="38">
        <v>44571</v>
      </c>
      <c r="D157" s="39">
        <v>5</v>
      </c>
      <c r="E157" s="40" t="str">
        <f>VLOOKUP(D157,Справочник_товары[],2)</f>
        <v>Кекс шоколадный</v>
      </c>
      <c r="F157" s="39">
        <v>8</v>
      </c>
      <c r="G157" s="39">
        <f t="shared" si="4"/>
        <v>440.00000000000006</v>
      </c>
      <c r="H157" s="41">
        <f t="shared" si="5"/>
        <v>3520.0000000000005</v>
      </c>
    </row>
    <row r="158" spans="3:8" ht="18.75">
      <c r="C158" s="38">
        <v>44572</v>
      </c>
      <c r="D158" s="39">
        <v>5</v>
      </c>
      <c r="E158" s="40" t="str">
        <f>VLOOKUP(D158,Справочник_товары[],2)</f>
        <v>Кекс шоколадный</v>
      </c>
      <c r="F158" s="39">
        <v>7</v>
      </c>
      <c r="G158" s="39">
        <f t="shared" si="4"/>
        <v>440.00000000000006</v>
      </c>
      <c r="H158" s="41">
        <f t="shared" si="5"/>
        <v>3080.0000000000005</v>
      </c>
    </row>
    <row r="159" spans="3:8" ht="18.75">
      <c r="C159" s="38">
        <v>44573</v>
      </c>
      <c r="D159" s="39">
        <v>5</v>
      </c>
      <c r="E159" s="40" t="str">
        <f>VLOOKUP(D159,Справочник_товары[],2)</f>
        <v>Кекс шоколадный</v>
      </c>
      <c r="F159" s="39">
        <v>5</v>
      </c>
      <c r="G159" s="39">
        <f t="shared" si="4"/>
        <v>440.00000000000006</v>
      </c>
      <c r="H159" s="41">
        <f t="shared" si="5"/>
        <v>2200.0000000000005</v>
      </c>
    </row>
    <row r="160" spans="3:8" ht="18.75">
      <c r="C160" s="38">
        <v>44699</v>
      </c>
      <c r="D160" s="42">
        <v>10</v>
      </c>
      <c r="E160" s="43" t="str">
        <f>VLOOKUP(D160,Справочник_товары[],2)</f>
        <v>Пирожки с картошкой</v>
      </c>
      <c r="F160" s="42"/>
      <c r="G160" s="42">
        <f t="shared" si="4"/>
        <v>20</v>
      </c>
      <c r="H160" s="44">
        <f t="shared" si="5"/>
        <v>0</v>
      </c>
    </row>
    <row r="161" spans="3:8" ht="18.75">
      <c r="C161" s="38">
        <v>44700</v>
      </c>
      <c r="D161" s="42">
        <v>10</v>
      </c>
      <c r="E161" s="43" t="str">
        <f>VLOOKUP(D161,Справочник_товары[],2)</f>
        <v>Пирожки с картошкой</v>
      </c>
      <c r="F161" s="42"/>
      <c r="G161" s="42">
        <f t="shared" si="4"/>
        <v>20</v>
      </c>
      <c r="H161" s="44">
        <f t="shared" si="5"/>
        <v>0</v>
      </c>
    </row>
    <row r="162" spans="3:8" ht="18.75">
      <c r="C162" s="38">
        <v>44701</v>
      </c>
      <c r="D162" s="42">
        <v>10</v>
      </c>
      <c r="E162" s="43" t="str">
        <f>VLOOKUP(D162,Справочник_товары[],2)</f>
        <v>Пирожки с картошкой</v>
      </c>
      <c r="F162" s="42"/>
      <c r="G162" s="42">
        <f t="shared" si="4"/>
        <v>20</v>
      </c>
      <c r="H162" s="44">
        <f t="shared" si="5"/>
        <v>0</v>
      </c>
    </row>
    <row r="163" spans="3:8" ht="18.75">
      <c r="C163" s="38">
        <v>44702</v>
      </c>
      <c r="D163" s="42">
        <v>10</v>
      </c>
      <c r="E163" s="43" t="str">
        <f>VLOOKUP(D163,Справочник_товары[],2)</f>
        <v>Пирожки с картошкой</v>
      </c>
      <c r="F163" s="42"/>
      <c r="G163" s="42">
        <f t="shared" si="4"/>
        <v>20</v>
      </c>
      <c r="H163" s="44">
        <f t="shared" si="5"/>
        <v>0</v>
      </c>
    </row>
    <row r="164" spans="3:8" ht="18.75">
      <c r="C164" s="38">
        <v>44703</v>
      </c>
      <c r="D164" s="42">
        <v>10</v>
      </c>
      <c r="E164" s="43" t="str">
        <f>VLOOKUP(D164,Справочник_товары[],2)</f>
        <v>Пирожки с картошкой</v>
      </c>
      <c r="F164" s="42"/>
      <c r="G164" s="42">
        <f t="shared" si="4"/>
        <v>20</v>
      </c>
      <c r="H164" s="44">
        <f t="shared" si="5"/>
        <v>0</v>
      </c>
    </row>
    <row r="165" spans="3:8" ht="18.75">
      <c r="C165" s="38">
        <v>44704</v>
      </c>
      <c r="D165" s="42">
        <v>10</v>
      </c>
      <c r="E165" s="43" t="str">
        <f>VLOOKUP(D165,Справочник_товары[],2)</f>
        <v>Пирожки с картошкой</v>
      </c>
      <c r="F165" s="42"/>
      <c r="G165" s="42">
        <f t="shared" si="4"/>
        <v>20</v>
      </c>
      <c r="H165" s="44">
        <f t="shared" si="5"/>
        <v>0</v>
      </c>
    </row>
    <row r="166" spans="3:8" ht="18.75">
      <c r="C166" s="38">
        <v>44705</v>
      </c>
      <c r="D166" s="42">
        <v>10</v>
      </c>
      <c r="E166" s="43" t="str">
        <f>VLOOKUP(D166,Справочник_товары[],2)</f>
        <v>Пирожки с картошкой</v>
      </c>
      <c r="F166" s="42"/>
      <c r="G166" s="42">
        <f t="shared" si="4"/>
        <v>20</v>
      </c>
      <c r="H166" s="44">
        <f t="shared" si="5"/>
        <v>0</v>
      </c>
    </row>
    <row r="167" spans="3:8" ht="18.75">
      <c r="C167" s="38">
        <v>44706</v>
      </c>
      <c r="D167" s="42">
        <v>10</v>
      </c>
      <c r="E167" s="43" t="str">
        <f>VLOOKUP(D167,Справочник_товары[],2)</f>
        <v>Пирожки с картошкой</v>
      </c>
      <c r="F167" s="42"/>
      <c r="G167" s="42">
        <f t="shared" si="4"/>
        <v>20</v>
      </c>
      <c r="H167" s="44">
        <f t="shared" si="5"/>
        <v>0</v>
      </c>
    </row>
    <row r="168" spans="3:8" ht="18.75">
      <c r="C168" s="38">
        <v>44707</v>
      </c>
      <c r="D168" s="42">
        <v>10</v>
      </c>
      <c r="E168" s="43" t="str">
        <f>VLOOKUP(D168,Справочник_товары[],2)</f>
        <v>Пирожки с картошкой</v>
      </c>
      <c r="F168" s="42"/>
      <c r="G168" s="42">
        <f t="shared" si="4"/>
        <v>20</v>
      </c>
      <c r="H168" s="44">
        <f t="shared" si="5"/>
        <v>0</v>
      </c>
    </row>
    <row r="169" spans="3:8" ht="18.75">
      <c r="C169" s="38">
        <v>44708</v>
      </c>
      <c r="D169" s="42">
        <v>10</v>
      </c>
      <c r="E169" s="43" t="str">
        <f>VLOOKUP(D169,Справочник_товары[],2)</f>
        <v>Пирожки с картошкой</v>
      </c>
      <c r="F169" s="42"/>
      <c r="G169" s="42">
        <f t="shared" si="4"/>
        <v>20</v>
      </c>
      <c r="H169" s="44">
        <f t="shared" si="5"/>
        <v>0</v>
      </c>
    </row>
    <row r="170" spans="3:8" ht="18.75">
      <c r="C170" s="38">
        <v>44709</v>
      </c>
      <c r="D170" s="42">
        <v>10</v>
      </c>
      <c r="E170" s="43" t="str">
        <f>VLOOKUP(D170,Справочник_товары[],2)</f>
        <v>Пирожки с картошкой</v>
      </c>
      <c r="F170" s="42"/>
      <c r="G170" s="42">
        <f t="shared" si="4"/>
        <v>20</v>
      </c>
      <c r="H170" s="44">
        <f t="shared" si="5"/>
        <v>0</v>
      </c>
    </row>
    <row r="171" spans="3:8" ht="18.75">
      <c r="C171" s="38">
        <v>44440</v>
      </c>
      <c r="D171" s="39">
        <v>4</v>
      </c>
      <c r="E171" s="40" t="str">
        <f>VLOOKUP(D171,Справочник_товары[],2)</f>
        <v>Пицца</v>
      </c>
      <c r="F171" s="39">
        <v>8</v>
      </c>
      <c r="G171" s="39">
        <f t="shared" si="4"/>
        <v>330</v>
      </c>
      <c r="H171" s="41">
        <f t="shared" si="5"/>
        <v>2640</v>
      </c>
    </row>
    <row r="172" spans="3:8" ht="18.75">
      <c r="C172" s="38">
        <v>44441</v>
      </c>
      <c r="D172" s="39">
        <v>4</v>
      </c>
      <c r="E172" s="40" t="str">
        <f>VLOOKUP(D172,Справочник_товары[],2)</f>
        <v>Пицца</v>
      </c>
      <c r="F172" s="39">
        <v>7</v>
      </c>
      <c r="G172" s="39">
        <f t="shared" si="4"/>
        <v>330</v>
      </c>
      <c r="H172" s="41">
        <f t="shared" si="5"/>
        <v>2310</v>
      </c>
    </row>
    <row r="173" spans="3:8" ht="18.75">
      <c r="C173" s="38">
        <v>44442</v>
      </c>
      <c r="D173" s="39">
        <v>4</v>
      </c>
      <c r="E173" s="40" t="str">
        <f>VLOOKUP(D173,Справочник_товары[],2)</f>
        <v>Пицца</v>
      </c>
      <c r="F173" s="39">
        <v>4</v>
      </c>
      <c r="G173" s="39">
        <f t="shared" si="4"/>
        <v>330</v>
      </c>
      <c r="H173" s="41">
        <f t="shared" si="5"/>
        <v>1320</v>
      </c>
    </row>
    <row r="174" spans="3:8" ht="18.75">
      <c r="C174" s="38">
        <v>44443</v>
      </c>
      <c r="D174" s="39">
        <v>4</v>
      </c>
      <c r="E174" s="40" t="str">
        <f>VLOOKUP(D174,Справочник_товары[],2)</f>
        <v>Пицца</v>
      </c>
      <c r="F174" s="39">
        <v>1</v>
      </c>
      <c r="G174" s="39">
        <f t="shared" si="4"/>
        <v>330</v>
      </c>
      <c r="H174" s="41">
        <f t="shared" si="5"/>
        <v>330</v>
      </c>
    </row>
    <row r="175" spans="3:8" ht="18.75">
      <c r="C175" s="38">
        <v>44444</v>
      </c>
      <c r="D175" s="39">
        <v>4</v>
      </c>
      <c r="E175" s="40" t="str">
        <f>VLOOKUP(D175,Справочник_товары[],2)</f>
        <v>Пицца</v>
      </c>
      <c r="F175" s="39">
        <v>1</v>
      </c>
      <c r="G175" s="39">
        <f t="shared" si="4"/>
        <v>330</v>
      </c>
      <c r="H175" s="41">
        <f t="shared" si="5"/>
        <v>330</v>
      </c>
    </row>
    <row r="176" spans="3:8" ht="18.75">
      <c r="C176" s="38">
        <v>44445</v>
      </c>
      <c r="D176" s="39">
        <v>4</v>
      </c>
      <c r="E176" s="40" t="str">
        <f>VLOOKUP(D176,Справочник_товары[],2)</f>
        <v>Пицца</v>
      </c>
      <c r="F176" s="39">
        <v>1</v>
      </c>
      <c r="G176" s="39">
        <f t="shared" si="4"/>
        <v>330</v>
      </c>
      <c r="H176" s="41">
        <f t="shared" si="5"/>
        <v>330</v>
      </c>
    </row>
    <row r="177" spans="3:8" ht="18.75">
      <c r="C177" s="38">
        <v>44446</v>
      </c>
      <c r="D177" s="39">
        <v>4</v>
      </c>
      <c r="E177" s="40" t="str">
        <f>VLOOKUP(D177,Справочник_товары[],2)</f>
        <v>Пицца</v>
      </c>
      <c r="F177" s="39">
        <v>6</v>
      </c>
      <c r="G177" s="39">
        <f t="shared" si="4"/>
        <v>330</v>
      </c>
      <c r="H177" s="41">
        <f t="shared" si="5"/>
        <v>1980</v>
      </c>
    </row>
    <row r="178" spans="3:8" ht="18.75">
      <c r="C178" s="38">
        <v>44447</v>
      </c>
      <c r="D178" s="39">
        <v>4</v>
      </c>
      <c r="E178" s="40" t="str">
        <f>VLOOKUP(D178,Справочник_товары[],2)</f>
        <v>Пицца</v>
      </c>
      <c r="F178" s="39">
        <v>2</v>
      </c>
      <c r="G178" s="39">
        <f t="shared" si="4"/>
        <v>330</v>
      </c>
      <c r="H178" s="41">
        <f t="shared" si="5"/>
        <v>660</v>
      </c>
    </row>
    <row r="179" spans="3:8" ht="18.75">
      <c r="C179" s="38">
        <v>44448</v>
      </c>
      <c r="D179" s="39">
        <v>4</v>
      </c>
      <c r="E179" s="40" t="str">
        <f>VLOOKUP(D179,Справочник_товары[],2)</f>
        <v>Пицца</v>
      </c>
      <c r="F179" s="39">
        <v>9</v>
      </c>
      <c r="G179" s="39">
        <f t="shared" si="4"/>
        <v>330</v>
      </c>
      <c r="H179" s="41">
        <f t="shared" si="5"/>
        <v>2970</v>
      </c>
    </row>
    <row r="180" spans="3:8" ht="18.75">
      <c r="C180" s="38">
        <v>44449</v>
      </c>
      <c r="D180" s="39">
        <v>4</v>
      </c>
      <c r="E180" s="40" t="str">
        <f>VLOOKUP(D180,Справочник_товары[],2)</f>
        <v>Пицца</v>
      </c>
      <c r="F180" s="39">
        <v>5</v>
      </c>
      <c r="G180" s="39">
        <f t="shared" si="4"/>
        <v>330</v>
      </c>
      <c r="H180" s="41">
        <f t="shared" si="5"/>
        <v>1650</v>
      </c>
    </row>
    <row r="181" spans="3:8" ht="18.75">
      <c r="C181" s="38">
        <v>44450</v>
      </c>
      <c r="D181" s="39">
        <v>4</v>
      </c>
      <c r="E181" s="40" t="str">
        <f>VLOOKUP(D181,Справочник_товары[],2)</f>
        <v>Пицца</v>
      </c>
      <c r="F181" s="39">
        <v>5</v>
      </c>
      <c r="G181" s="39">
        <f t="shared" si="4"/>
        <v>330</v>
      </c>
      <c r="H181" s="41">
        <f t="shared" si="5"/>
        <v>1650</v>
      </c>
    </row>
    <row r="182" spans="3:8" ht="18.75">
      <c r="C182" s="38">
        <v>44451</v>
      </c>
      <c r="D182" s="39">
        <v>4</v>
      </c>
      <c r="E182" s="40" t="str">
        <f>VLOOKUP(D182,Справочник_товары[],2)</f>
        <v>Пицца</v>
      </c>
      <c r="F182" s="39">
        <v>9</v>
      </c>
      <c r="G182" s="39">
        <f t="shared" si="4"/>
        <v>330</v>
      </c>
      <c r="H182" s="41">
        <f t="shared" si="5"/>
        <v>2970</v>
      </c>
    </row>
    <row r="183" spans="3:8" ht="18.75">
      <c r="C183" s="38">
        <v>44452</v>
      </c>
      <c r="D183" s="39">
        <v>4</v>
      </c>
      <c r="E183" s="40" t="str">
        <f>VLOOKUP(D183,Справочник_товары[],2)</f>
        <v>Пицца</v>
      </c>
      <c r="F183" s="39">
        <v>1</v>
      </c>
      <c r="G183" s="39">
        <f t="shared" si="4"/>
        <v>330</v>
      </c>
      <c r="H183" s="41">
        <f t="shared" si="5"/>
        <v>330</v>
      </c>
    </row>
    <row r="184" spans="3:8" ht="18.75">
      <c r="C184" s="38">
        <v>44453</v>
      </c>
      <c r="D184" s="39">
        <v>4</v>
      </c>
      <c r="E184" s="40" t="str">
        <f>VLOOKUP(D184,Справочник_товары[],2)</f>
        <v>Пицца</v>
      </c>
      <c r="F184" s="39">
        <v>5</v>
      </c>
      <c r="G184" s="39">
        <f t="shared" si="4"/>
        <v>330</v>
      </c>
      <c r="H184" s="41">
        <f t="shared" si="5"/>
        <v>1650</v>
      </c>
    </row>
    <row r="185" spans="3:8" ht="18.75">
      <c r="C185" s="38">
        <v>44454</v>
      </c>
      <c r="D185" s="39">
        <v>4</v>
      </c>
      <c r="E185" s="40" t="str">
        <f>VLOOKUP(D185,Справочник_товары[],2)</f>
        <v>Пицца</v>
      </c>
      <c r="F185" s="39">
        <v>3</v>
      </c>
      <c r="G185" s="39">
        <f t="shared" si="4"/>
        <v>330</v>
      </c>
      <c r="H185" s="41">
        <f t="shared" si="5"/>
        <v>990</v>
      </c>
    </row>
    <row r="186" spans="3:8" ht="18.75">
      <c r="C186" s="38">
        <v>44455</v>
      </c>
      <c r="D186" s="39">
        <v>4</v>
      </c>
      <c r="E186" s="40" t="str">
        <f>VLOOKUP(D186,Справочник_товары[],2)</f>
        <v>Пицца</v>
      </c>
      <c r="F186" s="39">
        <v>2</v>
      </c>
      <c r="G186" s="39">
        <f t="shared" si="4"/>
        <v>330</v>
      </c>
      <c r="H186" s="41">
        <f t="shared" si="5"/>
        <v>660</v>
      </c>
    </row>
    <row r="187" spans="3:8" ht="18.75">
      <c r="C187" s="38">
        <v>44456</v>
      </c>
      <c r="D187" s="39">
        <v>4</v>
      </c>
      <c r="E187" s="40" t="str">
        <f>VLOOKUP(D187,Справочник_товары[],2)</f>
        <v>Пицца</v>
      </c>
      <c r="F187" s="39">
        <v>10</v>
      </c>
      <c r="G187" s="39">
        <f t="shared" si="4"/>
        <v>330</v>
      </c>
      <c r="H187" s="41">
        <f t="shared" si="5"/>
        <v>3300</v>
      </c>
    </row>
    <row r="188" spans="3:8" ht="18.75">
      <c r="C188" s="38">
        <v>44457</v>
      </c>
      <c r="D188" s="39">
        <v>4</v>
      </c>
      <c r="E188" s="40" t="str">
        <f>VLOOKUP(D188,Справочник_товары[],2)</f>
        <v>Пицца</v>
      </c>
      <c r="F188" s="39">
        <v>2</v>
      </c>
      <c r="G188" s="39">
        <f t="shared" si="4"/>
        <v>330</v>
      </c>
      <c r="H188" s="41">
        <f t="shared" si="5"/>
        <v>660</v>
      </c>
    </row>
    <row r="189" spans="3:8" ht="18.75">
      <c r="C189" s="38">
        <v>44458</v>
      </c>
      <c r="D189" s="39">
        <v>4</v>
      </c>
      <c r="E189" s="40" t="str">
        <f>VLOOKUP(D189,Справочник_товары[],2)</f>
        <v>Пицца</v>
      </c>
      <c r="F189" s="39">
        <v>9</v>
      </c>
      <c r="G189" s="39">
        <f t="shared" si="4"/>
        <v>330</v>
      </c>
      <c r="H189" s="41">
        <f t="shared" si="5"/>
        <v>2970</v>
      </c>
    </row>
    <row r="190" spans="3:8" ht="18.75">
      <c r="C190" s="38">
        <v>44459</v>
      </c>
      <c r="D190" s="39">
        <v>4</v>
      </c>
      <c r="E190" s="40" t="str">
        <f>VLOOKUP(D190,Справочник_товары[],2)</f>
        <v>Пицца</v>
      </c>
      <c r="F190" s="39">
        <v>5</v>
      </c>
      <c r="G190" s="39">
        <f t="shared" si="4"/>
        <v>330</v>
      </c>
      <c r="H190" s="41">
        <f t="shared" si="5"/>
        <v>1650</v>
      </c>
    </row>
    <row r="191" spans="3:8" ht="18.75">
      <c r="C191" s="38">
        <v>44460</v>
      </c>
      <c r="D191" s="39">
        <v>4</v>
      </c>
      <c r="E191" s="40" t="str">
        <f>VLOOKUP(D191,Справочник_товары[],2)</f>
        <v>Пицца</v>
      </c>
      <c r="F191" s="39">
        <v>2</v>
      </c>
      <c r="G191" s="39">
        <f t="shared" si="4"/>
        <v>330</v>
      </c>
      <c r="H191" s="41">
        <f t="shared" si="5"/>
        <v>660</v>
      </c>
    </row>
    <row r="192" spans="3:8" ht="18.75">
      <c r="C192" s="38">
        <v>44461</v>
      </c>
      <c r="D192" s="39">
        <v>4</v>
      </c>
      <c r="E192" s="40" t="str">
        <f>VLOOKUP(D192,Справочник_товары[],2)</f>
        <v>Пицца</v>
      </c>
      <c r="F192" s="39">
        <v>10</v>
      </c>
      <c r="G192" s="39">
        <f t="shared" si="4"/>
        <v>330</v>
      </c>
      <c r="H192" s="41">
        <f t="shared" si="5"/>
        <v>3300</v>
      </c>
    </row>
    <row r="193" spans="3:8" ht="18.75">
      <c r="C193" s="38">
        <v>44462</v>
      </c>
      <c r="D193" s="39">
        <v>4</v>
      </c>
      <c r="E193" s="40" t="str">
        <f>VLOOKUP(D193,Справочник_товары[],2)</f>
        <v>Пицца</v>
      </c>
      <c r="F193" s="39">
        <v>4</v>
      </c>
      <c r="G193" s="39">
        <f t="shared" si="4"/>
        <v>330</v>
      </c>
      <c r="H193" s="41">
        <f t="shared" si="5"/>
        <v>1320</v>
      </c>
    </row>
    <row r="194" spans="3:8" ht="18.75">
      <c r="C194" s="38">
        <v>44463</v>
      </c>
      <c r="D194" s="39">
        <v>4</v>
      </c>
      <c r="E194" s="40" t="str">
        <f>VLOOKUP(D194,Справочник_товары[],2)</f>
        <v>Пицца</v>
      </c>
      <c r="F194" s="39">
        <v>10</v>
      </c>
      <c r="G194" s="39">
        <f t="shared" si="4"/>
        <v>330</v>
      </c>
      <c r="H194" s="41">
        <f t="shared" si="5"/>
        <v>3300</v>
      </c>
    </row>
    <row r="195" spans="3:8" ht="18.75">
      <c r="C195" s="38">
        <v>44464</v>
      </c>
      <c r="D195" s="39">
        <v>4</v>
      </c>
      <c r="E195" s="40" t="str">
        <f>VLOOKUP(D195,Справочник_товары[],2)</f>
        <v>Пицца</v>
      </c>
      <c r="F195" s="39">
        <v>10</v>
      </c>
      <c r="G195" s="39">
        <f t="shared" si="4"/>
        <v>330</v>
      </c>
      <c r="H195" s="41">
        <f t="shared" si="5"/>
        <v>3300</v>
      </c>
    </row>
    <row r="196" spans="3:8" ht="18.75">
      <c r="C196" s="38">
        <v>44465</v>
      </c>
      <c r="D196" s="39">
        <v>4</v>
      </c>
      <c r="E196" s="40" t="str">
        <f>VLOOKUP(D196,Справочник_товары[],2)</f>
        <v>Пицца</v>
      </c>
      <c r="F196" s="39">
        <v>6</v>
      </c>
      <c r="G196" s="39">
        <f t="shared" si="4"/>
        <v>330</v>
      </c>
      <c r="H196" s="41">
        <f t="shared" si="5"/>
        <v>1980</v>
      </c>
    </row>
    <row r="197" spans="3:8" ht="18.75">
      <c r="C197" s="38">
        <v>44466</v>
      </c>
      <c r="D197" s="39">
        <v>4</v>
      </c>
      <c r="E197" s="40" t="str">
        <f>VLOOKUP(D197,Справочник_товары[],2)</f>
        <v>Пицца</v>
      </c>
      <c r="F197" s="39">
        <v>1</v>
      </c>
      <c r="G197" s="39">
        <f t="shared" si="4"/>
        <v>330</v>
      </c>
      <c r="H197" s="41">
        <f t="shared" si="5"/>
        <v>330</v>
      </c>
    </row>
    <row r="198" spans="3:8" ht="18.75">
      <c r="C198" s="38">
        <v>44467</v>
      </c>
      <c r="D198" s="39">
        <v>4</v>
      </c>
      <c r="E198" s="40" t="str">
        <f>VLOOKUP(D198,Справочник_товары[],2)</f>
        <v>Пицца</v>
      </c>
      <c r="F198" s="39">
        <v>10</v>
      </c>
      <c r="G198" s="39">
        <f t="shared" si="4"/>
        <v>330</v>
      </c>
      <c r="H198" s="41">
        <f t="shared" si="5"/>
        <v>3300</v>
      </c>
    </row>
    <row r="199" spans="3:8" ht="18.75">
      <c r="C199" s="38">
        <v>44468</v>
      </c>
      <c r="D199" s="39">
        <v>4</v>
      </c>
      <c r="E199" s="40" t="str">
        <f>VLOOKUP(D199,Справочник_товары[],2)</f>
        <v>Пицца</v>
      </c>
      <c r="F199" s="39">
        <v>2</v>
      </c>
      <c r="G199" s="39">
        <f t="shared" si="4"/>
        <v>330</v>
      </c>
      <c r="H199" s="41">
        <f t="shared" si="5"/>
        <v>660</v>
      </c>
    </row>
    <row r="200" spans="3:8" ht="18.75">
      <c r="C200" s="38">
        <v>44469</v>
      </c>
      <c r="D200" s="39">
        <v>4</v>
      </c>
      <c r="E200" s="40" t="str">
        <f>VLOOKUP(D200,Справочник_товары[],2)</f>
        <v>Пицца</v>
      </c>
      <c r="F200" s="39">
        <v>7</v>
      </c>
      <c r="G200" s="39">
        <f t="shared" si="4"/>
        <v>330</v>
      </c>
      <c r="H200" s="41">
        <f t="shared" si="5"/>
        <v>2310</v>
      </c>
    </row>
    <row r="201" spans="3:8" ht="18.75">
      <c r="C201" s="38">
        <v>44470</v>
      </c>
      <c r="D201" s="39">
        <v>4</v>
      </c>
      <c r="E201" s="40" t="str">
        <f>VLOOKUP(D201,Справочник_товары[],2)</f>
        <v>Пицца</v>
      </c>
      <c r="F201" s="39">
        <v>3</v>
      </c>
      <c r="G201" s="39">
        <f t="shared" si="4"/>
        <v>330</v>
      </c>
      <c r="H201" s="41">
        <f t="shared" si="5"/>
        <v>990</v>
      </c>
    </row>
    <row r="202" spans="3:8" ht="18.75">
      <c r="C202" s="38">
        <v>44471</v>
      </c>
      <c r="D202" s="39">
        <v>4</v>
      </c>
      <c r="E202" s="40" t="str">
        <f>VLOOKUP(D202,Справочник_товары[],2)</f>
        <v>Пицца</v>
      </c>
      <c r="F202" s="39">
        <v>9</v>
      </c>
      <c r="G202" s="39">
        <f t="shared" si="4"/>
        <v>330</v>
      </c>
      <c r="H202" s="41">
        <f t="shared" si="5"/>
        <v>2970</v>
      </c>
    </row>
    <row r="203" spans="3:8" ht="18.75">
      <c r="C203" s="38">
        <v>44472</v>
      </c>
      <c r="D203" s="39">
        <v>4</v>
      </c>
      <c r="E203" s="40" t="str">
        <f>VLOOKUP(D203,Справочник_товары[],2)</f>
        <v>Пицца</v>
      </c>
      <c r="F203" s="39">
        <v>8</v>
      </c>
      <c r="G203" s="39">
        <f t="shared" si="4"/>
        <v>330</v>
      </c>
      <c r="H203" s="41">
        <f t="shared" si="5"/>
        <v>2640</v>
      </c>
    </row>
    <row r="204" spans="3:8" ht="18.75">
      <c r="C204" s="38">
        <v>44473</v>
      </c>
      <c r="D204" s="39">
        <v>4</v>
      </c>
      <c r="E204" s="40" t="str">
        <f>VLOOKUP(D204,Справочник_товары[],2)</f>
        <v>Пицца</v>
      </c>
      <c r="F204" s="39">
        <v>5</v>
      </c>
      <c r="G204" s="39">
        <f t="shared" ref="G204:G267" si="6" xml:space="preserve"> VLOOKUP(D204, абу,4) * (1 + VLOOKUP(D204, абу,5))</f>
        <v>330</v>
      </c>
      <c r="H204" s="41">
        <f t="shared" ref="H204:H267" si="7">F204*G204</f>
        <v>1650</v>
      </c>
    </row>
    <row r="205" spans="3:8" ht="18.75">
      <c r="C205" s="38">
        <v>44474</v>
      </c>
      <c r="D205" s="39">
        <v>4</v>
      </c>
      <c r="E205" s="40" t="str">
        <f>VLOOKUP(D205,Справочник_товары[],2)</f>
        <v>Пицца</v>
      </c>
      <c r="F205" s="39">
        <v>4</v>
      </c>
      <c r="G205" s="39">
        <f t="shared" si="6"/>
        <v>330</v>
      </c>
      <c r="H205" s="41">
        <f t="shared" si="7"/>
        <v>1320</v>
      </c>
    </row>
    <row r="206" spans="3:8" ht="18.75">
      <c r="C206" s="38">
        <v>44475</v>
      </c>
      <c r="D206" s="39">
        <v>4</v>
      </c>
      <c r="E206" s="40" t="str">
        <f>VLOOKUP(D206,Справочник_товары[],2)</f>
        <v>Пицца</v>
      </c>
      <c r="F206" s="39">
        <v>8</v>
      </c>
      <c r="G206" s="39">
        <f t="shared" si="6"/>
        <v>330</v>
      </c>
      <c r="H206" s="41">
        <f t="shared" si="7"/>
        <v>2640</v>
      </c>
    </row>
    <row r="207" spans="3:8" ht="18.75">
      <c r="C207" s="38">
        <v>44476</v>
      </c>
      <c r="D207" s="39">
        <v>4</v>
      </c>
      <c r="E207" s="40" t="str">
        <f>VLOOKUP(D207,Справочник_товары[],2)</f>
        <v>Пицца</v>
      </c>
      <c r="F207" s="39">
        <v>5</v>
      </c>
      <c r="G207" s="39">
        <f t="shared" si="6"/>
        <v>330</v>
      </c>
      <c r="H207" s="41">
        <f t="shared" si="7"/>
        <v>1650</v>
      </c>
    </row>
    <row r="208" spans="3:8" ht="18.75">
      <c r="C208" s="38">
        <v>44477</v>
      </c>
      <c r="D208" s="39">
        <v>4</v>
      </c>
      <c r="E208" s="40" t="str">
        <f>VLOOKUP(D208,Справочник_товары[],2)</f>
        <v>Пицца</v>
      </c>
      <c r="F208" s="39">
        <v>6</v>
      </c>
      <c r="G208" s="39">
        <f t="shared" si="6"/>
        <v>330</v>
      </c>
      <c r="H208" s="41">
        <f t="shared" si="7"/>
        <v>1980</v>
      </c>
    </row>
    <row r="209" spans="3:8" ht="18.75">
      <c r="C209" s="38">
        <v>44478</v>
      </c>
      <c r="D209" s="39">
        <v>4</v>
      </c>
      <c r="E209" s="40" t="str">
        <f>VLOOKUP(D209,Справочник_товары[],2)</f>
        <v>Пицца</v>
      </c>
      <c r="F209" s="39">
        <v>4</v>
      </c>
      <c r="G209" s="39">
        <f t="shared" si="6"/>
        <v>330</v>
      </c>
      <c r="H209" s="41">
        <f t="shared" si="7"/>
        <v>1320</v>
      </c>
    </row>
    <row r="210" spans="3:8" ht="18.75">
      <c r="C210" s="38">
        <v>44479</v>
      </c>
      <c r="D210" s="39">
        <v>4</v>
      </c>
      <c r="E210" s="40" t="str">
        <f>VLOOKUP(D210,Справочник_товары[],2)</f>
        <v>Пицца</v>
      </c>
      <c r="F210" s="39">
        <v>9</v>
      </c>
      <c r="G210" s="39">
        <f t="shared" si="6"/>
        <v>330</v>
      </c>
      <c r="H210" s="41">
        <f t="shared" si="7"/>
        <v>2970</v>
      </c>
    </row>
    <row r="211" spans="3:8" ht="18.75">
      <c r="C211" s="38">
        <v>44480</v>
      </c>
      <c r="D211" s="39">
        <v>4</v>
      </c>
      <c r="E211" s="40" t="str">
        <f>VLOOKUP(D211,Справочник_товары[],2)</f>
        <v>Пицца</v>
      </c>
      <c r="F211" s="39">
        <v>1</v>
      </c>
      <c r="G211" s="39">
        <f t="shared" si="6"/>
        <v>330</v>
      </c>
      <c r="H211" s="41">
        <f t="shared" si="7"/>
        <v>330</v>
      </c>
    </row>
    <row r="212" spans="3:8" ht="18.75">
      <c r="C212" s="38">
        <v>44481</v>
      </c>
      <c r="D212" s="39">
        <v>4</v>
      </c>
      <c r="E212" s="40" t="str">
        <f>VLOOKUP(D212,Справочник_товары[],2)</f>
        <v>Пицца</v>
      </c>
      <c r="F212" s="39">
        <v>10</v>
      </c>
      <c r="G212" s="39">
        <f t="shared" si="6"/>
        <v>330</v>
      </c>
      <c r="H212" s="41">
        <f t="shared" si="7"/>
        <v>3300</v>
      </c>
    </row>
    <row r="213" spans="3:8" ht="18.75">
      <c r="C213" s="38">
        <v>44482</v>
      </c>
      <c r="D213" s="39">
        <v>4</v>
      </c>
      <c r="E213" s="40" t="str">
        <f>VLOOKUP(D213,Справочник_товары[],2)</f>
        <v>Пицца</v>
      </c>
      <c r="F213" s="39">
        <v>4</v>
      </c>
      <c r="G213" s="39">
        <f t="shared" si="6"/>
        <v>330</v>
      </c>
      <c r="H213" s="41">
        <f t="shared" si="7"/>
        <v>1320</v>
      </c>
    </row>
    <row r="214" spans="3:8" ht="18.75">
      <c r="C214" s="38">
        <v>44483</v>
      </c>
      <c r="D214" s="39">
        <v>4</v>
      </c>
      <c r="E214" s="40" t="str">
        <f>VLOOKUP(D214,Справочник_товары[],2)</f>
        <v>Пицца</v>
      </c>
      <c r="F214" s="39">
        <v>7</v>
      </c>
      <c r="G214" s="39">
        <f t="shared" si="6"/>
        <v>330</v>
      </c>
      <c r="H214" s="41">
        <f t="shared" si="7"/>
        <v>2310</v>
      </c>
    </row>
    <row r="215" spans="3:8" ht="18.75">
      <c r="C215" s="38">
        <v>44484</v>
      </c>
      <c r="D215" s="39">
        <v>4</v>
      </c>
      <c r="E215" s="40" t="str">
        <f>VLOOKUP(D215,Справочник_товары[],2)</f>
        <v>Пицца</v>
      </c>
      <c r="F215" s="39">
        <v>10</v>
      </c>
      <c r="G215" s="39">
        <f t="shared" si="6"/>
        <v>330</v>
      </c>
      <c r="H215" s="41">
        <f t="shared" si="7"/>
        <v>3300</v>
      </c>
    </row>
    <row r="216" spans="3:8" ht="18.75">
      <c r="C216" s="38">
        <v>44485</v>
      </c>
      <c r="D216" s="39">
        <v>4</v>
      </c>
      <c r="E216" s="40" t="str">
        <f>VLOOKUP(D216,Справочник_товары[],2)</f>
        <v>Пицца</v>
      </c>
      <c r="F216" s="39">
        <v>7</v>
      </c>
      <c r="G216" s="39">
        <f t="shared" si="6"/>
        <v>330</v>
      </c>
      <c r="H216" s="41">
        <f t="shared" si="7"/>
        <v>2310</v>
      </c>
    </row>
    <row r="217" spans="3:8" ht="18.75">
      <c r="C217" s="38">
        <v>44486</v>
      </c>
      <c r="D217" s="39">
        <v>4</v>
      </c>
      <c r="E217" s="40" t="str">
        <f>VLOOKUP(D217,Справочник_товары[],2)</f>
        <v>Пицца</v>
      </c>
      <c r="F217" s="39">
        <v>8</v>
      </c>
      <c r="G217" s="39">
        <f t="shared" si="6"/>
        <v>330</v>
      </c>
      <c r="H217" s="41">
        <f t="shared" si="7"/>
        <v>2640</v>
      </c>
    </row>
    <row r="218" spans="3:8" ht="18.75">
      <c r="C218" s="38">
        <v>44487</v>
      </c>
      <c r="D218" s="39">
        <v>4</v>
      </c>
      <c r="E218" s="40" t="str">
        <f>VLOOKUP(D218,Справочник_товары[],2)</f>
        <v>Пицца</v>
      </c>
      <c r="F218" s="39">
        <v>6</v>
      </c>
      <c r="G218" s="39">
        <f t="shared" si="6"/>
        <v>330</v>
      </c>
      <c r="H218" s="41">
        <f t="shared" si="7"/>
        <v>1980</v>
      </c>
    </row>
    <row r="219" spans="3:8" ht="18.75">
      <c r="C219" s="38">
        <v>44488</v>
      </c>
      <c r="D219" s="39">
        <v>4</v>
      </c>
      <c r="E219" s="40" t="str">
        <f>VLOOKUP(D219,Справочник_товары[],2)</f>
        <v>Пицца</v>
      </c>
      <c r="F219" s="39">
        <v>1</v>
      </c>
      <c r="G219" s="39">
        <f t="shared" si="6"/>
        <v>330</v>
      </c>
      <c r="H219" s="41">
        <f t="shared" si="7"/>
        <v>330</v>
      </c>
    </row>
    <row r="220" spans="3:8" ht="18.75">
      <c r="C220" s="38">
        <v>44489</v>
      </c>
      <c r="D220" s="39">
        <v>4</v>
      </c>
      <c r="E220" s="40" t="str">
        <f>VLOOKUP(D220,Справочник_товары[],2)</f>
        <v>Пицца</v>
      </c>
      <c r="F220" s="39">
        <v>2</v>
      </c>
      <c r="G220" s="39">
        <f t="shared" si="6"/>
        <v>330</v>
      </c>
      <c r="H220" s="41">
        <f t="shared" si="7"/>
        <v>660</v>
      </c>
    </row>
    <row r="221" spans="3:8" ht="18.75">
      <c r="C221" s="38">
        <v>44490</v>
      </c>
      <c r="D221" s="39">
        <v>4</v>
      </c>
      <c r="E221" s="40" t="str">
        <f>VLOOKUP(D221,Справочник_товары[],2)</f>
        <v>Пицца</v>
      </c>
      <c r="F221" s="39">
        <v>8</v>
      </c>
      <c r="G221" s="39">
        <f t="shared" si="6"/>
        <v>330</v>
      </c>
      <c r="H221" s="41">
        <f t="shared" si="7"/>
        <v>2640</v>
      </c>
    </row>
    <row r="222" spans="3:8" ht="18.75">
      <c r="C222" s="38">
        <v>44491</v>
      </c>
      <c r="D222" s="39">
        <v>4</v>
      </c>
      <c r="E222" s="40" t="str">
        <f>VLOOKUP(D222,Справочник_товары[],2)</f>
        <v>Пицца</v>
      </c>
      <c r="F222" s="39">
        <v>3</v>
      </c>
      <c r="G222" s="39">
        <f t="shared" si="6"/>
        <v>330</v>
      </c>
      <c r="H222" s="41">
        <f t="shared" si="7"/>
        <v>990</v>
      </c>
    </row>
    <row r="223" spans="3:8" ht="18.75">
      <c r="C223" s="38">
        <v>44547</v>
      </c>
      <c r="D223" s="42">
        <v>8</v>
      </c>
      <c r="E223" s="43" t="str">
        <f>VLOOKUP(D223,Справочник_товары[],2)</f>
        <v>Пончик с шоколадом</v>
      </c>
      <c r="F223" s="42"/>
      <c r="G223" s="42">
        <f t="shared" si="6"/>
        <v>20</v>
      </c>
      <c r="H223" s="44">
        <f t="shared" si="7"/>
        <v>0</v>
      </c>
    </row>
    <row r="224" spans="3:8" ht="18.75">
      <c r="C224" s="38">
        <v>44680</v>
      </c>
      <c r="D224" s="42">
        <v>8</v>
      </c>
      <c r="E224" s="43" t="str">
        <f>VLOOKUP(D224,Справочник_товары[],2)</f>
        <v>Пончик с шоколадом</v>
      </c>
      <c r="F224" s="42"/>
      <c r="G224" s="42">
        <f t="shared" si="6"/>
        <v>20</v>
      </c>
      <c r="H224" s="44">
        <f t="shared" si="7"/>
        <v>0</v>
      </c>
    </row>
    <row r="225" spans="3:8" ht="18.75">
      <c r="C225" s="38">
        <v>44681</v>
      </c>
      <c r="D225" s="42">
        <v>8</v>
      </c>
      <c r="E225" s="43" t="str">
        <f>VLOOKUP(D225,Справочник_товары[],2)</f>
        <v>Пончик с шоколадом</v>
      </c>
      <c r="F225" s="42"/>
      <c r="G225" s="42">
        <f t="shared" si="6"/>
        <v>20</v>
      </c>
      <c r="H225" s="44">
        <f t="shared" si="7"/>
        <v>0</v>
      </c>
    </row>
    <row r="226" spans="3:8" ht="18.75">
      <c r="C226" s="38">
        <v>44682</v>
      </c>
      <c r="D226" s="42">
        <v>8</v>
      </c>
      <c r="E226" s="43" t="str">
        <f>VLOOKUP(D226,Справочник_товары[],2)</f>
        <v>Пончик с шоколадом</v>
      </c>
      <c r="F226" s="42"/>
      <c r="G226" s="42">
        <f t="shared" si="6"/>
        <v>20</v>
      </c>
      <c r="H226" s="44">
        <f t="shared" si="7"/>
        <v>0</v>
      </c>
    </row>
    <row r="227" spans="3:8" ht="18.75">
      <c r="C227" s="38">
        <v>44683</v>
      </c>
      <c r="D227" s="42">
        <v>8</v>
      </c>
      <c r="E227" s="43" t="str">
        <f>VLOOKUP(D227,Справочник_товары[],2)</f>
        <v>Пончик с шоколадом</v>
      </c>
      <c r="F227" s="42"/>
      <c r="G227" s="42">
        <f t="shared" si="6"/>
        <v>20</v>
      </c>
      <c r="H227" s="44">
        <f t="shared" si="7"/>
        <v>0</v>
      </c>
    </row>
    <row r="228" spans="3:8" ht="18.75">
      <c r="C228" s="38">
        <v>44684</v>
      </c>
      <c r="D228" s="42">
        <v>8</v>
      </c>
      <c r="E228" s="43" t="str">
        <f>VLOOKUP(D228,Справочник_товары[],2)</f>
        <v>Пончик с шоколадом</v>
      </c>
      <c r="F228" s="42"/>
      <c r="G228" s="42">
        <f t="shared" si="6"/>
        <v>20</v>
      </c>
      <c r="H228" s="44">
        <f t="shared" si="7"/>
        <v>0</v>
      </c>
    </row>
    <row r="229" spans="3:8" ht="18.75">
      <c r="C229" s="38">
        <v>44685</v>
      </c>
      <c r="D229" s="42">
        <v>8</v>
      </c>
      <c r="E229" s="43" t="str">
        <f>VLOOKUP(D229,Справочник_товары[],2)</f>
        <v>Пончик с шоколадом</v>
      </c>
      <c r="F229" s="42"/>
      <c r="G229" s="42">
        <f t="shared" si="6"/>
        <v>20</v>
      </c>
      <c r="H229" s="44">
        <f t="shared" si="7"/>
        <v>0</v>
      </c>
    </row>
    <row r="230" spans="3:8" ht="18.75">
      <c r="C230" s="38">
        <v>44686</v>
      </c>
      <c r="D230" s="42">
        <v>8</v>
      </c>
      <c r="E230" s="43" t="str">
        <f>VLOOKUP(D230,Справочник_товары[],2)</f>
        <v>Пончик с шоколадом</v>
      </c>
      <c r="F230" s="42"/>
      <c r="G230" s="42">
        <f t="shared" si="6"/>
        <v>20</v>
      </c>
      <c r="H230" s="44">
        <f t="shared" si="7"/>
        <v>0</v>
      </c>
    </row>
    <row r="231" spans="3:8" ht="18.75">
      <c r="C231" s="38">
        <v>44687</v>
      </c>
      <c r="D231" s="42">
        <v>8</v>
      </c>
      <c r="E231" s="43" t="str">
        <f>VLOOKUP(D231,Справочник_товары[],2)</f>
        <v>Пончик с шоколадом</v>
      </c>
      <c r="F231" s="42"/>
      <c r="G231" s="42">
        <f t="shared" si="6"/>
        <v>20</v>
      </c>
      <c r="H231" s="44">
        <f t="shared" si="7"/>
        <v>0</v>
      </c>
    </row>
    <row r="232" spans="3:8" ht="18.75">
      <c r="C232" s="38">
        <v>44688</v>
      </c>
      <c r="D232" s="42">
        <v>8</v>
      </c>
      <c r="E232" s="43" t="str">
        <f>VLOOKUP(D232,Справочник_товары[],2)</f>
        <v>Пончик с шоколадом</v>
      </c>
      <c r="F232" s="42"/>
      <c r="G232" s="42">
        <f t="shared" si="6"/>
        <v>20</v>
      </c>
      <c r="H232" s="44">
        <f t="shared" si="7"/>
        <v>0</v>
      </c>
    </row>
    <row r="233" spans="3:8" ht="18.75">
      <c r="C233" s="38">
        <v>44689</v>
      </c>
      <c r="D233" s="42">
        <v>8</v>
      </c>
      <c r="E233" s="43" t="str">
        <f>VLOOKUP(D233,Справочник_товары[],2)</f>
        <v>Пончик с шоколадом</v>
      </c>
      <c r="F233" s="42"/>
      <c r="G233" s="42">
        <f t="shared" si="6"/>
        <v>20</v>
      </c>
      <c r="H233" s="44">
        <f t="shared" si="7"/>
        <v>0</v>
      </c>
    </row>
    <row r="234" spans="3:8" ht="18.75">
      <c r="C234" s="38">
        <v>44690</v>
      </c>
      <c r="D234" s="42">
        <v>8</v>
      </c>
      <c r="E234" s="43" t="str">
        <f>VLOOKUP(D234,Справочник_товары[],2)</f>
        <v>Пончик с шоколадом</v>
      </c>
      <c r="F234" s="42"/>
      <c r="G234" s="42">
        <f t="shared" si="6"/>
        <v>20</v>
      </c>
      <c r="H234" s="44">
        <f t="shared" si="7"/>
        <v>0</v>
      </c>
    </row>
    <row r="235" spans="3:8" ht="18.75">
      <c r="C235" s="38">
        <v>44543</v>
      </c>
      <c r="D235" s="42">
        <v>7</v>
      </c>
      <c r="E235" s="43" t="str">
        <f>VLOOKUP(D235,Справочник_товары[],2)</f>
        <v>Слойка с творогом</v>
      </c>
      <c r="F235" s="42"/>
      <c r="G235" s="42">
        <f t="shared" si="6"/>
        <v>20</v>
      </c>
      <c r="H235" s="44">
        <f t="shared" si="7"/>
        <v>0</v>
      </c>
    </row>
    <row r="236" spans="3:8" ht="18.75">
      <c r="C236" s="38">
        <v>44544</v>
      </c>
      <c r="D236" s="42">
        <v>7</v>
      </c>
      <c r="E236" s="43" t="str">
        <f>VLOOKUP(D236,Справочник_товары[],2)</f>
        <v>Слойка с творогом</v>
      </c>
      <c r="F236" s="42"/>
      <c r="G236" s="42">
        <f t="shared" si="6"/>
        <v>20</v>
      </c>
      <c r="H236" s="44">
        <f t="shared" si="7"/>
        <v>0</v>
      </c>
    </row>
    <row r="237" spans="3:8" ht="18.75">
      <c r="C237" s="38">
        <v>44545</v>
      </c>
      <c r="D237" s="42">
        <v>7</v>
      </c>
      <c r="E237" s="43" t="str">
        <f>VLOOKUP(D237,Справочник_товары[],2)</f>
        <v>Слойка с творогом</v>
      </c>
      <c r="F237" s="42"/>
      <c r="G237" s="42">
        <f t="shared" si="6"/>
        <v>20</v>
      </c>
      <c r="H237" s="44">
        <f t="shared" si="7"/>
        <v>0</v>
      </c>
    </row>
    <row r="238" spans="3:8" ht="18.75">
      <c r="C238" s="38">
        <v>44546</v>
      </c>
      <c r="D238" s="42">
        <v>7</v>
      </c>
      <c r="E238" s="43" t="str">
        <f>VLOOKUP(D238,Справочник_товары[],2)</f>
        <v>Слойка с творогом</v>
      </c>
      <c r="F238" s="42"/>
      <c r="G238" s="42">
        <f t="shared" si="6"/>
        <v>20</v>
      </c>
      <c r="H238" s="44">
        <f t="shared" si="7"/>
        <v>0</v>
      </c>
    </row>
    <row r="239" spans="3:8" ht="18.75">
      <c r="C239" s="38">
        <v>44607</v>
      </c>
      <c r="D239" s="42">
        <v>7</v>
      </c>
      <c r="E239" s="43" t="str">
        <f>VLOOKUP(D239,Справочник_товары[],2)</f>
        <v>Слойка с творогом</v>
      </c>
      <c r="F239" s="42"/>
      <c r="G239" s="42">
        <f t="shared" si="6"/>
        <v>20</v>
      </c>
      <c r="H239" s="44">
        <f t="shared" si="7"/>
        <v>0</v>
      </c>
    </row>
    <row r="240" spans="3:8" ht="18.75">
      <c r="C240" s="38">
        <v>44607</v>
      </c>
      <c r="D240" s="42">
        <v>7</v>
      </c>
      <c r="E240" s="43" t="str">
        <f>VLOOKUP(D240,Справочник_товары[],2)</f>
        <v>Слойка с творогом</v>
      </c>
      <c r="F240" s="42"/>
      <c r="G240" s="42">
        <f t="shared" si="6"/>
        <v>20</v>
      </c>
      <c r="H240" s="44">
        <f t="shared" si="7"/>
        <v>0</v>
      </c>
    </row>
    <row r="241" spans="3:8" ht="18.75">
      <c r="C241" s="38">
        <v>44608</v>
      </c>
      <c r="D241" s="42">
        <v>7</v>
      </c>
      <c r="E241" s="43" t="str">
        <f>VLOOKUP(D241,Справочник_товары[],2)</f>
        <v>Слойка с творогом</v>
      </c>
      <c r="F241" s="42"/>
      <c r="G241" s="42">
        <f t="shared" si="6"/>
        <v>20</v>
      </c>
      <c r="H241" s="44">
        <f t="shared" si="7"/>
        <v>0</v>
      </c>
    </row>
    <row r="242" spans="3:8" ht="18.75">
      <c r="C242" s="38">
        <v>44609</v>
      </c>
      <c r="D242" s="42">
        <v>7</v>
      </c>
      <c r="E242" s="43" t="str">
        <f>VLOOKUP(D242,Справочник_товары[],2)</f>
        <v>Слойка с творогом</v>
      </c>
      <c r="F242" s="42"/>
      <c r="G242" s="42">
        <f t="shared" si="6"/>
        <v>20</v>
      </c>
      <c r="H242" s="44">
        <f t="shared" si="7"/>
        <v>0</v>
      </c>
    </row>
    <row r="243" spans="3:8" ht="18.75">
      <c r="C243" s="38">
        <v>44611</v>
      </c>
      <c r="D243" s="42">
        <v>7</v>
      </c>
      <c r="E243" s="43" t="str">
        <f>VLOOKUP(D243,Справочник_товары[],2)</f>
        <v>Слойка с творогом</v>
      </c>
      <c r="F243" s="42"/>
      <c r="G243" s="42">
        <f t="shared" si="6"/>
        <v>20</v>
      </c>
      <c r="H243" s="44">
        <f t="shared" si="7"/>
        <v>0</v>
      </c>
    </row>
    <row r="244" spans="3:8" ht="18.75">
      <c r="C244" s="38">
        <v>44617</v>
      </c>
      <c r="D244" s="42">
        <v>7</v>
      </c>
      <c r="E244" s="43" t="str">
        <f>VLOOKUP(D244,Справочник_товары[],2)</f>
        <v>Слойка с творогом</v>
      </c>
      <c r="F244" s="42"/>
      <c r="G244" s="42">
        <f t="shared" si="6"/>
        <v>20</v>
      </c>
      <c r="H244" s="44">
        <f t="shared" si="7"/>
        <v>0</v>
      </c>
    </row>
    <row r="245" spans="3:8" ht="18.75">
      <c r="C245" s="38">
        <v>44619</v>
      </c>
      <c r="D245" s="42">
        <v>7</v>
      </c>
      <c r="E245" s="43" t="str">
        <f>VLOOKUP(D245,Справочник_товары[],2)</f>
        <v>Слойка с творогом</v>
      </c>
      <c r="F245" s="42"/>
      <c r="G245" s="42">
        <f t="shared" si="6"/>
        <v>20</v>
      </c>
      <c r="H245" s="44">
        <f t="shared" si="7"/>
        <v>0</v>
      </c>
    </row>
    <row r="246" spans="3:8" ht="18.75">
      <c r="C246" s="38">
        <v>44574</v>
      </c>
      <c r="D246" s="39">
        <v>6</v>
      </c>
      <c r="E246" s="40" t="str">
        <f>VLOOKUP(D246,Справочник_товары[],2)</f>
        <v>Сосиска в тесте</v>
      </c>
      <c r="F246" s="39">
        <v>10</v>
      </c>
      <c r="G246" s="39">
        <f t="shared" si="6"/>
        <v>20</v>
      </c>
      <c r="H246" s="41">
        <f t="shared" si="7"/>
        <v>200</v>
      </c>
    </row>
    <row r="247" spans="3:8" ht="18.75">
      <c r="C247" s="38">
        <v>44575</v>
      </c>
      <c r="D247" s="39">
        <v>6</v>
      </c>
      <c r="E247" s="40" t="str">
        <f>VLOOKUP(D247,Справочник_товары[],2)</f>
        <v>Сосиска в тесте</v>
      </c>
      <c r="F247" s="39">
        <v>5</v>
      </c>
      <c r="G247" s="39">
        <f t="shared" si="6"/>
        <v>20</v>
      </c>
      <c r="H247" s="41">
        <f t="shared" si="7"/>
        <v>100</v>
      </c>
    </row>
    <row r="248" spans="3:8" ht="18.75">
      <c r="C248" s="38">
        <v>44576</v>
      </c>
      <c r="D248" s="39">
        <v>6</v>
      </c>
      <c r="E248" s="40" t="str">
        <f>VLOOKUP(D248,Справочник_товары[],2)</f>
        <v>Сосиска в тесте</v>
      </c>
      <c r="F248" s="39">
        <v>6</v>
      </c>
      <c r="G248" s="39">
        <f t="shared" si="6"/>
        <v>20</v>
      </c>
      <c r="H248" s="41">
        <f t="shared" si="7"/>
        <v>120</v>
      </c>
    </row>
    <row r="249" spans="3:8" ht="18.75">
      <c r="C249" s="38">
        <v>44577</v>
      </c>
      <c r="D249" s="39">
        <v>6</v>
      </c>
      <c r="E249" s="40" t="str">
        <f>VLOOKUP(D249,Справочник_товары[],2)</f>
        <v>Сосиска в тесте</v>
      </c>
      <c r="F249" s="39">
        <v>8</v>
      </c>
      <c r="G249" s="39">
        <f t="shared" si="6"/>
        <v>20</v>
      </c>
      <c r="H249" s="41">
        <f t="shared" si="7"/>
        <v>160</v>
      </c>
    </row>
    <row r="250" spans="3:8" ht="18.75">
      <c r="C250" s="38">
        <v>44578</v>
      </c>
      <c r="D250" s="39">
        <v>6</v>
      </c>
      <c r="E250" s="40" t="str">
        <f>VLOOKUP(D250,Справочник_товары[],2)</f>
        <v>Сосиска в тесте</v>
      </c>
      <c r="F250" s="39">
        <v>5</v>
      </c>
      <c r="G250" s="39">
        <f t="shared" si="6"/>
        <v>20</v>
      </c>
      <c r="H250" s="41">
        <f t="shared" si="7"/>
        <v>100</v>
      </c>
    </row>
    <row r="251" spans="3:8" ht="18.75">
      <c r="C251" s="38">
        <v>44579</v>
      </c>
      <c r="D251" s="39">
        <v>6</v>
      </c>
      <c r="E251" s="40" t="str">
        <f>VLOOKUP(D251,Справочник_товары[],2)</f>
        <v>Сосиска в тесте</v>
      </c>
      <c r="F251" s="39">
        <v>1</v>
      </c>
      <c r="G251" s="39">
        <f t="shared" si="6"/>
        <v>20</v>
      </c>
      <c r="H251" s="41">
        <f t="shared" si="7"/>
        <v>20</v>
      </c>
    </row>
    <row r="252" spans="3:8" ht="18.75">
      <c r="C252" s="38">
        <v>44580</v>
      </c>
      <c r="D252" s="39">
        <v>6</v>
      </c>
      <c r="E252" s="40" t="str">
        <f>VLOOKUP(D252,Справочник_товары[],2)</f>
        <v>Сосиска в тесте</v>
      </c>
      <c r="F252" s="39">
        <v>7</v>
      </c>
      <c r="G252" s="39">
        <f t="shared" si="6"/>
        <v>20</v>
      </c>
      <c r="H252" s="41">
        <f t="shared" si="7"/>
        <v>140</v>
      </c>
    </row>
    <row r="253" spans="3:8" ht="18.75">
      <c r="C253" s="38">
        <v>44581</v>
      </c>
      <c r="D253" s="39">
        <v>6</v>
      </c>
      <c r="E253" s="40" t="str">
        <f>VLOOKUP(D253,Справочник_товары[],2)</f>
        <v>Сосиска в тесте</v>
      </c>
      <c r="F253" s="39">
        <v>3</v>
      </c>
      <c r="G253" s="39">
        <f t="shared" si="6"/>
        <v>20</v>
      </c>
      <c r="H253" s="41">
        <f t="shared" si="7"/>
        <v>60</v>
      </c>
    </row>
    <row r="254" spans="3:8" ht="18.75">
      <c r="C254" s="38">
        <v>44582</v>
      </c>
      <c r="D254" s="39">
        <v>6</v>
      </c>
      <c r="E254" s="40" t="str">
        <f>VLOOKUP(D254,Справочник_товары[],2)</f>
        <v>Сосиска в тесте</v>
      </c>
      <c r="F254" s="39">
        <v>3</v>
      </c>
      <c r="G254" s="39">
        <f t="shared" si="6"/>
        <v>20</v>
      </c>
      <c r="H254" s="41">
        <f t="shared" si="7"/>
        <v>60</v>
      </c>
    </row>
    <row r="255" spans="3:8" ht="18.75">
      <c r="C255" s="38">
        <v>44583</v>
      </c>
      <c r="D255" s="39">
        <v>6</v>
      </c>
      <c r="E255" s="40" t="str">
        <f>VLOOKUP(D255,Справочник_товары[],2)</f>
        <v>Сосиска в тесте</v>
      </c>
      <c r="F255" s="39">
        <v>1</v>
      </c>
      <c r="G255" s="39">
        <f t="shared" si="6"/>
        <v>20</v>
      </c>
      <c r="H255" s="41">
        <f t="shared" si="7"/>
        <v>20</v>
      </c>
    </row>
    <row r="256" spans="3:8" ht="18.75">
      <c r="C256" s="38">
        <v>44584</v>
      </c>
      <c r="D256" s="39">
        <v>6</v>
      </c>
      <c r="E256" s="40" t="str">
        <f>VLOOKUP(D256,Справочник_товары[],2)</f>
        <v>Сосиска в тесте</v>
      </c>
      <c r="F256" s="39">
        <v>5</v>
      </c>
      <c r="G256" s="39">
        <f t="shared" si="6"/>
        <v>20</v>
      </c>
      <c r="H256" s="41">
        <f t="shared" si="7"/>
        <v>100</v>
      </c>
    </row>
    <row r="257" spans="3:8" ht="18.75">
      <c r="C257" s="38">
        <v>44585</v>
      </c>
      <c r="D257" s="39">
        <v>6</v>
      </c>
      <c r="E257" s="40" t="str">
        <f>VLOOKUP(D257,Справочник_товары[],2)</f>
        <v>Сосиска в тесте</v>
      </c>
      <c r="F257" s="39">
        <v>5</v>
      </c>
      <c r="G257" s="39">
        <f t="shared" si="6"/>
        <v>20</v>
      </c>
      <c r="H257" s="41">
        <f t="shared" si="7"/>
        <v>100</v>
      </c>
    </row>
    <row r="258" spans="3:8" ht="18.75">
      <c r="C258" s="38">
        <v>44586</v>
      </c>
      <c r="D258" s="39">
        <v>6</v>
      </c>
      <c r="E258" s="40" t="str">
        <f>VLOOKUP(D258,Справочник_товары[],2)</f>
        <v>Сосиска в тесте</v>
      </c>
      <c r="F258" s="39">
        <v>10</v>
      </c>
      <c r="G258" s="39">
        <f t="shared" si="6"/>
        <v>20</v>
      </c>
      <c r="H258" s="41">
        <f t="shared" si="7"/>
        <v>200</v>
      </c>
    </row>
    <row r="259" spans="3:8" ht="18.75">
      <c r="C259" s="38">
        <v>44587</v>
      </c>
      <c r="D259" s="39">
        <v>6</v>
      </c>
      <c r="E259" s="40" t="str">
        <f>VLOOKUP(D259,Справочник_товары[],2)</f>
        <v>Сосиска в тесте</v>
      </c>
      <c r="F259" s="39">
        <v>8</v>
      </c>
      <c r="G259" s="39">
        <f t="shared" si="6"/>
        <v>20</v>
      </c>
      <c r="H259" s="41">
        <f t="shared" si="7"/>
        <v>160</v>
      </c>
    </row>
    <row r="260" spans="3:8" ht="18.75">
      <c r="C260" s="38">
        <v>44588</v>
      </c>
      <c r="D260" s="39">
        <v>6</v>
      </c>
      <c r="E260" s="40" t="str">
        <f>VLOOKUP(D260,Справочник_товары[],2)</f>
        <v>Сосиска в тесте</v>
      </c>
      <c r="F260" s="39">
        <v>4</v>
      </c>
      <c r="G260" s="39">
        <f t="shared" si="6"/>
        <v>20</v>
      </c>
      <c r="H260" s="41">
        <f t="shared" si="7"/>
        <v>80</v>
      </c>
    </row>
    <row r="261" spans="3:8" ht="18.75">
      <c r="C261" s="38">
        <v>44589</v>
      </c>
      <c r="D261" s="39">
        <v>6</v>
      </c>
      <c r="E261" s="40" t="str">
        <f>VLOOKUP(D261,Справочник_товары[],2)</f>
        <v>Сосиска в тесте</v>
      </c>
      <c r="F261" s="39">
        <v>10</v>
      </c>
      <c r="G261" s="39">
        <f t="shared" si="6"/>
        <v>20</v>
      </c>
      <c r="H261" s="41">
        <f t="shared" si="7"/>
        <v>200</v>
      </c>
    </row>
    <row r="262" spans="3:8" ht="18.75">
      <c r="C262" s="38">
        <v>44590</v>
      </c>
      <c r="D262" s="39">
        <v>6</v>
      </c>
      <c r="E262" s="40" t="str">
        <f>VLOOKUP(D262,Справочник_товары[],2)</f>
        <v>Сосиска в тесте</v>
      </c>
      <c r="F262" s="39">
        <v>9</v>
      </c>
      <c r="G262" s="39">
        <f t="shared" si="6"/>
        <v>20</v>
      </c>
      <c r="H262" s="41">
        <f t="shared" si="7"/>
        <v>180</v>
      </c>
    </row>
    <row r="263" spans="3:8" ht="18.75">
      <c r="C263" s="38">
        <v>44591</v>
      </c>
      <c r="D263" s="39">
        <v>6</v>
      </c>
      <c r="E263" s="40" t="str">
        <f>VLOOKUP(D263,Справочник_товары[],2)</f>
        <v>Сосиска в тесте</v>
      </c>
      <c r="F263" s="39">
        <v>2</v>
      </c>
      <c r="G263" s="39">
        <f t="shared" si="6"/>
        <v>20</v>
      </c>
      <c r="H263" s="41">
        <f t="shared" si="7"/>
        <v>40</v>
      </c>
    </row>
    <row r="264" spans="3:8" ht="18.75">
      <c r="C264" s="38">
        <v>44592</v>
      </c>
      <c r="D264" s="39">
        <v>6</v>
      </c>
      <c r="E264" s="40" t="str">
        <f>VLOOKUP(D264,Справочник_товары[],2)</f>
        <v>Сосиска в тесте</v>
      </c>
      <c r="F264" s="39">
        <v>3</v>
      </c>
      <c r="G264" s="39">
        <f t="shared" si="6"/>
        <v>20</v>
      </c>
      <c r="H264" s="41">
        <f t="shared" si="7"/>
        <v>60</v>
      </c>
    </row>
    <row r="265" spans="3:8" ht="18.75">
      <c r="C265" s="38">
        <v>44593</v>
      </c>
      <c r="D265" s="39">
        <v>6</v>
      </c>
      <c r="E265" s="40" t="str">
        <f>VLOOKUP(D265,Справочник_товары[],2)</f>
        <v>Сосиска в тесте</v>
      </c>
      <c r="F265" s="39">
        <v>3</v>
      </c>
      <c r="G265" s="39">
        <f t="shared" si="6"/>
        <v>20</v>
      </c>
      <c r="H265" s="41">
        <f t="shared" si="7"/>
        <v>60</v>
      </c>
    </row>
    <row r="266" spans="3:8" ht="18.75">
      <c r="C266" s="38">
        <v>44594</v>
      </c>
      <c r="D266" s="39">
        <v>6</v>
      </c>
      <c r="E266" s="40" t="str">
        <f>VLOOKUP(D266,Справочник_товары[],2)</f>
        <v>Сосиска в тесте</v>
      </c>
      <c r="F266" s="39">
        <v>4</v>
      </c>
      <c r="G266" s="39">
        <f t="shared" si="6"/>
        <v>20</v>
      </c>
      <c r="H266" s="41">
        <f t="shared" si="7"/>
        <v>80</v>
      </c>
    </row>
    <row r="267" spans="3:8" ht="18.75">
      <c r="C267" s="38">
        <v>44595</v>
      </c>
      <c r="D267" s="39">
        <v>6</v>
      </c>
      <c r="E267" s="40" t="str">
        <f>VLOOKUP(D267,Справочник_товары[],2)</f>
        <v>Сосиска в тесте</v>
      </c>
      <c r="F267" s="39">
        <v>3</v>
      </c>
      <c r="G267" s="39">
        <f t="shared" si="6"/>
        <v>20</v>
      </c>
      <c r="H267" s="41">
        <f t="shared" si="7"/>
        <v>60</v>
      </c>
    </row>
    <row r="268" spans="3:8" ht="18.75">
      <c r="C268" s="38">
        <v>44596</v>
      </c>
      <c r="D268" s="39">
        <v>6</v>
      </c>
      <c r="E268" s="40" t="str">
        <f>VLOOKUP(D268,Справочник_товары[],2)</f>
        <v>Сосиска в тесте</v>
      </c>
      <c r="F268" s="39">
        <v>5</v>
      </c>
      <c r="G268" s="39">
        <f t="shared" ref="G268:G331" si="8" xml:space="preserve"> VLOOKUP(D268, абу,4) * (1 + VLOOKUP(D268, абу,5))</f>
        <v>20</v>
      </c>
      <c r="H268" s="41">
        <f t="shared" ref="H268:H331" si="9">F268*G268</f>
        <v>100</v>
      </c>
    </row>
    <row r="269" spans="3:8" ht="18.75">
      <c r="C269" s="38">
        <v>44597</v>
      </c>
      <c r="D269" s="39">
        <v>6</v>
      </c>
      <c r="E269" s="40" t="str">
        <f>VLOOKUP(D269,Справочник_товары[],2)</f>
        <v>Сосиска в тесте</v>
      </c>
      <c r="F269" s="39">
        <v>6</v>
      </c>
      <c r="G269" s="39">
        <f t="shared" si="8"/>
        <v>20</v>
      </c>
      <c r="H269" s="41">
        <f t="shared" si="9"/>
        <v>120</v>
      </c>
    </row>
    <row r="270" spans="3:8" ht="18.75">
      <c r="C270" s="38">
        <v>44598</v>
      </c>
      <c r="D270" s="39">
        <v>6</v>
      </c>
      <c r="E270" s="40" t="str">
        <f>VLOOKUP(D270,Справочник_товары[],2)</f>
        <v>Сосиска в тесте</v>
      </c>
      <c r="F270" s="39">
        <v>4</v>
      </c>
      <c r="G270" s="39">
        <f t="shared" si="8"/>
        <v>20</v>
      </c>
      <c r="H270" s="41">
        <f t="shared" si="9"/>
        <v>80</v>
      </c>
    </row>
    <row r="271" spans="3:8" ht="18.75">
      <c r="C271" s="38">
        <v>44599</v>
      </c>
      <c r="D271" s="39">
        <v>6</v>
      </c>
      <c r="E271" s="40" t="str">
        <f>VLOOKUP(D271,Справочник_товары[],2)</f>
        <v>Сосиска в тесте</v>
      </c>
      <c r="F271" s="39">
        <v>2</v>
      </c>
      <c r="G271" s="39">
        <f t="shared" si="8"/>
        <v>20</v>
      </c>
      <c r="H271" s="41">
        <f t="shared" si="9"/>
        <v>40</v>
      </c>
    </row>
    <row r="272" spans="3:8" ht="18.75">
      <c r="C272" s="38">
        <v>44600</v>
      </c>
      <c r="D272" s="39">
        <v>6</v>
      </c>
      <c r="E272" s="40" t="str">
        <f>VLOOKUP(D272,Справочник_товары[],2)</f>
        <v>Сосиска в тесте</v>
      </c>
      <c r="F272" s="39">
        <v>5</v>
      </c>
      <c r="G272" s="39">
        <f t="shared" si="8"/>
        <v>20</v>
      </c>
      <c r="H272" s="41">
        <f t="shared" si="9"/>
        <v>100</v>
      </c>
    </row>
    <row r="273" spans="3:8" ht="18.75">
      <c r="C273" s="38">
        <v>44601</v>
      </c>
      <c r="D273" s="39">
        <v>6</v>
      </c>
      <c r="E273" s="40" t="str">
        <f>VLOOKUP(D273,Справочник_товары[],2)</f>
        <v>Сосиска в тесте</v>
      </c>
      <c r="F273" s="39">
        <v>2</v>
      </c>
      <c r="G273" s="39">
        <f t="shared" si="8"/>
        <v>20</v>
      </c>
      <c r="H273" s="41">
        <f t="shared" si="9"/>
        <v>40</v>
      </c>
    </row>
    <row r="274" spans="3:8" ht="18.75">
      <c r="C274" s="38">
        <v>44602</v>
      </c>
      <c r="D274" s="39">
        <v>6</v>
      </c>
      <c r="E274" s="40" t="str">
        <f>VLOOKUP(D274,Справочник_товары[],2)</f>
        <v>Сосиска в тесте</v>
      </c>
      <c r="F274" s="39">
        <v>3</v>
      </c>
      <c r="G274" s="39">
        <f t="shared" si="8"/>
        <v>20</v>
      </c>
      <c r="H274" s="41">
        <f t="shared" si="9"/>
        <v>60</v>
      </c>
    </row>
    <row r="275" spans="3:8" ht="18.75">
      <c r="C275" s="38">
        <v>44603</v>
      </c>
      <c r="D275" s="39">
        <v>6</v>
      </c>
      <c r="E275" s="40" t="str">
        <f>VLOOKUP(D275,Справочник_товары[],2)</f>
        <v>Сосиска в тесте</v>
      </c>
      <c r="F275" s="39">
        <v>2</v>
      </c>
      <c r="G275" s="39">
        <f t="shared" si="8"/>
        <v>20</v>
      </c>
      <c r="H275" s="41">
        <f t="shared" si="9"/>
        <v>40</v>
      </c>
    </row>
    <row r="276" spans="3:8" ht="18.75">
      <c r="C276" s="38">
        <v>44604</v>
      </c>
      <c r="D276" s="39">
        <v>6</v>
      </c>
      <c r="E276" s="40" t="str">
        <f>VLOOKUP(D276,Справочник_товары[],2)</f>
        <v>Сосиска в тесте</v>
      </c>
      <c r="F276" s="39">
        <v>8</v>
      </c>
      <c r="G276" s="39">
        <f t="shared" si="8"/>
        <v>20</v>
      </c>
      <c r="H276" s="41">
        <f t="shared" si="9"/>
        <v>160</v>
      </c>
    </row>
    <row r="277" spans="3:8" ht="18.75">
      <c r="C277" s="38">
        <v>44605</v>
      </c>
      <c r="D277" s="39">
        <v>6</v>
      </c>
      <c r="E277" s="40" t="str">
        <f>VLOOKUP(D277,Справочник_товары[],2)</f>
        <v>Сосиска в тесте</v>
      </c>
      <c r="F277" s="39">
        <v>1</v>
      </c>
      <c r="G277" s="39">
        <f t="shared" si="8"/>
        <v>20</v>
      </c>
      <c r="H277" s="41">
        <f t="shared" si="9"/>
        <v>20</v>
      </c>
    </row>
    <row r="278" spans="3:8" ht="18.75">
      <c r="C278" s="38">
        <v>44606</v>
      </c>
      <c r="D278" s="39">
        <v>6</v>
      </c>
      <c r="E278" s="40" t="str">
        <f>VLOOKUP(D278,Справочник_товары[],2)</f>
        <v>Сосиска в тесте</v>
      </c>
      <c r="F278" s="39">
        <v>1</v>
      </c>
      <c r="G278" s="39">
        <f t="shared" si="8"/>
        <v>20</v>
      </c>
      <c r="H278" s="41">
        <f t="shared" si="9"/>
        <v>20</v>
      </c>
    </row>
    <row r="279" spans="3:8" ht="18.75">
      <c r="C279" s="38">
        <v>44607</v>
      </c>
      <c r="D279" s="39">
        <v>6</v>
      </c>
      <c r="E279" s="40" t="str">
        <f>VLOOKUP(D279,Справочник_товары[],2)</f>
        <v>Сосиска в тесте</v>
      </c>
      <c r="F279" s="39">
        <v>10</v>
      </c>
      <c r="G279" s="39">
        <f t="shared" si="8"/>
        <v>20</v>
      </c>
      <c r="H279" s="41">
        <f t="shared" si="9"/>
        <v>200</v>
      </c>
    </row>
    <row r="280" spans="3:8" ht="18.75">
      <c r="C280" s="38">
        <v>44608</v>
      </c>
      <c r="D280" s="39">
        <v>6</v>
      </c>
      <c r="E280" s="40" t="str">
        <f>VLOOKUP(D280,Справочник_товары[],2)</f>
        <v>Сосиска в тесте</v>
      </c>
      <c r="F280" s="39">
        <v>10</v>
      </c>
      <c r="G280" s="39">
        <f t="shared" si="8"/>
        <v>20</v>
      </c>
      <c r="H280" s="41">
        <f t="shared" si="9"/>
        <v>200</v>
      </c>
    </row>
    <row r="281" spans="3:8" ht="18.75">
      <c r="C281" s="38">
        <v>44609</v>
      </c>
      <c r="D281" s="39">
        <v>6</v>
      </c>
      <c r="E281" s="40" t="str">
        <f>VLOOKUP(D281,Справочник_товары[],2)</f>
        <v>Сосиска в тесте</v>
      </c>
      <c r="F281" s="39">
        <v>2</v>
      </c>
      <c r="G281" s="39">
        <f t="shared" si="8"/>
        <v>20</v>
      </c>
      <c r="H281" s="41">
        <f t="shared" si="9"/>
        <v>40</v>
      </c>
    </row>
    <row r="282" spans="3:8" ht="18.75">
      <c r="C282" s="38">
        <v>44610</v>
      </c>
      <c r="D282" s="39">
        <v>6</v>
      </c>
      <c r="E282" s="40" t="str">
        <f>VLOOKUP(D282,Справочник_товары[],2)</f>
        <v>Сосиска в тесте</v>
      </c>
      <c r="F282" s="39">
        <v>10</v>
      </c>
      <c r="G282" s="39">
        <f t="shared" si="8"/>
        <v>20</v>
      </c>
      <c r="H282" s="41">
        <f t="shared" si="9"/>
        <v>200</v>
      </c>
    </row>
    <row r="283" spans="3:8" ht="18.75">
      <c r="C283" s="38">
        <v>44611</v>
      </c>
      <c r="D283" s="39">
        <v>6</v>
      </c>
      <c r="E283" s="40" t="str">
        <f>VLOOKUP(D283,Справочник_товары[],2)</f>
        <v>Сосиска в тесте</v>
      </c>
      <c r="F283" s="39">
        <v>7</v>
      </c>
      <c r="G283" s="39">
        <f t="shared" si="8"/>
        <v>20</v>
      </c>
      <c r="H283" s="41">
        <f t="shared" si="9"/>
        <v>140</v>
      </c>
    </row>
    <row r="284" spans="3:8" ht="18.75">
      <c r="C284" s="38">
        <v>44612</v>
      </c>
      <c r="D284" s="39">
        <v>6</v>
      </c>
      <c r="E284" s="40" t="str">
        <f>VLOOKUP(D284,Справочник_товары[],2)</f>
        <v>Сосиска в тесте</v>
      </c>
      <c r="F284" s="39">
        <v>5</v>
      </c>
      <c r="G284" s="39">
        <f t="shared" si="8"/>
        <v>20</v>
      </c>
      <c r="H284" s="41">
        <f t="shared" si="9"/>
        <v>100</v>
      </c>
    </row>
    <row r="285" spans="3:8" ht="18.75">
      <c r="C285" s="38">
        <v>44614</v>
      </c>
      <c r="D285" s="39">
        <v>6</v>
      </c>
      <c r="E285" s="40" t="str">
        <f>VLOOKUP(D285,Справочник_товары[],2)</f>
        <v>Сосиска в тесте</v>
      </c>
      <c r="F285" s="39">
        <v>2</v>
      </c>
      <c r="G285" s="39">
        <f t="shared" si="8"/>
        <v>20</v>
      </c>
      <c r="H285" s="41">
        <f t="shared" si="9"/>
        <v>40</v>
      </c>
    </row>
    <row r="286" spans="3:8" ht="18.75">
      <c r="C286" s="38">
        <v>44615</v>
      </c>
      <c r="D286" s="39">
        <v>6</v>
      </c>
      <c r="E286" s="40" t="str">
        <f>VLOOKUP(D286,Справочник_товары[],2)</f>
        <v>Сосиска в тесте</v>
      </c>
      <c r="F286" s="39">
        <v>2</v>
      </c>
      <c r="G286" s="39">
        <f t="shared" si="8"/>
        <v>20</v>
      </c>
      <c r="H286" s="41">
        <f t="shared" si="9"/>
        <v>40</v>
      </c>
    </row>
    <row r="287" spans="3:8" ht="18.75">
      <c r="C287" s="38">
        <v>44616</v>
      </c>
      <c r="D287" s="39">
        <v>6</v>
      </c>
      <c r="E287" s="40" t="str">
        <f>VLOOKUP(D287,Справочник_товары[],2)</f>
        <v>Сосиска в тесте</v>
      </c>
      <c r="F287" s="39">
        <v>3</v>
      </c>
      <c r="G287" s="39">
        <f t="shared" si="8"/>
        <v>20</v>
      </c>
      <c r="H287" s="41">
        <f t="shared" si="9"/>
        <v>60</v>
      </c>
    </row>
    <row r="288" spans="3:8" ht="18.75">
      <c r="C288" s="38">
        <v>44617</v>
      </c>
      <c r="D288" s="39">
        <v>6</v>
      </c>
      <c r="E288" s="40" t="str">
        <f>VLOOKUP(D288,Справочник_товары[],2)</f>
        <v>Сосиска в тесте</v>
      </c>
      <c r="F288" s="39">
        <v>6</v>
      </c>
      <c r="G288" s="39">
        <f t="shared" si="8"/>
        <v>20</v>
      </c>
      <c r="H288" s="41">
        <f t="shared" si="9"/>
        <v>120</v>
      </c>
    </row>
    <row r="289" spans="3:8" ht="18.75">
      <c r="C289" s="38">
        <v>44617</v>
      </c>
      <c r="D289" s="39">
        <v>6</v>
      </c>
      <c r="E289" s="40" t="str">
        <f>VLOOKUP(D289,Справочник_товары[],2)</f>
        <v>Сосиска в тесте</v>
      </c>
      <c r="F289" s="39">
        <v>2</v>
      </c>
      <c r="G289" s="39">
        <f t="shared" si="8"/>
        <v>20</v>
      </c>
      <c r="H289" s="41">
        <f t="shared" si="9"/>
        <v>40</v>
      </c>
    </row>
    <row r="290" spans="3:8" ht="18.75">
      <c r="C290" s="38">
        <v>44618</v>
      </c>
      <c r="D290" s="39">
        <v>6</v>
      </c>
      <c r="E290" s="40" t="str">
        <f>VLOOKUP(D290,Справочник_товары[],2)</f>
        <v>Сосиска в тесте</v>
      </c>
      <c r="F290" s="39">
        <v>9</v>
      </c>
      <c r="G290" s="39">
        <f t="shared" si="8"/>
        <v>20</v>
      </c>
      <c r="H290" s="41">
        <f t="shared" si="9"/>
        <v>180</v>
      </c>
    </row>
    <row r="291" spans="3:8" ht="18.75">
      <c r="C291" s="38">
        <v>44619</v>
      </c>
      <c r="D291" s="39">
        <v>6</v>
      </c>
      <c r="E291" s="40" t="str">
        <f>VLOOKUP(D291,Справочник_товары[],2)</f>
        <v>Сосиска в тесте</v>
      </c>
      <c r="F291" s="39">
        <v>4</v>
      </c>
      <c r="G291" s="39">
        <f t="shared" si="8"/>
        <v>20</v>
      </c>
      <c r="H291" s="41">
        <f t="shared" si="9"/>
        <v>80</v>
      </c>
    </row>
    <row r="292" spans="3:8" ht="18.75">
      <c r="C292" s="38">
        <v>44620</v>
      </c>
      <c r="D292" s="39">
        <v>6</v>
      </c>
      <c r="E292" s="40" t="str">
        <f>VLOOKUP(D292,Справочник_товары[],2)</f>
        <v>Сосиска в тесте</v>
      </c>
      <c r="F292" s="39">
        <v>7</v>
      </c>
      <c r="G292" s="39">
        <f t="shared" si="8"/>
        <v>20</v>
      </c>
      <c r="H292" s="41">
        <f t="shared" si="9"/>
        <v>140</v>
      </c>
    </row>
    <row r="293" spans="3:8" ht="18.75">
      <c r="C293" s="38">
        <v>44621</v>
      </c>
      <c r="D293" s="39">
        <v>6</v>
      </c>
      <c r="E293" s="40" t="str">
        <f>VLOOKUP(D293,Справочник_товары[],2)</f>
        <v>Сосиска в тесте</v>
      </c>
      <c r="F293" s="39">
        <v>1</v>
      </c>
      <c r="G293" s="39">
        <f t="shared" si="8"/>
        <v>20</v>
      </c>
      <c r="H293" s="41">
        <f t="shared" si="9"/>
        <v>20</v>
      </c>
    </row>
    <row r="294" spans="3:8" ht="18.75">
      <c r="C294" s="38">
        <v>44680</v>
      </c>
      <c r="D294" s="39">
        <v>1</v>
      </c>
      <c r="E294" s="40" t="str">
        <f>VLOOKUP(D294,Справочник_товары[],2)</f>
        <v>Хлеб "Бородинский"</v>
      </c>
      <c r="F294" s="39">
        <v>5</v>
      </c>
      <c r="G294" s="39">
        <f t="shared" si="8"/>
        <v>110.00000000000001</v>
      </c>
      <c r="H294" s="41">
        <f t="shared" si="9"/>
        <v>550.00000000000011</v>
      </c>
    </row>
    <row r="295" spans="3:8" ht="18.75">
      <c r="C295" s="38">
        <v>44681</v>
      </c>
      <c r="D295" s="39">
        <v>1</v>
      </c>
      <c r="E295" s="40" t="str">
        <f>VLOOKUP(D295,Справочник_товары[],2)</f>
        <v>Хлеб "Бородинский"</v>
      </c>
      <c r="F295" s="39">
        <v>6</v>
      </c>
      <c r="G295" s="39">
        <f t="shared" si="8"/>
        <v>110.00000000000001</v>
      </c>
      <c r="H295" s="41">
        <f t="shared" si="9"/>
        <v>660.00000000000011</v>
      </c>
    </row>
    <row r="296" spans="3:8" ht="18.75">
      <c r="C296" s="38">
        <v>44682</v>
      </c>
      <c r="D296" s="39">
        <v>1</v>
      </c>
      <c r="E296" s="40" t="str">
        <f>VLOOKUP(D296,Справочник_товары[],2)</f>
        <v>Хлеб "Бородинский"</v>
      </c>
      <c r="F296" s="39">
        <v>4</v>
      </c>
      <c r="G296" s="39">
        <f t="shared" si="8"/>
        <v>110.00000000000001</v>
      </c>
      <c r="H296" s="41">
        <f t="shared" si="9"/>
        <v>440.00000000000006</v>
      </c>
    </row>
    <row r="297" spans="3:8" ht="18.75">
      <c r="C297" s="38">
        <v>44683</v>
      </c>
      <c r="D297" s="39">
        <v>1</v>
      </c>
      <c r="E297" s="40" t="str">
        <f>VLOOKUP(D297,Справочник_товары[],2)</f>
        <v>Хлеб "Бородинский"</v>
      </c>
      <c r="F297" s="39">
        <v>1</v>
      </c>
      <c r="G297" s="39">
        <f t="shared" si="8"/>
        <v>110.00000000000001</v>
      </c>
      <c r="H297" s="41">
        <f t="shared" si="9"/>
        <v>110.00000000000001</v>
      </c>
    </row>
    <row r="298" spans="3:8" ht="18.75">
      <c r="C298" s="38">
        <v>44684</v>
      </c>
      <c r="D298" s="39">
        <v>1</v>
      </c>
      <c r="E298" s="40" t="str">
        <f>VLOOKUP(D298,Справочник_товары[],2)</f>
        <v>Хлеб "Бородинский"</v>
      </c>
      <c r="F298" s="39">
        <v>2</v>
      </c>
      <c r="G298" s="39">
        <f t="shared" si="8"/>
        <v>110.00000000000001</v>
      </c>
      <c r="H298" s="41">
        <f t="shared" si="9"/>
        <v>220.00000000000003</v>
      </c>
    </row>
    <row r="299" spans="3:8" ht="18.75">
      <c r="C299" s="38">
        <v>44685</v>
      </c>
      <c r="D299" s="39">
        <v>1</v>
      </c>
      <c r="E299" s="40" t="str">
        <f>VLOOKUP(D299,Справочник_товары[],2)</f>
        <v>Хлеб "Бородинский"</v>
      </c>
      <c r="F299" s="39">
        <v>6</v>
      </c>
      <c r="G299" s="39">
        <f t="shared" si="8"/>
        <v>110.00000000000001</v>
      </c>
      <c r="H299" s="41">
        <f t="shared" si="9"/>
        <v>660.00000000000011</v>
      </c>
    </row>
    <row r="300" spans="3:8" ht="18.75">
      <c r="C300" s="38">
        <v>44686</v>
      </c>
      <c r="D300" s="39">
        <v>1</v>
      </c>
      <c r="E300" s="40" t="str">
        <f>VLOOKUP(D300,Справочник_товары[],2)</f>
        <v>Хлеб "Бородинский"</v>
      </c>
      <c r="F300" s="39">
        <v>1</v>
      </c>
      <c r="G300" s="39">
        <f t="shared" si="8"/>
        <v>110.00000000000001</v>
      </c>
      <c r="H300" s="41">
        <f t="shared" si="9"/>
        <v>110.00000000000001</v>
      </c>
    </row>
    <row r="301" spans="3:8" ht="18.75">
      <c r="C301" s="38">
        <v>44687</v>
      </c>
      <c r="D301" s="39">
        <v>1</v>
      </c>
      <c r="E301" s="40" t="str">
        <f>VLOOKUP(D301,Справочник_товары[],2)</f>
        <v>Хлеб "Бородинский"</v>
      </c>
      <c r="F301" s="39">
        <v>5</v>
      </c>
      <c r="G301" s="39">
        <f t="shared" si="8"/>
        <v>110.00000000000001</v>
      </c>
      <c r="H301" s="41">
        <f t="shared" si="9"/>
        <v>550.00000000000011</v>
      </c>
    </row>
    <row r="302" spans="3:8" ht="18.75">
      <c r="C302" s="38">
        <v>44688</v>
      </c>
      <c r="D302" s="39">
        <v>1</v>
      </c>
      <c r="E302" s="40" t="str">
        <f>VLOOKUP(D302,Справочник_товары[],2)</f>
        <v>Хлеб "Бородинский"</v>
      </c>
      <c r="F302" s="39">
        <v>4</v>
      </c>
      <c r="G302" s="39">
        <f t="shared" si="8"/>
        <v>110.00000000000001</v>
      </c>
      <c r="H302" s="41">
        <f t="shared" si="9"/>
        <v>440.00000000000006</v>
      </c>
    </row>
    <row r="303" spans="3:8" ht="18.75">
      <c r="C303" s="38">
        <v>44689</v>
      </c>
      <c r="D303" s="39">
        <v>1</v>
      </c>
      <c r="E303" s="40" t="str">
        <f>VLOOKUP(D303,Справочник_товары[],2)</f>
        <v>Хлеб "Бородинский"</v>
      </c>
      <c r="F303" s="39">
        <v>7</v>
      </c>
      <c r="G303" s="39">
        <f t="shared" si="8"/>
        <v>110.00000000000001</v>
      </c>
      <c r="H303" s="41">
        <f t="shared" si="9"/>
        <v>770.00000000000011</v>
      </c>
    </row>
    <row r="304" spans="3:8" ht="18.75">
      <c r="C304" s="38">
        <v>44690</v>
      </c>
      <c r="D304" s="39">
        <v>1</v>
      </c>
      <c r="E304" s="40" t="str">
        <f>VLOOKUP(D304,Справочник_товары[],2)</f>
        <v>Хлеб "Бородинский"</v>
      </c>
      <c r="F304" s="39">
        <v>3</v>
      </c>
      <c r="G304" s="39">
        <f t="shared" si="8"/>
        <v>110.00000000000001</v>
      </c>
      <c r="H304" s="41">
        <f t="shared" si="9"/>
        <v>330.00000000000006</v>
      </c>
    </row>
    <row r="305" spans="3:8" ht="18.75">
      <c r="C305" s="38">
        <v>44691</v>
      </c>
      <c r="D305" s="39">
        <v>1</v>
      </c>
      <c r="E305" s="40" t="str">
        <f>VLOOKUP(D305,Справочник_товары[],2)</f>
        <v>Хлеб "Бородинский"</v>
      </c>
      <c r="F305" s="39">
        <v>3</v>
      </c>
      <c r="G305" s="39">
        <f t="shared" si="8"/>
        <v>110.00000000000001</v>
      </c>
      <c r="H305" s="41">
        <f t="shared" si="9"/>
        <v>330.00000000000006</v>
      </c>
    </row>
    <row r="306" spans="3:8" ht="18.75">
      <c r="C306" s="38">
        <v>44692</v>
      </c>
      <c r="D306" s="39">
        <v>1</v>
      </c>
      <c r="E306" s="40" t="str">
        <f>VLOOKUP(D306,Справочник_товары[],2)</f>
        <v>Хлеб "Бородинский"</v>
      </c>
      <c r="F306" s="39">
        <v>3</v>
      </c>
      <c r="G306" s="39">
        <f t="shared" si="8"/>
        <v>110.00000000000001</v>
      </c>
      <c r="H306" s="41">
        <f t="shared" si="9"/>
        <v>330.00000000000006</v>
      </c>
    </row>
    <row r="307" spans="3:8" ht="18.75">
      <c r="C307" s="38">
        <v>44693</v>
      </c>
      <c r="D307" s="39">
        <v>1</v>
      </c>
      <c r="E307" s="40" t="str">
        <f>VLOOKUP(D307,Справочник_товары[],2)</f>
        <v>Хлеб "Бородинский"</v>
      </c>
      <c r="F307" s="39">
        <v>1</v>
      </c>
      <c r="G307" s="39">
        <f t="shared" si="8"/>
        <v>110.00000000000001</v>
      </c>
      <c r="H307" s="41">
        <f t="shared" si="9"/>
        <v>110.00000000000001</v>
      </c>
    </row>
    <row r="308" spans="3:8" ht="18.75">
      <c r="C308" s="38">
        <v>44694</v>
      </c>
      <c r="D308" s="39">
        <v>1</v>
      </c>
      <c r="E308" s="40" t="str">
        <f>VLOOKUP(D308,Справочник_товары[],2)</f>
        <v>Хлеб "Бородинский"</v>
      </c>
      <c r="F308" s="39">
        <v>2</v>
      </c>
      <c r="G308" s="39">
        <f t="shared" si="8"/>
        <v>110.00000000000001</v>
      </c>
      <c r="H308" s="41">
        <f t="shared" si="9"/>
        <v>220.00000000000003</v>
      </c>
    </row>
    <row r="309" spans="3:8" ht="18.75">
      <c r="C309" s="38">
        <v>44695</v>
      </c>
      <c r="D309" s="39">
        <v>1</v>
      </c>
      <c r="E309" s="40" t="str">
        <f>VLOOKUP(D309,Справочник_товары[],2)</f>
        <v>Хлеб "Бородинский"</v>
      </c>
      <c r="F309" s="39">
        <v>9</v>
      </c>
      <c r="G309" s="39">
        <f t="shared" si="8"/>
        <v>110.00000000000001</v>
      </c>
      <c r="H309" s="41">
        <f t="shared" si="9"/>
        <v>990.00000000000011</v>
      </c>
    </row>
    <row r="310" spans="3:8" ht="18.75">
      <c r="C310" s="38">
        <v>44696</v>
      </c>
      <c r="D310" s="39">
        <v>1</v>
      </c>
      <c r="E310" s="40" t="str">
        <f>VLOOKUP(D310,Справочник_товары[],2)</f>
        <v>Хлеб "Бородинский"</v>
      </c>
      <c r="F310" s="39">
        <v>6</v>
      </c>
      <c r="G310" s="39">
        <f t="shared" si="8"/>
        <v>110.00000000000001</v>
      </c>
      <c r="H310" s="41">
        <f t="shared" si="9"/>
        <v>660.00000000000011</v>
      </c>
    </row>
    <row r="311" spans="3:8" ht="18.75">
      <c r="C311" s="38">
        <v>44697</v>
      </c>
      <c r="D311" s="39">
        <v>1</v>
      </c>
      <c r="E311" s="40" t="str">
        <f>VLOOKUP(D311,Справочник_товары[],2)</f>
        <v>Хлеб "Бородинский"</v>
      </c>
      <c r="F311" s="39">
        <v>6</v>
      </c>
      <c r="G311" s="39">
        <f t="shared" si="8"/>
        <v>110.00000000000001</v>
      </c>
      <c r="H311" s="41">
        <f t="shared" si="9"/>
        <v>660.00000000000011</v>
      </c>
    </row>
    <row r="312" spans="3:8" ht="18.75">
      <c r="C312" s="38">
        <v>44698</v>
      </c>
      <c r="D312" s="39">
        <v>1</v>
      </c>
      <c r="E312" s="40" t="str">
        <f>VLOOKUP(D312,Справочник_товары[],2)</f>
        <v>Хлеб "Бородинский"</v>
      </c>
      <c r="F312" s="39">
        <v>8</v>
      </c>
      <c r="G312" s="39">
        <f t="shared" si="8"/>
        <v>110.00000000000001</v>
      </c>
      <c r="H312" s="41">
        <f t="shared" si="9"/>
        <v>880.00000000000011</v>
      </c>
    </row>
    <row r="313" spans="3:8" ht="18.75">
      <c r="C313" s="38">
        <v>44699</v>
      </c>
      <c r="D313" s="54">
        <v>1</v>
      </c>
      <c r="E313" s="55" t="str">
        <f>VLOOKUP(D313,Справочник_товары[],2)</f>
        <v>Хлеб "Бородинский"</v>
      </c>
      <c r="F313" s="54">
        <v>3</v>
      </c>
      <c r="G313" s="54">
        <f t="shared" si="8"/>
        <v>110.00000000000001</v>
      </c>
      <c r="H313" s="56">
        <f t="shared" si="9"/>
        <v>330.00000000000006</v>
      </c>
    </row>
    <row r="314" spans="3:8" ht="18.75">
      <c r="C314" s="38">
        <v>44700</v>
      </c>
      <c r="D314" s="54">
        <v>1</v>
      </c>
      <c r="E314" s="55" t="str">
        <f>VLOOKUP(D314,Справочник_товары[],2)</f>
        <v>Хлеб "Бородинский"</v>
      </c>
      <c r="F314" s="39">
        <v>8</v>
      </c>
      <c r="G314" s="39">
        <f t="shared" si="8"/>
        <v>110.00000000000001</v>
      </c>
      <c r="H314" s="41">
        <f t="shared" si="9"/>
        <v>880.00000000000011</v>
      </c>
    </row>
    <row r="315" spans="3:8" ht="18.75">
      <c r="C315" s="38">
        <v>44701</v>
      </c>
      <c r="D315" s="54">
        <v>1</v>
      </c>
      <c r="E315" s="55" t="str">
        <f>VLOOKUP(D315,Справочник_товары[],2)</f>
        <v>Хлеб "Бородинский"</v>
      </c>
      <c r="F315" s="39">
        <v>4</v>
      </c>
      <c r="G315" s="39">
        <f t="shared" si="8"/>
        <v>110.00000000000001</v>
      </c>
      <c r="H315" s="41">
        <f t="shared" si="9"/>
        <v>440.00000000000006</v>
      </c>
    </row>
    <row r="316" spans="3:8" ht="18.75">
      <c r="C316" s="38">
        <v>44702</v>
      </c>
      <c r="D316" s="54">
        <v>1</v>
      </c>
      <c r="E316" s="55" t="str">
        <f>VLOOKUP(D316,Справочник_товары[],2)</f>
        <v>Хлеб "Бородинский"</v>
      </c>
      <c r="F316" s="39">
        <v>3</v>
      </c>
      <c r="G316" s="39">
        <f t="shared" si="8"/>
        <v>110.00000000000001</v>
      </c>
      <c r="H316" s="41">
        <f t="shared" si="9"/>
        <v>330.00000000000006</v>
      </c>
    </row>
    <row r="317" spans="3:8" ht="18.75">
      <c r="C317" s="38">
        <v>44703</v>
      </c>
      <c r="D317" s="54">
        <v>1</v>
      </c>
      <c r="E317" s="55" t="str">
        <f>VLOOKUP(D317,Справочник_товары[],2)</f>
        <v>Хлеб "Бородинский"</v>
      </c>
      <c r="F317" s="39">
        <v>7</v>
      </c>
      <c r="G317" s="39">
        <f t="shared" si="8"/>
        <v>110.00000000000001</v>
      </c>
      <c r="H317" s="41">
        <f t="shared" si="9"/>
        <v>770.00000000000011</v>
      </c>
    </row>
    <row r="318" spans="3:8" ht="18.75">
      <c r="C318" s="38">
        <v>44704</v>
      </c>
      <c r="D318" s="54">
        <v>1</v>
      </c>
      <c r="E318" s="55" t="str">
        <f>VLOOKUP(D318,Справочник_товары[],2)</f>
        <v>Хлеб "Бородинский"</v>
      </c>
      <c r="F318" s="39">
        <v>10</v>
      </c>
      <c r="G318" s="39">
        <f t="shared" si="8"/>
        <v>110.00000000000001</v>
      </c>
      <c r="H318" s="41">
        <f t="shared" si="9"/>
        <v>1100.0000000000002</v>
      </c>
    </row>
    <row r="319" spans="3:8" ht="18.75">
      <c r="C319" s="38">
        <v>44705</v>
      </c>
      <c r="D319" s="54">
        <v>1</v>
      </c>
      <c r="E319" s="55" t="str">
        <f>VLOOKUP(D319,Справочник_товары[],2)</f>
        <v>Хлеб "Бородинский"</v>
      </c>
      <c r="F319" s="39">
        <v>9</v>
      </c>
      <c r="G319" s="39">
        <f t="shared" si="8"/>
        <v>110.00000000000001</v>
      </c>
      <c r="H319" s="41">
        <f t="shared" si="9"/>
        <v>990.00000000000011</v>
      </c>
    </row>
    <row r="320" spans="3:8" ht="18.75">
      <c r="C320" s="38">
        <v>44706</v>
      </c>
      <c r="D320" s="54">
        <v>1</v>
      </c>
      <c r="E320" s="55" t="str">
        <f>VLOOKUP(D320,Справочник_товары[],2)</f>
        <v>Хлеб "Бородинский"</v>
      </c>
      <c r="F320" s="39">
        <v>10</v>
      </c>
      <c r="G320" s="39">
        <f t="shared" si="8"/>
        <v>110.00000000000001</v>
      </c>
      <c r="H320" s="41">
        <f t="shared" si="9"/>
        <v>1100.0000000000002</v>
      </c>
    </row>
    <row r="321" spans="3:8" ht="18.75">
      <c r="C321" s="38">
        <v>44707</v>
      </c>
      <c r="D321" s="54">
        <v>1</v>
      </c>
      <c r="E321" s="55" t="str">
        <f>VLOOKUP(D321,Справочник_товары[],2)</f>
        <v>Хлеб "Бородинский"</v>
      </c>
      <c r="F321" s="39">
        <v>6</v>
      </c>
      <c r="G321" s="39">
        <f t="shared" si="8"/>
        <v>110.00000000000001</v>
      </c>
      <c r="H321" s="41">
        <f t="shared" si="9"/>
        <v>660.00000000000011</v>
      </c>
    </row>
    <row r="322" spans="3:8" ht="18.75">
      <c r="C322" s="38">
        <v>44708</v>
      </c>
      <c r="D322" s="54">
        <v>1</v>
      </c>
      <c r="E322" s="55" t="str">
        <f>VLOOKUP(D322,Справочник_товары[],2)</f>
        <v>Хлеб "Бородинский"</v>
      </c>
      <c r="F322" s="39">
        <v>1</v>
      </c>
      <c r="G322" s="39">
        <f t="shared" si="8"/>
        <v>110.00000000000001</v>
      </c>
      <c r="H322" s="41">
        <f t="shared" si="9"/>
        <v>110.00000000000001</v>
      </c>
    </row>
    <row r="323" spans="3:8" ht="18.75">
      <c r="C323" s="38">
        <v>44709</v>
      </c>
      <c r="D323" s="54">
        <v>1</v>
      </c>
      <c r="E323" s="55" t="str">
        <f>VLOOKUP(D323,Справочник_товары[],2)</f>
        <v>Хлеб "Бородинский"</v>
      </c>
      <c r="F323" s="39">
        <v>3</v>
      </c>
      <c r="G323" s="39">
        <f t="shared" si="8"/>
        <v>110.00000000000001</v>
      </c>
      <c r="H323" s="41">
        <f t="shared" si="9"/>
        <v>330.00000000000006</v>
      </c>
    </row>
    <row r="324" spans="3:8" ht="18.75">
      <c r="C324" s="38">
        <v>44710</v>
      </c>
      <c r="D324" s="39">
        <v>1</v>
      </c>
      <c r="E324" s="40" t="str">
        <f>VLOOKUP(D324,Справочник_товары[],2)</f>
        <v>Хлеб "Бородинский"</v>
      </c>
      <c r="F324" s="39">
        <v>10</v>
      </c>
      <c r="G324" s="39">
        <f t="shared" si="8"/>
        <v>110.00000000000001</v>
      </c>
      <c r="H324" s="41">
        <f t="shared" si="9"/>
        <v>1100.0000000000002</v>
      </c>
    </row>
    <row r="325" spans="3:8" ht="18.75">
      <c r="C325" s="38">
        <v>44711</v>
      </c>
      <c r="D325" s="39">
        <v>1</v>
      </c>
      <c r="E325" s="40" t="str">
        <f>VLOOKUP(D325,Справочник_товары[],2)</f>
        <v>Хлеб "Бородинский"</v>
      </c>
      <c r="F325" s="39">
        <v>9</v>
      </c>
      <c r="G325" s="39">
        <f t="shared" si="8"/>
        <v>110.00000000000001</v>
      </c>
      <c r="H325" s="41">
        <f t="shared" si="9"/>
        <v>990.00000000000011</v>
      </c>
    </row>
    <row r="326" spans="3:8" ht="18.75">
      <c r="C326" s="38">
        <v>44712</v>
      </c>
      <c r="D326" s="39">
        <v>1</v>
      </c>
      <c r="E326" s="40" t="str">
        <f>VLOOKUP(D326,Справочник_товары[],2)</f>
        <v>Хлеб "Бородинский"</v>
      </c>
      <c r="F326" s="39">
        <v>6</v>
      </c>
      <c r="G326" s="39">
        <f t="shared" si="8"/>
        <v>110.00000000000001</v>
      </c>
      <c r="H326" s="41">
        <f t="shared" si="9"/>
        <v>660.00000000000011</v>
      </c>
    </row>
    <row r="327" spans="3:8" ht="18.75">
      <c r="C327" s="38">
        <v>44713</v>
      </c>
      <c r="D327" s="39">
        <v>1</v>
      </c>
      <c r="E327" s="40" t="str">
        <f>VLOOKUP(D327,Справочник_товары[],2)</f>
        <v>Хлеб "Бородинский"</v>
      </c>
      <c r="F327" s="39">
        <v>9</v>
      </c>
      <c r="G327" s="39">
        <f t="shared" si="8"/>
        <v>110.00000000000001</v>
      </c>
      <c r="H327" s="41">
        <f t="shared" si="9"/>
        <v>990.00000000000011</v>
      </c>
    </row>
    <row r="328" spans="3:8" ht="18.75">
      <c r="C328" s="38">
        <v>44714</v>
      </c>
      <c r="D328" s="39">
        <v>1</v>
      </c>
      <c r="E328" s="40" t="str">
        <f>VLOOKUP(D328,Справочник_товары[],2)</f>
        <v>Хлеб "Бородинский"</v>
      </c>
      <c r="F328" s="39">
        <v>5</v>
      </c>
      <c r="G328" s="39">
        <f t="shared" si="8"/>
        <v>110.00000000000001</v>
      </c>
      <c r="H328" s="41">
        <f t="shared" si="9"/>
        <v>550.00000000000011</v>
      </c>
    </row>
    <row r="329" spans="3:8" ht="18.75">
      <c r="C329" s="38">
        <v>44715</v>
      </c>
      <c r="D329" s="39">
        <v>1</v>
      </c>
      <c r="E329" s="40" t="str">
        <f>VLOOKUP(D329,Справочник_товары[],2)</f>
        <v>Хлеб "Бородинский"</v>
      </c>
      <c r="F329" s="39">
        <v>7</v>
      </c>
      <c r="G329" s="39">
        <f t="shared" si="8"/>
        <v>110.00000000000001</v>
      </c>
      <c r="H329" s="41">
        <f t="shared" si="9"/>
        <v>770.00000000000011</v>
      </c>
    </row>
    <row r="330" spans="3:8" ht="18.75">
      <c r="C330" s="38">
        <v>44716</v>
      </c>
      <c r="D330" s="39">
        <v>1</v>
      </c>
      <c r="E330" s="40" t="str">
        <f>VLOOKUP(D330,Справочник_товары[],2)</f>
        <v>Хлеб "Бородинский"</v>
      </c>
      <c r="F330" s="39">
        <v>10</v>
      </c>
      <c r="G330" s="39">
        <f t="shared" si="8"/>
        <v>110.00000000000001</v>
      </c>
      <c r="H330" s="41">
        <f t="shared" si="9"/>
        <v>1100.0000000000002</v>
      </c>
    </row>
    <row r="331" spans="3:8" ht="18.75">
      <c r="C331" s="38">
        <v>44717</v>
      </c>
      <c r="D331" s="39">
        <v>1</v>
      </c>
      <c r="E331" s="40" t="str">
        <f>VLOOKUP(D331,Справочник_товары[],2)</f>
        <v>Хлеб "Бородинский"</v>
      </c>
      <c r="F331" s="39">
        <v>10</v>
      </c>
      <c r="G331" s="39">
        <f t="shared" si="8"/>
        <v>110.00000000000001</v>
      </c>
      <c r="H331" s="41">
        <f t="shared" si="9"/>
        <v>1100.0000000000002</v>
      </c>
    </row>
    <row r="332" spans="3:8" ht="18.75">
      <c r="C332" s="38">
        <v>44718</v>
      </c>
      <c r="D332" s="39">
        <v>1</v>
      </c>
      <c r="E332" s="40" t="str">
        <f>VLOOKUP(D332,Справочник_товары[],2)</f>
        <v>Хлеб "Бородинский"</v>
      </c>
      <c r="F332" s="39">
        <v>5</v>
      </c>
      <c r="G332" s="39">
        <f t="shared" ref="G332:G354" si="10" xml:space="preserve"> VLOOKUP(D332, абу,4) * (1 + VLOOKUP(D332, абу,5))</f>
        <v>110.00000000000001</v>
      </c>
      <c r="H332" s="41">
        <f t="shared" ref="H332:H395" si="11">F332*G332</f>
        <v>550.00000000000011</v>
      </c>
    </row>
    <row r="333" spans="3:8" ht="18.75">
      <c r="C333" s="38">
        <v>44719</v>
      </c>
      <c r="D333" s="39">
        <v>1</v>
      </c>
      <c r="E333" s="40" t="str">
        <f>VLOOKUP(D333,Справочник_товары[],2)</f>
        <v>Хлеб "Бородинский"</v>
      </c>
      <c r="F333" s="39">
        <v>3</v>
      </c>
      <c r="G333" s="39">
        <f t="shared" si="10"/>
        <v>110.00000000000001</v>
      </c>
      <c r="H333" s="41">
        <f t="shared" si="11"/>
        <v>330.00000000000006</v>
      </c>
    </row>
    <row r="334" spans="3:8" ht="18.75">
      <c r="C334" s="38">
        <v>44720</v>
      </c>
      <c r="D334" s="39">
        <v>1</v>
      </c>
      <c r="E334" s="40" t="str">
        <f>VLOOKUP(D334,Справочник_товары[],2)</f>
        <v>Хлеб "Бородинский"</v>
      </c>
      <c r="F334" s="39">
        <v>1</v>
      </c>
      <c r="G334" s="39">
        <f t="shared" si="10"/>
        <v>110.00000000000001</v>
      </c>
      <c r="H334" s="41">
        <f t="shared" si="11"/>
        <v>110.00000000000001</v>
      </c>
    </row>
    <row r="335" spans="3:8" ht="18.75">
      <c r="C335" s="38">
        <v>44721</v>
      </c>
      <c r="D335" s="39">
        <v>1</v>
      </c>
      <c r="E335" s="40" t="str">
        <f>VLOOKUP(D335,Справочник_товары[],2)</f>
        <v>Хлеб "Бородинский"</v>
      </c>
      <c r="F335" s="39">
        <v>10</v>
      </c>
      <c r="G335" s="39">
        <f t="shared" si="10"/>
        <v>110.00000000000001</v>
      </c>
      <c r="H335" s="41">
        <f t="shared" si="11"/>
        <v>1100.0000000000002</v>
      </c>
    </row>
    <row r="336" spans="3:8" ht="18.75">
      <c r="C336" s="38">
        <v>44722</v>
      </c>
      <c r="D336" s="39">
        <v>1</v>
      </c>
      <c r="E336" s="40" t="str">
        <f>VLOOKUP(D336,Справочник_товары[],2)</f>
        <v>Хлеб "Бородинский"</v>
      </c>
      <c r="F336" s="39">
        <v>5</v>
      </c>
      <c r="G336" s="39">
        <f t="shared" si="10"/>
        <v>110.00000000000001</v>
      </c>
      <c r="H336" s="41">
        <f t="shared" si="11"/>
        <v>550.00000000000011</v>
      </c>
    </row>
    <row r="337" spans="3:8" ht="18.75">
      <c r="C337" s="38">
        <v>44723</v>
      </c>
      <c r="D337" s="39">
        <v>1</v>
      </c>
      <c r="E337" s="40" t="str">
        <f>VLOOKUP(D337,Справочник_товары[],2)</f>
        <v>Хлеб "Бородинский"</v>
      </c>
      <c r="F337" s="39">
        <v>2</v>
      </c>
      <c r="G337" s="39">
        <f t="shared" si="10"/>
        <v>110.00000000000001</v>
      </c>
      <c r="H337" s="41">
        <f t="shared" si="11"/>
        <v>220.00000000000003</v>
      </c>
    </row>
    <row r="338" spans="3:8" ht="18.75">
      <c r="C338" s="38">
        <v>44724</v>
      </c>
      <c r="D338" s="39">
        <v>1</v>
      </c>
      <c r="E338" s="40" t="str">
        <f>VLOOKUP(D338,Справочник_товары[],2)</f>
        <v>Хлеб "Бородинский"</v>
      </c>
      <c r="F338" s="39">
        <v>7</v>
      </c>
      <c r="G338" s="39">
        <f t="shared" si="10"/>
        <v>110.00000000000001</v>
      </c>
      <c r="H338" s="41">
        <f t="shared" si="11"/>
        <v>770.00000000000011</v>
      </c>
    </row>
    <row r="339" spans="3:8" ht="18.75">
      <c r="C339" s="38">
        <v>44725</v>
      </c>
      <c r="D339" s="39">
        <v>1</v>
      </c>
      <c r="E339" s="40" t="str">
        <f>VLOOKUP(D339,Справочник_товары[],2)</f>
        <v>Хлеб "Бородинский"</v>
      </c>
      <c r="F339" s="39">
        <v>3</v>
      </c>
      <c r="G339" s="39">
        <f t="shared" si="10"/>
        <v>110.00000000000001</v>
      </c>
      <c r="H339" s="41">
        <f t="shared" si="11"/>
        <v>330.00000000000006</v>
      </c>
    </row>
    <row r="340" spans="3:8" ht="18.75">
      <c r="C340" s="38">
        <v>44726</v>
      </c>
      <c r="D340" s="39">
        <v>1</v>
      </c>
      <c r="E340" s="40" t="str">
        <f>VLOOKUP(D340,Справочник_товары[],2)</f>
        <v>Хлеб "Бородинский"</v>
      </c>
      <c r="F340" s="39">
        <v>2</v>
      </c>
      <c r="G340" s="39">
        <f t="shared" si="10"/>
        <v>110.00000000000001</v>
      </c>
      <c r="H340" s="41">
        <f t="shared" si="11"/>
        <v>220.00000000000003</v>
      </c>
    </row>
    <row r="341" spans="3:8" ht="18.75">
      <c r="C341" s="38">
        <v>44727</v>
      </c>
      <c r="D341" s="39">
        <v>1</v>
      </c>
      <c r="E341" s="40" t="str">
        <f>VLOOKUP(D341,Справочник_товары[],2)</f>
        <v>Хлеб "Бородинский"</v>
      </c>
      <c r="F341" s="39">
        <v>5</v>
      </c>
      <c r="G341" s="39">
        <f t="shared" si="10"/>
        <v>110.00000000000001</v>
      </c>
      <c r="H341" s="41">
        <f t="shared" si="11"/>
        <v>550.00000000000011</v>
      </c>
    </row>
    <row r="342" spans="3:8" ht="18.75">
      <c r="C342" s="38">
        <v>44728</v>
      </c>
      <c r="D342" s="39">
        <v>1</v>
      </c>
      <c r="E342" s="40" t="str">
        <f>VLOOKUP(D342,Справочник_товары[],2)</f>
        <v>Хлеб "Бородинский"</v>
      </c>
      <c r="F342" s="39">
        <v>9</v>
      </c>
      <c r="G342" s="39">
        <f t="shared" si="10"/>
        <v>110.00000000000001</v>
      </c>
      <c r="H342" s="41">
        <f t="shared" si="11"/>
        <v>990.00000000000011</v>
      </c>
    </row>
    <row r="343" spans="3:8" ht="18.75">
      <c r="C343" s="38">
        <v>44729</v>
      </c>
      <c r="D343" s="39">
        <v>1</v>
      </c>
      <c r="E343" s="40" t="str">
        <f>VLOOKUP(D343,Справочник_товары[],2)</f>
        <v>Хлеб "Бородинский"</v>
      </c>
      <c r="F343" s="39">
        <v>4</v>
      </c>
      <c r="G343" s="39">
        <f t="shared" si="10"/>
        <v>110.00000000000001</v>
      </c>
      <c r="H343" s="41">
        <f t="shared" si="11"/>
        <v>440.00000000000006</v>
      </c>
    </row>
    <row r="344" spans="3:8" ht="18.75">
      <c r="C344" s="38">
        <v>44730</v>
      </c>
      <c r="D344" s="39">
        <v>1</v>
      </c>
      <c r="E344" s="40" t="str">
        <f>VLOOKUP(D344,Справочник_товары[],2)</f>
        <v>Хлеб "Бородинский"</v>
      </c>
      <c r="F344" s="39">
        <v>9</v>
      </c>
      <c r="G344" s="39">
        <f t="shared" si="10"/>
        <v>110.00000000000001</v>
      </c>
      <c r="H344" s="41">
        <f t="shared" si="11"/>
        <v>990.00000000000011</v>
      </c>
    </row>
    <row r="345" spans="3:8" ht="18.75">
      <c r="C345" s="38">
        <v>44731</v>
      </c>
      <c r="D345" s="39">
        <v>1</v>
      </c>
      <c r="E345" s="40" t="str">
        <f>VLOOKUP(D345,Справочник_товары[],2)</f>
        <v>Хлеб "Бородинский"</v>
      </c>
      <c r="F345" s="39">
        <v>7</v>
      </c>
      <c r="G345" s="39">
        <f t="shared" si="10"/>
        <v>110.00000000000001</v>
      </c>
      <c r="H345" s="41">
        <f t="shared" si="11"/>
        <v>770.00000000000011</v>
      </c>
    </row>
    <row r="346" spans="3:8" ht="18.75">
      <c r="C346" s="38">
        <v>44732</v>
      </c>
      <c r="D346" s="39">
        <v>1</v>
      </c>
      <c r="E346" s="40" t="str">
        <f>VLOOKUP(D346,Справочник_товары[],2)</f>
        <v>Хлеб "Бородинский"</v>
      </c>
      <c r="F346" s="39">
        <v>3</v>
      </c>
      <c r="G346" s="39">
        <f t="shared" si="10"/>
        <v>110.00000000000001</v>
      </c>
      <c r="H346" s="41">
        <f t="shared" si="11"/>
        <v>330.00000000000006</v>
      </c>
    </row>
    <row r="347" spans="3:8" ht="18.75">
      <c r="C347" s="38">
        <v>44733</v>
      </c>
      <c r="D347" s="39">
        <v>1</v>
      </c>
      <c r="E347" s="40" t="str">
        <f>VLOOKUP(D347,Справочник_товары[],2)</f>
        <v>Хлеб "Бородинский"</v>
      </c>
      <c r="F347" s="39">
        <v>5</v>
      </c>
      <c r="G347" s="39">
        <f t="shared" si="10"/>
        <v>110.00000000000001</v>
      </c>
      <c r="H347" s="41">
        <f t="shared" si="11"/>
        <v>550.00000000000011</v>
      </c>
    </row>
    <row r="348" spans="3:8" ht="18.75">
      <c r="C348" s="38">
        <v>44734</v>
      </c>
      <c r="D348" s="39">
        <v>1</v>
      </c>
      <c r="E348" s="40" t="str">
        <f>VLOOKUP(D348,Справочник_товары[],2)</f>
        <v>Хлеб "Бородинский"</v>
      </c>
      <c r="F348" s="39">
        <v>9</v>
      </c>
      <c r="G348" s="39">
        <f t="shared" si="10"/>
        <v>110.00000000000001</v>
      </c>
      <c r="H348" s="41">
        <f t="shared" si="11"/>
        <v>990.00000000000011</v>
      </c>
    </row>
    <row r="349" spans="3:8" ht="18.75">
      <c r="C349" s="38">
        <v>44735</v>
      </c>
      <c r="D349" s="39">
        <v>1</v>
      </c>
      <c r="E349" s="40" t="str">
        <f>VLOOKUP(D349,Справочник_товары[],2)</f>
        <v>Хлеб "Бородинский"</v>
      </c>
      <c r="F349" s="39">
        <v>9</v>
      </c>
      <c r="G349" s="39">
        <f t="shared" si="10"/>
        <v>110.00000000000001</v>
      </c>
      <c r="H349" s="41">
        <f t="shared" si="11"/>
        <v>990.00000000000011</v>
      </c>
    </row>
    <row r="350" spans="3:8" ht="18.75">
      <c r="C350" s="38">
        <v>44736</v>
      </c>
      <c r="D350" s="39">
        <v>1</v>
      </c>
      <c r="E350" s="40" t="str">
        <f>VLOOKUP(D350,Справочник_товары[],2)</f>
        <v>Хлеб "Бородинский"</v>
      </c>
      <c r="F350" s="39">
        <v>10</v>
      </c>
      <c r="G350" s="39">
        <f t="shared" si="10"/>
        <v>110.00000000000001</v>
      </c>
      <c r="H350" s="41">
        <f t="shared" si="11"/>
        <v>1100.0000000000002</v>
      </c>
    </row>
    <row r="351" spans="3:8" ht="18.75">
      <c r="C351" s="38">
        <v>44737</v>
      </c>
      <c r="D351" s="39">
        <v>1</v>
      </c>
      <c r="E351" s="40" t="str">
        <f>VLOOKUP(D351,Справочник_товары[],2)</f>
        <v>Хлеб "Бородинский"</v>
      </c>
      <c r="F351" s="39">
        <v>8</v>
      </c>
      <c r="G351" s="39">
        <f t="shared" si="10"/>
        <v>110.00000000000001</v>
      </c>
      <c r="H351" s="41">
        <f t="shared" si="11"/>
        <v>880.00000000000011</v>
      </c>
    </row>
    <row r="352" spans="3:8" ht="18.75">
      <c r="C352" s="38">
        <v>44738</v>
      </c>
      <c r="D352" s="39">
        <v>1</v>
      </c>
      <c r="E352" s="40" t="str">
        <f>VLOOKUP(D352,Справочник_товары[],2)</f>
        <v>Хлеб "Бородинский"</v>
      </c>
      <c r="F352" s="39">
        <v>2</v>
      </c>
      <c r="G352" s="39">
        <f t="shared" si="10"/>
        <v>110.00000000000001</v>
      </c>
      <c r="H352" s="41">
        <f t="shared" si="11"/>
        <v>220.00000000000003</v>
      </c>
    </row>
    <row r="353" spans="2:11" ht="18.75">
      <c r="C353" s="38">
        <v>44739</v>
      </c>
      <c r="D353" s="39">
        <v>1</v>
      </c>
      <c r="E353" s="40" t="str">
        <f>VLOOKUP(D353,Справочник_товары[],2)</f>
        <v>Хлеб "Бородинский"</v>
      </c>
      <c r="F353" s="39">
        <v>3</v>
      </c>
      <c r="G353" s="39">
        <f t="shared" si="10"/>
        <v>110.00000000000001</v>
      </c>
      <c r="H353" s="41">
        <f t="shared" si="11"/>
        <v>330.00000000000006</v>
      </c>
    </row>
    <row r="354" spans="2:11" ht="18.75">
      <c r="C354" s="38">
        <v>44740</v>
      </c>
      <c r="D354" s="39">
        <v>1</v>
      </c>
      <c r="E354" s="40" t="str">
        <f>VLOOKUP(D354,Справочник_товары[],2)</f>
        <v>Хлеб "Бородинский"</v>
      </c>
      <c r="F354" s="39">
        <v>9</v>
      </c>
      <c r="G354" s="39">
        <f t="shared" si="10"/>
        <v>110.00000000000001</v>
      </c>
      <c r="H354" s="41">
        <f t="shared" si="11"/>
        <v>990.00000000000011</v>
      </c>
    </row>
    <row r="355" spans="2:11" ht="18.75">
      <c r="B355" s="46"/>
      <c r="C355" s="47"/>
      <c r="D355" s="48"/>
      <c r="E355" s="49"/>
      <c r="F355" s="48"/>
      <c r="G355" s="48"/>
      <c r="H355" s="50"/>
      <c r="I355" s="46"/>
      <c r="J355" s="45"/>
      <c r="K355" s="45"/>
    </row>
    <row r="356" spans="2:11" ht="18.75">
      <c r="B356" s="46"/>
      <c r="C356" s="47"/>
      <c r="D356" s="48"/>
      <c r="E356" s="49"/>
      <c r="F356" s="48"/>
      <c r="G356" s="48"/>
      <c r="H356" s="50"/>
      <c r="I356" s="46"/>
      <c r="J356" s="45"/>
      <c r="K356" s="45"/>
    </row>
    <row r="357" spans="2:11" ht="18.75">
      <c r="B357" s="46"/>
      <c r="C357" s="47"/>
      <c r="D357" s="48"/>
      <c r="E357" s="49"/>
      <c r="F357" s="48"/>
      <c r="G357" s="48"/>
      <c r="H357" s="50"/>
      <c r="I357" s="46"/>
      <c r="J357" s="45"/>
      <c r="K357" s="45"/>
    </row>
    <row r="358" spans="2:11" ht="18.75">
      <c r="B358" s="46"/>
      <c r="C358" s="47"/>
      <c r="D358" s="48"/>
      <c r="E358" s="49"/>
      <c r="F358" s="48"/>
      <c r="G358" s="48"/>
      <c r="H358" s="50"/>
      <c r="I358" s="46"/>
      <c r="J358" s="45"/>
      <c r="K358" s="45"/>
    </row>
    <row r="359" spans="2:11" ht="18.75">
      <c r="B359" s="46"/>
      <c r="C359" s="47"/>
      <c r="D359" s="48"/>
      <c r="E359" s="49"/>
      <c r="F359" s="48"/>
      <c r="G359" s="48"/>
      <c r="H359" s="50"/>
      <c r="I359" s="46"/>
      <c r="J359" s="45"/>
      <c r="K359" s="45"/>
    </row>
    <row r="360" spans="2:11" ht="18.75">
      <c r="B360" s="46"/>
      <c r="C360" s="47"/>
      <c r="D360" s="48"/>
      <c r="E360" s="49"/>
      <c r="F360" s="48"/>
      <c r="G360" s="48"/>
      <c r="H360" s="50"/>
      <c r="I360" s="46"/>
      <c r="J360" s="45"/>
      <c r="K360" s="45"/>
    </row>
    <row r="361" spans="2:11" ht="18.75">
      <c r="B361" s="46"/>
      <c r="C361" s="47"/>
      <c r="D361" s="48"/>
      <c r="E361" s="49"/>
      <c r="F361" s="48"/>
      <c r="G361" s="48"/>
      <c r="H361" s="50"/>
      <c r="I361" s="46"/>
      <c r="J361" s="45"/>
      <c r="K361" s="45"/>
    </row>
    <row r="362" spans="2:11" ht="18.75">
      <c r="B362" s="46"/>
      <c r="C362" s="47"/>
      <c r="D362" s="48"/>
      <c r="E362" s="49"/>
      <c r="F362" s="48"/>
      <c r="G362" s="48"/>
      <c r="H362" s="50"/>
      <c r="I362" s="46"/>
      <c r="J362" s="45"/>
      <c r="K362" s="45"/>
    </row>
    <row r="363" spans="2:11" ht="18.75">
      <c r="B363" s="46"/>
      <c r="C363" s="47"/>
      <c r="D363" s="48"/>
      <c r="E363" s="49"/>
      <c r="F363" s="48"/>
      <c r="G363" s="48"/>
      <c r="H363" s="50"/>
      <c r="I363" s="46"/>
      <c r="J363" s="45"/>
      <c r="K363" s="45"/>
    </row>
    <row r="364" spans="2:11" ht="18.75">
      <c r="B364" s="46"/>
      <c r="C364" s="47"/>
      <c r="D364" s="48"/>
      <c r="E364" s="49"/>
      <c r="F364" s="48"/>
      <c r="G364" s="48"/>
      <c r="H364" s="50"/>
      <c r="I364" s="46"/>
      <c r="J364" s="45"/>
      <c r="K364" s="45"/>
    </row>
    <row r="365" spans="2:11" ht="18.75">
      <c r="B365" s="46"/>
      <c r="C365" s="47"/>
      <c r="D365" s="48"/>
      <c r="E365" s="49"/>
      <c r="F365" s="48"/>
      <c r="G365" s="48"/>
      <c r="H365" s="50"/>
      <c r="I365" s="46"/>
      <c r="J365" s="45"/>
      <c r="K365" s="45"/>
    </row>
    <row r="366" spans="2:11" ht="18.75">
      <c r="B366" s="46"/>
      <c r="C366" s="47"/>
      <c r="D366" s="48"/>
      <c r="E366" s="49"/>
      <c r="F366" s="48"/>
      <c r="G366" s="48"/>
      <c r="H366" s="50"/>
      <c r="I366" s="46"/>
      <c r="J366" s="45"/>
      <c r="K366" s="45"/>
    </row>
    <row r="367" spans="2:11" ht="18.75">
      <c r="B367" s="46"/>
      <c r="C367" s="47"/>
      <c r="D367" s="48"/>
      <c r="E367" s="49"/>
      <c r="F367" s="48"/>
      <c r="G367" s="48"/>
      <c r="H367" s="50"/>
      <c r="I367" s="46"/>
      <c r="J367" s="45"/>
      <c r="K367" s="45"/>
    </row>
    <row r="368" spans="2:11" ht="18.75">
      <c r="B368" s="46"/>
      <c r="C368" s="47"/>
      <c r="D368" s="48"/>
      <c r="E368" s="49"/>
      <c r="F368" s="48"/>
      <c r="G368" s="48"/>
      <c r="H368" s="50"/>
      <c r="I368" s="46"/>
      <c r="J368" s="45"/>
      <c r="K368" s="45"/>
    </row>
    <row r="369" spans="2:11" ht="18.75">
      <c r="B369" s="46"/>
      <c r="C369" s="47"/>
      <c r="D369" s="48"/>
      <c r="E369" s="49"/>
      <c r="F369" s="48"/>
      <c r="G369" s="48"/>
      <c r="H369" s="50"/>
      <c r="I369" s="46"/>
      <c r="J369" s="45"/>
      <c r="K369" s="45"/>
    </row>
    <row r="370" spans="2:11" ht="18.75">
      <c r="B370" s="46"/>
      <c r="C370" s="47"/>
      <c r="D370" s="48"/>
      <c r="E370" s="49"/>
      <c r="F370" s="48"/>
      <c r="G370" s="48"/>
      <c r="H370" s="50"/>
      <c r="I370" s="46"/>
      <c r="J370" s="45"/>
      <c r="K370" s="45"/>
    </row>
    <row r="371" spans="2:11" ht="18.75">
      <c r="B371" s="46"/>
      <c r="C371" s="47"/>
      <c r="D371" s="48"/>
      <c r="E371" s="49"/>
      <c r="F371" s="48"/>
      <c r="G371" s="48"/>
      <c r="H371" s="50"/>
      <c r="I371" s="46"/>
      <c r="J371" s="45"/>
      <c r="K371" s="45"/>
    </row>
    <row r="372" spans="2:11" ht="18.75">
      <c r="B372" s="46"/>
      <c r="C372" s="47"/>
      <c r="D372" s="48"/>
      <c r="E372" s="49"/>
      <c r="F372" s="48"/>
      <c r="G372" s="48"/>
      <c r="H372" s="50"/>
      <c r="I372" s="46"/>
      <c r="J372" s="45"/>
      <c r="K372" s="45"/>
    </row>
    <row r="373" spans="2:11" ht="18.75">
      <c r="B373" s="46"/>
      <c r="C373" s="47"/>
      <c r="D373" s="48"/>
      <c r="E373" s="49"/>
      <c r="F373" s="48"/>
      <c r="G373" s="48"/>
      <c r="H373" s="50"/>
      <c r="I373" s="46"/>
      <c r="J373" s="45"/>
      <c r="K373" s="45"/>
    </row>
    <row r="374" spans="2:11" ht="18.75">
      <c r="B374" s="46"/>
      <c r="C374" s="47"/>
      <c r="D374" s="48"/>
      <c r="E374" s="49"/>
      <c r="F374" s="48"/>
      <c r="G374" s="48"/>
      <c r="H374" s="50"/>
      <c r="I374" s="46"/>
      <c r="J374" s="45"/>
      <c r="K374" s="45"/>
    </row>
    <row r="375" spans="2:11" ht="18.75">
      <c r="B375" s="46"/>
      <c r="C375" s="47"/>
      <c r="D375" s="48"/>
      <c r="E375" s="49"/>
      <c r="F375" s="48"/>
      <c r="G375" s="48"/>
      <c r="H375" s="50"/>
      <c r="I375" s="46"/>
      <c r="J375" s="45"/>
      <c r="K375" s="45"/>
    </row>
    <row r="376" spans="2:11" ht="18.75">
      <c r="B376" s="46"/>
      <c r="C376" s="47"/>
      <c r="D376" s="48"/>
      <c r="E376" s="49"/>
      <c r="F376" s="48"/>
      <c r="G376" s="48"/>
      <c r="H376" s="50"/>
      <c r="I376" s="46"/>
      <c r="J376" s="45"/>
      <c r="K376" s="45"/>
    </row>
    <row r="377" spans="2:11" ht="18.75">
      <c r="B377" s="46"/>
      <c r="C377" s="47"/>
      <c r="D377" s="48"/>
      <c r="E377" s="49"/>
      <c r="F377" s="48"/>
      <c r="G377" s="48"/>
      <c r="H377" s="50"/>
      <c r="I377" s="46"/>
      <c r="J377" s="45"/>
      <c r="K377" s="45"/>
    </row>
    <row r="378" spans="2:11" ht="18.75">
      <c r="B378" s="46"/>
      <c r="C378" s="47"/>
      <c r="D378" s="48"/>
      <c r="E378" s="49"/>
      <c r="F378" s="48"/>
      <c r="G378" s="48"/>
      <c r="H378" s="50"/>
      <c r="I378" s="46"/>
      <c r="J378" s="45"/>
      <c r="K378" s="45"/>
    </row>
    <row r="379" spans="2:11" ht="18.75">
      <c r="B379" s="46"/>
      <c r="C379" s="47"/>
      <c r="D379" s="48"/>
      <c r="E379" s="49"/>
      <c r="F379" s="48"/>
      <c r="G379" s="48"/>
      <c r="H379" s="50"/>
      <c r="I379" s="46"/>
      <c r="J379" s="45"/>
      <c r="K379" s="45"/>
    </row>
    <row r="380" spans="2:11" ht="18.75">
      <c r="B380" s="46"/>
      <c r="C380" s="47"/>
      <c r="D380" s="48"/>
      <c r="E380" s="49"/>
      <c r="F380" s="48"/>
      <c r="G380" s="48"/>
      <c r="H380" s="50"/>
      <c r="I380" s="46"/>
      <c r="J380" s="45"/>
      <c r="K380" s="45"/>
    </row>
    <row r="381" spans="2:11" ht="18.75">
      <c r="B381" s="46"/>
      <c r="C381" s="47"/>
      <c r="D381" s="48"/>
      <c r="E381" s="49"/>
      <c r="F381" s="48"/>
      <c r="G381" s="48"/>
      <c r="H381" s="50"/>
      <c r="I381" s="46"/>
      <c r="J381" s="45"/>
      <c r="K381" s="45"/>
    </row>
    <row r="382" spans="2:11" ht="18.75">
      <c r="B382" s="46"/>
      <c r="C382" s="47"/>
      <c r="D382" s="48"/>
      <c r="E382" s="49"/>
      <c r="F382" s="48"/>
      <c r="G382" s="48"/>
      <c r="H382" s="50"/>
      <c r="I382" s="46"/>
      <c r="J382" s="45"/>
      <c r="K382" s="45"/>
    </row>
    <row r="383" spans="2:11" ht="18.75">
      <c r="B383" s="46"/>
      <c r="C383" s="47"/>
      <c r="D383" s="48"/>
      <c r="E383" s="49"/>
      <c r="F383" s="48"/>
      <c r="G383" s="48"/>
      <c r="H383" s="50"/>
      <c r="I383" s="46"/>
      <c r="J383" s="45"/>
      <c r="K383" s="45"/>
    </row>
    <row r="384" spans="2:11" ht="18.75">
      <c r="B384" s="46"/>
      <c r="C384" s="47"/>
      <c r="D384" s="48"/>
      <c r="E384" s="49"/>
      <c r="F384" s="48"/>
      <c r="G384" s="48"/>
      <c r="H384" s="50"/>
      <c r="I384" s="46"/>
      <c r="J384" s="45"/>
      <c r="K384" s="45"/>
    </row>
    <row r="385" spans="2:11" ht="18.75">
      <c r="B385" s="46"/>
      <c r="C385" s="47"/>
      <c r="D385" s="48"/>
      <c r="E385" s="49"/>
      <c r="F385" s="48"/>
      <c r="G385" s="48"/>
      <c r="H385" s="50"/>
      <c r="I385" s="46"/>
      <c r="J385" s="45"/>
      <c r="K385" s="45"/>
    </row>
    <row r="386" spans="2:11" ht="18.75">
      <c r="B386" s="46"/>
      <c r="C386" s="47"/>
      <c r="D386" s="48"/>
      <c r="E386" s="49"/>
      <c r="F386" s="48"/>
      <c r="G386" s="48"/>
      <c r="H386" s="50"/>
      <c r="I386" s="46"/>
      <c r="J386" s="45"/>
      <c r="K386" s="45"/>
    </row>
    <row r="387" spans="2:11" ht="18.75">
      <c r="B387" s="46"/>
      <c r="C387" s="47"/>
      <c r="D387" s="48"/>
      <c r="E387" s="49"/>
      <c r="F387" s="48"/>
      <c r="G387" s="48"/>
      <c r="H387" s="50"/>
      <c r="I387" s="46"/>
      <c r="J387" s="45"/>
      <c r="K387" s="45"/>
    </row>
    <row r="388" spans="2:11" ht="18.75">
      <c r="B388" s="46"/>
      <c r="C388" s="47"/>
      <c r="D388" s="48"/>
      <c r="E388" s="49"/>
      <c r="F388" s="48"/>
      <c r="G388" s="48"/>
      <c r="H388" s="50"/>
      <c r="I388" s="46"/>
      <c r="J388" s="45"/>
      <c r="K388" s="45"/>
    </row>
    <row r="389" spans="2:11" ht="18.75">
      <c r="B389" s="46"/>
      <c r="C389" s="47"/>
      <c r="D389" s="48"/>
      <c r="E389" s="49"/>
      <c r="F389" s="48"/>
      <c r="G389" s="48"/>
      <c r="H389" s="50"/>
      <c r="I389" s="46"/>
      <c r="J389" s="45"/>
      <c r="K389" s="45"/>
    </row>
    <row r="390" spans="2:11" ht="18.75">
      <c r="B390" s="46"/>
      <c r="C390" s="47"/>
      <c r="D390" s="48"/>
      <c r="E390" s="49"/>
      <c r="F390" s="48"/>
      <c r="G390" s="48"/>
      <c r="H390" s="50"/>
      <c r="I390" s="46"/>
      <c r="J390" s="45"/>
      <c r="K390" s="45"/>
    </row>
    <row r="391" spans="2:11" ht="18.75">
      <c r="B391" s="46"/>
      <c r="C391" s="47"/>
      <c r="D391" s="48"/>
      <c r="E391" s="49"/>
      <c r="F391" s="48"/>
      <c r="G391" s="48"/>
      <c r="H391" s="50"/>
      <c r="I391" s="46"/>
      <c r="J391" s="45"/>
      <c r="K391" s="45"/>
    </row>
    <row r="392" spans="2:11" ht="18.75">
      <c r="B392" s="46"/>
      <c r="C392" s="47"/>
      <c r="D392" s="48"/>
      <c r="E392" s="49"/>
      <c r="F392" s="48"/>
      <c r="G392" s="48"/>
      <c r="H392" s="50"/>
      <c r="I392" s="46"/>
      <c r="J392" s="45"/>
      <c r="K392" s="45"/>
    </row>
    <row r="393" spans="2:11" ht="18.75">
      <c r="B393" s="46"/>
      <c r="C393" s="47"/>
      <c r="D393" s="48"/>
      <c r="E393" s="49"/>
      <c r="F393" s="48"/>
      <c r="G393" s="48"/>
      <c r="H393" s="50"/>
      <c r="I393" s="46"/>
      <c r="J393" s="45"/>
      <c r="K393" s="45"/>
    </row>
    <row r="394" spans="2:11" ht="18.75">
      <c r="B394" s="46"/>
      <c r="C394" s="47"/>
      <c r="D394" s="48"/>
      <c r="E394" s="49"/>
      <c r="F394" s="48"/>
      <c r="G394" s="48"/>
      <c r="H394" s="50"/>
      <c r="I394" s="46"/>
      <c r="J394" s="45"/>
      <c r="K394" s="45"/>
    </row>
    <row r="395" spans="2:11" ht="18.75">
      <c r="B395" s="46"/>
      <c r="C395" s="47"/>
      <c r="D395" s="48"/>
      <c r="E395" s="49"/>
      <c r="F395" s="48"/>
      <c r="G395" s="48"/>
      <c r="H395" s="50"/>
      <c r="I395" s="46"/>
      <c r="J395" s="45"/>
      <c r="K395" s="45"/>
    </row>
    <row r="396" spans="2:11" ht="18.75">
      <c r="B396" s="46"/>
      <c r="C396" s="47"/>
      <c r="D396" s="48"/>
      <c r="E396" s="49"/>
      <c r="F396" s="48"/>
      <c r="G396" s="48"/>
      <c r="H396" s="50"/>
      <c r="I396" s="46"/>
      <c r="J396" s="45"/>
      <c r="K396" s="45"/>
    </row>
    <row r="397" spans="2:11" ht="18.75">
      <c r="B397" s="46"/>
      <c r="C397" s="47"/>
      <c r="D397" s="48"/>
      <c r="E397" s="49"/>
      <c r="F397" s="48"/>
      <c r="G397" s="48"/>
      <c r="H397" s="50"/>
      <c r="I397" s="46"/>
      <c r="J397" s="45"/>
      <c r="K397" s="45"/>
    </row>
    <row r="398" spans="2:11" ht="18.75">
      <c r="B398" s="46"/>
      <c r="C398" s="47"/>
      <c r="D398" s="48"/>
      <c r="E398" s="49"/>
      <c r="F398" s="48"/>
      <c r="G398" s="48"/>
      <c r="H398" s="50"/>
      <c r="I398" s="46"/>
      <c r="J398" s="45"/>
      <c r="K398" s="45"/>
    </row>
    <row r="399" spans="2:11" ht="18.75">
      <c r="B399" s="46"/>
      <c r="C399" s="47"/>
      <c r="D399" s="48"/>
      <c r="E399" s="49"/>
      <c r="F399" s="48"/>
      <c r="G399" s="48"/>
      <c r="H399" s="50"/>
      <c r="I399" s="46"/>
      <c r="J399" s="45"/>
      <c r="K399" s="45"/>
    </row>
    <row r="400" spans="2:11" ht="18.75">
      <c r="B400" s="46"/>
      <c r="C400" s="47"/>
      <c r="D400" s="48"/>
      <c r="E400" s="49"/>
      <c r="F400" s="48"/>
      <c r="G400" s="48"/>
      <c r="H400" s="50"/>
      <c r="I400" s="46"/>
      <c r="J400" s="45"/>
      <c r="K400" s="45"/>
    </row>
    <row r="401" spans="2:11" ht="18.75">
      <c r="B401" s="46"/>
      <c r="C401" s="47"/>
      <c r="D401" s="48"/>
      <c r="E401" s="49"/>
      <c r="F401" s="48"/>
      <c r="G401" s="48"/>
      <c r="H401" s="50"/>
      <c r="I401" s="46"/>
      <c r="J401" s="45"/>
      <c r="K401" s="45"/>
    </row>
    <row r="402" spans="2:11" ht="18.75">
      <c r="B402" s="46"/>
      <c r="C402" s="47"/>
      <c r="D402" s="48"/>
      <c r="E402" s="49"/>
      <c r="F402" s="48"/>
      <c r="G402" s="48"/>
      <c r="H402" s="50"/>
      <c r="I402" s="46"/>
      <c r="J402" s="45"/>
      <c r="K402" s="45"/>
    </row>
    <row r="403" spans="2:11" ht="18.75">
      <c r="B403" s="46"/>
      <c r="C403" s="47"/>
      <c r="D403" s="48"/>
      <c r="E403" s="49"/>
      <c r="F403" s="48"/>
      <c r="G403" s="48"/>
      <c r="H403" s="50"/>
      <c r="I403" s="46"/>
      <c r="J403" s="45"/>
      <c r="K403" s="45"/>
    </row>
    <row r="404" spans="2:11" ht="18.75">
      <c r="B404" s="46"/>
      <c r="C404" s="47"/>
      <c r="D404" s="48"/>
      <c r="E404" s="49"/>
      <c r="F404" s="48"/>
      <c r="G404" s="48"/>
      <c r="H404" s="50"/>
      <c r="I404" s="46"/>
      <c r="J404" s="45"/>
      <c r="K404" s="45"/>
    </row>
    <row r="405" spans="2:11" ht="18.75">
      <c r="B405" s="46"/>
      <c r="C405" s="47"/>
      <c r="D405" s="48"/>
      <c r="E405" s="49"/>
      <c r="F405" s="48"/>
      <c r="G405" s="48"/>
      <c r="H405" s="50"/>
      <c r="I405" s="46"/>
      <c r="J405" s="45"/>
      <c r="K405" s="45"/>
    </row>
    <row r="406" spans="2:11" ht="18.75">
      <c r="B406" s="46"/>
      <c r="C406" s="47"/>
      <c r="D406" s="48"/>
      <c r="E406" s="49"/>
      <c r="F406" s="48"/>
      <c r="G406" s="48"/>
      <c r="H406" s="50"/>
      <c r="I406" s="46"/>
      <c r="J406" s="45"/>
      <c r="K406" s="45"/>
    </row>
    <row r="407" spans="2:11" ht="18.75">
      <c r="B407" s="46"/>
      <c r="C407" s="47"/>
      <c r="D407" s="48"/>
      <c r="E407" s="49"/>
      <c r="F407" s="48"/>
      <c r="G407" s="48"/>
      <c r="H407" s="50"/>
      <c r="I407" s="46"/>
      <c r="J407" s="45"/>
      <c r="K407" s="45"/>
    </row>
    <row r="408" spans="2:11" ht="18.75">
      <c r="B408" s="46"/>
      <c r="C408" s="47"/>
      <c r="D408" s="48"/>
      <c r="E408" s="49"/>
      <c r="F408" s="48"/>
      <c r="G408" s="48"/>
      <c r="H408" s="50"/>
      <c r="I408" s="46"/>
      <c r="J408" s="45"/>
      <c r="K408" s="45"/>
    </row>
    <row r="409" spans="2:11" ht="18.75">
      <c r="B409" s="46"/>
      <c r="C409" s="47"/>
      <c r="D409" s="48"/>
      <c r="E409" s="49"/>
      <c r="F409" s="48"/>
      <c r="G409" s="48"/>
      <c r="H409" s="50"/>
      <c r="I409" s="46"/>
      <c r="J409" s="45"/>
      <c r="K409" s="45"/>
    </row>
    <row r="410" spans="2:11" ht="18.75">
      <c r="B410" s="46"/>
      <c r="C410" s="47"/>
      <c r="D410" s="48"/>
      <c r="E410" s="49"/>
      <c r="F410" s="48"/>
      <c r="G410" s="48"/>
      <c r="H410" s="50"/>
      <c r="I410" s="46"/>
      <c r="J410" s="45"/>
      <c r="K410" s="45"/>
    </row>
    <row r="411" spans="2:11" ht="18.75">
      <c r="B411" s="46"/>
      <c r="C411" s="47"/>
      <c r="D411" s="48"/>
      <c r="E411" s="49"/>
      <c r="F411" s="48"/>
      <c r="G411" s="48"/>
      <c r="H411" s="50"/>
      <c r="I411" s="46"/>
      <c r="J411" s="45"/>
      <c r="K411" s="45"/>
    </row>
    <row r="412" spans="2:11" ht="18.75">
      <c r="B412" s="46"/>
      <c r="C412" s="47"/>
      <c r="D412" s="48"/>
      <c r="E412" s="49"/>
      <c r="F412" s="48"/>
      <c r="G412" s="48"/>
      <c r="H412" s="50"/>
      <c r="I412" s="46"/>
      <c r="J412" s="45"/>
      <c r="K412" s="45"/>
    </row>
    <row r="413" spans="2:11" ht="18.75">
      <c r="B413" s="46"/>
      <c r="C413" s="47"/>
      <c r="D413" s="48"/>
      <c r="E413" s="49"/>
      <c r="F413" s="48"/>
      <c r="G413" s="48"/>
      <c r="H413" s="50"/>
      <c r="I413" s="46"/>
      <c r="J413" s="45"/>
      <c r="K413" s="45"/>
    </row>
    <row r="414" spans="2:11" ht="18.75">
      <c r="B414" s="46"/>
      <c r="C414" s="47"/>
      <c r="D414" s="48"/>
      <c r="E414" s="49"/>
      <c r="F414" s="48"/>
      <c r="G414" s="48"/>
      <c r="H414" s="50"/>
      <c r="I414" s="46"/>
      <c r="J414" s="45"/>
      <c r="K414" s="45"/>
    </row>
    <row r="415" spans="2:11" ht="18.75">
      <c r="B415" s="46"/>
      <c r="C415" s="47"/>
      <c r="D415" s="48"/>
      <c r="E415" s="49"/>
      <c r="F415" s="48"/>
      <c r="G415" s="48"/>
      <c r="H415" s="50"/>
      <c r="I415" s="46"/>
      <c r="J415" s="45"/>
      <c r="K415" s="45"/>
    </row>
    <row r="416" spans="2:11" ht="18.75">
      <c r="B416" s="46"/>
      <c r="C416" s="47"/>
      <c r="D416" s="48"/>
      <c r="E416" s="49"/>
      <c r="F416" s="48"/>
      <c r="G416" s="48"/>
      <c r="H416" s="50"/>
      <c r="I416" s="46"/>
      <c r="J416" s="45"/>
      <c r="K416" s="45"/>
    </row>
    <row r="417" spans="2:11" ht="18.75">
      <c r="B417" s="46"/>
      <c r="C417" s="47"/>
      <c r="D417" s="48"/>
      <c r="E417" s="49"/>
      <c r="F417" s="48"/>
      <c r="G417" s="48"/>
      <c r="H417" s="50"/>
      <c r="I417" s="46"/>
      <c r="J417" s="45"/>
      <c r="K417" s="45"/>
    </row>
    <row r="418" spans="2:11" ht="18.75">
      <c r="B418" s="46"/>
      <c r="C418" s="47"/>
      <c r="D418" s="48"/>
      <c r="E418" s="49"/>
      <c r="F418" s="48"/>
      <c r="G418" s="48"/>
      <c r="H418" s="50"/>
      <c r="I418" s="46"/>
      <c r="J418" s="45"/>
      <c r="K418" s="45"/>
    </row>
    <row r="419" spans="2:11" ht="18.75">
      <c r="B419" s="46"/>
      <c r="C419" s="47"/>
      <c r="D419" s="48"/>
      <c r="E419" s="49"/>
      <c r="F419" s="48"/>
      <c r="G419" s="48"/>
      <c r="H419" s="50"/>
      <c r="I419" s="46"/>
      <c r="J419" s="45"/>
      <c r="K419" s="45"/>
    </row>
    <row r="420" spans="2:11" ht="18.75">
      <c r="B420" s="46"/>
      <c r="C420" s="47"/>
      <c r="D420" s="48"/>
      <c r="E420" s="49"/>
      <c r="F420" s="48"/>
      <c r="G420" s="48"/>
      <c r="H420" s="50"/>
      <c r="I420" s="46"/>
      <c r="J420" s="45"/>
      <c r="K420" s="45"/>
    </row>
    <row r="421" spans="2:11" ht="18.75">
      <c r="B421" s="46"/>
      <c r="C421" s="47"/>
      <c r="D421" s="48"/>
      <c r="E421" s="49"/>
      <c r="F421" s="48"/>
      <c r="G421" s="48"/>
      <c r="H421" s="50"/>
      <c r="I421" s="46"/>
      <c r="J421" s="45"/>
      <c r="K421" s="45"/>
    </row>
    <row r="422" spans="2:11" ht="18.75">
      <c r="B422" s="46"/>
      <c r="C422" s="47"/>
      <c r="D422" s="48"/>
      <c r="E422" s="49"/>
      <c r="F422" s="48"/>
      <c r="G422" s="48"/>
      <c r="H422" s="50"/>
      <c r="I422" s="46"/>
      <c r="J422" s="45"/>
      <c r="K422" s="45"/>
    </row>
    <row r="423" spans="2:11" ht="18.75">
      <c r="B423" s="46"/>
      <c r="C423" s="47"/>
      <c r="D423" s="48"/>
      <c r="E423" s="49"/>
      <c r="F423" s="48"/>
      <c r="G423" s="48"/>
      <c r="H423" s="50"/>
      <c r="I423" s="46"/>
      <c r="J423" s="45"/>
      <c r="K423" s="45"/>
    </row>
    <row r="424" spans="2:11" ht="18.75">
      <c r="B424" s="46"/>
      <c r="C424" s="47"/>
      <c r="D424" s="48"/>
      <c r="E424" s="49"/>
      <c r="F424" s="48"/>
      <c r="G424" s="48"/>
      <c r="H424" s="50"/>
      <c r="I424" s="46"/>
      <c r="J424" s="45"/>
      <c r="K424" s="45"/>
    </row>
    <row r="425" spans="2:11" ht="18.75">
      <c r="B425" s="46"/>
      <c r="C425" s="47"/>
      <c r="D425" s="48"/>
      <c r="E425" s="49"/>
      <c r="F425" s="48"/>
      <c r="G425" s="48"/>
      <c r="H425" s="50"/>
      <c r="I425" s="46"/>
      <c r="J425" s="45"/>
      <c r="K425" s="45"/>
    </row>
    <row r="426" spans="2:11" ht="18.75">
      <c r="B426" s="46"/>
      <c r="C426" s="47"/>
      <c r="D426" s="48"/>
      <c r="E426" s="49"/>
      <c r="F426" s="48"/>
      <c r="G426" s="48"/>
      <c r="H426" s="50"/>
      <c r="I426" s="46"/>
      <c r="J426" s="45"/>
      <c r="K426" s="45"/>
    </row>
    <row r="427" spans="2:11" ht="18.75">
      <c r="B427" s="46"/>
      <c r="C427" s="47"/>
      <c r="D427" s="48"/>
      <c r="E427" s="49"/>
      <c r="F427" s="48"/>
      <c r="G427" s="48"/>
      <c r="H427" s="50"/>
      <c r="I427" s="46"/>
      <c r="J427" s="45"/>
      <c r="K427" s="45"/>
    </row>
    <row r="428" spans="2:11" ht="18.75">
      <c r="B428" s="46"/>
      <c r="C428" s="47"/>
      <c r="D428" s="48"/>
      <c r="E428" s="49"/>
      <c r="F428" s="48"/>
      <c r="G428" s="48"/>
      <c r="H428" s="50"/>
      <c r="I428" s="46"/>
      <c r="J428" s="45"/>
      <c r="K428" s="45"/>
    </row>
    <row r="429" spans="2:11" ht="18.75">
      <c r="B429" s="46"/>
      <c r="C429" s="47"/>
      <c r="D429" s="48"/>
      <c r="E429" s="49"/>
      <c r="F429" s="48"/>
      <c r="G429" s="48"/>
      <c r="H429" s="50"/>
      <c r="I429" s="46"/>
      <c r="J429" s="45"/>
      <c r="K429" s="45"/>
    </row>
    <row r="430" spans="2:11" ht="18.75">
      <c r="B430" s="46"/>
      <c r="C430" s="47"/>
      <c r="D430" s="48"/>
      <c r="E430" s="49"/>
      <c r="F430" s="48"/>
      <c r="G430" s="48"/>
      <c r="H430" s="50"/>
      <c r="I430" s="46"/>
      <c r="J430" s="45"/>
      <c r="K430" s="45"/>
    </row>
    <row r="431" spans="2:11" ht="18.75">
      <c r="B431" s="46"/>
      <c r="C431" s="47"/>
      <c r="D431" s="48"/>
      <c r="E431" s="49"/>
      <c r="F431" s="48"/>
      <c r="G431" s="48"/>
      <c r="H431" s="50"/>
      <c r="I431" s="46"/>
      <c r="J431" s="45"/>
      <c r="K431" s="45"/>
    </row>
    <row r="432" spans="2:11" ht="18.75">
      <c r="B432" s="46"/>
      <c r="C432" s="47"/>
      <c r="D432" s="48"/>
      <c r="E432" s="49"/>
      <c r="F432" s="48"/>
      <c r="G432" s="48"/>
      <c r="H432" s="50"/>
      <c r="I432" s="46"/>
      <c r="J432" s="45"/>
      <c r="K432" s="45"/>
    </row>
    <row r="433" spans="2:11" ht="18.75">
      <c r="B433" s="46"/>
      <c r="C433" s="47"/>
      <c r="D433" s="48"/>
      <c r="E433" s="49"/>
      <c r="F433" s="48"/>
      <c r="G433" s="48"/>
      <c r="H433" s="50"/>
      <c r="I433" s="46"/>
      <c r="J433" s="45"/>
      <c r="K433" s="45"/>
    </row>
    <row r="434" spans="2:11" ht="18.75">
      <c r="B434" s="46"/>
      <c r="C434" s="47"/>
      <c r="D434" s="48"/>
      <c r="E434" s="49"/>
      <c r="F434" s="48"/>
      <c r="G434" s="48"/>
      <c r="H434" s="50"/>
      <c r="I434" s="46"/>
      <c r="J434" s="45"/>
      <c r="K434" s="45"/>
    </row>
    <row r="435" spans="2:11" ht="18.75">
      <c r="B435" s="46"/>
      <c r="C435" s="47"/>
      <c r="D435" s="48"/>
      <c r="E435" s="49"/>
      <c r="F435" s="48"/>
      <c r="G435" s="48"/>
      <c r="H435" s="50"/>
      <c r="I435" s="46"/>
      <c r="J435" s="45"/>
      <c r="K435" s="45"/>
    </row>
    <row r="436" spans="2:11" ht="18.75">
      <c r="B436" s="46"/>
      <c r="C436" s="47"/>
      <c r="D436" s="48"/>
      <c r="E436" s="49"/>
      <c r="F436" s="48"/>
      <c r="G436" s="48"/>
      <c r="H436" s="50"/>
      <c r="I436" s="46"/>
      <c r="J436" s="45"/>
      <c r="K436" s="45"/>
    </row>
    <row r="437" spans="2:11" ht="18.75">
      <c r="B437" s="46"/>
      <c r="C437" s="47"/>
      <c r="D437" s="48"/>
      <c r="E437" s="49"/>
      <c r="F437" s="48"/>
      <c r="G437" s="48"/>
      <c r="H437" s="50"/>
      <c r="I437" s="46"/>
      <c r="J437" s="45"/>
      <c r="K437" s="45"/>
    </row>
    <row r="438" spans="2:11" ht="18.75">
      <c r="B438" s="46"/>
      <c r="C438" s="47"/>
      <c r="D438" s="48"/>
      <c r="E438" s="49"/>
      <c r="F438" s="48"/>
      <c r="G438" s="48"/>
      <c r="H438" s="50"/>
      <c r="I438" s="46"/>
      <c r="J438" s="45"/>
      <c r="K438" s="45"/>
    </row>
    <row r="439" spans="2:11">
      <c r="B439" s="46"/>
      <c r="C439" s="51"/>
      <c r="D439" s="46"/>
      <c r="E439" s="46"/>
      <c r="F439" s="46"/>
      <c r="G439" s="46"/>
      <c r="H439" s="46"/>
      <c r="I439" s="46"/>
      <c r="J439" s="45"/>
      <c r="K439" s="45"/>
    </row>
  </sheetData>
  <sortState ref="C12:H438">
    <sortCondition ref="E12"/>
  </sortState>
  <mergeCells count="2">
    <mergeCell ref="C2:C4"/>
    <mergeCell ref="C6:C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Товары!$C$3:$C$12</xm:f>
          </x14:formula1>
          <xm:sqref>E7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F8:J18"/>
  <sheetViews>
    <sheetView workbookViewId="0">
      <selection activeCell="L41" sqref="L41"/>
    </sheetView>
  </sheetViews>
  <sheetFormatPr defaultRowHeight="15"/>
  <cols>
    <col min="6" max="6" width="15.7109375" bestFit="1" customWidth="1"/>
    <col min="7" max="7" width="21.42578125" bestFit="1" customWidth="1"/>
    <col min="8" max="8" width="9.85546875" bestFit="1" customWidth="1"/>
    <col min="9" max="9" width="11" bestFit="1" customWidth="1"/>
    <col min="10" max="10" width="12.7109375" bestFit="1" customWidth="1"/>
  </cols>
  <sheetData>
    <row r="8" spans="6:10">
      <c r="F8" s="24" t="s">
        <v>59</v>
      </c>
      <c r="G8" s="25" t="s">
        <v>60</v>
      </c>
      <c r="H8" s="25" t="s">
        <v>61</v>
      </c>
      <c r="I8" s="25" t="s">
        <v>62</v>
      </c>
      <c r="J8" s="26" t="s">
        <v>63</v>
      </c>
    </row>
    <row r="9" spans="6:10">
      <c r="F9" s="27">
        <v>1</v>
      </c>
      <c r="G9" s="28" t="s">
        <v>77</v>
      </c>
      <c r="H9" s="28">
        <v>99</v>
      </c>
      <c r="I9" s="28">
        <v>120</v>
      </c>
      <c r="J9" s="29">
        <v>0.1</v>
      </c>
    </row>
    <row r="10" spans="6:10">
      <c r="F10" s="27">
        <v>2</v>
      </c>
      <c r="G10" s="28" t="s">
        <v>78</v>
      </c>
      <c r="H10" s="28">
        <v>150</v>
      </c>
      <c r="I10" s="28">
        <v>170</v>
      </c>
      <c r="J10" s="29">
        <v>0.12</v>
      </c>
    </row>
    <row r="11" spans="6:10">
      <c r="F11" s="27">
        <v>3</v>
      </c>
      <c r="G11" s="28" t="s">
        <v>87</v>
      </c>
      <c r="H11" s="28">
        <v>249</v>
      </c>
      <c r="I11" s="28">
        <v>280</v>
      </c>
      <c r="J11" s="29">
        <v>0.15</v>
      </c>
    </row>
    <row r="12" spans="6:10">
      <c r="F12" s="27">
        <v>4</v>
      </c>
      <c r="G12" s="28" t="s">
        <v>80</v>
      </c>
      <c r="H12" s="28">
        <v>399</v>
      </c>
      <c r="I12" s="28">
        <v>430</v>
      </c>
      <c r="J12" s="29">
        <v>0.13</v>
      </c>
    </row>
    <row r="13" spans="6:10">
      <c r="F13" s="27">
        <v>5</v>
      </c>
      <c r="G13" s="28" t="s">
        <v>81</v>
      </c>
      <c r="H13" s="28">
        <v>299</v>
      </c>
      <c r="I13" s="28">
        <v>320</v>
      </c>
      <c r="J13" s="29">
        <v>0.12</v>
      </c>
    </row>
    <row r="14" spans="6:10">
      <c r="F14" s="27">
        <v>6</v>
      </c>
      <c r="G14" s="28" t="s">
        <v>82</v>
      </c>
      <c r="H14" s="28">
        <v>99</v>
      </c>
      <c r="I14" s="28">
        <v>110</v>
      </c>
      <c r="J14" s="29">
        <v>0.06</v>
      </c>
    </row>
    <row r="15" spans="6:10">
      <c r="F15" s="30">
        <v>7</v>
      </c>
      <c r="G15" s="31" t="s">
        <v>83</v>
      </c>
      <c r="H15" s="31">
        <v>9</v>
      </c>
      <c r="I15" s="31">
        <v>20</v>
      </c>
      <c r="J15" s="32">
        <v>0.05</v>
      </c>
    </row>
    <row r="16" spans="6:10">
      <c r="F16" s="27">
        <v>8</v>
      </c>
      <c r="G16" s="28" t="s">
        <v>84</v>
      </c>
      <c r="H16" s="28">
        <v>99</v>
      </c>
      <c r="I16" s="28">
        <v>120</v>
      </c>
      <c r="J16" s="33">
        <v>0.05</v>
      </c>
    </row>
    <row r="17" spans="6:10">
      <c r="F17" s="27">
        <v>9</v>
      </c>
      <c r="G17" s="28" t="s">
        <v>85</v>
      </c>
      <c r="H17" s="28">
        <v>89</v>
      </c>
      <c r="I17" s="28">
        <v>110</v>
      </c>
      <c r="J17" s="33">
        <v>0.05</v>
      </c>
    </row>
    <row r="18" spans="6:10">
      <c r="F18" s="30">
        <v>10</v>
      </c>
      <c r="G18" s="31" t="s">
        <v>86</v>
      </c>
      <c r="H18" s="31">
        <v>19</v>
      </c>
      <c r="I18" s="31">
        <v>30</v>
      </c>
      <c r="J18" s="34">
        <v>0.03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C11:H313"/>
  <sheetViews>
    <sheetView zoomScale="60" zoomScaleNormal="60" workbookViewId="0">
      <selection activeCell="J169" sqref="J169"/>
    </sheetView>
  </sheetViews>
  <sheetFormatPr defaultRowHeight="15"/>
  <cols>
    <col min="3" max="3" width="20.140625" style="4" bestFit="1" customWidth="1"/>
    <col min="4" max="4" width="12.5703125" bestFit="1" customWidth="1"/>
    <col min="5" max="5" width="21.140625" bestFit="1" customWidth="1"/>
    <col min="6" max="6" width="13.42578125" bestFit="1" customWidth="1"/>
    <col min="7" max="7" width="10.85546875" bestFit="1" customWidth="1"/>
    <col min="8" max="8" width="12.5703125" bestFit="1" customWidth="1"/>
  </cols>
  <sheetData>
    <row r="11" spans="3:8">
      <c r="C11"/>
    </row>
    <row r="12" spans="3:8" ht="15.75">
      <c r="C12" s="37" t="s">
        <v>4</v>
      </c>
      <c r="D12" s="1" t="s">
        <v>5</v>
      </c>
      <c r="E12" s="1" t="s">
        <v>1</v>
      </c>
      <c r="F12" s="1" t="s">
        <v>6</v>
      </c>
      <c r="G12" s="1" t="s">
        <v>7</v>
      </c>
      <c r="H12" s="1" t="s">
        <v>8</v>
      </c>
    </row>
    <row r="13" spans="3:8" ht="18.75">
      <c r="C13" s="38">
        <v>44440</v>
      </c>
      <c r="D13" s="39">
        <v>4</v>
      </c>
      <c r="E13" s="40" t="str">
        <f>VLOOKUP(D13,Справочник_товары[],2)</f>
        <v>Пицца</v>
      </c>
      <c r="F13" s="39">
        <v>8</v>
      </c>
      <c r="G13" s="39">
        <f xml:space="preserve"> VLOOKUP(D13, абу,4) * (1 + VLOOKUP(D13, абу,5))</f>
        <v>330</v>
      </c>
      <c r="H13" s="41">
        <f t="shared" ref="H13:H76" si="0">F13*G13</f>
        <v>2640</v>
      </c>
    </row>
    <row r="14" spans="3:8" ht="18.75">
      <c r="C14" s="38">
        <v>44441</v>
      </c>
      <c r="D14" s="39">
        <v>4</v>
      </c>
      <c r="E14" s="40" t="str">
        <f>VLOOKUP(D14,Справочник_товары[],2)</f>
        <v>Пицца</v>
      </c>
      <c r="F14" s="39">
        <v>7</v>
      </c>
      <c r="G14" s="39">
        <f t="shared" ref="G14:G77" si="1" xml:space="preserve"> VLOOKUP(D14, абу,4) * (1 + VLOOKUP(D14, абу,5))</f>
        <v>330</v>
      </c>
      <c r="H14" s="41">
        <f>F14*G14</f>
        <v>2310</v>
      </c>
    </row>
    <row r="15" spans="3:8" ht="18.75">
      <c r="C15" s="38">
        <v>44442</v>
      </c>
      <c r="D15" s="39">
        <v>4</v>
      </c>
      <c r="E15" s="40" t="str">
        <f>VLOOKUP(D15,Справочник_товары[],2)</f>
        <v>Пицца</v>
      </c>
      <c r="F15" s="39">
        <v>4</v>
      </c>
      <c r="G15" s="39">
        <f t="shared" si="1"/>
        <v>330</v>
      </c>
      <c r="H15" s="41">
        <f t="shared" si="0"/>
        <v>1320</v>
      </c>
    </row>
    <row r="16" spans="3:8" ht="18.75">
      <c r="C16" s="38">
        <v>44443</v>
      </c>
      <c r="D16" s="39">
        <v>4</v>
      </c>
      <c r="E16" s="40" t="str">
        <f>VLOOKUP(D16,Справочник_товары[],2)</f>
        <v>Пицца</v>
      </c>
      <c r="F16" s="39">
        <v>1</v>
      </c>
      <c r="G16" s="39">
        <f t="shared" si="1"/>
        <v>330</v>
      </c>
      <c r="H16" s="41">
        <f t="shared" si="0"/>
        <v>330</v>
      </c>
    </row>
    <row r="17" spans="3:8" ht="18.75">
      <c r="C17" s="38">
        <v>44444</v>
      </c>
      <c r="D17" s="39">
        <v>4</v>
      </c>
      <c r="E17" s="40" t="str">
        <f>VLOOKUP(D17,Справочник_товары[],2)</f>
        <v>Пицца</v>
      </c>
      <c r="F17" s="39">
        <v>1</v>
      </c>
      <c r="G17" s="39">
        <f t="shared" si="1"/>
        <v>330</v>
      </c>
      <c r="H17" s="41">
        <f t="shared" si="0"/>
        <v>330</v>
      </c>
    </row>
    <row r="18" spans="3:8" ht="18.75">
      <c r="C18" s="38">
        <v>44445</v>
      </c>
      <c r="D18" s="39">
        <v>4</v>
      </c>
      <c r="E18" s="40" t="str">
        <f>VLOOKUP(D18,Справочник_товары[],2)</f>
        <v>Пицца</v>
      </c>
      <c r="F18" s="39">
        <v>1</v>
      </c>
      <c r="G18" s="39">
        <f t="shared" si="1"/>
        <v>330</v>
      </c>
      <c r="H18" s="41">
        <f t="shared" si="0"/>
        <v>330</v>
      </c>
    </row>
    <row r="19" spans="3:8" ht="18.75">
      <c r="C19" s="38">
        <v>44446</v>
      </c>
      <c r="D19" s="39">
        <v>4</v>
      </c>
      <c r="E19" s="40" t="str">
        <f>VLOOKUP(D19,Справочник_товары[],2)</f>
        <v>Пицца</v>
      </c>
      <c r="F19" s="39">
        <v>6</v>
      </c>
      <c r="G19" s="39">
        <f t="shared" si="1"/>
        <v>330</v>
      </c>
      <c r="H19" s="41">
        <f t="shared" si="0"/>
        <v>1980</v>
      </c>
    </row>
    <row r="20" spans="3:8" ht="18.75">
      <c r="C20" s="38">
        <v>44447</v>
      </c>
      <c r="D20" s="39">
        <v>4</v>
      </c>
      <c r="E20" s="40" t="str">
        <f>VLOOKUP(D20,Справочник_товары[],2)</f>
        <v>Пицца</v>
      </c>
      <c r="F20" s="39">
        <v>2</v>
      </c>
      <c r="G20" s="39">
        <f t="shared" si="1"/>
        <v>330</v>
      </c>
      <c r="H20" s="41">
        <f t="shared" si="0"/>
        <v>660</v>
      </c>
    </row>
    <row r="21" spans="3:8" ht="18.75">
      <c r="C21" s="38">
        <v>44448</v>
      </c>
      <c r="D21" s="39">
        <v>4</v>
      </c>
      <c r="E21" s="40" t="str">
        <f>VLOOKUP(D21,Справочник_товары[],2)</f>
        <v>Пицца</v>
      </c>
      <c r="F21" s="39">
        <v>9</v>
      </c>
      <c r="G21" s="39">
        <f t="shared" si="1"/>
        <v>330</v>
      </c>
      <c r="H21" s="41">
        <f t="shared" si="0"/>
        <v>2970</v>
      </c>
    </row>
    <row r="22" spans="3:8" ht="18.75">
      <c r="C22" s="38">
        <v>44449</v>
      </c>
      <c r="D22" s="39">
        <v>4</v>
      </c>
      <c r="E22" s="40" t="str">
        <f>VLOOKUP(D22,Справочник_товары[],2)</f>
        <v>Пицца</v>
      </c>
      <c r="F22" s="39">
        <v>5</v>
      </c>
      <c r="G22" s="39">
        <f t="shared" si="1"/>
        <v>330</v>
      </c>
      <c r="H22" s="41">
        <f t="shared" si="0"/>
        <v>1650</v>
      </c>
    </row>
    <row r="23" spans="3:8" ht="18.75">
      <c r="C23" s="38">
        <v>44450</v>
      </c>
      <c r="D23" s="39">
        <v>4</v>
      </c>
      <c r="E23" s="40" t="str">
        <f>VLOOKUP(D23,Справочник_товары[],2)</f>
        <v>Пицца</v>
      </c>
      <c r="F23" s="39">
        <v>5</v>
      </c>
      <c r="G23" s="39">
        <f t="shared" si="1"/>
        <v>330</v>
      </c>
      <c r="H23" s="41">
        <f t="shared" si="0"/>
        <v>1650</v>
      </c>
    </row>
    <row r="24" spans="3:8" ht="18.75">
      <c r="C24" s="38">
        <v>44451</v>
      </c>
      <c r="D24" s="39">
        <v>4</v>
      </c>
      <c r="E24" s="40" t="str">
        <f>VLOOKUP(D24,Справочник_товары[],2)</f>
        <v>Пицца</v>
      </c>
      <c r="F24" s="39">
        <v>9</v>
      </c>
      <c r="G24" s="39">
        <f t="shared" si="1"/>
        <v>330</v>
      </c>
      <c r="H24" s="41">
        <f t="shared" si="0"/>
        <v>2970</v>
      </c>
    </row>
    <row r="25" spans="3:8" ht="18.75">
      <c r="C25" s="38">
        <v>44452</v>
      </c>
      <c r="D25" s="39">
        <v>4</v>
      </c>
      <c r="E25" s="40" t="str">
        <f>VLOOKUP(D25,Справочник_товары[],2)</f>
        <v>Пицца</v>
      </c>
      <c r="F25" s="39">
        <v>1</v>
      </c>
      <c r="G25" s="39">
        <f t="shared" si="1"/>
        <v>330</v>
      </c>
      <c r="H25" s="41">
        <f t="shared" si="0"/>
        <v>330</v>
      </c>
    </row>
    <row r="26" spans="3:8" ht="18.75">
      <c r="C26" s="38">
        <v>44453</v>
      </c>
      <c r="D26" s="39">
        <v>4</v>
      </c>
      <c r="E26" s="40" t="str">
        <f>VLOOKUP(D26,Справочник_товары[],2)</f>
        <v>Пицца</v>
      </c>
      <c r="F26" s="39">
        <v>5</v>
      </c>
      <c r="G26" s="39">
        <f t="shared" si="1"/>
        <v>330</v>
      </c>
      <c r="H26" s="41">
        <f t="shared" si="0"/>
        <v>1650</v>
      </c>
    </row>
    <row r="27" spans="3:8" ht="18.75">
      <c r="C27" s="38">
        <v>44454</v>
      </c>
      <c r="D27" s="39">
        <v>4</v>
      </c>
      <c r="E27" s="40" t="str">
        <f>VLOOKUP(D27,Справочник_товары[],2)</f>
        <v>Пицца</v>
      </c>
      <c r="F27" s="39">
        <v>3</v>
      </c>
      <c r="G27" s="39">
        <f t="shared" si="1"/>
        <v>330</v>
      </c>
      <c r="H27" s="41">
        <f t="shared" si="0"/>
        <v>990</v>
      </c>
    </row>
    <row r="28" spans="3:8" ht="18.75">
      <c r="C28" s="38">
        <v>44455</v>
      </c>
      <c r="D28" s="39">
        <v>4</v>
      </c>
      <c r="E28" s="40" t="str">
        <f>VLOOKUP(D28,Справочник_товары[],2)</f>
        <v>Пицца</v>
      </c>
      <c r="F28" s="39">
        <v>2</v>
      </c>
      <c r="G28" s="39">
        <f t="shared" si="1"/>
        <v>330</v>
      </c>
      <c r="H28" s="41">
        <f t="shared" si="0"/>
        <v>660</v>
      </c>
    </row>
    <row r="29" spans="3:8" ht="18.75">
      <c r="C29" s="38">
        <v>44456</v>
      </c>
      <c r="D29" s="39">
        <v>4</v>
      </c>
      <c r="E29" s="40" t="str">
        <f>VLOOKUP(D29,Справочник_товары[],2)</f>
        <v>Пицца</v>
      </c>
      <c r="F29" s="39">
        <v>10</v>
      </c>
      <c r="G29" s="39">
        <f t="shared" si="1"/>
        <v>330</v>
      </c>
      <c r="H29" s="41">
        <f t="shared" si="0"/>
        <v>3300</v>
      </c>
    </row>
    <row r="30" spans="3:8" ht="18.75">
      <c r="C30" s="38">
        <v>44457</v>
      </c>
      <c r="D30" s="39">
        <v>4</v>
      </c>
      <c r="E30" s="40" t="str">
        <f>VLOOKUP(D30,Справочник_товары[],2)</f>
        <v>Пицца</v>
      </c>
      <c r="F30" s="39">
        <v>2</v>
      </c>
      <c r="G30" s="39">
        <f t="shared" si="1"/>
        <v>330</v>
      </c>
      <c r="H30" s="41">
        <f t="shared" si="0"/>
        <v>660</v>
      </c>
    </row>
    <row r="31" spans="3:8" ht="18.75">
      <c r="C31" s="38">
        <v>44458</v>
      </c>
      <c r="D31" s="39">
        <v>4</v>
      </c>
      <c r="E31" s="40" t="str">
        <f>VLOOKUP(D31,Справочник_товары[],2)</f>
        <v>Пицца</v>
      </c>
      <c r="F31" s="39">
        <v>9</v>
      </c>
      <c r="G31" s="39">
        <f t="shared" si="1"/>
        <v>330</v>
      </c>
      <c r="H31" s="41">
        <f t="shared" si="0"/>
        <v>2970</v>
      </c>
    </row>
    <row r="32" spans="3:8" ht="18.75">
      <c r="C32" s="38">
        <v>44459</v>
      </c>
      <c r="D32" s="39">
        <v>4</v>
      </c>
      <c r="E32" s="40" t="str">
        <f>VLOOKUP(D32,Справочник_товары[],2)</f>
        <v>Пицца</v>
      </c>
      <c r="F32" s="39">
        <v>5</v>
      </c>
      <c r="G32" s="39">
        <f t="shared" si="1"/>
        <v>330</v>
      </c>
      <c r="H32" s="41">
        <f t="shared" si="0"/>
        <v>1650</v>
      </c>
    </row>
    <row r="33" spans="3:8" ht="18.75">
      <c r="C33" s="38">
        <v>44460</v>
      </c>
      <c r="D33" s="39">
        <v>4</v>
      </c>
      <c r="E33" s="40" t="str">
        <f>VLOOKUP(D33,Справочник_товары[],2)</f>
        <v>Пицца</v>
      </c>
      <c r="F33" s="39">
        <v>2</v>
      </c>
      <c r="G33" s="39">
        <f t="shared" si="1"/>
        <v>330</v>
      </c>
      <c r="H33" s="41">
        <f t="shared" si="0"/>
        <v>660</v>
      </c>
    </row>
    <row r="34" spans="3:8" ht="18.75">
      <c r="C34" s="38">
        <v>44461</v>
      </c>
      <c r="D34" s="39">
        <v>4</v>
      </c>
      <c r="E34" s="40" t="str">
        <f>VLOOKUP(D34,Справочник_товары[],2)</f>
        <v>Пицца</v>
      </c>
      <c r="F34" s="39">
        <v>10</v>
      </c>
      <c r="G34" s="39">
        <f t="shared" si="1"/>
        <v>330</v>
      </c>
      <c r="H34" s="41">
        <f t="shared" si="0"/>
        <v>3300</v>
      </c>
    </row>
    <row r="35" spans="3:8" ht="18.75">
      <c r="C35" s="38">
        <v>44462</v>
      </c>
      <c r="D35" s="39">
        <v>4</v>
      </c>
      <c r="E35" s="40" t="str">
        <f>VLOOKUP(D35,Справочник_товары[],2)</f>
        <v>Пицца</v>
      </c>
      <c r="F35" s="39">
        <v>4</v>
      </c>
      <c r="G35" s="39">
        <f t="shared" si="1"/>
        <v>330</v>
      </c>
      <c r="H35" s="41">
        <f t="shared" si="0"/>
        <v>1320</v>
      </c>
    </row>
    <row r="36" spans="3:8" ht="18.75">
      <c r="C36" s="38">
        <v>44463</v>
      </c>
      <c r="D36" s="39">
        <v>4</v>
      </c>
      <c r="E36" s="40" t="str">
        <f>VLOOKUP(D36,Справочник_товары[],2)</f>
        <v>Пицца</v>
      </c>
      <c r="F36" s="39">
        <v>10</v>
      </c>
      <c r="G36" s="39">
        <f t="shared" si="1"/>
        <v>330</v>
      </c>
      <c r="H36" s="41">
        <f t="shared" si="0"/>
        <v>3300</v>
      </c>
    </row>
    <row r="37" spans="3:8" ht="18.75">
      <c r="C37" s="38">
        <v>44464</v>
      </c>
      <c r="D37" s="39">
        <v>4</v>
      </c>
      <c r="E37" s="40" t="str">
        <f>VLOOKUP(D37,Справочник_товары[],2)</f>
        <v>Пицца</v>
      </c>
      <c r="F37" s="39">
        <v>10</v>
      </c>
      <c r="G37" s="39">
        <f t="shared" si="1"/>
        <v>330</v>
      </c>
      <c r="H37" s="41">
        <f t="shared" si="0"/>
        <v>3300</v>
      </c>
    </row>
    <row r="38" spans="3:8" ht="18.75">
      <c r="C38" s="38">
        <v>44465</v>
      </c>
      <c r="D38" s="39">
        <v>4</v>
      </c>
      <c r="E38" s="40" t="str">
        <f>VLOOKUP(D38,Справочник_товары[],2)</f>
        <v>Пицца</v>
      </c>
      <c r="F38" s="39">
        <v>6</v>
      </c>
      <c r="G38" s="39">
        <f t="shared" si="1"/>
        <v>330</v>
      </c>
      <c r="H38" s="41">
        <f t="shared" si="0"/>
        <v>1980</v>
      </c>
    </row>
    <row r="39" spans="3:8" ht="18.75">
      <c r="C39" s="38">
        <v>44466</v>
      </c>
      <c r="D39" s="39">
        <v>4</v>
      </c>
      <c r="E39" s="40" t="str">
        <f>VLOOKUP(D39,Справочник_товары[],2)</f>
        <v>Пицца</v>
      </c>
      <c r="F39" s="39">
        <v>1</v>
      </c>
      <c r="G39" s="39">
        <f t="shared" si="1"/>
        <v>330</v>
      </c>
      <c r="H39" s="41">
        <f t="shared" si="0"/>
        <v>330</v>
      </c>
    </row>
    <row r="40" spans="3:8" ht="18.75">
      <c r="C40" s="38">
        <v>44467</v>
      </c>
      <c r="D40" s="39">
        <v>4</v>
      </c>
      <c r="E40" s="40" t="str">
        <f>VLOOKUP(D40,Справочник_товары[],2)</f>
        <v>Пицца</v>
      </c>
      <c r="F40" s="39">
        <v>10</v>
      </c>
      <c r="G40" s="39">
        <f t="shared" si="1"/>
        <v>330</v>
      </c>
      <c r="H40" s="41">
        <f t="shared" si="0"/>
        <v>3300</v>
      </c>
    </row>
    <row r="41" spans="3:8" ht="18.75">
      <c r="C41" s="38">
        <v>44468</v>
      </c>
      <c r="D41" s="39">
        <v>4</v>
      </c>
      <c r="E41" s="40" t="str">
        <f>VLOOKUP(D41,Справочник_товары[],2)</f>
        <v>Пицца</v>
      </c>
      <c r="F41" s="39">
        <v>2</v>
      </c>
      <c r="G41" s="39">
        <f t="shared" si="1"/>
        <v>330</v>
      </c>
      <c r="H41" s="41">
        <f t="shared" si="0"/>
        <v>660</v>
      </c>
    </row>
    <row r="42" spans="3:8" ht="18.75">
      <c r="C42" s="38">
        <v>44469</v>
      </c>
      <c r="D42" s="39">
        <v>4</v>
      </c>
      <c r="E42" s="40" t="str">
        <f>VLOOKUP(D42,Справочник_товары[],2)</f>
        <v>Пицца</v>
      </c>
      <c r="F42" s="39">
        <v>7</v>
      </c>
      <c r="G42" s="39">
        <f t="shared" si="1"/>
        <v>330</v>
      </c>
      <c r="H42" s="41">
        <f t="shared" si="0"/>
        <v>2310</v>
      </c>
    </row>
    <row r="43" spans="3:8" ht="18.75">
      <c r="C43" s="38">
        <v>44470</v>
      </c>
      <c r="D43" s="39">
        <v>4</v>
      </c>
      <c r="E43" s="40" t="str">
        <f>VLOOKUP(D43,Справочник_товары[],2)</f>
        <v>Пицца</v>
      </c>
      <c r="F43" s="39">
        <v>3</v>
      </c>
      <c r="G43" s="39">
        <f t="shared" si="1"/>
        <v>330</v>
      </c>
      <c r="H43" s="41">
        <f t="shared" si="0"/>
        <v>990</v>
      </c>
    </row>
    <row r="44" spans="3:8" ht="18.75">
      <c r="C44" s="38">
        <v>44471</v>
      </c>
      <c r="D44" s="39">
        <v>4</v>
      </c>
      <c r="E44" s="40" t="str">
        <f>VLOOKUP(D44,Справочник_товары[],2)</f>
        <v>Пицца</v>
      </c>
      <c r="F44" s="39">
        <v>9</v>
      </c>
      <c r="G44" s="39">
        <f t="shared" si="1"/>
        <v>330</v>
      </c>
      <c r="H44" s="41">
        <f t="shared" si="0"/>
        <v>2970</v>
      </c>
    </row>
    <row r="45" spans="3:8" ht="18.75">
      <c r="C45" s="38">
        <v>44472</v>
      </c>
      <c r="D45" s="39">
        <v>4</v>
      </c>
      <c r="E45" s="40" t="str">
        <f>VLOOKUP(D45,Справочник_товары[],2)</f>
        <v>Пицца</v>
      </c>
      <c r="F45" s="39">
        <v>8</v>
      </c>
      <c r="G45" s="39">
        <f t="shared" si="1"/>
        <v>330</v>
      </c>
      <c r="H45" s="41">
        <f t="shared" si="0"/>
        <v>2640</v>
      </c>
    </row>
    <row r="46" spans="3:8" ht="18.75">
      <c r="C46" s="38">
        <v>44473</v>
      </c>
      <c r="D46" s="39">
        <v>4</v>
      </c>
      <c r="E46" s="40" t="str">
        <f>VLOOKUP(D46,Справочник_товары[],2)</f>
        <v>Пицца</v>
      </c>
      <c r="F46" s="39">
        <v>5</v>
      </c>
      <c r="G46" s="39">
        <f t="shared" si="1"/>
        <v>330</v>
      </c>
      <c r="H46" s="41">
        <f t="shared" si="0"/>
        <v>1650</v>
      </c>
    </row>
    <row r="47" spans="3:8" ht="18.75">
      <c r="C47" s="38">
        <v>44474</v>
      </c>
      <c r="D47" s="39">
        <v>4</v>
      </c>
      <c r="E47" s="40" t="str">
        <f>VLOOKUP(D47,Справочник_товары[],2)</f>
        <v>Пицца</v>
      </c>
      <c r="F47" s="39">
        <v>4</v>
      </c>
      <c r="G47" s="39">
        <f t="shared" si="1"/>
        <v>330</v>
      </c>
      <c r="H47" s="41">
        <f t="shared" si="0"/>
        <v>1320</v>
      </c>
    </row>
    <row r="48" spans="3:8" ht="18.75">
      <c r="C48" s="38">
        <v>44475</v>
      </c>
      <c r="D48" s="39">
        <v>4</v>
      </c>
      <c r="E48" s="40" t="str">
        <f>VLOOKUP(D48,Справочник_товары[],2)</f>
        <v>Пицца</v>
      </c>
      <c r="F48" s="39">
        <v>8</v>
      </c>
      <c r="G48" s="39">
        <f t="shared" si="1"/>
        <v>330</v>
      </c>
      <c r="H48" s="41">
        <f t="shared" si="0"/>
        <v>2640</v>
      </c>
    </row>
    <row r="49" spans="3:8" ht="18.75">
      <c r="C49" s="38">
        <v>44476</v>
      </c>
      <c r="D49" s="39">
        <v>4</v>
      </c>
      <c r="E49" s="40" t="str">
        <f>VLOOKUP(D49,Справочник_товары[],2)</f>
        <v>Пицца</v>
      </c>
      <c r="F49" s="39">
        <v>5</v>
      </c>
      <c r="G49" s="39">
        <f t="shared" si="1"/>
        <v>330</v>
      </c>
      <c r="H49" s="41">
        <f t="shared" si="0"/>
        <v>1650</v>
      </c>
    </row>
    <row r="50" spans="3:8" ht="18.75">
      <c r="C50" s="38">
        <v>44477</v>
      </c>
      <c r="D50" s="39">
        <v>4</v>
      </c>
      <c r="E50" s="40" t="str">
        <f>VLOOKUP(D50,Справочник_товары[],2)</f>
        <v>Пицца</v>
      </c>
      <c r="F50" s="39">
        <v>6</v>
      </c>
      <c r="G50" s="39">
        <f t="shared" si="1"/>
        <v>330</v>
      </c>
      <c r="H50" s="41">
        <f t="shared" si="0"/>
        <v>1980</v>
      </c>
    </row>
    <row r="51" spans="3:8" ht="18.75">
      <c r="C51" s="38">
        <v>44478</v>
      </c>
      <c r="D51" s="39">
        <v>4</v>
      </c>
      <c r="E51" s="40" t="str">
        <f>VLOOKUP(D51,Справочник_товары[],2)</f>
        <v>Пицца</v>
      </c>
      <c r="F51" s="39">
        <v>4</v>
      </c>
      <c r="G51" s="39">
        <f t="shared" si="1"/>
        <v>330</v>
      </c>
      <c r="H51" s="41">
        <f t="shared" si="0"/>
        <v>1320</v>
      </c>
    </row>
    <row r="52" spans="3:8" ht="18.75">
      <c r="C52" s="38">
        <v>44479</v>
      </c>
      <c r="D52" s="39">
        <v>4</v>
      </c>
      <c r="E52" s="40" t="str">
        <f>VLOOKUP(D52,Справочник_товары[],2)</f>
        <v>Пицца</v>
      </c>
      <c r="F52" s="39">
        <v>9</v>
      </c>
      <c r="G52" s="39">
        <f t="shared" si="1"/>
        <v>330</v>
      </c>
      <c r="H52" s="41">
        <f t="shared" si="0"/>
        <v>2970</v>
      </c>
    </row>
    <row r="53" spans="3:8" ht="18.75">
      <c r="C53" s="38">
        <v>44480</v>
      </c>
      <c r="D53" s="39">
        <v>4</v>
      </c>
      <c r="E53" s="40" t="str">
        <f>VLOOKUP(D53,Справочник_товары[],2)</f>
        <v>Пицца</v>
      </c>
      <c r="F53" s="39">
        <v>1</v>
      </c>
      <c r="G53" s="39">
        <f t="shared" si="1"/>
        <v>330</v>
      </c>
      <c r="H53" s="41">
        <f t="shared" si="0"/>
        <v>330</v>
      </c>
    </row>
    <row r="54" spans="3:8" ht="18.75">
      <c r="C54" s="38">
        <v>44481</v>
      </c>
      <c r="D54" s="39">
        <v>4</v>
      </c>
      <c r="E54" s="40" t="str">
        <f>VLOOKUP(D54,Справочник_товары[],2)</f>
        <v>Пицца</v>
      </c>
      <c r="F54" s="39">
        <v>10</v>
      </c>
      <c r="G54" s="39">
        <f t="shared" si="1"/>
        <v>330</v>
      </c>
      <c r="H54" s="41">
        <f t="shared" si="0"/>
        <v>3300</v>
      </c>
    </row>
    <row r="55" spans="3:8" ht="18.75">
      <c r="C55" s="38">
        <v>44482</v>
      </c>
      <c r="D55" s="39">
        <v>4</v>
      </c>
      <c r="E55" s="40" t="str">
        <f>VLOOKUP(D55,Справочник_товары[],2)</f>
        <v>Пицца</v>
      </c>
      <c r="F55" s="39">
        <v>4</v>
      </c>
      <c r="G55" s="39">
        <f t="shared" si="1"/>
        <v>330</v>
      </c>
      <c r="H55" s="41">
        <f t="shared" si="0"/>
        <v>1320</v>
      </c>
    </row>
    <row r="56" spans="3:8" ht="18.75">
      <c r="C56" s="38">
        <v>44483</v>
      </c>
      <c r="D56" s="39">
        <v>4</v>
      </c>
      <c r="E56" s="40" t="str">
        <f>VLOOKUP(D56,Справочник_товары[],2)</f>
        <v>Пицца</v>
      </c>
      <c r="F56" s="39">
        <v>7</v>
      </c>
      <c r="G56" s="39">
        <f t="shared" si="1"/>
        <v>330</v>
      </c>
      <c r="H56" s="41">
        <f t="shared" si="0"/>
        <v>2310</v>
      </c>
    </row>
    <row r="57" spans="3:8" ht="18.75">
      <c r="C57" s="38">
        <v>44484</v>
      </c>
      <c r="D57" s="39">
        <v>4</v>
      </c>
      <c r="E57" s="40" t="str">
        <f>VLOOKUP(D57,Справочник_товары[],2)</f>
        <v>Пицца</v>
      </c>
      <c r="F57" s="39">
        <v>10</v>
      </c>
      <c r="G57" s="39">
        <f t="shared" si="1"/>
        <v>330</v>
      </c>
      <c r="H57" s="41">
        <f t="shared" si="0"/>
        <v>3300</v>
      </c>
    </row>
    <row r="58" spans="3:8" ht="18.75">
      <c r="C58" s="38">
        <v>44485</v>
      </c>
      <c r="D58" s="39">
        <v>4</v>
      </c>
      <c r="E58" s="40" t="str">
        <f>VLOOKUP(D58,Справочник_товары[],2)</f>
        <v>Пицца</v>
      </c>
      <c r="F58" s="39">
        <v>7</v>
      </c>
      <c r="G58" s="39">
        <f t="shared" si="1"/>
        <v>330</v>
      </c>
      <c r="H58" s="41">
        <f t="shared" si="0"/>
        <v>2310</v>
      </c>
    </row>
    <row r="59" spans="3:8" ht="18.75">
      <c r="C59" s="38">
        <v>44486</v>
      </c>
      <c r="D59" s="39">
        <v>4</v>
      </c>
      <c r="E59" s="40" t="str">
        <f>VLOOKUP(D59,Справочник_товары[],2)</f>
        <v>Пицца</v>
      </c>
      <c r="F59" s="39">
        <v>8</v>
      </c>
      <c r="G59" s="39">
        <f t="shared" si="1"/>
        <v>330</v>
      </c>
      <c r="H59" s="41">
        <f t="shared" si="0"/>
        <v>2640</v>
      </c>
    </row>
    <row r="60" spans="3:8" ht="18.75">
      <c r="C60" s="38">
        <v>44487</v>
      </c>
      <c r="D60" s="39">
        <v>4</v>
      </c>
      <c r="E60" s="40" t="str">
        <f>VLOOKUP(D60,Справочник_товары[],2)</f>
        <v>Пицца</v>
      </c>
      <c r="F60" s="39">
        <v>6</v>
      </c>
      <c r="G60" s="39">
        <f t="shared" si="1"/>
        <v>330</v>
      </c>
      <c r="H60" s="41">
        <f t="shared" si="0"/>
        <v>1980</v>
      </c>
    </row>
    <row r="61" spans="3:8" ht="18.75">
      <c r="C61" s="38">
        <v>44488</v>
      </c>
      <c r="D61" s="39">
        <v>4</v>
      </c>
      <c r="E61" s="40" t="str">
        <f>VLOOKUP(D61,Справочник_товары[],2)</f>
        <v>Пицца</v>
      </c>
      <c r="F61" s="39">
        <v>1</v>
      </c>
      <c r="G61" s="39">
        <f t="shared" si="1"/>
        <v>330</v>
      </c>
      <c r="H61" s="41">
        <f t="shared" si="0"/>
        <v>330</v>
      </c>
    </row>
    <row r="62" spans="3:8" ht="18.75">
      <c r="C62" s="38">
        <v>44489</v>
      </c>
      <c r="D62" s="39">
        <v>4</v>
      </c>
      <c r="E62" s="40" t="str">
        <f>VLOOKUP(D62,Справочник_товары[],2)</f>
        <v>Пицца</v>
      </c>
      <c r="F62" s="39">
        <v>2</v>
      </c>
      <c r="G62" s="39">
        <f t="shared" si="1"/>
        <v>330</v>
      </c>
      <c r="H62" s="41">
        <f t="shared" si="0"/>
        <v>660</v>
      </c>
    </row>
    <row r="63" spans="3:8" ht="18.75">
      <c r="C63" s="38">
        <v>44490</v>
      </c>
      <c r="D63" s="39">
        <v>4</v>
      </c>
      <c r="E63" s="40" t="str">
        <f>VLOOKUP(D63,Справочник_товары[],2)</f>
        <v>Пицца</v>
      </c>
      <c r="F63" s="39">
        <v>8</v>
      </c>
      <c r="G63" s="39">
        <f t="shared" si="1"/>
        <v>330</v>
      </c>
      <c r="H63" s="41">
        <f t="shared" si="0"/>
        <v>2640</v>
      </c>
    </row>
    <row r="64" spans="3:8" ht="18.75">
      <c r="C64" s="38">
        <v>44491</v>
      </c>
      <c r="D64" s="39">
        <v>4</v>
      </c>
      <c r="E64" s="40" t="str">
        <f>VLOOKUP(D64,Справочник_товары[],2)</f>
        <v>Пицца</v>
      </c>
      <c r="F64" s="39">
        <v>3</v>
      </c>
      <c r="G64" s="39">
        <f t="shared" si="1"/>
        <v>330</v>
      </c>
      <c r="H64" s="41">
        <f t="shared" si="0"/>
        <v>990</v>
      </c>
    </row>
    <row r="65" spans="3:8" ht="18.75">
      <c r="C65" s="38">
        <v>44492</v>
      </c>
      <c r="D65" s="39">
        <v>3</v>
      </c>
      <c r="E65" s="40" t="str">
        <f>VLOOKUP(D65,Справочник_товары[],2)</f>
        <v>Булочка с маком</v>
      </c>
      <c r="F65" s="39">
        <v>6</v>
      </c>
      <c r="G65" s="39">
        <f t="shared" si="1"/>
        <v>165</v>
      </c>
      <c r="H65" s="41">
        <f t="shared" si="0"/>
        <v>990</v>
      </c>
    </row>
    <row r="66" spans="3:8" ht="18.75">
      <c r="C66" s="38">
        <v>44493</v>
      </c>
      <c r="D66" s="39">
        <v>3</v>
      </c>
      <c r="E66" s="40" t="str">
        <f>VLOOKUP(D66,Справочник_товары[],2)</f>
        <v>Булочка с маком</v>
      </c>
      <c r="F66" s="39">
        <v>8</v>
      </c>
      <c r="G66" s="39">
        <f t="shared" si="1"/>
        <v>165</v>
      </c>
      <c r="H66" s="41">
        <f t="shared" si="0"/>
        <v>1320</v>
      </c>
    </row>
    <row r="67" spans="3:8" ht="18.75">
      <c r="C67" s="38">
        <v>44494</v>
      </c>
      <c r="D67" s="39">
        <v>3</v>
      </c>
      <c r="E67" s="40" t="str">
        <f>VLOOKUP(D67,Справочник_товары[],2)</f>
        <v>Булочка с маком</v>
      </c>
      <c r="F67" s="39">
        <v>4</v>
      </c>
      <c r="G67" s="39">
        <f t="shared" si="1"/>
        <v>165</v>
      </c>
      <c r="H67" s="41">
        <f t="shared" si="0"/>
        <v>660</v>
      </c>
    </row>
    <row r="68" spans="3:8" ht="18.75">
      <c r="C68" s="38">
        <v>44495</v>
      </c>
      <c r="D68" s="39">
        <v>3</v>
      </c>
      <c r="E68" s="40" t="str">
        <f>VLOOKUP(D68,Справочник_товары[],2)</f>
        <v>Булочка с маком</v>
      </c>
      <c r="F68" s="39">
        <v>10</v>
      </c>
      <c r="G68" s="39">
        <f t="shared" si="1"/>
        <v>165</v>
      </c>
      <c r="H68" s="41">
        <f t="shared" si="0"/>
        <v>1650</v>
      </c>
    </row>
    <row r="69" spans="3:8" ht="18.75">
      <c r="C69" s="38">
        <v>44496</v>
      </c>
      <c r="D69" s="39">
        <v>3</v>
      </c>
      <c r="E69" s="40" t="str">
        <f>VLOOKUP(D69,Справочник_товары[],2)</f>
        <v>Булочка с маком</v>
      </c>
      <c r="F69" s="39">
        <v>1</v>
      </c>
      <c r="G69" s="39">
        <f t="shared" si="1"/>
        <v>165</v>
      </c>
      <c r="H69" s="41">
        <f t="shared" si="0"/>
        <v>165</v>
      </c>
    </row>
    <row r="70" spans="3:8" ht="18.75">
      <c r="C70" s="38">
        <v>44497</v>
      </c>
      <c r="D70" s="39">
        <v>3</v>
      </c>
      <c r="E70" s="40" t="str">
        <f>VLOOKUP(D70,Справочник_товары[],2)</f>
        <v>Булочка с маком</v>
      </c>
      <c r="F70" s="39">
        <v>8</v>
      </c>
      <c r="G70" s="39">
        <f t="shared" si="1"/>
        <v>165</v>
      </c>
      <c r="H70" s="41">
        <f t="shared" si="0"/>
        <v>1320</v>
      </c>
    </row>
    <row r="71" spans="3:8" ht="18.75">
      <c r="C71" s="38">
        <v>44498</v>
      </c>
      <c r="D71" s="39">
        <v>3</v>
      </c>
      <c r="E71" s="40" t="str">
        <f>VLOOKUP(D71,Справочник_товары[],2)</f>
        <v>Булочка с маком</v>
      </c>
      <c r="F71" s="39">
        <v>8</v>
      </c>
      <c r="G71" s="39">
        <f t="shared" si="1"/>
        <v>165</v>
      </c>
      <c r="H71" s="41">
        <f t="shared" si="0"/>
        <v>1320</v>
      </c>
    </row>
    <row r="72" spans="3:8" ht="18.75">
      <c r="C72" s="38">
        <v>44499</v>
      </c>
      <c r="D72" s="39">
        <v>3</v>
      </c>
      <c r="E72" s="40" t="str">
        <f>VLOOKUP(D72,Справочник_товары[],2)</f>
        <v>Булочка с маком</v>
      </c>
      <c r="F72" s="39">
        <v>4</v>
      </c>
      <c r="G72" s="39">
        <f t="shared" si="1"/>
        <v>165</v>
      </c>
      <c r="H72" s="41">
        <f t="shared" si="0"/>
        <v>660</v>
      </c>
    </row>
    <row r="73" spans="3:8" ht="18.75">
      <c r="C73" s="38">
        <v>44500</v>
      </c>
      <c r="D73" s="39">
        <v>3</v>
      </c>
      <c r="E73" s="40" t="str">
        <f>VLOOKUP(D73,Справочник_товары[],2)</f>
        <v>Булочка с маком</v>
      </c>
      <c r="F73" s="39">
        <v>5</v>
      </c>
      <c r="G73" s="39">
        <f t="shared" si="1"/>
        <v>165</v>
      </c>
      <c r="H73" s="41">
        <f t="shared" si="0"/>
        <v>825</v>
      </c>
    </row>
    <row r="74" spans="3:8" ht="18.75">
      <c r="C74" s="38">
        <v>44501</v>
      </c>
      <c r="D74" s="39">
        <v>3</v>
      </c>
      <c r="E74" s="40" t="str">
        <f>VLOOKUP(D74,Справочник_товары[],2)</f>
        <v>Булочка с маком</v>
      </c>
      <c r="F74" s="39">
        <v>6</v>
      </c>
      <c r="G74" s="39">
        <f t="shared" si="1"/>
        <v>165</v>
      </c>
      <c r="H74" s="41">
        <f t="shared" si="0"/>
        <v>990</v>
      </c>
    </row>
    <row r="75" spans="3:8" ht="18.75">
      <c r="C75" s="38">
        <v>44502</v>
      </c>
      <c r="D75" s="39">
        <v>3</v>
      </c>
      <c r="E75" s="40" t="str">
        <f>VLOOKUP(D75,Справочник_товары[],2)</f>
        <v>Булочка с маком</v>
      </c>
      <c r="F75" s="39">
        <v>1</v>
      </c>
      <c r="G75" s="39">
        <f t="shared" si="1"/>
        <v>165</v>
      </c>
      <c r="H75" s="41">
        <f t="shared" si="0"/>
        <v>165</v>
      </c>
    </row>
    <row r="76" spans="3:8" ht="18.75">
      <c r="C76" s="38">
        <v>44503</v>
      </c>
      <c r="D76" s="39">
        <v>3</v>
      </c>
      <c r="E76" s="40" t="str">
        <f>VLOOKUP(D76,Справочник_товары[],2)</f>
        <v>Булочка с маком</v>
      </c>
      <c r="F76" s="39">
        <v>6</v>
      </c>
      <c r="G76" s="39">
        <f t="shared" si="1"/>
        <v>165</v>
      </c>
      <c r="H76" s="41">
        <f t="shared" si="0"/>
        <v>990</v>
      </c>
    </row>
    <row r="77" spans="3:8" ht="18.75">
      <c r="C77" s="38">
        <v>44504</v>
      </c>
      <c r="D77" s="39">
        <v>3</v>
      </c>
      <c r="E77" s="40" t="str">
        <f>VLOOKUP(D77,Справочник_товары[],2)</f>
        <v>Булочка с маком</v>
      </c>
      <c r="F77" s="39">
        <v>8</v>
      </c>
      <c r="G77" s="39">
        <f t="shared" si="1"/>
        <v>165</v>
      </c>
      <c r="H77" s="41">
        <f t="shared" ref="H77:H140" si="2">F77*G77</f>
        <v>1320</v>
      </c>
    </row>
    <row r="78" spans="3:8" ht="18.75">
      <c r="C78" s="38">
        <v>44505</v>
      </c>
      <c r="D78" s="39">
        <v>3</v>
      </c>
      <c r="E78" s="40" t="str">
        <f>VLOOKUP(D78,Справочник_товары[],2)</f>
        <v>Булочка с маком</v>
      </c>
      <c r="F78" s="39">
        <v>8</v>
      </c>
      <c r="G78" s="39">
        <f t="shared" ref="G78:G141" si="3" xml:space="preserve"> VLOOKUP(D78, абу,4) * (1 + VLOOKUP(D78, абу,5))</f>
        <v>165</v>
      </c>
      <c r="H78" s="41">
        <f t="shared" si="2"/>
        <v>1320</v>
      </c>
    </row>
    <row r="79" spans="3:8" ht="18.75">
      <c r="C79" s="38">
        <v>44506</v>
      </c>
      <c r="D79" s="39">
        <v>3</v>
      </c>
      <c r="E79" s="40" t="str">
        <f>VLOOKUP(D79,Справочник_товары[],2)</f>
        <v>Булочка с маком</v>
      </c>
      <c r="F79" s="39">
        <v>6</v>
      </c>
      <c r="G79" s="39">
        <f t="shared" si="3"/>
        <v>165</v>
      </c>
      <c r="H79" s="41">
        <f t="shared" si="2"/>
        <v>990</v>
      </c>
    </row>
    <row r="80" spans="3:8" ht="18.75">
      <c r="C80" s="38">
        <v>44507</v>
      </c>
      <c r="D80" s="39">
        <v>3</v>
      </c>
      <c r="E80" s="40" t="str">
        <f>VLOOKUP(D80,Справочник_товары[],2)</f>
        <v>Булочка с маком</v>
      </c>
      <c r="F80" s="39">
        <v>2</v>
      </c>
      <c r="G80" s="39">
        <f t="shared" si="3"/>
        <v>165</v>
      </c>
      <c r="H80" s="41">
        <f t="shared" si="2"/>
        <v>330</v>
      </c>
    </row>
    <row r="81" spans="3:8" ht="18.75">
      <c r="C81" s="38">
        <v>44508</v>
      </c>
      <c r="D81" s="39">
        <v>3</v>
      </c>
      <c r="E81" s="40" t="str">
        <f>VLOOKUP(D81,Справочник_товары[],2)</f>
        <v>Булочка с маком</v>
      </c>
      <c r="F81" s="39">
        <v>10</v>
      </c>
      <c r="G81" s="39">
        <f t="shared" si="3"/>
        <v>165</v>
      </c>
      <c r="H81" s="41">
        <f t="shared" si="2"/>
        <v>1650</v>
      </c>
    </row>
    <row r="82" spans="3:8" ht="18.75">
      <c r="C82" s="38">
        <v>44509</v>
      </c>
      <c r="D82" s="39">
        <v>3</v>
      </c>
      <c r="E82" s="40" t="str">
        <f>VLOOKUP(D82,Справочник_товары[],2)</f>
        <v>Булочка с маком</v>
      </c>
      <c r="F82" s="39">
        <v>7</v>
      </c>
      <c r="G82" s="39">
        <f t="shared" si="3"/>
        <v>165</v>
      </c>
      <c r="H82" s="41">
        <f t="shared" si="2"/>
        <v>1155</v>
      </c>
    </row>
    <row r="83" spans="3:8" ht="18.75">
      <c r="C83" s="38">
        <v>44510</v>
      </c>
      <c r="D83" s="39">
        <v>3</v>
      </c>
      <c r="E83" s="40" t="str">
        <f>VLOOKUP(D83,Справочник_товары[],2)</f>
        <v>Булочка с маком</v>
      </c>
      <c r="F83" s="39">
        <v>9</v>
      </c>
      <c r="G83" s="39">
        <f t="shared" si="3"/>
        <v>165</v>
      </c>
      <c r="H83" s="41">
        <f t="shared" si="2"/>
        <v>1485</v>
      </c>
    </row>
    <row r="84" spans="3:8" ht="18.75">
      <c r="C84" s="38">
        <v>44511</v>
      </c>
      <c r="D84" s="39">
        <v>3</v>
      </c>
      <c r="E84" s="40" t="str">
        <f>VLOOKUP(D84,Справочник_товары[],2)</f>
        <v>Булочка с маком</v>
      </c>
      <c r="F84" s="39">
        <v>1</v>
      </c>
      <c r="G84" s="39">
        <f t="shared" si="3"/>
        <v>165</v>
      </c>
      <c r="H84" s="41">
        <f t="shared" si="2"/>
        <v>165</v>
      </c>
    </row>
    <row r="85" spans="3:8" ht="18.75">
      <c r="C85" s="38">
        <v>44512</v>
      </c>
      <c r="D85" s="39">
        <v>3</v>
      </c>
      <c r="E85" s="40" t="str">
        <f>VLOOKUP(D85,Справочник_товары[],2)</f>
        <v>Булочка с маком</v>
      </c>
      <c r="F85" s="39">
        <v>1</v>
      </c>
      <c r="G85" s="39">
        <f t="shared" si="3"/>
        <v>165</v>
      </c>
      <c r="H85" s="41">
        <f t="shared" si="2"/>
        <v>165</v>
      </c>
    </row>
    <row r="86" spans="3:8" ht="18.75">
      <c r="C86" s="38">
        <v>44513</v>
      </c>
      <c r="D86" s="39">
        <v>3</v>
      </c>
      <c r="E86" s="40" t="str">
        <f>VLOOKUP(D86,Справочник_товары[],2)</f>
        <v>Булочка с маком</v>
      </c>
      <c r="F86" s="39">
        <v>8</v>
      </c>
      <c r="G86" s="39">
        <f t="shared" si="3"/>
        <v>165</v>
      </c>
      <c r="H86" s="41">
        <f t="shared" si="2"/>
        <v>1320</v>
      </c>
    </row>
    <row r="87" spans="3:8" ht="18.75">
      <c r="C87" s="38">
        <v>44514</v>
      </c>
      <c r="D87" s="39">
        <v>3</v>
      </c>
      <c r="E87" s="40" t="str">
        <f>VLOOKUP(D87,Справочник_товары[],2)</f>
        <v>Булочка с маком</v>
      </c>
      <c r="F87" s="39">
        <v>5</v>
      </c>
      <c r="G87" s="39">
        <f t="shared" si="3"/>
        <v>165</v>
      </c>
      <c r="H87" s="41">
        <f t="shared" si="2"/>
        <v>825</v>
      </c>
    </row>
    <row r="88" spans="3:8" ht="18.75">
      <c r="C88" s="38">
        <v>44515</v>
      </c>
      <c r="D88" s="39">
        <v>3</v>
      </c>
      <c r="E88" s="40" t="str">
        <f>VLOOKUP(D88,Справочник_товары[],2)</f>
        <v>Булочка с маком</v>
      </c>
      <c r="F88" s="39">
        <v>8</v>
      </c>
      <c r="G88" s="39">
        <f t="shared" si="3"/>
        <v>165</v>
      </c>
      <c r="H88" s="41">
        <f t="shared" si="2"/>
        <v>1320</v>
      </c>
    </row>
    <row r="89" spans="3:8" ht="18.75">
      <c r="C89" s="38">
        <v>44516</v>
      </c>
      <c r="D89" s="39">
        <v>3</v>
      </c>
      <c r="E89" s="40" t="str">
        <f>VLOOKUP(D89,Справочник_товары[],2)</f>
        <v>Булочка с маком</v>
      </c>
      <c r="F89" s="39">
        <v>2</v>
      </c>
      <c r="G89" s="39">
        <f t="shared" si="3"/>
        <v>165</v>
      </c>
      <c r="H89" s="41">
        <f t="shared" si="2"/>
        <v>330</v>
      </c>
    </row>
    <row r="90" spans="3:8" ht="18.75">
      <c r="C90" s="38">
        <v>44517</v>
      </c>
      <c r="D90" s="39">
        <v>3</v>
      </c>
      <c r="E90" s="40" t="str">
        <f>VLOOKUP(D90,Справочник_товары[],2)</f>
        <v>Булочка с маком</v>
      </c>
      <c r="F90" s="39">
        <v>5</v>
      </c>
      <c r="G90" s="39">
        <f t="shared" si="3"/>
        <v>165</v>
      </c>
      <c r="H90" s="41">
        <f t="shared" si="2"/>
        <v>825</v>
      </c>
    </row>
    <row r="91" spans="3:8" ht="18.75">
      <c r="C91" s="38">
        <v>44518</v>
      </c>
      <c r="D91" s="39">
        <v>3</v>
      </c>
      <c r="E91" s="40" t="str">
        <f>VLOOKUP(D91,Справочник_товары[],2)</f>
        <v>Булочка с маком</v>
      </c>
      <c r="F91" s="39">
        <v>3</v>
      </c>
      <c r="G91" s="39">
        <f t="shared" si="3"/>
        <v>165</v>
      </c>
      <c r="H91" s="41">
        <f t="shared" si="2"/>
        <v>495</v>
      </c>
    </row>
    <row r="92" spans="3:8" ht="18.75">
      <c r="C92" s="38">
        <v>44519</v>
      </c>
      <c r="D92" s="39">
        <v>3</v>
      </c>
      <c r="E92" s="40" t="str">
        <f>VLOOKUP(D92,Справочник_товары[],2)</f>
        <v>Булочка с маком</v>
      </c>
      <c r="F92" s="39">
        <v>8</v>
      </c>
      <c r="G92" s="39">
        <f t="shared" si="3"/>
        <v>165</v>
      </c>
      <c r="H92" s="41">
        <f t="shared" si="2"/>
        <v>1320</v>
      </c>
    </row>
    <row r="93" spans="3:8" ht="18.75">
      <c r="C93" s="38">
        <v>44520</v>
      </c>
      <c r="D93" s="39">
        <v>3</v>
      </c>
      <c r="E93" s="40" t="str">
        <f>VLOOKUP(D93,Справочник_товары[],2)</f>
        <v>Булочка с маком</v>
      </c>
      <c r="F93" s="39">
        <v>5</v>
      </c>
      <c r="G93" s="39">
        <f t="shared" si="3"/>
        <v>165</v>
      </c>
      <c r="H93" s="41">
        <f t="shared" si="2"/>
        <v>825</v>
      </c>
    </row>
    <row r="94" spans="3:8" ht="18.75">
      <c r="C94" s="38">
        <v>44521</v>
      </c>
      <c r="D94" s="39">
        <v>3</v>
      </c>
      <c r="E94" s="40" t="str">
        <f>VLOOKUP(D94,Справочник_товары[],2)</f>
        <v>Булочка с маком</v>
      </c>
      <c r="F94" s="39">
        <v>6</v>
      </c>
      <c r="G94" s="39">
        <f t="shared" si="3"/>
        <v>165</v>
      </c>
      <c r="H94" s="41">
        <f t="shared" si="2"/>
        <v>990</v>
      </c>
    </row>
    <row r="95" spans="3:8" ht="18.75">
      <c r="C95" s="38">
        <v>44522</v>
      </c>
      <c r="D95" s="39">
        <v>3</v>
      </c>
      <c r="E95" s="40" t="str">
        <f>VLOOKUP(D95,Справочник_товары[],2)</f>
        <v>Булочка с маком</v>
      </c>
      <c r="F95" s="39">
        <v>7</v>
      </c>
      <c r="G95" s="39">
        <f t="shared" si="3"/>
        <v>165</v>
      </c>
      <c r="H95" s="41">
        <f t="shared" si="2"/>
        <v>1155</v>
      </c>
    </row>
    <row r="96" spans="3:8" ht="18.75">
      <c r="C96" s="38">
        <v>44523</v>
      </c>
      <c r="D96" s="39">
        <v>3</v>
      </c>
      <c r="E96" s="40" t="str">
        <f>VLOOKUP(D96,Справочник_товары[],2)</f>
        <v>Булочка с маком</v>
      </c>
      <c r="F96" s="39">
        <v>3</v>
      </c>
      <c r="G96" s="39">
        <f t="shared" si="3"/>
        <v>165</v>
      </c>
      <c r="H96" s="41">
        <f t="shared" si="2"/>
        <v>495</v>
      </c>
    </row>
    <row r="97" spans="3:8" ht="18.75">
      <c r="C97" s="38">
        <v>44524</v>
      </c>
      <c r="D97" s="39">
        <v>3</v>
      </c>
      <c r="E97" s="40" t="str">
        <f>VLOOKUP(D97,Справочник_товары[],2)</f>
        <v>Булочка с маком</v>
      </c>
      <c r="F97" s="39">
        <v>7</v>
      </c>
      <c r="G97" s="39">
        <f t="shared" si="3"/>
        <v>165</v>
      </c>
      <c r="H97" s="41">
        <f t="shared" si="2"/>
        <v>1155</v>
      </c>
    </row>
    <row r="98" spans="3:8" ht="18.75">
      <c r="C98" s="38">
        <v>44525</v>
      </c>
      <c r="D98" s="39">
        <v>3</v>
      </c>
      <c r="E98" s="40" t="str">
        <f>VLOOKUP(D98,Справочник_товары[],2)</f>
        <v>Булочка с маком</v>
      </c>
      <c r="F98" s="39">
        <v>5</v>
      </c>
      <c r="G98" s="39">
        <f t="shared" si="3"/>
        <v>165</v>
      </c>
      <c r="H98" s="41">
        <f t="shared" si="2"/>
        <v>825</v>
      </c>
    </row>
    <row r="99" spans="3:8" ht="18.75">
      <c r="C99" s="38">
        <v>44526</v>
      </c>
      <c r="D99" s="39">
        <v>3</v>
      </c>
      <c r="E99" s="40" t="str">
        <f>VLOOKUP(D99,Справочник_товары[],2)</f>
        <v>Булочка с маком</v>
      </c>
      <c r="F99" s="39">
        <v>4</v>
      </c>
      <c r="G99" s="39">
        <f t="shared" si="3"/>
        <v>165</v>
      </c>
      <c r="H99" s="41">
        <f t="shared" si="2"/>
        <v>660</v>
      </c>
    </row>
    <row r="100" spans="3:8" ht="18.75">
      <c r="C100" s="38">
        <v>44527</v>
      </c>
      <c r="D100" s="39">
        <v>3</v>
      </c>
      <c r="E100" s="40" t="str">
        <f>VLOOKUP(D100,Справочник_товары[],2)</f>
        <v>Булочка с маком</v>
      </c>
      <c r="F100" s="39">
        <v>4</v>
      </c>
      <c r="G100" s="39">
        <f t="shared" si="3"/>
        <v>165</v>
      </c>
      <c r="H100" s="41">
        <f t="shared" si="2"/>
        <v>660</v>
      </c>
    </row>
    <row r="101" spans="3:8" ht="18.75">
      <c r="C101" s="38">
        <v>44528</v>
      </c>
      <c r="D101" s="39">
        <v>3</v>
      </c>
      <c r="E101" s="40" t="str">
        <f>VLOOKUP(D101,Справочник_товары[],2)</f>
        <v>Булочка с маком</v>
      </c>
      <c r="F101" s="39">
        <v>2</v>
      </c>
      <c r="G101" s="39">
        <f t="shared" si="3"/>
        <v>165</v>
      </c>
      <c r="H101" s="41">
        <f t="shared" si="2"/>
        <v>330</v>
      </c>
    </row>
    <row r="102" spans="3:8" ht="18.75">
      <c r="C102" s="38">
        <v>44529</v>
      </c>
      <c r="D102" s="39">
        <v>3</v>
      </c>
      <c r="E102" s="40" t="str">
        <f>VLOOKUP(D102,Справочник_товары[],2)</f>
        <v>Булочка с маком</v>
      </c>
      <c r="F102" s="39">
        <v>7</v>
      </c>
      <c r="G102" s="39">
        <f t="shared" si="3"/>
        <v>165</v>
      </c>
      <c r="H102" s="41">
        <f t="shared" si="2"/>
        <v>1155</v>
      </c>
    </row>
    <row r="103" spans="3:8" ht="18.75">
      <c r="C103" s="38">
        <v>44530</v>
      </c>
      <c r="D103" s="39">
        <v>3</v>
      </c>
      <c r="E103" s="40" t="str">
        <f>VLOOKUP(D103,Справочник_товары[],2)</f>
        <v>Булочка с маком</v>
      </c>
      <c r="F103" s="39">
        <v>4</v>
      </c>
      <c r="G103" s="39">
        <f t="shared" si="3"/>
        <v>165</v>
      </c>
      <c r="H103" s="41">
        <f t="shared" si="2"/>
        <v>660</v>
      </c>
    </row>
    <row r="104" spans="3:8" ht="18.75">
      <c r="C104" s="38">
        <v>44531</v>
      </c>
      <c r="D104" s="39">
        <v>3</v>
      </c>
      <c r="E104" s="40" t="str">
        <f>VLOOKUP(D104,Справочник_товары[],2)</f>
        <v>Булочка с маком</v>
      </c>
      <c r="F104" s="39">
        <v>9</v>
      </c>
      <c r="G104" s="39">
        <f t="shared" si="3"/>
        <v>165</v>
      </c>
      <c r="H104" s="41">
        <f t="shared" si="2"/>
        <v>1485</v>
      </c>
    </row>
    <row r="105" spans="3:8" ht="18.75">
      <c r="C105" s="38">
        <v>44532</v>
      </c>
      <c r="D105" s="39">
        <v>5</v>
      </c>
      <c r="E105" s="40" t="str">
        <f>VLOOKUP(D105,Справочник_товары[],2)</f>
        <v>Кекс шоколадный</v>
      </c>
      <c r="F105" s="39">
        <v>5</v>
      </c>
      <c r="G105" s="39">
        <f t="shared" si="3"/>
        <v>440.00000000000006</v>
      </c>
      <c r="H105" s="41">
        <f t="shared" si="2"/>
        <v>2200.0000000000005</v>
      </c>
    </row>
    <row r="106" spans="3:8" ht="18.75">
      <c r="C106" s="38">
        <v>44533</v>
      </c>
      <c r="D106" s="39">
        <v>5</v>
      </c>
      <c r="E106" s="40" t="str">
        <f>VLOOKUP(D106,Справочник_товары[],2)</f>
        <v>Кекс шоколадный</v>
      </c>
      <c r="F106" s="39">
        <v>3</v>
      </c>
      <c r="G106" s="39">
        <f t="shared" si="3"/>
        <v>440.00000000000006</v>
      </c>
      <c r="H106" s="41">
        <f t="shared" si="2"/>
        <v>1320.0000000000002</v>
      </c>
    </row>
    <row r="107" spans="3:8" ht="18.75">
      <c r="C107" s="38">
        <v>44534</v>
      </c>
      <c r="D107" s="39">
        <v>5</v>
      </c>
      <c r="E107" s="40" t="str">
        <f>VLOOKUP(D107,Справочник_товары[],2)</f>
        <v>Кекс шоколадный</v>
      </c>
      <c r="F107" s="39">
        <v>2</v>
      </c>
      <c r="G107" s="39">
        <f t="shared" si="3"/>
        <v>440.00000000000006</v>
      </c>
      <c r="H107" s="41">
        <f t="shared" si="2"/>
        <v>880.00000000000011</v>
      </c>
    </row>
    <row r="108" spans="3:8" ht="18.75">
      <c r="C108" s="38">
        <v>44535</v>
      </c>
      <c r="D108" s="39">
        <v>5</v>
      </c>
      <c r="E108" s="40" t="str">
        <f>VLOOKUP(D108,Справочник_товары[],2)</f>
        <v>Кекс шоколадный</v>
      </c>
      <c r="F108" s="39">
        <v>6</v>
      </c>
      <c r="G108" s="39">
        <f t="shared" si="3"/>
        <v>440.00000000000006</v>
      </c>
      <c r="H108" s="41">
        <f t="shared" si="2"/>
        <v>2640.0000000000005</v>
      </c>
    </row>
    <row r="109" spans="3:8" ht="18.75">
      <c r="C109" s="38">
        <v>44536</v>
      </c>
      <c r="D109" s="39">
        <v>5</v>
      </c>
      <c r="E109" s="40" t="str">
        <f>VLOOKUP(D109,Справочник_товары[],2)</f>
        <v>Кекс шоколадный</v>
      </c>
      <c r="F109" s="39">
        <v>8</v>
      </c>
      <c r="G109" s="39">
        <f t="shared" si="3"/>
        <v>440.00000000000006</v>
      </c>
      <c r="H109" s="41">
        <f t="shared" si="2"/>
        <v>3520.0000000000005</v>
      </c>
    </row>
    <row r="110" spans="3:8" ht="18.75">
      <c r="C110" s="38">
        <v>44537</v>
      </c>
      <c r="D110" s="39">
        <v>5</v>
      </c>
      <c r="E110" s="40" t="str">
        <f>VLOOKUP(D110,Справочник_товары[],2)</f>
        <v>Кекс шоколадный</v>
      </c>
      <c r="F110" s="39">
        <v>1</v>
      </c>
      <c r="G110" s="39">
        <f t="shared" si="3"/>
        <v>440.00000000000006</v>
      </c>
      <c r="H110" s="41">
        <f t="shared" si="2"/>
        <v>440.00000000000006</v>
      </c>
    </row>
    <row r="111" spans="3:8" ht="18.75">
      <c r="C111" s="38">
        <v>44538</v>
      </c>
      <c r="D111" s="39">
        <v>5</v>
      </c>
      <c r="E111" s="40" t="str">
        <f>VLOOKUP(D111,Справочник_товары[],2)</f>
        <v>Кекс шоколадный</v>
      </c>
      <c r="F111" s="39">
        <v>1</v>
      </c>
      <c r="G111" s="39">
        <f t="shared" si="3"/>
        <v>440.00000000000006</v>
      </c>
      <c r="H111" s="41">
        <f t="shared" si="2"/>
        <v>440.00000000000006</v>
      </c>
    </row>
    <row r="112" spans="3:8" ht="18.75">
      <c r="C112" s="38">
        <v>44539</v>
      </c>
      <c r="D112" s="39">
        <v>5</v>
      </c>
      <c r="E112" s="40" t="str">
        <f>VLOOKUP(D112,Справочник_товары[],2)</f>
        <v>Кекс шоколадный</v>
      </c>
      <c r="F112" s="39">
        <v>8</v>
      </c>
      <c r="G112" s="39">
        <f t="shared" si="3"/>
        <v>440.00000000000006</v>
      </c>
      <c r="H112" s="41">
        <f t="shared" si="2"/>
        <v>3520.0000000000005</v>
      </c>
    </row>
    <row r="113" spans="3:8" ht="18.75">
      <c r="C113" s="38">
        <v>44540</v>
      </c>
      <c r="D113" s="39">
        <v>5</v>
      </c>
      <c r="E113" s="40" t="str">
        <f>VLOOKUP(D113,Справочник_товары[],2)</f>
        <v>Кекс шоколадный</v>
      </c>
      <c r="F113" s="39">
        <v>4</v>
      </c>
      <c r="G113" s="39">
        <f t="shared" si="3"/>
        <v>440.00000000000006</v>
      </c>
      <c r="H113" s="41">
        <f t="shared" si="2"/>
        <v>1760.0000000000002</v>
      </c>
    </row>
    <row r="114" spans="3:8" ht="18.75">
      <c r="C114" s="38">
        <v>44541</v>
      </c>
      <c r="D114" s="39">
        <v>5</v>
      </c>
      <c r="E114" s="40" t="str">
        <f>VLOOKUP(D114,Справочник_товары[],2)</f>
        <v>Кекс шоколадный</v>
      </c>
      <c r="F114" s="39">
        <v>3</v>
      </c>
      <c r="G114" s="39">
        <f t="shared" si="3"/>
        <v>440.00000000000006</v>
      </c>
      <c r="H114" s="41">
        <f t="shared" si="2"/>
        <v>1320.0000000000002</v>
      </c>
    </row>
    <row r="115" spans="3:8" ht="18.75">
      <c r="C115" s="38">
        <v>44542</v>
      </c>
      <c r="D115" s="39">
        <v>5</v>
      </c>
      <c r="E115" s="40" t="str">
        <f>VLOOKUP(D115,Справочник_товары[],2)</f>
        <v>Кекс шоколадный</v>
      </c>
      <c r="F115" s="39">
        <v>5</v>
      </c>
      <c r="G115" s="39">
        <f t="shared" si="3"/>
        <v>440.00000000000006</v>
      </c>
      <c r="H115" s="41">
        <f t="shared" si="2"/>
        <v>2200.0000000000005</v>
      </c>
    </row>
    <row r="116" spans="3:8" ht="18.75">
      <c r="C116" s="38">
        <v>44543</v>
      </c>
      <c r="D116" s="39">
        <v>5</v>
      </c>
      <c r="E116" s="40" t="str">
        <f>VLOOKUP(D116,Справочник_товары[],2)</f>
        <v>Кекс шоколадный</v>
      </c>
      <c r="F116" s="39">
        <v>6</v>
      </c>
      <c r="G116" s="39">
        <f t="shared" si="3"/>
        <v>440.00000000000006</v>
      </c>
      <c r="H116" s="41">
        <f t="shared" si="2"/>
        <v>2640.0000000000005</v>
      </c>
    </row>
    <row r="117" spans="3:8" ht="18.75">
      <c r="C117" s="38">
        <v>44544</v>
      </c>
      <c r="D117" s="39">
        <v>5</v>
      </c>
      <c r="E117" s="40" t="str">
        <f>VLOOKUP(D117,Справочник_товары[],2)</f>
        <v>Кекс шоколадный</v>
      </c>
      <c r="F117" s="39">
        <v>7</v>
      </c>
      <c r="G117" s="39">
        <f t="shared" si="3"/>
        <v>440.00000000000006</v>
      </c>
      <c r="H117" s="41">
        <f t="shared" si="2"/>
        <v>3080.0000000000005</v>
      </c>
    </row>
    <row r="118" spans="3:8" ht="18.75">
      <c r="C118" s="38">
        <v>44545</v>
      </c>
      <c r="D118" s="39">
        <v>5</v>
      </c>
      <c r="E118" s="40" t="str">
        <f>VLOOKUP(D118,Справочник_товары[],2)</f>
        <v>Кекс шоколадный</v>
      </c>
      <c r="F118" s="39">
        <v>2</v>
      </c>
      <c r="G118" s="39">
        <f t="shared" si="3"/>
        <v>440.00000000000006</v>
      </c>
      <c r="H118" s="41">
        <f t="shared" si="2"/>
        <v>880.00000000000011</v>
      </c>
    </row>
    <row r="119" spans="3:8" ht="18.75">
      <c r="C119" s="38">
        <v>44546</v>
      </c>
      <c r="D119" s="39">
        <v>5</v>
      </c>
      <c r="E119" s="40" t="str">
        <f>VLOOKUP(D119,Справочник_товары[],2)</f>
        <v>Кекс шоколадный</v>
      </c>
      <c r="F119" s="39">
        <v>1</v>
      </c>
      <c r="G119" s="39">
        <f t="shared" si="3"/>
        <v>440.00000000000006</v>
      </c>
      <c r="H119" s="41">
        <f t="shared" si="2"/>
        <v>440.00000000000006</v>
      </c>
    </row>
    <row r="120" spans="3:8" ht="18.75">
      <c r="C120" s="38">
        <v>44547</v>
      </c>
      <c r="D120" s="39">
        <v>5</v>
      </c>
      <c r="E120" s="40" t="str">
        <f>VLOOKUP(D120,Справочник_товары[],2)</f>
        <v>Кекс шоколадный</v>
      </c>
      <c r="F120" s="39">
        <v>7</v>
      </c>
      <c r="G120" s="39">
        <f t="shared" si="3"/>
        <v>440.00000000000006</v>
      </c>
      <c r="H120" s="41">
        <f t="shared" si="2"/>
        <v>3080.0000000000005</v>
      </c>
    </row>
    <row r="121" spans="3:8" ht="18.75">
      <c r="C121" s="38">
        <v>44548</v>
      </c>
      <c r="D121" s="39">
        <v>5</v>
      </c>
      <c r="E121" s="40" t="str">
        <f>VLOOKUP(D121,Справочник_товары[],2)</f>
        <v>Кекс шоколадный</v>
      </c>
      <c r="F121" s="39">
        <v>5</v>
      </c>
      <c r="G121" s="39">
        <f t="shared" si="3"/>
        <v>440.00000000000006</v>
      </c>
      <c r="H121" s="41">
        <f t="shared" si="2"/>
        <v>2200.0000000000005</v>
      </c>
    </row>
    <row r="122" spans="3:8" ht="18.75">
      <c r="C122" s="38">
        <v>44549</v>
      </c>
      <c r="D122" s="39">
        <v>5</v>
      </c>
      <c r="E122" s="40" t="str">
        <f>VLOOKUP(D122,Справочник_товары[],2)</f>
        <v>Кекс шоколадный</v>
      </c>
      <c r="F122" s="39">
        <v>3</v>
      </c>
      <c r="G122" s="39">
        <f t="shared" si="3"/>
        <v>440.00000000000006</v>
      </c>
      <c r="H122" s="41">
        <f t="shared" si="2"/>
        <v>1320.0000000000002</v>
      </c>
    </row>
    <row r="123" spans="3:8" ht="18.75">
      <c r="C123" s="38">
        <v>44550</v>
      </c>
      <c r="D123" s="39">
        <v>5</v>
      </c>
      <c r="E123" s="40" t="str">
        <f>VLOOKUP(D123,Справочник_товары[],2)</f>
        <v>Кекс шоколадный</v>
      </c>
      <c r="F123" s="39">
        <v>10</v>
      </c>
      <c r="G123" s="39">
        <f t="shared" si="3"/>
        <v>440.00000000000006</v>
      </c>
      <c r="H123" s="41">
        <f t="shared" si="2"/>
        <v>4400.0000000000009</v>
      </c>
    </row>
    <row r="124" spans="3:8" ht="18.75">
      <c r="C124" s="38">
        <v>44551</v>
      </c>
      <c r="D124" s="39">
        <v>5</v>
      </c>
      <c r="E124" s="40" t="str">
        <f>VLOOKUP(D124,Справочник_товары[],2)</f>
        <v>Кекс шоколадный</v>
      </c>
      <c r="F124" s="39">
        <v>1</v>
      </c>
      <c r="G124" s="39">
        <f t="shared" si="3"/>
        <v>440.00000000000006</v>
      </c>
      <c r="H124" s="41">
        <f t="shared" si="2"/>
        <v>440.00000000000006</v>
      </c>
    </row>
    <row r="125" spans="3:8" ht="18.75">
      <c r="C125" s="38">
        <v>44552</v>
      </c>
      <c r="D125" s="39">
        <v>5</v>
      </c>
      <c r="E125" s="40" t="str">
        <f>VLOOKUP(D125,Справочник_товары[],2)</f>
        <v>Кекс шоколадный</v>
      </c>
      <c r="F125" s="39">
        <v>10</v>
      </c>
      <c r="G125" s="39">
        <f t="shared" si="3"/>
        <v>440.00000000000006</v>
      </c>
      <c r="H125" s="41">
        <f t="shared" si="2"/>
        <v>4400.0000000000009</v>
      </c>
    </row>
    <row r="126" spans="3:8" ht="18.75">
      <c r="C126" s="38">
        <v>44553</v>
      </c>
      <c r="D126" s="39">
        <v>5</v>
      </c>
      <c r="E126" s="40" t="str">
        <f>VLOOKUP(D126,Справочник_товары[],2)</f>
        <v>Кекс шоколадный</v>
      </c>
      <c r="F126" s="39">
        <v>4</v>
      </c>
      <c r="G126" s="39">
        <f t="shared" si="3"/>
        <v>440.00000000000006</v>
      </c>
      <c r="H126" s="41">
        <f t="shared" si="2"/>
        <v>1760.0000000000002</v>
      </c>
    </row>
    <row r="127" spans="3:8" ht="18.75">
      <c r="C127" s="38">
        <v>44554</v>
      </c>
      <c r="D127" s="39">
        <v>5</v>
      </c>
      <c r="E127" s="40" t="str">
        <f>VLOOKUP(D127,Справочник_товары[],2)</f>
        <v>Кекс шоколадный</v>
      </c>
      <c r="F127" s="39">
        <v>6</v>
      </c>
      <c r="G127" s="39">
        <f t="shared" si="3"/>
        <v>440.00000000000006</v>
      </c>
      <c r="H127" s="41">
        <f t="shared" si="2"/>
        <v>2640.0000000000005</v>
      </c>
    </row>
    <row r="128" spans="3:8" ht="18.75">
      <c r="C128" s="38">
        <v>44555</v>
      </c>
      <c r="D128" s="39">
        <v>5</v>
      </c>
      <c r="E128" s="40" t="str">
        <f>VLOOKUP(D128,Справочник_товары[],2)</f>
        <v>Кекс шоколадный</v>
      </c>
      <c r="F128" s="39">
        <v>2</v>
      </c>
      <c r="G128" s="39">
        <f t="shared" si="3"/>
        <v>440.00000000000006</v>
      </c>
      <c r="H128" s="41">
        <f t="shared" si="2"/>
        <v>880.00000000000011</v>
      </c>
    </row>
    <row r="129" spans="3:8" ht="18.75">
      <c r="C129" s="38">
        <v>44556</v>
      </c>
      <c r="D129" s="39">
        <v>5</v>
      </c>
      <c r="E129" s="40" t="str">
        <f>VLOOKUP(D129,Справочник_товары[],2)</f>
        <v>Кекс шоколадный</v>
      </c>
      <c r="F129" s="39">
        <v>6</v>
      </c>
      <c r="G129" s="39">
        <f t="shared" si="3"/>
        <v>440.00000000000006</v>
      </c>
      <c r="H129" s="41">
        <f t="shared" si="2"/>
        <v>2640.0000000000005</v>
      </c>
    </row>
    <row r="130" spans="3:8" ht="18.75">
      <c r="C130" s="38">
        <v>44557</v>
      </c>
      <c r="D130" s="39">
        <v>5</v>
      </c>
      <c r="E130" s="40" t="str">
        <f>VLOOKUP(D130,Справочник_товары[],2)</f>
        <v>Кекс шоколадный</v>
      </c>
      <c r="F130" s="39">
        <v>8</v>
      </c>
      <c r="G130" s="39">
        <f t="shared" si="3"/>
        <v>440.00000000000006</v>
      </c>
      <c r="H130" s="41">
        <f t="shared" si="2"/>
        <v>3520.0000000000005</v>
      </c>
    </row>
    <row r="131" spans="3:8" ht="18.75">
      <c r="C131" s="38">
        <v>44558</v>
      </c>
      <c r="D131" s="39">
        <v>5</v>
      </c>
      <c r="E131" s="40" t="str">
        <f>VLOOKUP(D131,Справочник_товары[],2)</f>
        <v>Кекс шоколадный</v>
      </c>
      <c r="F131" s="39">
        <v>5</v>
      </c>
      <c r="G131" s="39">
        <f t="shared" si="3"/>
        <v>440.00000000000006</v>
      </c>
      <c r="H131" s="41">
        <f t="shared" si="2"/>
        <v>2200.0000000000005</v>
      </c>
    </row>
    <row r="132" spans="3:8" ht="18.75">
      <c r="C132" s="38">
        <v>44559</v>
      </c>
      <c r="D132" s="39">
        <v>5</v>
      </c>
      <c r="E132" s="40" t="str">
        <f>VLOOKUP(D132,Справочник_товары[],2)</f>
        <v>Кекс шоколадный</v>
      </c>
      <c r="F132" s="39">
        <v>3</v>
      </c>
      <c r="G132" s="39">
        <f t="shared" si="3"/>
        <v>440.00000000000006</v>
      </c>
      <c r="H132" s="41">
        <f t="shared" si="2"/>
        <v>1320.0000000000002</v>
      </c>
    </row>
    <row r="133" spans="3:8" ht="18.75">
      <c r="C133" s="38">
        <v>44560</v>
      </c>
      <c r="D133" s="39">
        <v>5</v>
      </c>
      <c r="E133" s="40" t="str">
        <f>VLOOKUP(D133,Справочник_товары[],2)</f>
        <v>Кекс шоколадный</v>
      </c>
      <c r="F133" s="39">
        <v>2</v>
      </c>
      <c r="G133" s="39">
        <f t="shared" si="3"/>
        <v>440.00000000000006</v>
      </c>
      <c r="H133" s="41">
        <f t="shared" si="2"/>
        <v>880.00000000000011</v>
      </c>
    </row>
    <row r="134" spans="3:8" ht="18.75">
      <c r="C134" s="38">
        <v>44561</v>
      </c>
      <c r="D134" s="39">
        <v>5</v>
      </c>
      <c r="E134" s="40" t="str">
        <f>VLOOKUP(D134,Справочник_товары[],2)</f>
        <v>Кекс шоколадный</v>
      </c>
      <c r="F134" s="39">
        <v>2</v>
      </c>
      <c r="G134" s="39">
        <f t="shared" si="3"/>
        <v>440.00000000000006</v>
      </c>
      <c r="H134" s="41">
        <f t="shared" si="2"/>
        <v>880.00000000000011</v>
      </c>
    </row>
    <row r="135" spans="3:8" ht="18.75">
      <c r="C135" s="38">
        <v>44562</v>
      </c>
      <c r="D135" s="39">
        <v>5</v>
      </c>
      <c r="E135" s="40" t="str">
        <f>VLOOKUP(D135,Справочник_товары[],2)</f>
        <v>Кекс шоколадный</v>
      </c>
      <c r="F135" s="39">
        <v>8</v>
      </c>
      <c r="G135" s="39">
        <f t="shared" si="3"/>
        <v>440.00000000000006</v>
      </c>
      <c r="H135" s="41">
        <f t="shared" si="2"/>
        <v>3520.0000000000005</v>
      </c>
    </row>
    <row r="136" spans="3:8" ht="18.75">
      <c r="C136" s="38">
        <v>44563</v>
      </c>
      <c r="D136" s="39">
        <v>5</v>
      </c>
      <c r="E136" s="40" t="str">
        <f>VLOOKUP(D136,Справочник_товары[],2)</f>
        <v>Кекс шоколадный</v>
      </c>
      <c r="F136" s="39">
        <v>1</v>
      </c>
      <c r="G136" s="39">
        <f t="shared" si="3"/>
        <v>440.00000000000006</v>
      </c>
      <c r="H136" s="41">
        <f t="shared" si="2"/>
        <v>440.00000000000006</v>
      </c>
    </row>
    <row r="137" spans="3:8" ht="18.75">
      <c r="C137" s="38">
        <v>44564</v>
      </c>
      <c r="D137" s="39">
        <v>5</v>
      </c>
      <c r="E137" s="40" t="str">
        <f>VLOOKUP(D137,Справочник_товары[],2)</f>
        <v>Кекс шоколадный</v>
      </c>
      <c r="F137" s="39">
        <v>1</v>
      </c>
      <c r="G137" s="39">
        <f t="shared" si="3"/>
        <v>440.00000000000006</v>
      </c>
      <c r="H137" s="41">
        <f t="shared" si="2"/>
        <v>440.00000000000006</v>
      </c>
    </row>
    <row r="138" spans="3:8" ht="18.75">
      <c r="C138" s="38">
        <v>44565</v>
      </c>
      <c r="D138" s="39">
        <v>5</v>
      </c>
      <c r="E138" s="40" t="str">
        <f>VLOOKUP(D138,Справочник_товары[],2)</f>
        <v>Кекс шоколадный</v>
      </c>
      <c r="F138" s="39">
        <v>10</v>
      </c>
      <c r="G138" s="39">
        <f t="shared" si="3"/>
        <v>440.00000000000006</v>
      </c>
      <c r="H138" s="41">
        <f t="shared" si="2"/>
        <v>4400.0000000000009</v>
      </c>
    </row>
    <row r="139" spans="3:8" ht="18.75">
      <c r="C139" s="38">
        <v>44566</v>
      </c>
      <c r="D139" s="39">
        <v>5</v>
      </c>
      <c r="E139" s="40" t="str">
        <f>VLOOKUP(D139,Справочник_товары[],2)</f>
        <v>Кекс шоколадный</v>
      </c>
      <c r="F139" s="39">
        <v>3</v>
      </c>
      <c r="G139" s="39">
        <f t="shared" si="3"/>
        <v>440.00000000000006</v>
      </c>
      <c r="H139" s="41">
        <f t="shared" si="2"/>
        <v>1320.0000000000002</v>
      </c>
    </row>
    <row r="140" spans="3:8" ht="18.75">
      <c r="C140" s="38">
        <v>44567</v>
      </c>
      <c r="D140" s="39">
        <v>5</v>
      </c>
      <c r="E140" s="40" t="str">
        <f>VLOOKUP(D140,Справочник_товары[],2)</f>
        <v>Кекс шоколадный</v>
      </c>
      <c r="F140" s="39">
        <v>5</v>
      </c>
      <c r="G140" s="39">
        <f t="shared" si="3"/>
        <v>440.00000000000006</v>
      </c>
      <c r="H140" s="41">
        <f t="shared" si="2"/>
        <v>2200.0000000000005</v>
      </c>
    </row>
    <row r="141" spans="3:8" ht="18.75">
      <c r="C141" s="38">
        <v>44568</v>
      </c>
      <c r="D141" s="39">
        <v>5</v>
      </c>
      <c r="E141" s="40" t="str">
        <f>VLOOKUP(D141,Справочник_товары[],2)</f>
        <v>Кекс шоколадный</v>
      </c>
      <c r="F141" s="39">
        <v>4</v>
      </c>
      <c r="G141" s="39">
        <f t="shared" si="3"/>
        <v>440.00000000000006</v>
      </c>
      <c r="H141" s="41">
        <f t="shared" ref="H141:H204" si="4">F141*G141</f>
        <v>1760.0000000000002</v>
      </c>
    </row>
    <row r="142" spans="3:8" ht="18.75">
      <c r="C142" s="38">
        <v>44569</v>
      </c>
      <c r="D142" s="39">
        <v>5</v>
      </c>
      <c r="E142" s="40" t="str">
        <f>VLOOKUP(D142,Справочник_товары[],2)</f>
        <v>Кекс шоколадный</v>
      </c>
      <c r="F142" s="39">
        <v>5</v>
      </c>
      <c r="G142" s="39">
        <f t="shared" ref="G142:G205" si="5" xml:space="preserve"> VLOOKUP(D142, абу,4) * (1 + VLOOKUP(D142, абу,5))</f>
        <v>440.00000000000006</v>
      </c>
      <c r="H142" s="41">
        <f t="shared" si="4"/>
        <v>2200.0000000000005</v>
      </c>
    </row>
    <row r="143" spans="3:8" ht="18.75">
      <c r="C143" s="38">
        <v>44570</v>
      </c>
      <c r="D143" s="39">
        <v>5</v>
      </c>
      <c r="E143" s="40" t="str">
        <f>VLOOKUP(D143,Справочник_товары[],2)</f>
        <v>Кекс шоколадный</v>
      </c>
      <c r="F143" s="39">
        <v>1</v>
      </c>
      <c r="G143" s="39">
        <f t="shared" si="5"/>
        <v>440.00000000000006</v>
      </c>
      <c r="H143" s="41">
        <f t="shared" si="4"/>
        <v>440.00000000000006</v>
      </c>
    </row>
    <row r="144" spans="3:8" ht="18.75">
      <c r="C144" s="38">
        <v>44571</v>
      </c>
      <c r="D144" s="39">
        <v>5</v>
      </c>
      <c r="E144" s="40" t="str">
        <f>VLOOKUP(D144,Справочник_товары[],2)</f>
        <v>Кекс шоколадный</v>
      </c>
      <c r="F144" s="39">
        <v>8</v>
      </c>
      <c r="G144" s="39">
        <f t="shared" si="5"/>
        <v>440.00000000000006</v>
      </c>
      <c r="H144" s="41">
        <f t="shared" si="4"/>
        <v>3520.0000000000005</v>
      </c>
    </row>
    <row r="145" spans="3:8" ht="18.75">
      <c r="C145" s="38">
        <v>44572</v>
      </c>
      <c r="D145" s="39">
        <v>5</v>
      </c>
      <c r="E145" s="40" t="str">
        <f>VLOOKUP(D145,Справочник_товары[],2)</f>
        <v>Кекс шоколадный</v>
      </c>
      <c r="F145" s="39">
        <v>7</v>
      </c>
      <c r="G145" s="39">
        <f t="shared" si="5"/>
        <v>440.00000000000006</v>
      </c>
      <c r="H145" s="41">
        <f t="shared" si="4"/>
        <v>3080.0000000000005</v>
      </c>
    </row>
    <row r="146" spans="3:8" ht="18.75">
      <c r="C146" s="38">
        <v>44573</v>
      </c>
      <c r="D146" s="39">
        <v>5</v>
      </c>
      <c r="E146" s="40" t="str">
        <f>VLOOKUP(D146,Справочник_товары[],2)</f>
        <v>Кекс шоколадный</v>
      </c>
      <c r="F146" s="39">
        <v>5</v>
      </c>
      <c r="G146" s="39">
        <f t="shared" si="5"/>
        <v>440.00000000000006</v>
      </c>
      <c r="H146" s="41">
        <f t="shared" si="4"/>
        <v>2200.0000000000005</v>
      </c>
    </row>
    <row r="147" spans="3:8" ht="18.75">
      <c r="C147" s="38">
        <v>44574</v>
      </c>
      <c r="D147" s="39">
        <v>6</v>
      </c>
      <c r="E147" s="40" t="str">
        <f>VLOOKUP(D147,Справочник_товары[],2)</f>
        <v>Сосиска в тесте</v>
      </c>
      <c r="F147" s="39">
        <v>10</v>
      </c>
      <c r="G147" s="39">
        <f t="shared" si="5"/>
        <v>20</v>
      </c>
      <c r="H147" s="41">
        <f t="shared" si="4"/>
        <v>200</v>
      </c>
    </row>
    <row r="148" spans="3:8" ht="18.75">
      <c r="C148" s="38">
        <v>44575</v>
      </c>
      <c r="D148" s="39">
        <v>6</v>
      </c>
      <c r="E148" s="40" t="str">
        <f>VLOOKUP(D148,Справочник_товары[],2)</f>
        <v>Сосиска в тесте</v>
      </c>
      <c r="F148" s="39">
        <v>5</v>
      </c>
      <c r="G148" s="39">
        <f t="shared" si="5"/>
        <v>20</v>
      </c>
      <c r="H148" s="41">
        <f t="shared" si="4"/>
        <v>100</v>
      </c>
    </row>
    <row r="149" spans="3:8" ht="18.75">
      <c r="C149" s="38">
        <v>44576</v>
      </c>
      <c r="D149" s="39">
        <v>6</v>
      </c>
      <c r="E149" s="40" t="str">
        <f>VLOOKUP(D149,Справочник_товары[],2)</f>
        <v>Сосиска в тесте</v>
      </c>
      <c r="F149" s="39">
        <v>6</v>
      </c>
      <c r="G149" s="39">
        <f t="shared" si="5"/>
        <v>20</v>
      </c>
      <c r="H149" s="41">
        <f t="shared" si="4"/>
        <v>120</v>
      </c>
    </row>
    <row r="150" spans="3:8" ht="18.75">
      <c r="C150" s="38">
        <v>44577</v>
      </c>
      <c r="D150" s="39">
        <v>6</v>
      </c>
      <c r="E150" s="40" t="str">
        <f>VLOOKUP(D150,Справочник_товары[],2)</f>
        <v>Сосиска в тесте</v>
      </c>
      <c r="F150" s="39">
        <v>8</v>
      </c>
      <c r="G150" s="39">
        <f t="shared" si="5"/>
        <v>20</v>
      </c>
      <c r="H150" s="41">
        <f t="shared" si="4"/>
        <v>160</v>
      </c>
    </row>
    <row r="151" spans="3:8" ht="18.75">
      <c r="C151" s="38">
        <v>44578</v>
      </c>
      <c r="D151" s="39">
        <v>6</v>
      </c>
      <c r="E151" s="40" t="str">
        <f>VLOOKUP(D151,Справочник_товары[],2)</f>
        <v>Сосиска в тесте</v>
      </c>
      <c r="F151" s="39">
        <v>5</v>
      </c>
      <c r="G151" s="39">
        <f t="shared" si="5"/>
        <v>20</v>
      </c>
      <c r="H151" s="41">
        <f t="shared" si="4"/>
        <v>100</v>
      </c>
    </row>
    <row r="152" spans="3:8" ht="18.75">
      <c r="C152" s="38">
        <v>44579</v>
      </c>
      <c r="D152" s="39">
        <v>6</v>
      </c>
      <c r="E152" s="40" t="str">
        <f>VLOOKUP(D152,Справочник_товары[],2)</f>
        <v>Сосиска в тесте</v>
      </c>
      <c r="F152" s="39">
        <v>1</v>
      </c>
      <c r="G152" s="39">
        <f t="shared" si="5"/>
        <v>20</v>
      </c>
      <c r="H152" s="41">
        <f t="shared" si="4"/>
        <v>20</v>
      </c>
    </row>
    <row r="153" spans="3:8" ht="18.75">
      <c r="C153" s="38">
        <v>44580</v>
      </c>
      <c r="D153" s="39">
        <v>6</v>
      </c>
      <c r="E153" s="40" t="str">
        <f>VLOOKUP(D153,Справочник_товары[],2)</f>
        <v>Сосиска в тесте</v>
      </c>
      <c r="F153" s="39">
        <v>7</v>
      </c>
      <c r="G153" s="39">
        <f t="shared" si="5"/>
        <v>20</v>
      </c>
      <c r="H153" s="41">
        <f t="shared" si="4"/>
        <v>140</v>
      </c>
    </row>
    <row r="154" spans="3:8" ht="18.75">
      <c r="C154" s="38">
        <v>44581</v>
      </c>
      <c r="D154" s="39">
        <v>6</v>
      </c>
      <c r="E154" s="40" t="str">
        <f>VLOOKUP(D154,Справочник_товары[],2)</f>
        <v>Сосиска в тесте</v>
      </c>
      <c r="F154" s="39">
        <v>3</v>
      </c>
      <c r="G154" s="39">
        <f t="shared" si="5"/>
        <v>20</v>
      </c>
      <c r="H154" s="41">
        <f t="shared" si="4"/>
        <v>60</v>
      </c>
    </row>
    <row r="155" spans="3:8" ht="18.75">
      <c r="C155" s="38">
        <v>44582</v>
      </c>
      <c r="D155" s="39">
        <v>6</v>
      </c>
      <c r="E155" s="40" t="str">
        <f>VLOOKUP(D155,Справочник_товары[],2)</f>
        <v>Сосиска в тесте</v>
      </c>
      <c r="F155" s="39">
        <v>3</v>
      </c>
      <c r="G155" s="39">
        <f t="shared" si="5"/>
        <v>20</v>
      </c>
      <c r="H155" s="41">
        <f t="shared" si="4"/>
        <v>60</v>
      </c>
    </row>
    <row r="156" spans="3:8" ht="18.75">
      <c r="C156" s="38">
        <v>44583</v>
      </c>
      <c r="D156" s="39">
        <v>6</v>
      </c>
      <c r="E156" s="40" t="str">
        <f>VLOOKUP(D156,Справочник_товары[],2)</f>
        <v>Сосиска в тесте</v>
      </c>
      <c r="F156" s="39">
        <v>1</v>
      </c>
      <c r="G156" s="39">
        <f t="shared" si="5"/>
        <v>20</v>
      </c>
      <c r="H156" s="41">
        <f t="shared" si="4"/>
        <v>20</v>
      </c>
    </row>
    <row r="157" spans="3:8" ht="18.75">
      <c r="C157" s="38">
        <v>44584</v>
      </c>
      <c r="D157" s="39">
        <v>6</v>
      </c>
      <c r="E157" s="40" t="str">
        <f>VLOOKUP(D157,Справочник_товары[],2)</f>
        <v>Сосиска в тесте</v>
      </c>
      <c r="F157" s="39">
        <v>5</v>
      </c>
      <c r="G157" s="39">
        <f t="shared" si="5"/>
        <v>20</v>
      </c>
      <c r="H157" s="41">
        <f t="shared" si="4"/>
        <v>100</v>
      </c>
    </row>
    <row r="158" spans="3:8" ht="18.75">
      <c r="C158" s="38">
        <v>44585</v>
      </c>
      <c r="D158" s="39">
        <v>6</v>
      </c>
      <c r="E158" s="40" t="str">
        <f>VLOOKUP(D158,Справочник_товары[],2)</f>
        <v>Сосиска в тесте</v>
      </c>
      <c r="F158" s="39">
        <v>5</v>
      </c>
      <c r="G158" s="39">
        <f t="shared" si="5"/>
        <v>20</v>
      </c>
      <c r="H158" s="41">
        <f t="shared" si="4"/>
        <v>100</v>
      </c>
    </row>
    <row r="159" spans="3:8" ht="18.75">
      <c r="C159" s="38">
        <v>44586</v>
      </c>
      <c r="D159" s="39">
        <v>6</v>
      </c>
      <c r="E159" s="40" t="str">
        <f>VLOOKUP(D159,Справочник_товары[],2)</f>
        <v>Сосиска в тесте</v>
      </c>
      <c r="F159" s="39">
        <v>10</v>
      </c>
      <c r="G159" s="39">
        <f t="shared" si="5"/>
        <v>20</v>
      </c>
      <c r="H159" s="41">
        <f t="shared" si="4"/>
        <v>200</v>
      </c>
    </row>
    <row r="160" spans="3:8" ht="18.75">
      <c r="C160" s="38">
        <v>44587</v>
      </c>
      <c r="D160" s="39">
        <v>6</v>
      </c>
      <c r="E160" s="40" t="str">
        <f>VLOOKUP(D160,Справочник_товары[],2)</f>
        <v>Сосиска в тесте</v>
      </c>
      <c r="F160" s="39">
        <v>8</v>
      </c>
      <c r="G160" s="39">
        <f t="shared" si="5"/>
        <v>20</v>
      </c>
      <c r="H160" s="41">
        <f t="shared" si="4"/>
        <v>160</v>
      </c>
    </row>
    <row r="161" spans="3:8" ht="18.75">
      <c r="C161" s="38">
        <v>44588</v>
      </c>
      <c r="D161" s="39">
        <v>6</v>
      </c>
      <c r="E161" s="40" t="str">
        <f>VLOOKUP(D161,Справочник_товары[],2)</f>
        <v>Сосиска в тесте</v>
      </c>
      <c r="F161" s="39">
        <v>4</v>
      </c>
      <c r="G161" s="39">
        <f t="shared" si="5"/>
        <v>20</v>
      </c>
      <c r="H161" s="41">
        <f t="shared" si="4"/>
        <v>80</v>
      </c>
    </row>
    <row r="162" spans="3:8" ht="18.75">
      <c r="C162" s="38">
        <v>44589</v>
      </c>
      <c r="D162" s="39">
        <v>6</v>
      </c>
      <c r="E162" s="40" t="str">
        <f>VLOOKUP(D162,Справочник_товары[],2)</f>
        <v>Сосиска в тесте</v>
      </c>
      <c r="F162" s="39">
        <v>10</v>
      </c>
      <c r="G162" s="39">
        <f t="shared" si="5"/>
        <v>20</v>
      </c>
      <c r="H162" s="41">
        <f t="shared" si="4"/>
        <v>200</v>
      </c>
    </row>
    <row r="163" spans="3:8" ht="18.75">
      <c r="C163" s="38">
        <v>44590</v>
      </c>
      <c r="D163" s="39">
        <v>6</v>
      </c>
      <c r="E163" s="40" t="str">
        <f>VLOOKUP(D163,Справочник_товары[],2)</f>
        <v>Сосиска в тесте</v>
      </c>
      <c r="F163" s="39">
        <v>9</v>
      </c>
      <c r="G163" s="39">
        <f t="shared" si="5"/>
        <v>20</v>
      </c>
      <c r="H163" s="41">
        <f t="shared" si="4"/>
        <v>180</v>
      </c>
    </row>
    <row r="164" spans="3:8" ht="18.75">
      <c r="C164" s="38">
        <v>44591</v>
      </c>
      <c r="D164" s="39">
        <v>6</v>
      </c>
      <c r="E164" s="40" t="str">
        <f>VLOOKUP(D164,Справочник_товары[],2)</f>
        <v>Сосиска в тесте</v>
      </c>
      <c r="F164" s="39">
        <v>2</v>
      </c>
      <c r="G164" s="39">
        <f t="shared" si="5"/>
        <v>20</v>
      </c>
      <c r="H164" s="41">
        <f t="shared" si="4"/>
        <v>40</v>
      </c>
    </row>
    <row r="165" spans="3:8" ht="18.75">
      <c r="C165" s="38">
        <v>44592</v>
      </c>
      <c r="D165" s="39">
        <v>6</v>
      </c>
      <c r="E165" s="40" t="str">
        <f>VLOOKUP(D165,Справочник_товары[],2)</f>
        <v>Сосиска в тесте</v>
      </c>
      <c r="F165" s="39">
        <v>3</v>
      </c>
      <c r="G165" s="39">
        <f t="shared" si="5"/>
        <v>20</v>
      </c>
      <c r="H165" s="41">
        <f t="shared" si="4"/>
        <v>60</v>
      </c>
    </row>
    <row r="166" spans="3:8" ht="18.75">
      <c r="C166" s="38">
        <v>44593</v>
      </c>
      <c r="D166" s="39">
        <v>6</v>
      </c>
      <c r="E166" s="40" t="str">
        <f>VLOOKUP(D166,Справочник_товары[],2)</f>
        <v>Сосиска в тесте</v>
      </c>
      <c r="F166" s="39">
        <v>3</v>
      </c>
      <c r="G166" s="39">
        <f t="shared" si="5"/>
        <v>20</v>
      </c>
      <c r="H166" s="41">
        <f t="shared" si="4"/>
        <v>60</v>
      </c>
    </row>
    <row r="167" spans="3:8" ht="18.75">
      <c r="C167" s="38">
        <v>44594</v>
      </c>
      <c r="D167" s="39">
        <v>6</v>
      </c>
      <c r="E167" s="40" t="str">
        <f>VLOOKUP(D167,Справочник_товары[],2)</f>
        <v>Сосиска в тесте</v>
      </c>
      <c r="F167" s="39">
        <v>4</v>
      </c>
      <c r="G167" s="39">
        <f t="shared" si="5"/>
        <v>20</v>
      </c>
      <c r="H167" s="41">
        <f t="shared" si="4"/>
        <v>80</v>
      </c>
    </row>
    <row r="168" spans="3:8" ht="18.75">
      <c r="C168" s="38">
        <v>44595</v>
      </c>
      <c r="D168" s="39">
        <v>6</v>
      </c>
      <c r="E168" s="40" t="str">
        <f>VLOOKUP(D168,Справочник_товары[],2)</f>
        <v>Сосиска в тесте</v>
      </c>
      <c r="F168" s="39">
        <v>3</v>
      </c>
      <c r="G168" s="39">
        <f t="shared" si="5"/>
        <v>20</v>
      </c>
      <c r="H168" s="41">
        <f t="shared" si="4"/>
        <v>60</v>
      </c>
    </row>
    <row r="169" spans="3:8" ht="18.75">
      <c r="C169" s="38">
        <v>44596</v>
      </c>
      <c r="D169" s="39">
        <v>6</v>
      </c>
      <c r="E169" s="40" t="str">
        <f>VLOOKUP(D169,Справочник_товары[],2)</f>
        <v>Сосиска в тесте</v>
      </c>
      <c r="F169" s="39">
        <v>5</v>
      </c>
      <c r="G169" s="39">
        <f t="shared" si="5"/>
        <v>20</v>
      </c>
      <c r="H169" s="41">
        <f t="shared" si="4"/>
        <v>100</v>
      </c>
    </row>
    <row r="170" spans="3:8" ht="18.75">
      <c r="C170" s="38">
        <v>44597</v>
      </c>
      <c r="D170" s="39">
        <v>6</v>
      </c>
      <c r="E170" s="40" t="str">
        <f>VLOOKUP(D170,Справочник_товары[],2)</f>
        <v>Сосиска в тесте</v>
      </c>
      <c r="F170" s="39">
        <v>6</v>
      </c>
      <c r="G170" s="39">
        <f t="shared" si="5"/>
        <v>20</v>
      </c>
      <c r="H170" s="41">
        <f t="shared" si="4"/>
        <v>120</v>
      </c>
    </row>
    <row r="171" spans="3:8" ht="18.75">
      <c r="C171" s="38">
        <v>44598</v>
      </c>
      <c r="D171" s="39">
        <v>6</v>
      </c>
      <c r="E171" s="40" t="str">
        <f>VLOOKUP(D171,Справочник_товары[],2)</f>
        <v>Сосиска в тесте</v>
      </c>
      <c r="F171" s="39">
        <v>4</v>
      </c>
      <c r="G171" s="39">
        <f t="shared" si="5"/>
        <v>20</v>
      </c>
      <c r="H171" s="41">
        <f t="shared" si="4"/>
        <v>80</v>
      </c>
    </row>
    <row r="172" spans="3:8" ht="18.75">
      <c r="C172" s="38">
        <v>44599</v>
      </c>
      <c r="D172" s="39">
        <v>6</v>
      </c>
      <c r="E172" s="40" t="str">
        <f>VLOOKUP(D172,Справочник_товары[],2)</f>
        <v>Сосиска в тесте</v>
      </c>
      <c r="F172" s="39">
        <v>2</v>
      </c>
      <c r="G172" s="39">
        <f t="shared" si="5"/>
        <v>20</v>
      </c>
      <c r="H172" s="41">
        <f t="shared" si="4"/>
        <v>40</v>
      </c>
    </row>
    <row r="173" spans="3:8" ht="18.75">
      <c r="C173" s="38">
        <v>44600</v>
      </c>
      <c r="D173" s="39">
        <v>6</v>
      </c>
      <c r="E173" s="40" t="str">
        <f>VLOOKUP(D173,Справочник_товары[],2)</f>
        <v>Сосиска в тесте</v>
      </c>
      <c r="F173" s="39">
        <v>5</v>
      </c>
      <c r="G173" s="39">
        <f t="shared" si="5"/>
        <v>20</v>
      </c>
      <c r="H173" s="41">
        <f t="shared" si="4"/>
        <v>100</v>
      </c>
    </row>
    <row r="174" spans="3:8" ht="18.75">
      <c r="C174" s="38">
        <v>44601</v>
      </c>
      <c r="D174" s="39">
        <v>6</v>
      </c>
      <c r="E174" s="40" t="str">
        <f>VLOOKUP(D174,Справочник_товары[],2)</f>
        <v>Сосиска в тесте</v>
      </c>
      <c r="F174" s="39">
        <v>2</v>
      </c>
      <c r="G174" s="39">
        <f t="shared" si="5"/>
        <v>20</v>
      </c>
      <c r="H174" s="41">
        <f t="shared" si="4"/>
        <v>40</v>
      </c>
    </row>
    <row r="175" spans="3:8" ht="18.75">
      <c r="C175" s="38">
        <v>44602</v>
      </c>
      <c r="D175" s="39">
        <v>6</v>
      </c>
      <c r="E175" s="40" t="str">
        <f>VLOOKUP(D175,Справочник_товары[],2)</f>
        <v>Сосиска в тесте</v>
      </c>
      <c r="F175" s="39">
        <v>3</v>
      </c>
      <c r="G175" s="39">
        <f t="shared" si="5"/>
        <v>20</v>
      </c>
      <c r="H175" s="41">
        <f t="shared" si="4"/>
        <v>60</v>
      </c>
    </row>
    <row r="176" spans="3:8" ht="18.75">
      <c r="C176" s="38">
        <v>44603</v>
      </c>
      <c r="D176" s="39">
        <v>6</v>
      </c>
      <c r="E176" s="40" t="str">
        <f>VLOOKUP(D176,Справочник_товары[],2)</f>
        <v>Сосиска в тесте</v>
      </c>
      <c r="F176" s="39">
        <v>2</v>
      </c>
      <c r="G176" s="39">
        <f t="shared" si="5"/>
        <v>20</v>
      </c>
      <c r="H176" s="41">
        <f t="shared" si="4"/>
        <v>40</v>
      </c>
    </row>
    <row r="177" spans="3:8" ht="18.75">
      <c r="C177" s="38">
        <v>44604</v>
      </c>
      <c r="D177" s="39">
        <v>6</v>
      </c>
      <c r="E177" s="40" t="str">
        <f>VLOOKUP(D177,Справочник_товары[],2)</f>
        <v>Сосиска в тесте</v>
      </c>
      <c r="F177" s="39">
        <v>8</v>
      </c>
      <c r="G177" s="39">
        <f t="shared" si="5"/>
        <v>20</v>
      </c>
      <c r="H177" s="41">
        <f t="shared" si="4"/>
        <v>160</v>
      </c>
    </row>
    <row r="178" spans="3:8" ht="18.75">
      <c r="C178" s="38">
        <v>44605</v>
      </c>
      <c r="D178" s="39">
        <v>6</v>
      </c>
      <c r="E178" s="40" t="str">
        <f>VLOOKUP(D178,Справочник_товары[],2)</f>
        <v>Сосиска в тесте</v>
      </c>
      <c r="F178" s="39">
        <v>1</v>
      </c>
      <c r="G178" s="39">
        <f t="shared" si="5"/>
        <v>20</v>
      </c>
      <c r="H178" s="41">
        <f t="shared" si="4"/>
        <v>20</v>
      </c>
    </row>
    <row r="179" spans="3:8" ht="18.75">
      <c r="C179" s="38">
        <v>44606</v>
      </c>
      <c r="D179" s="39">
        <v>6</v>
      </c>
      <c r="E179" s="40" t="str">
        <f>VLOOKUP(D179,Справочник_товары[],2)</f>
        <v>Сосиска в тесте</v>
      </c>
      <c r="F179" s="39">
        <v>1</v>
      </c>
      <c r="G179" s="39">
        <f t="shared" si="5"/>
        <v>20</v>
      </c>
      <c r="H179" s="41">
        <f t="shared" si="4"/>
        <v>20</v>
      </c>
    </row>
    <row r="180" spans="3:8" ht="18.75">
      <c r="C180" s="38">
        <v>44607</v>
      </c>
      <c r="D180" s="39">
        <v>6</v>
      </c>
      <c r="E180" s="40" t="str">
        <f>VLOOKUP(D180,Справочник_товары[],2)</f>
        <v>Сосиска в тесте</v>
      </c>
      <c r="F180" s="39">
        <v>10</v>
      </c>
      <c r="G180" s="39">
        <f t="shared" si="5"/>
        <v>20</v>
      </c>
      <c r="H180" s="41">
        <f t="shared" si="4"/>
        <v>200</v>
      </c>
    </row>
    <row r="181" spans="3:8" ht="18.75">
      <c r="C181" s="38">
        <v>44608</v>
      </c>
      <c r="D181" s="39">
        <v>6</v>
      </c>
      <c r="E181" s="40" t="str">
        <f>VLOOKUP(D181,Справочник_товары[],2)</f>
        <v>Сосиска в тесте</v>
      </c>
      <c r="F181" s="39">
        <v>10</v>
      </c>
      <c r="G181" s="39">
        <f t="shared" si="5"/>
        <v>20</v>
      </c>
      <c r="H181" s="41">
        <f t="shared" si="4"/>
        <v>200</v>
      </c>
    </row>
    <row r="182" spans="3:8" ht="18.75">
      <c r="C182" s="38">
        <v>44609</v>
      </c>
      <c r="D182" s="39">
        <v>6</v>
      </c>
      <c r="E182" s="40" t="str">
        <f>VLOOKUP(D182,Справочник_товары[],2)</f>
        <v>Сосиска в тесте</v>
      </c>
      <c r="F182" s="39">
        <v>2</v>
      </c>
      <c r="G182" s="39">
        <f t="shared" si="5"/>
        <v>20</v>
      </c>
      <c r="H182" s="41">
        <f t="shared" si="4"/>
        <v>40</v>
      </c>
    </row>
    <row r="183" spans="3:8" ht="18.75">
      <c r="C183" s="38">
        <v>44610</v>
      </c>
      <c r="D183" s="39">
        <v>6</v>
      </c>
      <c r="E183" s="40" t="str">
        <f>VLOOKUP(D183,Справочник_товары[],2)</f>
        <v>Сосиска в тесте</v>
      </c>
      <c r="F183" s="39">
        <v>10</v>
      </c>
      <c r="G183" s="39">
        <f t="shared" si="5"/>
        <v>20</v>
      </c>
      <c r="H183" s="41">
        <f t="shared" si="4"/>
        <v>200</v>
      </c>
    </row>
    <row r="184" spans="3:8" ht="18.75">
      <c r="C184" s="38">
        <v>44611</v>
      </c>
      <c r="D184" s="39">
        <v>6</v>
      </c>
      <c r="E184" s="40" t="str">
        <f>VLOOKUP(D184,Справочник_товары[],2)</f>
        <v>Сосиска в тесте</v>
      </c>
      <c r="F184" s="39">
        <v>7</v>
      </c>
      <c r="G184" s="39">
        <f t="shared" si="5"/>
        <v>20</v>
      </c>
      <c r="H184" s="41">
        <f t="shared" si="4"/>
        <v>140</v>
      </c>
    </row>
    <row r="185" spans="3:8" ht="18.75">
      <c r="C185" s="38">
        <v>44612</v>
      </c>
      <c r="D185" s="39">
        <v>6</v>
      </c>
      <c r="E185" s="40" t="str">
        <f>VLOOKUP(D185,Справочник_товары[],2)</f>
        <v>Сосиска в тесте</v>
      </c>
      <c r="F185" s="39">
        <v>5</v>
      </c>
      <c r="G185" s="39">
        <f t="shared" si="5"/>
        <v>20</v>
      </c>
      <c r="H185" s="41">
        <f t="shared" si="4"/>
        <v>100</v>
      </c>
    </row>
    <row r="186" spans="3:8" ht="18.75">
      <c r="C186" s="38">
        <v>44613</v>
      </c>
      <c r="D186" s="39">
        <v>6</v>
      </c>
      <c r="E186" s="40" t="str">
        <f>VLOOKUP(D186,Справочник_товары[],2)</f>
        <v>Сосиска в тесте</v>
      </c>
      <c r="F186" s="39">
        <v>6</v>
      </c>
      <c r="G186" s="39">
        <f t="shared" si="5"/>
        <v>20</v>
      </c>
      <c r="H186" s="41">
        <f t="shared" si="4"/>
        <v>120</v>
      </c>
    </row>
    <row r="187" spans="3:8" ht="18.75">
      <c r="C187" s="38">
        <v>44614</v>
      </c>
      <c r="D187" s="39">
        <v>6</v>
      </c>
      <c r="E187" s="40" t="str">
        <f>VLOOKUP(D187,Справочник_товары[],2)</f>
        <v>Сосиска в тесте</v>
      </c>
      <c r="F187" s="39">
        <v>2</v>
      </c>
      <c r="G187" s="39">
        <f t="shared" si="5"/>
        <v>20</v>
      </c>
      <c r="H187" s="41">
        <f t="shared" si="4"/>
        <v>40</v>
      </c>
    </row>
    <row r="188" spans="3:8" ht="18.75">
      <c r="C188" s="38">
        <v>44615</v>
      </c>
      <c r="D188" s="39">
        <v>6</v>
      </c>
      <c r="E188" s="40" t="str">
        <f>VLOOKUP(D188,Справочник_товары[],2)</f>
        <v>Сосиска в тесте</v>
      </c>
      <c r="F188" s="39">
        <v>2</v>
      </c>
      <c r="G188" s="39">
        <f t="shared" si="5"/>
        <v>20</v>
      </c>
      <c r="H188" s="41">
        <f t="shared" si="4"/>
        <v>40</v>
      </c>
    </row>
    <row r="189" spans="3:8" ht="18.75">
      <c r="C189" s="38">
        <v>44616</v>
      </c>
      <c r="D189" s="39">
        <v>6</v>
      </c>
      <c r="E189" s="40" t="str">
        <f>VLOOKUP(D189,Справочник_товары[],2)</f>
        <v>Сосиска в тесте</v>
      </c>
      <c r="F189" s="39">
        <v>3</v>
      </c>
      <c r="G189" s="39">
        <f t="shared" si="5"/>
        <v>20</v>
      </c>
      <c r="H189" s="41">
        <f t="shared" si="4"/>
        <v>60</v>
      </c>
    </row>
    <row r="190" spans="3:8" ht="18.75">
      <c r="C190" s="38">
        <v>44617</v>
      </c>
      <c r="D190" s="39">
        <v>6</v>
      </c>
      <c r="E190" s="40" t="str">
        <f>VLOOKUP(D190,Справочник_товары[],2)</f>
        <v>Сосиска в тесте</v>
      </c>
      <c r="F190" s="39">
        <v>2</v>
      </c>
      <c r="G190" s="39">
        <f t="shared" si="5"/>
        <v>20</v>
      </c>
      <c r="H190" s="41">
        <f t="shared" si="4"/>
        <v>40</v>
      </c>
    </row>
    <row r="191" spans="3:8" ht="18.75">
      <c r="C191" s="38">
        <v>44618</v>
      </c>
      <c r="D191" s="39">
        <v>6</v>
      </c>
      <c r="E191" s="40" t="str">
        <f>VLOOKUP(D191,Справочник_товары[],2)</f>
        <v>Сосиска в тесте</v>
      </c>
      <c r="F191" s="39">
        <v>9</v>
      </c>
      <c r="G191" s="39">
        <f t="shared" si="5"/>
        <v>20</v>
      </c>
      <c r="H191" s="41">
        <f t="shared" si="4"/>
        <v>180</v>
      </c>
    </row>
    <row r="192" spans="3:8" ht="18.75">
      <c r="C192" s="38">
        <v>44619</v>
      </c>
      <c r="D192" s="39">
        <v>6</v>
      </c>
      <c r="E192" s="40" t="str">
        <f>VLOOKUP(D192,Справочник_товары[],2)</f>
        <v>Сосиска в тесте</v>
      </c>
      <c r="F192" s="39">
        <v>4</v>
      </c>
      <c r="G192" s="39">
        <f t="shared" si="5"/>
        <v>20</v>
      </c>
      <c r="H192" s="41">
        <f t="shared" si="4"/>
        <v>80</v>
      </c>
    </row>
    <row r="193" spans="3:8" ht="18.75">
      <c r="C193" s="38">
        <v>44620</v>
      </c>
      <c r="D193" s="39">
        <v>6</v>
      </c>
      <c r="E193" s="40" t="str">
        <f>VLOOKUP(D193,Справочник_товары[],2)</f>
        <v>Сосиска в тесте</v>
      </c>
      <c r="F193" s="39">
        <v>7</v>
      </c>
      <c r="G193" s="39">
        <f t="shared" si="5"/>
        <v>20</v>
      </c>
      <c r="H193" s="41">
        <f t="shared" si="4"/>
        <v>140</v>
      </c>
    </row>
    <row r="194" spans="3:8" ht="18.75">
      <c r="C194" s="38">
        <v>44621</v>
      </c>
      <c r="D194" s="39">
        <v>6</v>
      </c>
      <c r="E194" s="40" t="str">
        <f>VLOOKUP(D194,Справочник_товары[],2)</f>
        <v>Сосиска в тесте</v>
      </c>
      <c r="F194" s="39">
        <v>1</v>
      </c>
      <c r="G194" s="39">
        <f t="shared" si="5"/>
        <v>20</v>
      </c>
      <c r="H194" s="41">
        <f t="shared" si="4"/>
        <v>20</v>
      </c>
    </row>
    <row r="195" spans="3:8" ht="18.75">
      <c r="C195" s="38">
        <v>44622</v>
      </c>
      <c r="D195" s="39">
        <v>2</v>
      </c>
      <c r="E195" s="40" t="str">
        <f>VLOOKUP(D195,Справочник_товары[],2)</f>
        <v>Багет</v>
      </c>
      <c r="F195" s="39">
        <v>6</v>
      </c>
      <c r="G195" s="39">
        <f t="shared" si="5"/>
        <v>240</v>
      </c>
      <c r="H195" s="41">
        <f t="shared" si="4"/>
        <v>1440</v>
      </c>
    </row>
    <row r="196" spans="3:8" ht="18.75">
      <c r="C196" s="38">
        <v>44623</v>
      </c>
      <c r="D196" s="39">
        <v>2</v>
      </c>
      <c r="E196" s="40" t="str">
        <f>VLOOKUP(D196,Справочник_товары[],2)</f>
        <v>Багет</v>
      </c>
      <c r="F196" s="39">
        <v>2</v>
      </c>
      <c r="G196" s="39">
        <f t="shared" si="5"/>
        <v>240</v>
      </c>
      <c r="H196" s="41">
        <f t="shared" si="4"/>
        <v>480</v>
      </c>
    </row>
    <row r="197" spans="3:8" ht="18.75">
      <c r="C197" s="38">
        <v>44624</v>
      </c>
      <c r="D197" s="39">
        <v>2</v>
      </c>
      <c r="E197" s="40" t="str">
        <f>VLOOKUP(D197,Справочник_товары[],2)</f>
        <v>Багет</v>
      </c>
      <c r="F197" s="39">
        <v>2</v>
      </c>
      <c r="G197" s="39">
        <f t="shared" si="5"/>
        <v>240</v>
      </c>
      <c r="H197" s="41">
        <f t="shared" si="4"/>
        <v>480</v>
      </c>
    </row>
    <row r="198" spans="3:8" ht="18.75">
      <c r="C198" s="38">
        <v>44625</v>
      </c>
      <c r="D198" s="39">
        <v>2</v>
      </c>
      <c r="E198" s="40" t="str">
        <f>VLOOKUP(D198,Справочник_товары[],2)</f>
        <v>Багет</v>
      </c>
      <c r="F198" s="39">
        <v>5</v>
      </c>
      <c r="G198" s="39">
        <f t="shared" si="5"/>
        <v>240</v>
      </c>
      <c r="H198" s="41">
        <f t="shared" si="4"/>
        <v>1200</v>
      </c>
    </row>
    <row r="199" spans="3:8" ht="18.75">
      <c r="C199" s="38">
        <v>44626</v>
      </c>
      <c r="D199" s="39">
        <v>2</v>
      </c>
      <c r="E199" s="40" t="str">
        <f>VLOOKUP(D199,Справочник_товары[],2)</f>
        <v>Багет</v>
      </c>
      <c r="F199" s="39">
        <v>3</v>
      </c>
      <c r="G199" s="39">
        <f t="shared" si="5"/>
        <v>240</v>
      </c>
      <c r="H199" s="41">
        <f t="shared" si="4"/>
        <v>720</v>
      </c>
    </row>
    <row r="200" spans="3:8" ht="18.75">
      <c r="C200" s="38">
        <v>44627</v>
      </c>
      <c r="D200" s="39">
        <v>2</v>
      </c>
      <c r="E200" s="40" t="str">
        <f>VLOOKUP(D200,Справочник_товары[],2)</f>
        <v>Багет</v>
      </c>
      <c r="F200" s="39">
        <v>9</v>
      </c>
      <c r="G200" s="39">
        <f t="shared" si="5"/>
        <v>240</v>
      </c>
      <c r="H200" s="41">
        <f t="shared" si="4"/>
        <v>2160</v>
      </c>
    </row>
    <row r="201" spans="3:8" ht="18.75">
      <c r="C201" s="38">
        <v>44628</v>
      </c>
      <c r="D201" s="39">
        <v>2</v>
      </c>
      <c r="E201" s="40" t="str">
        <f>VLOOKUP(D201,Справочник_товары[],2)</f>
        <v>Багет</v>
      </c>
      <c r="F201" s="39">
        <v>4</v>
      </c>
      <c r="G201" s="39">
        <f t="shared" si="5"/>
        <v>240</v>
      </c>
      <c r="H201" s="41">
        <f t="shared" si="4"/>
        <v>960</v>
      </c>
    </row>
    <row r="202" spans="3:8" ht="18.75">
      <c r="C202" s="38">
        <v>44629</v>
      </c>
      <c r="D202" s="39">
        <v>2</v>
      </c>
      <c r="E202" s="40" t="str">
        <f>VLOOKUP(D202,Справочник_товары[],2)</f>
        <v>Багет</v>
      </c>
      <c r="F202" s="39">
        <v>4</v>
      </c>
      <c r="G202" s="39">
        <f t="shared" si="5"/>
        <v>240</v>
      </c>
      <c r="H202" s="41">
        <f t="shared" si="4"/>
        <v>960</v>
      </c>
    </row>
    <row r="203" spans="3:8" ht="18.75">
      <c r="C203" s="38">
        <v>44630</v>
      </c>
      <c r="D203" s="39">
        <v>2</v>
      </c>
      <c r="E203" s="40" t="str">
        <f>VLOOKUP(D203,Справочник_товары[],2)</f>
        <v>Багет</v>
      </c>
      <c r="F203" s="39">
        <v>3</v>
      </c>
      <c r="G203" s="39">
        <f t="shared" si="5"/>
        <v>240</v>
      </c>
      <c r="H203" s="41">
        <f t="shared" si="4"/>
        <v>720</v>
      </c>
    </row>
    <row r="204" spans="3:8" ht="18.75">
      <c r="C204" s="38">
        <v>44631</v>
      </c>
      <c r="D204" s="39">
        <v>2</v>
      </c>
      <c r="E204" s="40" t="str">
        <f>VLOOKUP(D204,Справочник_товары[],2)</f>
        <v>Багет</v>
      </c>
      <c r="F204" s="39">
        <v>10</v>
      </c>
      <c r="G204" s="39">
        <f t="shared" si="5"/>
        <v>240</v>
      </c>
      <c r="H204" s="41">
        <f t="shared" si="4"/>
        <v>2400</v>
      </c>
    </row>
    <row r="205" spans="3:8" ht="18.75">
      <c r="C205" s="38">
        <v>44632</v>
      </c>
      <c r="D205" s="39">
        <v>2</v>
      </c>
      <c r="E205" s="40" t="str">
        <f>VLOOKUP(D205,Справочник_товары[],2)</f>
        <v>Багет</v>
      </c>
      <c r="F205" s="39">
        <v>4</v>
      </c>
      <c r="G205" s="39">
        <f t="shared" si="5"/>
        <v>240</v>
      </c>
      <c r="H205" s="41">
        <f t="shared" ref="H205:H268" si="6">F205*G205</f>
        <v>960</v>
      </c>
    </row>
    <row r="206" spans="3:8" ht="18.75">
      <c r="C206" s="38">
        <v>44633</v>
      </c>
      <c r="D206" s="39">
        <v>2</v>
      </c>
      <c r="E206" s="40" t="str">
        <f>VLOOKUP(D206,Справочник_товары[],2)</f>
        <v>Багет</v>
      </c>
      <c r="F206" s="39">
        <v>2</v>
      </c>
      <c r="G206" s="39">
        <f t="shared" ref="G206:G269" si="7" xml:space="preserve"> VLOOKUP(D206, абу,4) * (1 + VLOOKUP(D206, абу,5))</f>
        <v>240</v>
      </c>
      <c r="H206" s="41">
        <f t="shared" si="6"/>
        <v>480</v>
      </c>
    </row>
    <row r="207" spans="3:8" ht="18.75">
      <c r="C207" s="38">
        <v>44634</v>
      </c>
      <c r="D207" s="39">
        <v>2</v>
      </c>
      <c r="E207" s="40" t="str">
        <f>VLOOKUP(D207,Справочник_товары[],2)</f>
        <v>Багет</v>
      </c>
      <c r="F207" s="39">
        <v>2</v>
      </c>
      <c r="G207" s="39">
        <f t="shared" si="7"/>
        <v>240</v>
      </c>
      <c r="H207" s="41">
        <f t="shared" si="6"/>
        <v>480</v>
      </c>
    </row>
    <row r="208" spans="3:8" ht="18.75">
      <c r="C208" s="38">
        <v>44635</v>
      </c>
      <c r="D208" s="39">
        <v>2</v>
      </c>
      <c r="E208" s="40" t="str">
        <f>VLOOKUP(D208,Справочник_товары[],2)</f>
        <v>Багет</v>
      </c>
      <c r="F208" s="39">
        <v>4</v>
      </c>
      <c r="G208" s="39">
        <f t="shared" si="7"/>
        <v>240</v>
      </c>
      <c r="H208" s="41">
        <f t="shared" si="6"/>
        <v>960</v>
      </c>
    </row>
    <row r="209" spans="3:8" ht="18.75">
      <c r="C209" s="38">
        <v>44636</v>
      </c>
      <c r="D209" s="39">
        <v>2</v>
      </c>
      <c r="E209" s="40" t="str">
        <f>VLOOKUP(D209,Справочник_товары[],2)</f>
        <v>Багет</v>
      </c>
      <c r="F209" s="39">
        <v>10</v>
      </c>
      <c r="G209" s="39">
        <f t="shared" si="7"/>
        <v>240</v>
      </c>
      <c r="H209" s="41">
        <f t="shared" si="6"/>
        <v>2400</v>
      </c>
    </row>
    <row r="210" spans="3:8" ht="18.75">
      <c r="C210" s="38">
        <v>44637</v>
      </c>
      <c r="D210" s="39">
        <v>2</v>
      </c>
      <c r="E210" s="40" t="str">
        <f>VLOOKUP(D210,Справочник_товары[],2)</f>
        <v>Багет</v>
      </c>
      <c r="F210" s="39">
        <v>1</v>
      </c>
      <c r="G210" s="39">
        <f t="shared" si="7"/>
        <v>240</v>
      </c>
      <c r="H210" s="41">
        <f t="shared" si="6"/>
        <v>240</v>
      </c>
    </row>
    <row r="211" spans="3:8" ht="18.75">
      <c r="C211" s="38">
        <v>44638</v>
      </c>
      <c r="D211" s="39">
        <v>2</v>
      </c>
      <c r="E211" s="40" t="str">
        <f>VLOOKUP(D211,Справочник_товары[],2)</f>
        <v>Багет</v>
      </c>
      <c r="F211" s="39">
        <v>7</v>
      </c>
      <c r="G211" s="39">
        <f t="shared" si="7"/>
        <v>240</v>
      </c>
      <c r="H211" s="41">
        <f t="shared" si="6"/>
        <v>1680</v>
      </c>
    </row>
    <row r="212" spans="3:8" ht="18.75">
      <c r="C212" s="38">
        <v>44639</v>
      </c>
      <c r="D212" s="39">
        <v>2</v>
      </c>
      <c r="E212" s="40" t="str">
        <f>VLOOKUP(D212,Справочник_товары[],2)</f>
        <v>Багет</v>
      </c>
      <c r="F212" s="39">
        <v>5</v>
      </c>
      <c r="G212" s="39">
        <f t="shared" si="7"/>
        <v>240</v>
      </c>
      <c r="H212" s="41">
        <f t="shared" si="6"/>
        <v>1200</v>
      </c>
    </row>
    <row r="213" spans="3:8" ht="18.75">
      <c r="C213" s="38">
        <v>44640</v>
      </c>
      <c r="D213" s="39">
        <v>2</v>
      </c>
      <c r="E213" s="40" t="str">
        <f>VLOOKUP(D213,Справочник_товары[],2)</f>
        <v>Багет</v>
      </c>
      <c r="F213" s="39">
        <v>8</v>
      </c>
      <c r="G213" s="39">
        <f t="shared" si="7"/>
        <v>240</v>
      </c>
      <c r="H213" s="41">
        <f t="shared" si="6"/>
        <v>1920</v>
      </c>
    </row>
    <row r="214" spans="3:8" ht="18.75">
      <c r="C214" s="38">
        <v>44641</v>
      </c>
      <c r="D214" s="39">
        <v>2</v>
      </c>
      <c r="E214" s="40" t="str">
        <f>VLOOKUP(D214,Справочник_товары[],2)</f>
        <v>Багет</v>
      </c>
      <c r="F214" s="39">
        <v>4</v>
      </c>
      <c r="G214" s="39">
        <f t="shared" si="7"/>
        <v>240</v>
      </c>
      <c r="H214" s="41">
        <f t="shared" si="6"/>
        <v>960</v>
      </c>
    </row>
    <row r="215" spans="3:8" ht="18.75">
      <c r="C215" s="38">
        <v>44642</v>
      </c>
      <c r="D215" s="39">
        <v>2</v>
      </c>
      <c r="E215" s="40" t="str">
        <f>VLOOKUP(D215,Справочник_товары[],2)</f>
        <v>Багет</v>
      </c>
      <c r="F215" s="39">
        <v>7</v>
      </c>
      <c r="G215" s="39">
        <f t="shared" si="7"/>
        <v>240</v>
      </c>
      <c r="H215" s="41">
        <f t="shared" si="6"/>
        <v>1680</v>
      </c>
    </row>
    <row r="216" spans="3:8" ht="18.75">
      <c r="C216" s="38">
        <v>44643</v>
      </c>
      <c r="D216" s="39">
        <v>2</v>
      </c>
      <c r="E216" s="40" t="str">
        <f>VLOOKUP(D216,Справочник_товары[],2)</f>
        <v>Багет</v>
      </c>
      <c r="F216" s="39">
        <v>9</v>
      </c>
      <c r="G216" s="39">
        <f t="shared" si="7"/>
        <v>240</v>
      </c>
      <c r="H216" s="41">
        <f t="shared" si="6"/>
        <v>2160</v>
      </c>
    </row>
    <row r="217" spans="3:8" ht="18.75">
      <c r="C217" s="38">
        <v>44644</v>
      </c>
      <c r="D217" s="39">
        <v>2</v>
      </c>
      <c r="E217" s="40" t="str">
        <f>VLOOKUP(D217,Справочник_товары[],2)</f>
        <v>Багет</v>
      </c>
      <c r="F217" s="39">
        <v>5</v>
      </c>
      <c r="G217" s="39">
        <f t="shared" si="7"/>
        <v>240</v>
      </c>
      <c r="H217" s="41">
        <f t="shared" si="6"/>
        <v>1200</v>
      </c>
    </row>
    <row r="218" spans="3:8" ht="18.75">
      <c r="C218" s="38">
        <v>44645</v>
      </c>
      <c r="D218" s="39">
        <v>2</v>
      </c>
      <c r="E218" s="40" t="str">
        <f>VLOOKUP(D218,Справочник_товары[],2)</f>
        <v>Багет</v>
      </c>
      <c r="F218" s="39">
        <v>9</v>
      </c>
      <c r="G218" s="39">
        <f t="shared" si="7"/>
        <v>240</v>
      </c>
      <c r="H218" s="41">
        <f t="shared" si="6"/>
        <v>2160</v>
      </c>
    </row>
    <row r="219" spans="3:8" ht="18.75">
      <c r="C219" s="38">
        <v>44646</v>
      </c>
      <c r="D219" s="39">
        <v>2</v>
      </c>
      <c r="E219" s="40" t="str">
        <f>VLOOKUP(D219,Справочник_товары[],2)</f>
        <v>Багет</v>
      </c>
      <c r="F219" s="39">
        <v>2</v>
      </c>
      <c r="G219" s="39">
        <f t="shared" si="7"/>
        <v>240</v>
      </c>
      <c r="H219" s="41">
        <f t="shared" si="6"/>
        <v>480</v>
      </c>
    </row>
    <row r="220" spans="3:8" ht="18.75">
      <c r="C220" s="38">
        <v>44647</v>
      </c>
      <c r="D220" s="39">
        <v>2</v>
      </c>
      <c r="E220" s="40" t="str">
        <f>VLOOKUP(D220,Справочник_товары[],2)</f>
        <v>Багет</v>
      </c>
      <c r="F220" s="39">
        <v>5</v>
      </c>
      <c r="G220" s="39">
        <f t="shared" si="7"/>
        <v>240</v>
      </c>
      <c r="H220" s="41">
        <f t="shared" si="6"/>
        <v>1200</v>
      </c>
    </row>
    <row r="221" spans="3:8" ht="18.75">
      <c r="C221" s="38">
        <v>44648</v>
      </c>
      <c r="D221" s="39">
        <v>2</v>
      </c>
      <c r="E221" s="40" t="str">
        <f>VLOOKUP(D221,Справочник_товары[],2)</f>
        <v>Багет</v>
      </c>
      <c r="F221" s="39">
        <v>1</v>
      </c>
      <c r="G221" s="39">
        <f t="shared" si="7"/>
        <v>240</v>
      </c>
      <c r="H221" s="41">
        <f t="shared" si="6"/>
        <v>240</v>
      </c>
    </row>
    <row r="222" spans="3:8" ht="18.75">
      <c r="C222" s="38">
        <v>44649</v>
      </c>
      <c r="D222" s="39">
        <v>2</v>
      </c>
      <c r="E222" s="40" t="str">
        <f>VLOOKUP(D222,Справочник_товары[],2)</f>
        <v>Багет</v>
      </c>
      <c r="F222" s="39">
        <v>6</v>
      </c>
      <c r="G222" s="39">
        <f t="shared" si="7"/>
        <v>240</v>
      </c>
      <c r="H222" s="41">
        <f t="shared" si="6"/>
        <v>1440</v>
      </c>
    </row>
    <row r="223" spans="3:8" ht="18.75">
      <c r="C223" s="38">
        <v>44650</v>
      </c>
      <c r="D223" s="39">
        <v>2</v>
      </c>
      <c r="E223" s="40" t="str">
        <f>VLOOKUP(D223,Справочник_товары[],2)</f>
        <v>Багет</v>
      </c>
      <c r="F223" s="39">
        <v>3</v>
      </c>
      <c r="G223" s="39">
        <f t="shared" si="7"/>
        <v>240</v>
      </c>
      <c r="H223" s="41">
        <f t="shared" si="6"/>
        <v>720</v>
      </c>
    </row>
    <row r="224" spans="3:8" ht="18.75">
      <c r="C224" s="38">
        <v>44651</v>
      </c>
      <c r="D224" s="39">
        <v>2</v>
      </c>
      <c r="E224" s="40" t="str">
        <f>VLOOKUP(D224,Справочник_товары[],2)</f>
        <v>Багет</v>
      </c>
      <c r="F224" s="39">
        <v>5</v>
      </c>
      <c r="G224" s="39">
        <f t="shared" si="7"/>
        <v>240</v>
      </c>
      <c r="H224" s="41">
        <f t="shared" si="6"/>
        <v>1200</v>
      </c>
    </row>
    <row r="225" spans="3:8" ht="18.75">
      <c r="C225" s="38">
        <v>44652</v>
      </c>
      <c r="D225" s="39">
        <v>2</v>
      </c>
      <c r="E225" s="40" t="str">
        <f>VLOOKUP(D225,Справочник_товары[],2)</f>
        <v>Багет</v>
      </c>
      <c r="F225" s="39">
        <v>4</v>
      </c>
      <c r="G225" s="39">
        <f t="shared" si="7"/>
        <v>240</v>
      </c>
      <c r="H225" s="41">
        <f t="shared" si="6"/>
        <v>960</v>
      </c>
    </row>
    <row r="226" spans="3:8" ht="18.75">
      <c r="C226" s="38">
        <v>44653</v>
      </c>
      <c r="D226" s="39">
        <v>2</v>
      </c>
      <c r="E226" s="40" t="str">
        <f>VLOOKUP(D226,Справочник_товары[],2)</f>
        <v>Багет</v>
      </c>
      <c r="F226" s="39">
        <v>4</v>
      </c>
      <c r="G226" s="39">
        <f t="shared" si="7"/>
        <v>240</v>
      </c>
      <c r="H226" s="41">
        <f t="shared" si="6"/>
        <v>960</v>
      </c>
    </row>
    <row r="227" spans="3:8" ht="18.75">
      <c r="C227" s="38">
        <v>44654</v>
      </c>
      <c r="D227" s="39">
        <v>2</v>
      </c>
      <c r="E227" s="40" t="str">
        <f>VLOOKUP(D227,Справочник_товары[],2)</f>
        <v>Багет</v>
      </c>
      <c r="F227" s="39">
        <v>6</v>
      </c>
      <c r="G227" s="39">
        <f t="shared" si="7"/>
        <v>240</v>
      </c>
      <c r="H227" s="41">
        <f t="shared" si="6"/>
        <v>1440</v>
      </c>
    </row>
    <row r="228" spans="3:8" ht="18.75">
      <c r="C228" s="38">
        <v>44655</v>
      </c>
      <c r="D228" s="39">
        <v>2</v>
      </c>
      <c r="E228" s="40" t="str">
        <f>VLOOKUP(D228,Справочник_товары[],2)</f>
        <v>Багет</v>
      </c>
      <c r="F228" s="39">
        <v>10</v>
      </c>
      <c r="G228" s="39">
        <f t="shared" si="7"/>
        <v>240</v>
      </c>
      <c r="H228" s="41">
        <f t="shared" si="6"/>
        <v>2400</v>
      </c>
    </row>
    <row r="229" spans="3:8" ht="18.75">
      <c r="C229" s="38">
        <v>44656</v>
      </c>
      <c r="D229" s="39">
        <v>2</v>
      </c>
      <c r="E229" s="40" t="str">
        <f>VLOOKUP(D229,Справочник_товары[],2)</f>
        <v>Багет</v>
      </c>
      <c r="F229" s="39">
        <v>7</v>
      </c>
      <c r="G229" s="39">
        <f t="shared" si="7"/>
        <v>240</v>
      </c>
      <c r="H229" s="41">
        <f t="shared" si="6"/>
        <v>1680</v>
      </c>
    </row>
    <row r="230" spans="3:8" ht="18.75">
      <c r="C230" s="38">
        <v>44657</v>
      </c>
      <c r="D230" s="39">
        <v>2</v>
      </c>
      <c r="E230" s="40" t="str">
        <f>VLOOKUP(D230,Справочник_товары[],2)</f>
        <v>Багет</v>
      </c>
      <c r="F230" s="39">
        <v>1</v>
      </c>
      <c r="G230" s="39">
        <f t="shared" si="7"/>
        <v>240</v>
      </c>
      <c r="H230" s="41">
        <f t="shared" si="6"/>
        <v>240</v>
      </c>
    </row>
    <row r="231" spans="3:8" ht="18.75">
      <c r="C231" s="38">
        <v>44658</v>
      </c>
      <c r="D231" s="39">
        <v>2</v>
      </c>
      <c r="E231" s="40" t="str">
        <f>VLOOKUP(D231,Справочник_товары[],2)</f>
        <v>Багет</v>
      </c>
      <c r="F231" s="39">
        <v>7</v>
      </c>
      <c r="G231" s="39">
        <f t="shared" si="7"/>
        <v>240</v>
      </c>
      <c r="H231" s="41">
        <f t="shared" si="6"/>
        <v>1680</v>
      </c>
    </row>
    <row r="232" spans="3:8" ht="18.75">
      <c r="C232" s="38">
        <v>44659</v>
      </c>
      <c r="D232" s="39">
        <v>2</v>
      </c>
      <c r="E232" s="40" t="str">
        <f>VLOOKUP(D232,Справочник_товары[],2)</f>
        <v>Багет</v>
      </c>
      <c r="F232" s="39">
        <v>5</v>
      </c>
      <c r="G232" s="39">
        <f t="shared" si="7"/>
        <v>240</v>
      </c>
      <c r="H232" s="41">
        <f t="shared" si="6"/>
        <v>1200</v>
      </c>
    </row>
    <row r="233" spans="3:8" ht="18.75">
      <c r="C233" s="38">
        <v>44660</v>
      </c>
      <c r="D233" s="39">
        <v>2</v>
      </c>
      <c r="E233" s="40" t="str">
        <f>VLOOKUP(D233,Справочник_товары[],2)</f>
        <v>Багет</v>
      </c>
      <c r="F233" s="39">
        <v>5</v>
      </c>
      <c r="G233" s="39">
        <f t="shared" si="7"/>
        <v>240</v>
      </c>
      <c r="H233" s="41">
        <f t="shared" si="6"/>
        <v>1200</v>
      </c>
    </row>
    <row r="234" spans="3:8" ht="18.75">
      <c r="C234" s="38">
        <v>44661</v>
      </c>
      <c r="D234" s="39">
        <v>2</v>
      </c>
      <c r="E234" s="40" t="str">
        <f>VLOOKUP(D234,Справочник_товары[],2)</f>
        <v>Багет</v>
      </c>
      <c r="F234" s="39">
        <v>10</v>
      </c>
      <c r="G234" s="39">
        <f t="shared" si="7"/>
        <v>240</v>
      </c>
      <c r="H234" s="41">
        <f t="shared" si="6"/>
        <v>2400</v>
      </c>
    </row>
    <row r="235" spans="3:8" ht="18.75">
      <c r="C235" s="38">
        <v>44662</v>
      </c>
      <c r="D235" s="39">
        <v>2</v>
      </c>
      <c r="E235" s="40" t="str">
        <f>VLOOKUP(D235,Справочник_товары[],2)</f>
        <v>Багет</v>
      </c>
      <c r="F235" s="39">
        <v>1</v>
      </c>
      <c r="G235" s="39">
        <f t="shared" si="7"/>
        <v>240</v>
      </c>
      <c r="H235" s="41">
        <f t="shared" si="6"/>
        <v>240</v>
      </c>
    </row>
    <row r="236" spans="3:8" ht="18.75">
      <c r="C236" s="38">
        <v>44663</v>
      </c>
      <c r="D236" s="39">
        <v>2</v>
      </c>
      <c r="E236" s="40" t="str">
        <f>VLOOKUP(D236,Справочник_товары[],2)</f>
        <v>Багет</v>
      </c>
      <c r="F236" s="39">
        <v>1</v>
      </c>
      <c r="G236" s="39">
        <f t="shared" si="7"/>
        <v>240</v>
      </c>
      <c r="H236" s="41">
        <f t="shared" si="6"/>
        <v>240</v>
      </c>
    </row>
    <row r="237" spans="3:8" ht="18.75">
      <c r="C237" s="38">
        <v>44664</v>
      </c>
      <c r="D237" s="39">
        <v>2</v>
      </c>
      <c r="E237" s="40" t="str">
        <f>VLOOKUP(D237,Справочник_товары[],2)</f>
        <v>Багет</v>
      </c>
      <c r="F237" s="39">
        <v>2</v>
      </c>
      <c r="G237" s="39">
        <f t="shared" si="7"/>
        <v>240</v>
      </c>
      <c r="H237" s="41">
        <f t="shared" si="6"/>
        <v>480</v>
      </c>
    </row>
    <row r="238" spans="3:8" ht="18.75">
      <c r="C238" s="38">
        <v>44665</v>
      </c>
      <c r="D238" s="39">
        <v>2</v>
      </c>
      <c r="E238" s="40" t="str">
        <f>VLOOKUP(D238,Справочник_товары[],2)</f>
        <v>Багет</v>
      </c>
      <c r="F238" s="39">
        <v>9</v>
      </c>
      <c r="G238" s="39">
        <f t="shared" si="7"/>
        <v>240</v>
      </c>
      <c r="H238" s="41">
        <f t="shared" si="6"/>
        <v>2160</v>
      </c>
    </row>
    <row r="239" spans="3:8" ht="18.75">
      <c r="C239" s="38">
        <v>44666</v>
      </c>
      <c r="D239" s="39">
        <v>2</v>
      </c>
      <c r="E239" s="40" t="str">
        <f>VLOOKUP(D239,Справочник_товары[],2)</f>
        <v>Багет</v>
      </c>
      <c r="F239" s="39">
        <v>3</v>
      </c>
      <c r="G239" s="39">
        <f t="shared" si="7"/>
        <v>240</v>
      </c>
      <c r="H239" s="41">
        <f t="shared" si="6"/>
        <v>720</v>
      </c>
    </row>
    <row r="240" spans="3:8" ht="18.75">
      <c r="C240" s="38">
        <v>44667</v>
      </c>
      <c r="D240" s="39">
        <v>2</v>
      </c>
      <c r="E240" s="40" t="str">
        <f>VLOOKUP(D240,Справочник_товары[],2)</f>
        <v>Багет</v>
      </c>
      <c r="F240" s="39">
        <v>8</v>
      </c>
      <c r="G240" s="39">
        <f t="shared" si="7"/>
        <v>240</v>
      </c>
      <c r="H240" s="41">
        <f t="shared" si="6"/>
        <v>1920</v>
      </c>
    </row>
    <row r="241" spans="3:8" ht="18.75">
      <c r="C241" s="38">
        <v>44668</v>
      </c>
      <c r="D241" s="39">
        <v>2</v>
      </c>
      <c r="E241" s="40" t="str">
        <f>VLOOKUP(D241,Справочник_товары[],2)</f>
        <v>Багет</v>
      </c>
      <c r="F241" s="39">
        <v>2</v>
      </c>
      <c r="G241" s="39">
        <f t="shared" si="7"/>
        <v>240</v>
      </c>
      <c r="H241" s="41">
        <f t="shared" si="6"/>
        <v>480</v>
      </c>
    </row>
    <row r="242" spans="3:8" ht="18.75">
      <c r="C242" s="38">
        <v>44669</v>
      </c>
      <c r="D242" s="39">
        <v>2</v>
      </c>
      <c r="E242" s="40" t="str">
        <f>VLOOKUP(D242,Справочник_товары[],2)</f>
        <v>Багет</v>
      </c>
      <c r="F242" s="39">
        <v>4</v>
      </c>
      <c r="G242" s="39">
        <f t="shared" si="7"/>
        <v>240</v>
      </c>
      <c r="H242" s="41">
        <f t="shared" si="6"/>
        <v>960</v>
      </c>
    </row>
    <row r="243" spans="3:8" ht="18.75">
      <c r="C243" s="38">
        <v>44670</v>
      </c>
      <c r="D243" s="39">
        <v>2</v>
      </c>
      <c r="E243" s="40" t="str">
        <f>VLOOKUP(D243,Справочник_товары[],2)</f>
        <v>Багет</v>
      </c>
      <c r="F243" s="39">
        <v>1</v>
      </c>
      <c r="G243" s="39">
        <f t="shared" si="7"/>
        <v>240</v>
      </c>
      <c r="H243" s="41">
        <f t="shared" si="6"/>
        <v>240</v>
      </c>
    </row>
    <row r="244" spans="3:8" ht="18.75">
      <c r="C244" s="38">
        <v>44671</v>
      </c>
      <c r="D244" s="39">
        <v>2</v>
      </c>
      <c r="E244" s="40" t="str">
        <f>VLOOKUP(D244,Справочник_товары[],2)</f>
        <v>Багет</v>
      </c>
      <c r="F244" s="39">
        <v>1</v>
      </c>
      <c r="G244" s="39">
        <f t="shared" si="7"/>
        <v>240</v>
      </c>
      <c r="H244" s="41">
        <f t="shared" si="6"/>
        <v>240</v>
      </c>
    </row>
    <row r="245" spans="3:8" ht="18.75">
      <c r="C245" s="38">
        <v>44672</v>
      </c>
      <c r="D245" s="39">
        <v>2</v>
      </c>
      <c r="E245" s="40" t="str">
        <f>VLOOKUP(D245,Справочник_товары[],2)</f>
        <v>Багет</v>
      </c>
      <c r="F245" s="39">
        <v>8</v>
      </c>
      <c r="G245" s="39">
        <f t="shared" si="7"/>
        <v>240</v>
      </c>
      <c r="H245" s="41">
        <f t="shared" si="6"/>
        <v>1920</v>
      </c>
    </row>
    <row r="246" spans="3:8" ht="18.75">
      <c r="C246" s="38">
        <v>44673</v>
      </c>
      <c r="D246" s="39">
        <v>2</v>
      </c>
      <c r="E246" s="40" t="str">
        <f>VLOOKUP(D246,Справочник_товары[],2)</f>
        <v>Багет</v>
      </c>
      <c r="F246" s="39">
        <v>4</v>
      </c>
      <c r="G246" s="39">
        <f t="shared" si="7"/>
        <v>240</v>
      </c>
      <c r="H246" s="41">
        <f t="shared" si="6"/>
        <v>960</v>
      </c>
    </row>
    <row r="247" spans="3:8" ht="18.75">
      <c r="C247" s="38">
        <v>44674</v>
      </c>
      <c r="D247" s="39">
        <v>2</v>
      </c>
      <c r="E247" s="40" t="str">
        <f>VLOOKUP(D247,Справочник_товары[],2)</f>
        <v>Багет</v>
      </c>
      <c r="F247" s="39">
        <v>9</v>
      </c>
      <c r="G247" s="39">
        <f t="shared" si="7"/>
        <v>240</v>
      </c>
      <c r="H247" s="41">
        <f t="shared" si="6"/>
        <v>2160</v>
      </c>
    </row>
    <row r="248" spans="3:8" ht="18.75">
      <c r="C248" s="38">
        <v>44675</v>
      </c>
      <c r="D248" s="39">
        <v>2</v>
      </c>
      <c r="E248" s="40" t="str">
        <f>VLOOKUP(D248,Справочник_товары[],2)</f>
        <v>Багет</v>
      </c>
      <c r="F248" s="39">
        <v>3</v>
      </c>
      <c r="G248" s="39">
        <f t="shared" si="7"/>
        <v>240</v>
      </c>
      <c r="H248" s="41">
        <f t="shared" si="6"/>
        <v>720</v>
      </c>
    </row>
    <row r="249" spans="3:8" ht="18.75">
      <c r="C249" s="38">
        <v>44676</v>
      </c>
      <c r="D249" s="39">
        <v>2</v>
      </c>
      <c r="E249" s="40" t="str">
        <f>VLOOKUP(D249,Справочник_товары[],2)</f>
        <v>Багет</v>
      </c>
      <c r="F249" s="39">
        <v>6</v>
      </c>
      <c r="G249" s="39">
        <f t="shared" si="7"/>
        <v>240</v>
      </c>
      <c r="H249" s="41">
        <f t="shared" si="6"/>
        <v>1440</v>
      </c>
    </row>
    <row r="250" spans="3:8" ht="18.75">
      <c r="C250" s="38">
        <v>44677</v>
      </c>
      <c r="D250" s="39">
        <v>2</v>
      </c>
      <c r="E250" s="40" t="str">
        <f>VLOOKUP(D250,Справочник_товары[],2)</f>
        <v>Багет</v>
      </c>
      <c r="F250" s="39">
        <v>5</v>
      </c>
      <c r="G250" s="39">
        <f t="shared" si="7"/>
        <v>240</v>
      </c>
      <c r="H250" s="41">
        <f t="shared" si="6"/>
        <v>1200</v>
      </c>
    </row>
    <row r="251" spans="3:8" ht="18.75">
      <c r="C251" s="38">
        <v>44678</v>
      </c>
      <c r="D251" s="39">
        <v>2</v>
      </c>
      <c r="E251" s="40" t="str">
        <f>VLOOKUP(D251,Справочник_товары[],2)</f>
        <v>Багет</v>
      </c>
      <c r="F251" s="39">
        <v>8</v>
      </c>
      <c r="G251" s="39">
        <f t="shared" si="7"/>
        <v>240</v>
      </c>
      <c r="H251" s="41">
        <f t="shared" si="6"/>
        <v>1920</v>
      </c>
    </row>
    <row r="252" spans="3:8" ht="18.75">
      <c r="C252" s="38">
        <v>44679</v>
      </c>
      <c r="D252" s="39">
        <v>2</v>
      </c>
      <c r="E252" s="40" t="str">
        <f>VLOOKUP(D252,Справочник_товары[],2)</f>
        <v>Багет</v>
      </c>
      <c r="F252" s="39">
        <v>6</v>
      </c>
      <c r="G252" s="39">
        <f t="shared" si="7"/>
        <v>240</v>
      </c>
      <c r="H252" s="41">
        <f t="shared" si="6"/>
        <v>1440</v>
      </c>
    </row>
    <row r="253" spans="3:8" ht="18.75">
      <c r="C253" s="38">
        <v>44680</v>
      </c>
      <c r="D253" s="39">
        <v>1</v>
      </c>
      <c r="E253" s="40" t="str">
        <f>VLOOKUP(D253,Справочник_товары[],2)</f>
        <v>Хлеб "Бородинский"</v>
      </c>
      <c r="F253" s="39">
        <v>5</v>
      </c>
      <c r="G253" s="39">
        <f t="shared" si="7"/>
        <v>110.00000000000001</v>
      </c>
      <c r="H253" s="41">
        <f t="shared" si="6"/>
        <v>550.00000000000011</v>
      </c>
    </row>
    <row r="254" spans="3:8" ht="18.75">
      <c r="C254" s="38">
        <v>44681</v>
      </c>
      <c r="D254" s="39">
        <v>1</v>
      </c>
      <c r="E254" s="40" t="str">
        <f>VLOOKUP(D254,Справочник_товары[],2)</f>
        <v>Хлеб "Бородинский"</v>
      </c>
      <c r="F254" s="39">
        <v>6</v>
      </c>
      <c r="G254" s="39">
        <f t="shared" si="7"/>
        <v>110.00000000000001</v>
      </c>
      <c r="H254" s="41">
        <f t="shared" si="6"/>
        <v>660.00000000000011</v>
      </c>
    </row>
    <row r="255" spans="3:8" ht="18.75">
      <c r="C255" s="38">
        <v>44682</v>
      </c>
      <c r="D255" s="39">
        <v>1</v>
      </c>
      <c r="E255" s="40" t="str">
        <f>VLOOKUP(D255,Справочник_товары[],2)</f>
        <v>Хлеб "Бородинский"</v>
      </c>
      <c r="F255" s="39">
        <v>4</v>
      </c>
      <c r="G255" s="39">
        <f t="shared" si="7"/>
        <v>110.00000000000001</v>
      </c>
      <c r="H255" s="41">
        <f t="shared" si="6"/>
        <v>440.00000000000006</v>
      </c>
    </row>
    <row r="256" spans="3:8" ht="18.75">
      <c r="C256" s="38">
        <v>44683</v>
      </c>
      <c r="D256" s="39">
        <v>1</v>
      </c>
      <c r="E256" s="40" t="str">
        <f>VLOOKUP(D256,Справочник_товары[],2)</f>
        <v>Хлеб "Бородинский"</v>
      </c>
      <c r="F256" s="39">
        <v>1</v>
      </c>
      <c r="G256" s="39">
        <f t="shared" si="7"/>
        <v>110.00000000000001</v>
      </c>
      <c r="H256" s="41">
        <f t="shared" si="6"/>
        <v>110.00000000000001</v>
      </c>
    </row>
    <row r="257" spans="3:8" ht="18.75">
      <c r="C257" s="38">
        <v>44684</v>
      </c>
      <c r="D257" s="39">
        <v>1</v>
      </c>
      <c r="E257" s="40" t="str">
        <f>VLOOKUP(D257,Справочник_товары[],2)</f>
        <v>Хлеб "Бородинский"</v>
      </c>
      <c r="F257" s="39">
        <v>2</v>
      </c>
      <c r="G257" s="39">
        <f t="shared" si="7"/>
        <v>110.00000000000001</v>
      </c>
      <c r="H257" s="41">
        <f t="shared" si="6"/>
        <v>220.00000000000003</v>
      </c>
    </row>
    <row r="258" spans="3:8" ht="18.75">
      <c r="C258" s="38">
        <v>44685</v>
      </c>
      <c r="D258" s="39">
        <v>1</v>
      </c>
      <c r="E258" s="40" t="str">
        <f>VLOOKUP(D258,Справочник_товары[],2)</f>
        <v>Хлеб "Бородинский"</v>
      </c>
      <c r="F258" s="39">
        <v>6</v>
      </c>
      <c r="G258" s="39">
        <f t="shared" si="7"/>
        <v>110.00000000000001</v>
      </c>
      <c r="H258" s="41">
        <f t="shared" si="6"/>
        <v>660.00000000000011</v>
      </c>
    </row>
    <row r="259" spans="3:8" ht="18.75">
      <c r="C259" s="38">
        <v>44686</v>
      </c>
      <c r="D259" s="39">
        <v>1</v>
      </c>
      <c r="E259" s="40" t="str">
        <f>VLOOKUP(D259,Справочник_товары[],2)</f>
        <v>Хлеб "Бородинский"</v>
      </c>
      <c r="F259" s="39">
        <v>1</v>
      </c>
      <c r="G259" s="39">
        <f t="shared" si="7"/>
        <v>110.00000000000001</v>
      </c>
      <c r="H259" s="41">
        <f t="shared" si="6"/>
        <v>110.00000000000001</v>
      </c>
    </row>
    <row r="260" spans="3:8" ht="18.75">
      <c r="C260" s="38">
        <v>44687</v>
      </c>
      <c r="D260" s="39">
        <v>1</v>
      </c>
      <c r="E260" s="40" t="str">
        <f>VLOOKUP(D260,Справочник_товары[],2)</f>
        <v>Хлеб "Бородинский"</v>
      </c>
      <c r="F260" s="39">
        <v>5</v>
      </c>
      <c r="G260" s="39">
        <f t="shared" si="7"/>
        <v>110.00000000000001</v>
      </c>
      <c r="H260" s="41">
        <f t="shared" si="6"/>
        <v>550.00000000000011</v>
      </c>
    </row>
    <row r="261" spans="3:8" ht="18.75">
      <c r="C261" s="38">
        <v>44688</v>
      </c>
      <c r="D261" s="39">
        <v>1</v>
      </c>
      <c r="E261" s="40" t="str">
        <f>VLOOKUP(D261,Справочник_товары[],2)</f>
        <v>Хлеб "Бородинский"</v>
      </c>
      <c r="F261" s="39">
        <v>4</v>
      </c>
      <c r="G261" s="39">
        <f t="shared" si="7"/>
        <v>110.00000000000001</v>
      </c>
      <c r="H261" s="41">
        <f t="shared" si="6"/>
        <v>440.00000000000006</v>
      </c>
    </row>
    <row r="262" spans="3:8" ht="18.75">
      <c r="C262" s="38">
        <v>44689</v>
      </c>
      <c r="D262" s="39">
        <v>1</v>
      </c>
      <c r="E262" s="40" t="str">
        <f>VLOOKUP(D262,Справочник_товары[],2)</f>
        <v>Хлеб "Бородинский"</v>
      </c>
      <c r="F262" s="39">
        <v>7</v>
      </c>
      <c r="G262" s="39">
        <f t="shared" si="7"/>
        <v>110.00000000000001</v>
      </c>
      <c r="H262" s="41">
        <f t="shared" si="6"/>
        <v>770.00000000000011</v>
      </c>
    </row>
    <row r="263" spans="3:8" ht="18.75">
      <c r="C263" s="38">
        <v>44690</v>
      </c>
      <c r="D263" s="39">
        <v>1</v>
      </c>
      <c r="E263" s="40" t="str">
        <f>VLOOKUP(D263,Справочник_товары[],2)</f>
        <v>Хлеб "Бородинский"</v>
      </c>
      <c r="F263" s="39">
        <v>3</v>
      </c>
      <c r="G263" s="39">
        <f t="shared" si="7"/>
        <v>110.00000000000001</v>
      </c>
      <c r="H263" s="41">
        <f t="shared" si="6"/>
        <v>330.00000000000006</v>
      </c>
    </row>
    <row r="264" spans="3:8" ht="18.75">
      <c r="C264" s="38">
        <v>44691</v>
      </c>
      <c r="D264" s="39">
        <v>1</v>
      </c>
      <c r="E264" s="40" t="str">
        <f>VLOOKUP(D264,Справочник_товары[],2)</f>
        <v>Хлеб "Бородинский"</v>
      </c>
      <c r="F264" s="39">
        <v>3</v>
      </c>
      <c r="G264" s="39">
        <f t="shared" si="7"/>
        <v>110.00000000000001</v>
      </c>
      <c r="H264" s="41">
        <f t="shared" si="6"/>
        <v>330.00000000000006</v>
      </c>
    </row>
    <row r="265" spans="3:8" ht="18.75">
      <c r="C265" s="38">
        <v>44692</v>
      </c>
      <c r="D265" s="39">
        <v>1</v>
      </c>
      <c r="E265" s="40" t="str">
        <f>VLOOKUP(D265,Справочник_товары[],2)</f>
        <v>Хлеб "Бородинский"</v>
      </c>
      <c r="F265" s="39">
        <v>3</v>
      </c>
      <c r="G265" s="39">
        <f t="shared" si="7"/>
        <v>110.00000000000001</v>
      </c>
      <c r="H265" s="41">
        <f t="shared" si="6"/>
        <v>330.00000000000006</v>
      </c>
    </row>
    <row r="266" spans="3:8" ht="18.75">
      <c r="C266" s="38">
        <v>44693</v>
      </c>
      <c r="D266" s="39">
        <v>1</v>
      </c>
      <c r="E266" s="40" t="str">
        <f>VLOOKUP(D266,Справочник_товары[],2)</f>
        <v>Хлеб "Бородинский"</v>
      </c>
      <c r="F266" s="39">
        <v>1</v>
      </c>
      <c r="G266" s="39">
        <f t="shared" si="7"/>
        <v>110.00000000000001</v>
      </c>
      <c r="H266" s="41">
        <f t="shared" si="6"/>
        <v>110.00000000000001</v>
      </c>
    </row>
    <row r="267" spans="3:8" ht="18.75">
      <c r="C267" s="38">
        <v>44694</v>
      </c>
      <c r="D267" s="39">
        <v>1</v>
      </c>
      <c r="E267" s="40" t="str">
        <f>VLOOKUP(D267,Справочник_товары[],2)</f>
        <v>Хлеб "Бородинский"</v>
      </c>
      <c r="F267" s="39">
        <v>2</v>
      </c>
      <c r="G267" s="39">
        <f t="shared" si="7"/>
        <v>110.00000000000001</v>
      </c>
      <c r="H267" s="41">
        <f t="shared" si="6"/>
        <v>220.00000000000003</v>
      </c>
    </row>
    <row r="268" spans="3:8" ht="18.75">
      <c r="C268" s="38">
        <v>44695</v>
      </c>
      <c r="D268" s="39">
        <v>1</v>
      </c>
      <c r="E268" s="40" t="str">
        <f>VLOOKUP(D268,Справочник_товары[],2)</f>
        <v>Хлеб "Бородинский"</v>
      </c>
      <c r="F268" s="39">
        <v>9</v>
      </c>
      <c r="G268" s="39">
        <f t="shared" si="7"/>
        <v>110.00000000000001</v>
      </c>
      <c r="H268" s="41">
        <f t="shared" si="6"/>
        <v>990.00000000000011</v>
      </c>
    </row>
    <row r="269" spans="3:8" ht="18.75">
      <c r="C269" s="38">
        <v>44696</v>
      </c>
      <c r="D269" s="39">
        <v>1</v>
      </c>
      <c r="E269" s="40" t="str">
        <f>VLOOKUP(D269,Справочник_товары[],2)</f>
        <v>Хлеб "Бородинский"</v>
      </c>
      <c r="F269" s="39">
        <v>6</v>
      </c>
      <c r="G269" s="39">
        <f t="shared" si="7"/>
        <v>110.00000000000001</v>
      </c>
      <c r="H269" s="41">
        <f t="shared" ref="H269:H313" si="8">F269*G269</f>
        <v>660.00000000000011</v>
      </c>
    </row>
    <row r="270" spans="3:8" ht="18.75">
      <c r="C270" s="38">
        <v>44697</v>
      </c>
      <c r="D270" s="39">
        <v>1</v>
      </c>
      <c r="E270" s="40" t="str">
        <f>VLOOKUP(D270,Справочник_товары[],2)</f>
        <v>Хлеб "Бородинский"</v>
      </c>
      <c r="F270" s="39">
        <v>6</v>
      </c>
      <c r="G270" s="39">
        <f t="shared" ref="G270:G313" si="9" xml:space="preserve"> VLOOKUP(D270, абу,4) * (1 + VLOOKUP(D270, абу,5))</f>
        <v>110.00000000000001</v>
      </c>
      <c r="H270" s="41">
        <f t="shared" si="8"/>
        <v>660.00000000000011</v>
      </c>
    </row>
    <row r="271" spans="3:8" ht="18.75">
      <c r="C271" s="38">
        <v>44698</v>
      </c>
      <c r="D271" s="39">
        <v>1</v>
      </c>
      <c r="E271" s="40" t="str">
        <f>VLOOKUP(D271,Справочник_товары[],2)</f>
        <v>Хлеб "Бородинский"</v>
      </c>
      <c r="F271" s="39">
        <v>8</v>
      </c>
      <c r="G271" s="39">
        <f t="shared" si="9"/>
        <v>110.00000000000001</v>
      </c>
      <c r="H271" s="41">
        <f t="shared" si="8"/>
        <v>880.00000000000011</v>
      </c>
    </row>
    <row r="272" spans="3:8" ht="18.75">
      <c r="C272" s="38">
        <v>44699</v>
      </c>
      <c r="D272" s="39">
        <v>1</v>
      </c>
      <c r="E272" s="40" t="str">
        <f>VLOOKUP(D272,Справочник_товары[],2)</f>
        <v>Хлеб "Бородинский"</v>
      </c>
      <c r="F272" s="39">
        <v>3</v>
      </c>
      <c r="G272" s="39">
        <f t="shared" si="9"/>
        <v>110.00000000000001</v>
      </c>
      <c r="H272" s="41">
        <f t="shared" si="8"/>
        <v>330.00000000000006</v>
      </c>
    </row>
    <row r="273" spans="3:8" ht="18.75">
      <c r="C273" s="38">
        <v>44700</v>
      </c>
      <c r="D273" s="39">
        <v>1</v>
      </c>
      <c r="E273" s="40" t="str">
        <f>VLOOKUP(D273,Справочник_товары[],2)</f>
        <v>Хлеб "Бородинский"</v>
      </c>
      <c r="F273" s="39">
        <v>8</v>
      </c>
      <c r="G273" s="39">
        <f t="shared" si="9"/>
        <v>110.00000000000001</v>
      </c>
      <c r="H273" s="41">
        <f t="shared" si="8"/>
        <v>880.00000000000011</v>
      </c>
    </row>
    <row r="274" spans="3:8" ht="18.75">
      <c r="C274" s="38">
        <v>44701</v>
      </c>
      <c r="D274" s="39">
        <v>1</v>
      </c>
      <c r="E274" s="40" t="str">
        <f>VLOOKUP(D274,Справочник_товары[],2)</f>
        <v>Хлеб "Бородинский"</v>
      </c>
      <c r="F274" s="39">
        <v>4</v>
      </c>
      <c r="G274" s="39">
        <f t="shared" si="9"/>
        <v>110.00000000000001</v>
      </c>
      <c r="H274" s="41">
        <f t="shared" si="8"/>
        <v>440.00000000000006</v>
      </c>
    </row>
    <row r="275" spans="3:8" ht="18.75">
      <c r="C275" s="38">
        <v>44702</v>
      </c>
      <c r="D275" s="39">
        <v>1</v>
      </c>
      <c r="E275" s="40" t="str">
        <f>VLOOKUP(D275,Справочник_товары[],2)</f>
        <v>Хлеб "Бородинский"</v>
      </c>
      <c r="F275" s="39">
        <v>3</v>
      </c>
      <c r="G275" s="39">
        <f t="shared" si="9"/>
        <v>110.00000000000001</v>
      </c>
      <c r="H275" s="41">
        <f t="shared" si="8"/>
        <v>330.00000000000006</v>
      </c>
    </row>
    <row r="276" spans="3:8" ht="18.75">
      <c r="C276" s="38">
        <v>44703</v>
      </c>
      <c r="D276" s="39">
        <v>1</v>
      </c>
      <c r="E276" s="40" t="str">
        <f>VLOOKUP(D276,Справочник_товары[],2)</f>
        <v>Хлеб "Бородинский"</v>
      </c>
      <c r="F276" s="39">
        <v>7</v>
      </c>
      <c r="G276" s="39">
        <f t="shared" si="9"/>
        <v>110.00000000000001</v>
      </c>
      <c r="H276" s="41">
        <f t="shared" si="8"/>
        <v>770.00000000000011</v>
      </c>
    </row>
    <row r="277" spans="3:8" ht="18.75">
      <c r="C277" s="38">
        <v>44704</v>
      </c>
      <c r="D277" s="39">
        <v>1</v>
      </c>
      <c r="E277" s="40" t="str">
        <f>VLOOKUP(D277,Справочник_товары[],2)</f>
        <v>Хлеб "Бородинский"</v>
      </c>
      <c r="F277" s="39">
        <v>10</v>
      </c>
      <c r="G277" s="39">
        <f t="shared" si="9"/>
        <v>110.00000000000001</v>
      </c>
      <c r="H277" s="41">
        <f t="shared" si="8"/>
        <v>1100.0000000000002</v>
      </c>
    </row>
    <row r="278" spans="3:8" ht="18.75">
      <c r="C278" s="38">
        <v>44705</v>
      </c>
      <c r="D278" s="39">
        <v>1</v>
      </c>
      <c r="E278" s="40" t="str">
        <f>VLOOKUP(D278,Справочник_товары[],2)</f>
        <v>Хлеб "Бородинский"</v>
      </c>
      <c r="F278" s="39">
        <v>9</v>
      </c>
      <c r="G278" s="39">
        <f t="shared" si="9"/>
        <v>110.00000000000001</v>
      </c>
      <c r="H278" s="41">
        <f t="shared" si="8"/>
        <v>990.00000000000011</v>
      </c>
    </row>
    <row r="279" spans="3:8" ht="18.75">
      <c r="C279" s="38">
        <v>44706</v>
      </c>
      <c r="D279" s="39">
        <v>1</v>
      </c>
      <c r="E279" s="40" t="str">
        <f>VLOOKUP(D279,Справочник_товары[],2)</f>
        <v>Хлеб "Бородинский"</v>
      </c>
      <c r="F279" s="39">
        <v>10</v>
      </c>
      <c r="G279" s="39">
        <f t="shared" si="9"/>
        <v>110.00000000000001</v>
      </c>
      <c r="H279" s="41">
        <f t="shared" si="8"/>
        <v>1100.0000000000002</v>
      </c>
    </row>
    <row r="280" spans="3:8" ht="18.75">
      <c r="C280" s="38">
        <v>44707</v>
      </c>
      <c r="D280" s="39">
        <v>1</v>
      </c>
      <c r="E280" s="40" t="str">
        <f>VLOOKUP(D280,Справочник_товары[],2)</f>
        <v>Хлеб "Бородинский"</v>
      </c>
      <c r="F280" s="39">
        <v>6</v>
      </c>
      <c r="G280" s="39">
        <f t="shared" si="9"/>
        <v>110.00000000000001</v>
      </c>
      <c r="H280" s="41">
        <f t="shared" si="8"/>
        <v>660.00000000000011</v>
      </c>
    </row>
    <row r="281" spans="3:8" ht="18.75">
      <c r="C281" s="38">
        <v>44708</v>
      </c>
      <c r="D281" s="39">
        <v>1</v>
      </c>
      <c r="E281" s="40" t="str">
        <f>VLOOKUP(D281,Справочник_товары[],2)</f>
        <v>Хлеб "Бородинский"</v>
      </c>
      <c r="F281" s="39">
        <v>1</v>
      </c>
      <c r="G281" s="39">
        <f t="shared" si="9"/>
        <v>110.00000000000001</v>
      </c>
      <c r="H281" s="41">
        <f t="shared" si="8"/>
        <v>110.00000000000001</v>
      </c>
    </row>
    <row r="282" spans="3:8" ht="18.75">
      <c r="C282" s="38">
        <v>44709</v>
      </c>
      <c r="D282" s="39">
        <v>1</v>
      </c>
      <c r="E282" s="40" t="str">
        <f>VLOOKUP(D282,Справочник_товары[],2)</f>
        <v>Хлеб "Бородинский"</v>
      </c>
      <c r="F282" s="39">
        <v>3</v>
      </c>
      <c r="G282" s="39">
        <f t="shared" si="9"/>
        <v>110.00000000000001</v>
      </c>
      <c r="H282" s="41">
        <f t="shared" si="8"/>
        <v>330.00000000000006</v>
      </c>
    </row>
    <row r="283" spans="3:8" ht="18.75">
      <c r="C283" s="38">
        <v>44710</v>
      </c>
      <c r="D283" s="39">
        <v>1</v>
      </c>
      <c r="E283" s="40" t="str">
        <f>VLOOKUP(D283,Справочник_товары[],2)</f>
        <v>Хлеб "Бородинский"</v>
      </c>
      <c r="F283" s="39">
        <v>10</v>
      </c>
      <c r="G283" s="39">
        <f t="shared" si="9"/>
        <v>110.00000000000001</v>
      </c>
      <c r="H283" s="41">
        <f t="shared" si="8"/>
        <v>1100.0000000000002</v>
      </c>
    </row>
    <row r="284" spans="3:8" ht="18.75">
      <c r="C284" s="38">
        <v>44711</v>
      </c>
      <c r="D284" s="39">
        <v>1</v>
      </c>
      <c r="E284" s="40" t="str">
        <f>VLOOKUP(D284,Справочник_товары[],2)</f>
        <v>Хлеб "Бородинский"</v>
      </c>
      <c r="F284" s="39">
        <v>9</v>
      </c>
      <c r="G284" s="39">
        <f t="shared" si="9"/>
        <v>110.00000000000001</v>
      </c>
      <c r="H284" s="41">
        <f t="shared" si="8"/>
        <v>990.00000000000011</v>
      </c>
    </row>
    <row r="285" spans="3:8" ht="18.75">
      <c r="C285" s="38">
        <v>44712</v>
      </c>
      <c r="D285" s="39">
        <v>1</v>
      </c>
      <c r="E285" s="40" t="str">
        <f>VLOOKUP(D285,Справочник_товары[],2)</f>
        <v>Хлеб "Бородинский"</v>
      </c>
      <c r="F285" s="39">
        <v>6</v>
      </c>
      <c r="G285" s="39">
        <f t="shared" si="9"/>
        <v>110.00000000000001</v>
      </c>
      <c r="H285" s="41">
        <f t="shared" si="8"/>
        <v>660.00000000000011</v>
      </c>
    </row>
    <row r="286" spans="3:8" ht="18.75">
      <c r="C286" s="38">
        <v>44713</v>
      </c>
      <c r="D286" s="39">
        <v>1</v>
      </c>
      <c r="E286" s="40" t="str">
        <f>VLOOKUP(D286,Справочник_товары[],2)</f>
        <v>Хлеб "Бородинский"</v>
      </c>
      <c r="F286" s="39">
        <v>9</v>
      </c>
      <c r="G286" s="39">
        <f t="shared" si="9"/>
        <v>110.00000000000001</v>
      </c>
      <c r="H286" s="41">
        <f t="shared" si="8"/>
        <v>990.00000000000011</v>
      </c>
    </row>
    <row r="287" spans="3:8" ht="18.75">
      <c r="C287" s="38">
        <v>44714</v>
      </c>
      <c r="D287" s="39">
        <v>1</v>
      </c>
      <c r="E287" s="40" t="str">
        <f>VLOOKUP(D287,Справочник_товары[],2)</f>
        <v>Хлеб "Бородинский"</v>
      </c>
      <c r="F287" s="39">
        <v>5</v>
      </c>
      <c r="G287" s="39">
        <f t="shared" si="9"/>
        <v>110.00000000000001</v>
      </c>
      <c r="H287" s="41">
        <f t="shared" si="8"/>
        <v>550.00000000000011</v>
      </c>
    </row>
    <row r="288" spans="3:8" ht="18.75">
      <c r="C288" s="38">
        <v>44715</v>
      </c>
      <c r="D288" s="39">
        <v>1</v>
      </c>
      <c r="E288" s="40" t="str">
        <f>VLOOKUP(D288,Справочник_товары[],2)</f>
        <v>Хлеб "Бородинский"</v>
      </c>
      <c r="F288" s="39">
        <v>7</v>
      </c>
      <c r="G288" s="39">
        <f t="shared" si="9"/>
        <v>110.00000000000001</v>
      </c>
      <c r="H288" s="41">
        <f t="shared" si="8"/>
        <v>770.00000000000011</v>
      </c>
    </row>
    <row r="289" spans="3:8" ht="18.75">
      <c r="C289" s="38">
        <v>44716</v>
      </c>
      <c r="D289" s="39">
        <v>1</v>
      </c>
      <c r="E289" s="40" t="str">
        <f>VLOOKUP(D289,Справочник_товары[],2)</f>
        <v>Хлеб "Бородинский"</v>
      </c>
      <c r="F289" s="39">
        <v>10</v>
      </c>
      <c r="G289" s="39">
        <f t="shared" si="9"/>
        <v>110.00000000000001</v>
      </c>
      <c r="H289" s="41">
        <f t="shared" si="8"/>
        <v>1100.0000000000002</v>
      </c>
    </row>
    <row r="290" spans="3:8" ht="18.75">
      <c r="C290" s="38">
        <v>44717</v>
      </c>
      <c r="D290" s="39">
        <v>1</v>
      </c>
      <c r="E290" s="40" t="str">
        <f>VLOOKUP(D290,Справочник_товары[],2)</f>
        <v>Хлеб "Бородинский"</v>
      </c>
      <c r="F290" s="39">
        <v>10</v>
      </c>
      <c r="G290" s="39">
        <f t="shared" si="9"/>
        <v>110.00000000000001</v>
      </c>
      <c r="H290" s="41">
        <f t="shared" si="8"/>
        <v>1100.0000000000002</v>
      </c>
    </row>
    <row r="291" spans="3:8" ht="18.75">
      <c r="C291" s="38">
        <v>44718</v>
      </c>
      <c r="D291" s="39">
        <v>1</v>
      </c>
      <c r="E291" s="40" t="str">
        <f>VLOOKUP(D291,Справочник_товары[],2)</f>
        <v>Хлеб "Бородинский"</v>
      </c>
      <c r="F291" s="39">
        <v>5</v>
      </c>
      <c r="G291" s="39">
        <f t="shared" si="9"/>
        <v>110.00000000000001</v>
      </c>
      <c r="H291" s="41">
        <f t="shared" si="8"/>
        <v>550.00000000000011</v>
      </c>
    </row>
    <row r="292" spans="3:8" ht="18.75">
      <c r="C292" s="38">
        <v>44719</v>
      </c>
      <c r="D292" s="39">
        <v>1</v>
      </c>
      <c r="E292" s="40" t="str">
        <f>VLOOKUP(D292,Справочник_товары[],2)</f>
        <v>Хлеб "Бородинский"</v>
      </c>
      <c r="F292" s="39">
        <v>3</v>
      </c>
      <c r="G292" s="39">
        <f t="shared" si="9"/>
        <v>110.00000000000001</v>
      </c>
      <c r="H292" s="41">
        <f t="shared" si="8"/>
        <v>330.00000000000006</v>
      </c>
    </row>
    <row r="293" spans="3:8" ht="18.75">
      <c r="C293" s="38">
        <v>44720</v>
      </c>
      <c r="D293" s="39">
        <v>1</v>
      </c>
      <c r="E293" s="40" t="str">
        <f>VLOOKUP(D293,Справочник_товары[],2)</f>
        <v>Хлеб "Бородинский"</v>
      </c>
      <c r="F293" s="39">
        <v>1</v>
      </c>
      <c r="G293" s="39">
        <f t="shared" si="9"/>
        <v>110.00000000000001</v>
      </c>
      <c r="H293" s="41">
        <f t="shared" si="8"/>
        <v>110.00000000000001</v>
      </c>
    </row>
    <row r="294" spans="3:8" ht="18.75">
      <c r="C294" s="38">
        <v>44721</v>
      </c>
      <c r="D294" s="39">
        <v>1</v>
      </c>
      <c r="E294" s="40" t="str">
        <f>VLOOKUP(D294,Справочник_товары[],2)</f>
        <v>Хлеб "Бородинский"</v>
      </c>
      <c r="F294" s="39">
        <v>10</v>
      </c>
      <c r="G294" s="39">
        <f t="shared" si="9"/>
        <v>110.00000000000001</v>
      </c>
      <c r="H294" s="41">
        <f t="shared" si="8"/>
        <v>1100.0000000000002</v>
      </c>
    </row>
    <row r="295" spans="3:8" ht="18.75">
      <c r="C295" s="38">
        <v>44722</v>
      </c>
      <c r="D295" s="39">
        <v>1</v>
      </c>
      <c r="E295" s="40" t="str">
        <f>VLOOKUP(D295,Справочник_товары[],2)</f>
        <v>Хлеб "Бородинский"</v>
      </c>
      <c r="F295" s="39">
        <v>5</v>
      </c>
      <c r="G295" s="39">
        <f t="shared" si="9"/>
        <v>110.00000000000001</v>
      </c>
      <c r="H295" s="41">
        <f t="shared" si="8"/>
        <v>550.00000000000011</v>
      </c>
    </row>
    <row r="296" spans="3:8" ht="18.75">
      <c r="C296" s="38">
        <v>44723</v>
      </c>
      <c r="D296" s="39">
        <v>1</v>
      </c>
      <c r="E296" s="40" t="str">
        <f>VLOOKUP(D296,Справочник_товары[],2)</f>
        <v>Хлеб "Бородинский"</v>
      </c>
      <c r="F296" s="39">
        <v>2</v>
      </c>
      <c r="G296" s="39">
        <f t="shared" si="9"/>
        <v>110.00000000000001</v>
      </c>
      <c r="H296" s="41">
        <f t="shared" si="8"/>
        <v>220.00000000000003</v>
      </c>
    </row>
    <row r="297" spans="3:8" ht="18.75">
      <c r="C297" s="38">
        <v>44724</v>
      </c>
      <c r="D297" s="39">
        <v>1</v>
      </c>
      <c r="E297" s="40" t="str">
        <f>VLOOKUP(D297,Справочник_товары[],2)</f>
        <v>Хлеб "Бородинский"</v>
      </c>
      <c r="F297" s="39">
        <v>7</v>
      </c>
      <c r="G297" s="39">
        <f t="shared" si="9"/>
        <v>110.00000000000001</v>
      </c>
      <c r="H297" s="41">
        <f t="shared" si="8"/>
        <v>770.00000000000011</v>
      </c>
    </row>
    <row r="298" spans="3:8" ht="18.75">
      <c r="C298" s="38">
        <v>44725</v>
      </c>
      <c r="D298" s="39">
        <v>1</v>
      </c>
      <c r="E298" s="40" t="str">
        <f>VLOOKUP(D298,Справочник_товары[],2)</f>
        <v>Хлеб "Бородинский"</v>
      </c>
      <c r="F298" s="39">
        <v>3</v>
      </c>
      <c r="G298" s="39">
        <f t="shared" si="9"/>
        <v>110.00000000000001</v>
      </c>
      <c r="H298" s="41">
        <f t="shared" si="8"/>
        <v>330.00000000000006</v>
      </c>
    </row>
    <row r="299" spans="3:8" ht="18.75">
      <c r="C299" s="38">
        <v>44726</v>
      </c>
      <c r="D299" s="39">
        <v>1</v>
      </c>
      <c r="E299" s="40" t="str">
        <f>VLOOKUP(D299,Справочник_товары[],2)</f>
        <v>Хлеб "Бородинский"</v>
      </c>
      <c r="F299" s="39">
        <v>2</v>
      </c>
      <c r="G299" s="39">
        <f t="shared" si="9"/>
        <v>110.00000000000001</v>
      </c>
      <c r="H299" s="41">
        <f t="shared" si="8"/>
        <v>220.00000000000003</v>
      </c>
    </row>
    <row r="300" spans="3:8" ht="18.75">
      <c r="C300" s="38">
        <v>44727</v>
      </c>
      <c r="D300" s="39">
        <v>1</v>
      </c>
      <c r="E300" s="40" t="str">
        <f>VLOOKUP(D300,Справочник_товары[],2)</f>
        <v>Хлеб "Бородинский"</v>
      </c>
      <c r="F300" s="39">
        <v>5</v>
      </c>
      <c r="G300" s="39">
        <f t="shared" si="9"/>
        <v>110.00000000000001</v>
      </c>
      <c r="H300" s="41">
        <f t="shared" si="8"/>
        <v>550.00000000000011</v>
      </c>
    </row>
    <row r="301" spans="3:8" ht="18.75">
      <c r="C301" s="38">
        <v>44728</v>
      </c>
      <c r="D301" s="39">
        <v>1</v>
      </c>
      <c r="E301" s="40" t="str">
        <f>VLOOKUP(D301,Справочник_товары[],2)</f>
        <v>Хлеб "Бородинский"</v>
      </c>
      <c r="F301" s="39">
        <v>9</v>
      </c>
      <c r="G301" s="39">
        <f t="shared" si="9"/>
        <v>110.00000000000001</v>
      </c>
      <c r="H301" s="41">
        <f t="shared" si="8"/>
        <v>990.00000000000011</v>
      </c>
    </row>
    <row r="302" spans="3:8" ht="18.75">
      <c r="C302" s="38">
        <v>44729</v>
      </c>
      <c r="D302" s="39">
        <v>1</v>
      </c>
      <c r="E302" s="40" t="str">
        <f>VLOOKUP(D302,Справочник_товары[],2)</f>
        <v>Хлеб "Бородинский"</v>
      </c>
      <c r="F302" s="39">
        <v>4</v>
      </c>
      <c r="G302" s="39">
        <f t="shared" si="9"/>
        <v>110.00000000000001</v>
      </c>
      <c r="H302" s="41">
        <f t="shared" si="8"/>
        <v>440.00000000000006</v>
      </c>
    </row>
    <row r="303" spans="3:8" ht="18.75">
      <c r="C303" s="38">
        <v>44730</v>
      </c>
      <c r="D303" s="39">
        <v>1</v>
      </c>
      <c r="E303" s="40" t="str">
        <f>VLOOKUP(D303,Справочник_товары[],2)</f>
        <v>Хлеб "Бородинский"</v>
      </c>
      <c r="F303" s="39">
        <v>9</v>
      </c>
      <c r="G303" s="39">
        <f t="shared" si="9"/>
        <v>110.00000000000001</v>
      </c>
      <c r="H303" s="41">
        <f t="shared" si="8"/>
        <v>990.00000000000011</v>
      </c>
    </row>
    <row r="304" spans="3:8" ht="18.75">
      <c r="C304" s="38">
        <v>44731</v>
      </c>
      <c r="D304" s="39">
        <v>1</v>
      </c>
      <c r="E304" s="40" t="str">
        <f>VLOOKUP(D304,Справочник_товары[],2)</f>
        <v>Хлеб "Бородинский"</v>
      </c>
      <c r="F304" s="39">
        <v>7</v>
      </c>
      <c r="G304" s="39">
        <f t="shared" si="9"/>
        <v>110.00000000000001</v>
      </c>
      <c r="H304" s="41">
        <f t="shared" si="8"/>
        <v>770.00000000000011</v>
      </c>
    </row>
    <row r="305" spans="3:8" ht="18.75">
      <c r="C305" s="38">
        <v>44732</v>
      </c>
      <c r="D305" s="39">
        <v>1</v>
      </c>
      <c r="E305" s="40" t="str">
        <f>VLOOKUP(D305,Справочник_товары[],2)</f>
        <v>Хлеб "Бородинский"</v>
      </c>
      <c r="F305" s="39">
        <v>3</v>
      </c>
      <c r="G305" s="39">
        <f t="shared" si="9"/>
        <v>110.00000000000001</v>
      </c>
      <c r="H305" s="41">
        <f t="shared" si="8"/>
        <v>330.00000000000006</v>
      </c>
    </row>
    <row r="306" spans="3:8" ht="18.75">
      <c r="C306" s="38">
        <v>44733</v>
      </c>
      <c r="D306" s="39">
        <v>1</v>
      </c>
      <c r="E306" s="40" t="str">
        <f>VLOOKUP(D306,Справочник_товары[],2)</f>
        <v>Хлеб "Бородинский"</v>
      </c>
      <c r="F306" s="39">
        <v>5</v>
      </c>
      <c r="G306" s="39">
        <f t="shared" si="9"/>
        <v>110.00000000000001</v>
      </c>
      <c r="H306" s="41">
        <f t="shared" si="8"/>
        <v>550.00000000000011</v>
      </c>
    </row>
    <row r="307" spans="3:8" ht="18.75">
      <c r="C307" s="38">
        <v>44734</v>
      </c>
      <c r="D307" s="39">
        <v>1</v>
      </c>
      <c r="E307" s="40" t="str">
        <f>VLOOKUP(D307,Справочник_товары[],2)</f>
        <v>Хлеб "Бородинский"</v>
      </c>
      <c r="F307" s="39">
        <v>9</v>
      </c>
      <c r="G307" s="39">
        <f t="shared" si="9"/>
        <v>110.00000000000001</v>
      </c>
      <c r="H307" s="41">
        <f t="shared" si="8"/>
        <v>990.00000000000011</v>
      </c>
    </row>
    <row r="308" spans="3:8" ht="18.75">
      <c r="C308" s="38">
        <v>44735</v>
      </c>
      <c r="D308" s="39">
        <v>1</v>
      </c>
      <c r="E308" s="40" t="str">
        <f>VLOOKUP(D308,Справочник_товары[],2)</f>
        <v>Хлеб "Бородинский"</v>
      </c>
      <c r="F308" s="39">
        <v>9</v>
      </c>
      <c r="G308" s="39">
        <f t="shared" si="9"/>
        <v>110.00000000000001</v>
      </c>
      <c r="H308" s="41">
        <f t="shared" si="8"/>
        <v>990.00000000000011</v>
      </c>
    </row>
    <row r="309" spans="3:8" ht="18.75">
      <c r="C309" s="38">
        <v>44736</v>
      </c>
      <c r="D309" s="39">
        <v>1</v>
      </c>
      <c r="E309" s="40" t="str">
        <f>VLOOKUP(D309,Справочник_товары[],2)</f>
        <v>Хлеб "Бородинский"</v>
      </c>
      <c r="F309" s="39">
        <v>10</v>
      </c>
      <c r="G309" s="39">
        <f t="shared" si="9"/>
        <v>110.00000000000001</v>
      </c>
      <c r="H309" s="41">
        <f t="shared" si="8"/>
        <v>1100.0000000000002</v>
      </c>
    </row>
    <row r="310" spans="3:8" ht="18.75">
      <c r="C310" s="38">
        <v>44737</v>
      </c>
      <c r="D310" s="39">
        <v>1</v>
      </c>
      <c r="E310" s="40" t="str">
        <f>VLOOKUP(D310,Справочник_товары[],2)</f>
        <v>Хлеб "Бородинский"</v>
      </c>
      <c r="F310" s="39">
        <v>8</v>
      </c>
      <c r="G310" s="39">
        <f t="shared" si="9"/>
        <v>110.00000000000001</v>
      </c>
      <c r="H310" s="41">
        <f t="shared" si="8"/>
        <v>880.00000000000011</v>
      </c>
    </row>
    <row r="311" spans="3:8" ht="18.75">
      <c r="C311" s="38">
        <v>44738</v>
      </c>
      <c r="D311" s="39">
        <v>1</v>
      </c>
      <c r="E311" s="40" t="str">
        <f>VLOOKUP(D311,Справочник_товары[],2)</f>
        <v>Хлеб "Бородинский"</v>
      </c>
      <c r="F311" s="39">
        <v>2</v>
      </c>
      <c r="G311" s="39">
        <f t="shared" si="9"/>
        <v>110.00000000000001</v>
      </c>
      <c r="H311" s="41">
        <f t="shared" si="8"/>
        <v>220.00000000000003</v>
      </c>
    </row>
    <row r="312" spans="3:8" ht="18.75">
      <c r="C312" s="38">
        <v>44739</v>
      </c>
      <c r="D312" s="39">
        <v>1</v>
      </c>
      <c r="E312" s="40" t="str">
        <f>VLOOKUP(D312,Справочник_товары[],2)</f>
        <v>Хлеб "Бородинский"</v>
      </c>
      <c r="F312" s="39">
        <v>3</v>
      </c>
      <c r="G312" s="39">
        <f t="shared" si="9"/>
        <v>110.00000000000001</v>
      </c>
      <c r="H312" s="41">
        <f t="shared" si="8"/>
        <v>330.00000000000006</v>
      </c>
    </row>
    <row r="313" spans="3:8" ht="18.75">
      <c r="C313" s="38">
        <v>44740</v>
      </c>
      <c r="D313" s="39">
        <v>1</v>
      </c>
      <c r="E313" s="40" t="str">
        <f>VLOOKUP(D313,Справочник_товары[],2)</f>
        <v>Хлеб "Бородинский"</v>
      </c>
      <c r="F313" s="39">
        <v>9</v>
      </c>
      <c r="G313" s="39">
        <f t="shared" si="9"/>
        <v>110.00000000000001</v>
      </c>
      <c r="H313" s="41">
        <f t="shared" si="8"/>
        <v>990.00000000000011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B2:U14"/>
  <sheetViews>
    <sheetView workbookViewId="0">
      <selection activeCell="I30" sqref="I30"/>
    </sheetView>
  </sheetViews>
  <sheetFormatPr defaultRowHeight="15"/>
  <cols>
    <col min="3" max="3" width="13.140625" customWidth="1"/>
    <col min="4" max="4" width="9.42578125" bestFit="1" customWidth="1"/>
    <col min="5" max="5" width="15.7109375" customWidth="1"/>
    <col min="7" max="7" width="11.140625" bestFit="1" customWidth="1"/>
  </cols>
  <sheetData>
    <row r="2" spans="2:21">
      <c r="U2" t="s">
        <v>38</v>
      </c>
    </row>
    <row r="3" spans="2:21">
      <c r="U3" t="s">
        <v>39</v>
      </c>
    </row>
    <row r="4" spans="2:21">
      <c r="U4" t="s">
        <v>40</v>
      </c>
    </row>
    <row r="5" spans="2:21">
      <c r="U5" t="s">
        <v>41</v>
      </c>
    </row>
    <row r="6" spans="2:21">
      <c r="B6" t="s">
        <v>14</v>
      </c>
      <c r="C6" t="s">
        <v>15</v>
      </c>
      <c r="D6" t="s">
        <v>23</v>
      </c>
      <c r="E6" t="s">
        <v>31</v>
      </c>
      <c r="F6" t="s">
        <v>36</v>
      </c>
      <c r="G6" t="s">
        <v>37</v>
      </c>
      <c r="H6" t="s">
        <v>13</v>
      </c>
      <c r="U6" t="s">
        <v>42</v>
      </c>
    </row>
    <row r="7" spans="2:21">
      <c r="B7">
        <v>100</v>
      </c>
      <c r="C7" t="s">
        <v>16</v>
      </c>
      <c r="D7" t="s">
        <v>24</v>
      </c>
      <c r="E7" t="s">
        <v>32</v>
      </c>
      <c r="F7">
        <v>25000</v>
      </c>
      <c r="G7">
        <v>1965</v>
      </c>
      <c r="H7">
        <v>3</v>
      </c>
      <c r="U7" t="s">
        <v>43</v>
      </c>
    </row>
    <row r="8" spans="2:21">
      <c r="B8">
        <v>200</v>
      </c>
      <c r="C8" t="s">
        <v>17</v>
      </c>
      <c r="D8" t="s">
        <v>25</v>
      </c>
      <c r="E8" t="s">
        <v>33</v>
      </c>
      <c r="F8">
        <v>15000</v>
      </c>
      <c r="G8">
        <v>1971</v>
      </c>
      <c r="H8">
        <v>2</v>
      </c>
      <c r="U8" t="s">
        <v>44</v>
      </c>
    </row>
    <row r="9" spans="2:21">
      <c r="B9">
        <v>300</v>
      </c>
      <c r="C9" t="s">
        <v>18</v>
      </c>
      <c r="D9" t="s">
        <v>26</v>
      </c>
      <c r="E9" t="s">
        <v>34</v>
      </c>
      <c r="F9">
        <v>7000</v>
      </c>
      <c r="G9">
        <v>1972</v>
      </c>
      <c r="H9">
        <v>0</v>
      </c>
      <c r="U9" t="s">
        <v>45</v>
      </c>
    </row>
    <row r="10" spans="2:21">
      <c r="B10">
        <v>400</v>
      </c>
      <c r="C10" t="s">
        <v>19</v>
      </c>
      <c r="D10" t="s">
        <v>27</v>
      </c>
      <c r="E10" t="s">
        <v>88</v>
      </c>
      <c r="F10">
        <v>6000</v>
      </c>
      <c r="G10">
        <v>1983</v>
      </c>
      <c r="H10">
        <v>2</v>
      </c>
      <c r="U10" t="s">
        <v>46</v>
      </c>
    </row>
    <row r="11" spans="2:21">
      <c r="B11">
        <v>500</v>
      </c>
      <c r="C11" t="s">
        <v>20</v>
      </c>
      <c r="D11" t="s">
        <v>28</v>
      </c>
      <c r="E11" t="s">
        <v>34</v>
      </c>
      <c r="F11">
        <v>7000</v>
      </c>
      <c r="G11">
        <v>1977</v>
      </c>
      <c r="H11">
        <v>1</v>
      </c>
      <c r="U11" t="s">
        <v>47</v>
      </c>
    </row>
    <row r="12" spans="2:21">
      <c r="B12">
        <v>600</v>
      </c>
      <c r="C12" t="s">
        <v>21</v>
      </c>
      <c r="D12" t="s">
        <v>29</v>
      </c>
      <c r="E12" t="s">
        <v>88</v>
      </c>
      <c r="F12">
        <v>8000</v>
      </c>
      <c r="G12">
        <v>1955</v>
      </c>
      <c r="H12">
        <v>1</v>
      </c>
      <c r="U12" t="s">
        <v>48</v>
      </c>
    </row>
    <row r="13" spans="2:21">
      <c r="B13">
        <v>700</v>
      </c>
      <c r="C13" t="s">
        <v>22</v>
      </c>
      <c r="D13" t="s">
        <v>30</v>
      </c>
      <c r="E13" t="s">
        <v>35</v>
      </c>
      <c r="F13">
        <v>8000</v>
      </c>
      <c r="G13">
        <v>1963</v>
      </c>
      <c r="H13">
        <v>2</v>
      </c>
      <c r="U13" t="s">
        <v>49</v>
      </c>
    </row>
    <row r="14" spans="2:21">
      <c r="U14">
        <v>12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B2:U19"/>
  <sheetViews>
    <sheetView workbookViewId="0">
      <selection activeCell="K32" sqref="K32"/>
    </sheetView>
  </sheetViews>
  <sheetFormatPr defaultRowHeight="15"/>
  <cols>
    <col min="3" max="4" width="15.42578125" bestFit="1" customWidth="1"/>
    <col min="5" max="5" width="10.85546875" bestFit="1" customWidth="1"/>
    <col min="6" max="6" width="10.28515625" bestFit="1" customWidth="1"/>
    <col min="7" max="7" width="9.28515625" hidden="1" customWidth="1"/>
    <col min="8" max="9" width="0" hidden="1" customWidth="1"/>
  </cols>
  <sheetData>
    <row r="2" spans="2:21">
      <c r="U2" t="s">
        <v>38</v>
      </c>
    </row>
    <row r="3" spans="2:21">
      <c r="U3" t="s">
        <v>39</v>
      </c>
    </row>
    <row r="4" spans="2:21">
      <c r="U4" t="s">
        <v>40</v>
      </c>
    </row>
    <row r="5" spans="2:21">
      <c r="U5" t="s">
        <v>41</v>
      </c>
    </row>
    <row r="6" spans="2:21">
      <c r="U6" t="s">
        <v>42</v>
      </c>
    </row>
    <row r="7" spans="2:21">
      <c r="U7" t="s">
        <v>43</v>
      </c>
    </row>
    <row r="8" spans="2:21">
      <c r="U8" t="s">
        <v>44</v>
      </c>
    </row>
    <row r="9" spans="2:21">
      <c r="U9" t="s">
        <v>45</v>
      </c>
    </row>
    <row r="10" spans="2:21">
      <c r="U10" t="s">
        <v>46</v>
      </c>
    </row>
    <row r="11" spans="2:21">
      <c r="U11" t="s">
        <v>47</v>
      </c>
    </row>
    <row r="12" spans="2:21">
      <c r="B12" t="s">
        <v>14</v>
      </c>
      <c r="C12" t="s">
        <v>50</v>
      </c>
      <c r="D12" t="s">
        <v>51</v>
      </c>
      <c r="E12" t="s">
        <v>52</v>
      </c>
      <c r="F12" t="s">
        <v>53</v>
      </c>
      <c r="G12" t="s">
        <v>13</v>
      </c>
      <c r="H12" t="s">
        <v>8</v>
      </c>
      <c r="I12" t="s">
        <v>54</v>
      </c>
      <c r="U12" t="s">
        <v>48</v>
      </c>
    </row>
    <row r="13" spans="2:21">
      <c r="B13">
        <f>Сотрудники!B7</f>
        <v>100</v>
      </c>
      <c r="C13" t="str">
        <f>Сотрудники!C7&amp;" " &amp;LEFT(Сотрудники!D7)&amp;"."</f>
        <v>Александров А.</v>
      </c>
      <c r="D13">
        <f>Сотрудники!F7</f>
        <v>25000</v>
      </c>
      <c r="E13">
        <f>IF(H13&lt;280000,(H13-I13)*0.13,H13*0.13)</f>
        <v>21996</v>
      </c>
      <c r="F13">
        <f>D13-E13</f>
        <v>3004</v>
      </c>
      <c r="G13">
        <f>Сотрудники!H7</f>
        <v>3</v>
      </c>
      <c r="H13">
        <f>$U$14*D13</f>
        <v>175000</v>
      </c>
      <c r="I13">
        <f>IF(G13&lt;3,G13*1400,2800+(G13-2)*3000)</f>
        <v>5800</v>
      </c>
      <c r="U13" t="s">
        <v>49</v>
      </c>
    </row>
    <row r="14" spans="2:21">
      <c r="B14">
        <f>Сотрудники!B8</f>
        <v>200</v>
      </c>
      <c r="C14" t="str">
        <f>Сотрудники!C8&amp;" " &amp;LEFT(Сотрудники!D8)&amp;"."</f>
        <v>Иванов В.</v>
      </c>
      <c r="D14">
        <f>Сотрудники!F8</f>
        <v>15000</v>
      </c>
      <c r="E14">
        <f t="shared" ref="E14:E19" si="0">IF(H14&lt;280000,(H14-I14)*0.13,H14*0.13)</f>
        <v>13286</v>
      </c>
      <c r="F14">
        <f t="shared" ref="F14:F19" si="1">D14-E14</f>
        <v>1714</v>
      </c>
      <c r="G14">
        <f>Сотрудники!H8</f>
        <v>2</v>
      </c>
      <c r="H14">
        <f t="shared" ref="H14:H19" si="2">$U$14*D14</f>
        <v>105000</v>
      </c>
      <c r="I14">
        <f t="shared" ref="I14:I19" si="3">IF(G14&lt;3,G14*1400,2800+(G14-2)*3000)</f>
        <v>2800</v>
      </c>
      <c r="U14">
        <v>7</v>
      </c>
    </row>
    <row r="15" spans="2:21">
      <c r="B15">
        <f>Сотрудники!B9</f>
        <v>300</v>
      </c>
      <c r="C15" t="str">
        <f>Сотрудники!C9&amp;" " &amp;LEFT(Сотрудники!D9)&amp;"."</f>
        <v>Баранова О.</v>
      </c>
      <c r="D15">
        <f>Сотрудники!F9</f>
        <v>7000</v>
      </c>
      <c r="E15">
        <f t="shared" si="0"/>
        <v>6370</v>
      </c>
      <c r="F15">
        <f t="shared" si="1"/>
        <v>630</v>
      </c>
      <c r="G15">
        <f>Сотрудники!H9</f>
        <v>0</v>
      </c>
      <c r="H15">
        <f t="shared" si="2"/>
        <v>49000</v>
      </c>
      <c r="I15">
        <f t="shared" si="3"/>
        <v>0</v>
      </c>
    </row>
    <row r="16" spans="2:21">
      <c r="B16">
        <f>Сотрудники!B10</f>
        <v>400</v>
      </c>
      <c r="C16" t="str">
        <f>Сотрудники!C10&amp;" " &amp;LEFT(Сотрудники!D10)&amp;"."</f>
        <v>Гордеева С.</v>
      </c>
      <c r="D16">
        <f>Сотрудники!F10</f>
        <v>6000</v>
      </c>
      <c r="E16">
        <f t="shared" si="0"/>
        <v>5096</v>
      </c>
      <c r="F16">
        <f t="shared" si="1"/>
        <v>904</v>
      </c>
      <c r="G16">
        <f>Сотрудники!H10</f>
        <v>2</v>
      </c>
      <c r="H16">
        <f t="shared" si="2"/>
        <v>42000</v>
      </c>
      <c r="I16">
        <f t="shared" si="3"/>
        <v>2800</v>
      </c>
    </row>
    <row r="17" spans="2:9">
      <c r="B17">
        <f>Сотрудники!B11</f>
        <v>500</v>
      </c>
      <c r="C17" t="str">
        <f>Сотрудники!C11&amp;" " &amp;LEFT(Сотрудники!D11)&amp;"."</f>
        <v>Кузнецов О.</v>
      </c>
      <c r="D17">
        <f>Сотрудники!F11</f>
        <v>7000</v>
      </c>
      <c r="E17">
        <f t="shared" si="0"/>
        <v>6188</v>
      </c>
      <c r="F17">
        <f t="shared" si="1"/>
        <v>812</v>
      </c>
      <c r="G17">
        <f>Сотрудники!H11</f>
        <v>1</v>
      </c>
      <c r="H17">
        <f t="shared" si="2"/>
        <v>49000</v>
      </c>
      <c r="I17">
        <f t="shared" si="3"/>
        <v>1400</v>
      </c>
    </row>
    <row r="18" spans="2:9">
      <c r="B18">
        <f>Сотрудники!B12</f>
        <v>600</v>
      </c>
      <c r="C18" t="str">
        <f>Сотрудники!C12&amp;" " &amp;LEFT(Сотрудники!D12)&amp;"."</f>
        <v>Петров П.</v>
      </c>
      <c r="D18">
        <f>Сотрудники!F12</f>
        <v>8000</v>
      </c>
      <c r="E18">
        <f t="shared" si="0"/>
        <v>7098</v>
      </c>
      <c r="F18">
        <f t="shared" si="1"/>
        <v>902</v>
      </c>
      <c r="G18">
        <f>Сотрудники!H12</f>
        <v>1</v>
      </c>
      <c r="H18">
        <f t="shared" si="2"/>
        <v>56000</v>
      </c>
      <c r="I18">
        <f t="shared" si="3"/>
        <v>1400</v>
      </c>
    </row>
    <row r="19" spans="2:9">
      <c r="B19">
        <f>Сотрудники!B13</f>
        <v>700</v>
      </c>
      <c r="C19" t="str">
        <f>Сотрудники!C13&amp;" " &amp;LEFT(Сотрудники!D13)&amp;"."</f>
        <v>Меньшов С.</v>
      </c>
      <c r="D19">
        <f>Сотрудники!F13</f>
        <v>8000</v>
      </c>
      <c r="E19">
        <f t="shared" si="0"/>
        <v>6916</v>
      </c>
      <c r="F19">
        <f t="shared" si="1"/>
        <v>1084</v>
      </c>
      <c r="G19">
        <f>Сотрудники!H13</f>
        <v>2</v>
      </c>
      <c r="H19">
        <f t="shared" si="2"/>
        <v>56000</v>
      </c>
      <c r="I19">
        <f t="shared" si="3"/>
        <v>2800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C4:R14"/>
  <sheetViews>
    <sheetView workbookViewId="0">
      <selection activeCell="J34" sqref="J34"/>
    </sheetView>
  </sheetViews>
  <sheetFormatPr defaultRowHeight="15"/>
  <cols>
    <col min="3" max="3" width="22.85546875" bestFit="1" customWidth="1"/>
    <col min="4" max="4" width="11.5703125" bestFit="1" customWidth="1"/>
    <col min="17" max="17" width="10.140625" bestFit="1" customWidth="1"/>
  </cols>
  <sheetData>
    <row r="4" spans="3:18">
      <c r="C4" s="61" t="s">
        <v>55</v>
      </c>
      <c r="D4" s="61"/>
    </row>
    <row r="6" spans="3:18">
      <c r="C6" t="s">
        <v>56</v>
      </c>
      <c r="D6" s="2">
        <v>44440</v>
      </c>
    </row>
    <row r="7" spans="3:18">
      <c r="C7" t="s">
        <v>57</v>
      </c>
      <c r="D7" s="2">
        <v>44740</v>
      </c>
      <c r="Q7" s="22">
        <f>D6</f>
        <v>44440</v>
      </c>
      <c r="R7" s="19"/>
    </row>
    <row r="8" spans="3:18">
      <c r="Q8" s="4">
        <f>D7</f>
        <v>44740</v>
      </c>
    </row>
    <row r="11" spans="3:18">
      <c r="C11" t="s">
        <v>58</v>
      </c>
      <c r="D11" s="23" cm="1">
        <f t="array" ref="D11">DSUM(Табл_продаж,Продажи!H11,E7:Q8)</f>
        <v>322735</v>
      </c>
    </row>
    <row r="12" spans="3:18">
      <c r="C12" t="s">
        <v>75</v>
      </c>
      <c r="D12" s="23" cm="1">
        <f t="array" ref="D12">DAVERAGE(Табл_продаж,Продажи!H11,Q7:R8)</f>
        <v>954.83727810650885</v>
      </c>
    </row>
    <row r="13" spans="3:18">
      <c r="C13" t="s">
        <v>76</v>
      </c>
      <c r="D13" s="23" cm="1">
        <f t="array" ref="D13">DMAX(Табл_продаж,Продажи!H11,Q7:R8)</f>
        <v>4400.0000000000009</v>
      </c>
    </row>
    <row r="14" spans="3:18">
      <c r="D14" s="23"/>
    </row>
  </sheetData>
  <mergeCells count="1">
    <mergeCell ref="C4:D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</vt:i4>
      </vt:variant>
    </vt:vector>
  </HeadingPairs>
  <TitlesOfParts>
    <vt:vector size="11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Начисление_зп</vt:lpstr>
      <vt:lpstr>Отчеты</vt:lpstr>
      <vt:lpstr>Продажи!Критерии</vt:lpstr>
      <vt:lpstr>Табл_продаж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Павел Матросов</dc:creator>
  <cp:lastModifiedBy>Татьяна Глазкова</cp:lastModifiedBy>
  <dcterms:created xsi:type="dcterms:W3CDTF">2021-11-22T10:42:34Z</dcterms:created>
  <dcterms:modified xsi:type="dcterms:W3CDTF">2022-06-13T20:09:29Z</dcterms:modified>
</cp:coreProperties>
</file>