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294" firstSheet="0" activeTab="0" autoFilterDateGrouping="1"/>
  </bookViews>
  <sheets>
    <sheet xmlns:r="http://schemas.openxmlformats.org/officeDocument/2006/relationships" name="расчет" sheetId="1" state="visible" r:id="rId1"/>
  </sheets>
  <definedNames>
    <definedName name="Длина_сделки">расчет!$K$15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3">
    <numFmt numFmtId="164" formatCode="_-* #,##0\ _₽_-;\-* #,##0\ _₽_-;_-* &quot;-&quot;??\ _₽_-;_-@_-"/>
    <numFmt numFmtId="165" formatCode="&quot;¥&quot;#,##0.00_);[Red]\(&quot;¥&quot;#,##0.00\)"/>
    <numFmt numFmtId="166" formatCode="#,##0.00\ &quot;₽&quot;;[Red]#,##0.00\ &quot;₽&quot;"/>
    <numFmt numFmtId="167" formatCode="[$¥-478]#,##0.00"/>
    <numFmt numFmtId="168" formatCode="_ [$¥-804]* #,##0.00_ ;_ [$¥-804]* \-#,##0.00_ ;_ [$¥-804]* &quot;-&quot;??_ ;_ @_ "/>
    <numFmt numFmtId="169" formatCode="[$¥-478]#,##0.0"/>
    <numFmt numFmtId="170" formatCode="[$¥-478]#,##0"/>
    <numFmt numFmtId="171" formatCode="_-* #,##0.00_р_._-;\-* #,##0.00_р_._-;_-* &quot;-&quot;??_р_._-;_-@_-"/>
    <numFmt numFmtId="172" formatCode="#,##0.00\ &quot;₽&quot;"/>
    <numFmt numFmtId="173" formatCode="#,##0.0_ "/>
    <numFmt numFmtId="174" formatCode="0.0"/>
    <numFmt numFmtId="175" formatCode="[$¥-804]#,##0.00"/>
    <numFmt numFmtId="176" formatCode="_-* #,##0\ &quot;₽&quot;_-;\-* #,##0\ &quot;₽&quot;_-;_-* &quot;-&quot;??\ &quot;₽&quot;_-;_-@_-"/>
    <numFmt numFmtId="177" formatCode="[$$-409]#,##0.0"/>
    <numFmt numFmtId="178" formatCode="_-* #,##0.00\ [$₽-419]_-;\-* #,##0.00\ [$₽-419]_-;_-* &quot;-&quot;??\ [$₽-419]_-;_-@_-"/>
    <numFmt numFmtId="179" formatCode="#,##0.00_ "/>
    <numFmt numFmtId="180" formatCode="[$$-409]#,##0.00"/>
    <numFmt numFmtId="181" formatCode="_-* #,##0.00\ &quot;₽&quot;_-;\-* #,##0.00\ &quot;₽&quot;_-;_-* &quot;-&quot;??\ &quot;₽&quot;_-;_-@_-"/>
    <numFmt numFmtId="182" formatCode="_ [$¥-478]* #,##0_ ;_ [$¥-478]* \-#,##0_ ;_ [$¥-478]* &quot;-&quot;_ ;_ @_ "/>
    <numFmt numFmtId="183" formatCode="_-* #,##0.00\ _₽_-;\-* #,##0.00\ _₽_-;_-* &quot;-&quot;??\ _₽_-;_-@_-"/>
    <numFmt numFmtId="184" formatCode="[$-415]General"/>
    <numFmt numFmtId="185" formatCode="_ * #,##0.00_ ;_ * \-#,##0.00_ ;_ * &quot;-&quot;??_ ;_ @_ "/>
    <numFmt numFmtId="186" formatCode="_-* #,##0.00[$€-1]_-;\-* #,##0.00[$€-1]_-;_-* &quot;-&quot;??[$€-1]_-"/>
  </numFmts>
  <fonts count="40">
    <font>
      <name val="Arial"/>
      <sz val="8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Arial Cyr"/>
      <charset val="204"/>
      <family val="2"/>
      <sz val="10"/>
    </font>
    <font>
      <name val="Calibri"/>
      <family val="2"/>
      <color indexed="8"/>
      <sz val="11"/>
    </font>
    <font>
      <name val="Arial"/>
      <charset val="204"/>
      <family val="2"/>
      <sz val="8"/>
    </font>
    <font>
      <name val="Calibri"/>
      <charset val="204"/>
      <family val="2"/>
      <color indexed="8"/>
      <sz val="11"/>
      <scheme val="minor"/>
    </font>
    <font>
      <name val="Arial Cyr"/>
      <charset val="134"/>
      <sz val="10"/>
    </font>
    <font>
      <name val="宋体"/>
      <charset val="134"/>
      <sz val="12"/>
    </font>
    <font>
      <name val="Arial"/>
      <family val="2"/>
      <sz val="10"/>
    </font>
    <font>
      <name val="Tahoma"/>
      <charset val="134"/>
      <family val="2"/>
      <color indexed="8"/>
      <sz val="11"/>
    </font>
    <font>
      <name val="Helv"/>
      <family val="2"/>
      <sz val="10"/>
    </font>
    <font>
      <name val="Calibri"/>
      <family val="2"/>
      <color rgb="FF000000"/>
      <sz val="11"/>
    </font>
    <font>
      <name val="Calibri"/>
      <charset val="204"/>
      <family val="2"/>
      <color theme="10"/>
      <sz val="11"/>
      <u val="single"/>
      <scheme val="minor"/>
    </font>
    <font>
      <name val="Tahoma"/>
      <charset val="134"/>
      <family val="2"/>
      <color theme="1"/>
      <sz val="11"/>
    </font>
    <font>
      <name val="宋体"/>
      <charset val="134"/>
      <family val="3"/>
      <sz val="12"/>
    </font>
    <font>
      <name val="Calibri"/>
      <charset val="134"/>
      <family val="3"/>
      <color theme="1"/>
      <sz val="11"/>
      <scheme val="minor"/>
    </font>
    <font>
      <name val="Arial Cyr"/>
      <family val="2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Arial"/>
      <charset val="204"/>
      <family val="2"/>
      <b val="1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b val="1"/>
      <color rgb="FFFF0000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2"/>
    </font>
    <font>
      <name val="Arial"/>
      <charset val="204"/>
      <family val="2"/>
      <color indexed="8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662">
    <xf numFmtId="0" fontId="0" fillId="0" borderId="3"/>
    <xf numFmtId="0" fontId="31" fillId="0" borderId="3"/>
    <xf numFmtId="44" fontId="18" fillId="0" borderId="3"/>
    <xf numFmtId="0" fontId="31" fillId="0" borderId="3"/>
    <xf numFmtId="0" fontId="16" fillId="0" borderId="3"/>
    <xf numFmtId="184" fontId="31" fillId="0" borderId="3"/>
    <xf numFmtId="0" fontId="12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17" fillId="0" borderId="3"/>
    <xf numFmtId="185" fontId="31" fillId="0" borderId="3" applyAlignment="1">
      <alignment vertical="center"/>
    </xf>
    <xf numFmtId="0" fontId="31" fillId="0" borderId="3"/>
    <xf numFmtId="9" fontId="18" fillId="0" borderId="3"/>
    <xf numFmtId="171" fontId="31" fillId="0" borderId="3"/>
    <xf numFmtId="171" fontId="31" fillId="0" borderId="3"/>
    <xf numFmtId="185" fontId="19" fillId="0" borderId="3" applyAlignment="1">
      <alignment vertical="center"/>
    </xf>
    <xf numFmtId="0" fontId="31" fillId="0" borderId="3" applyAlignment="1">
      <alignment vertical="center"/>
    </xf>
    <xf numFmtId="0" fontId="17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20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25" fillId="0" borderId="3"/>
    <xf numFmtId="0" fontId="31" fillId="0" borderId="3"/>
    <xf numFmtId="0" fontId="20" fillId="0" borderId="3"/>
    <xf numFmtId="0" fontId="31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0" fontId="31" fillId="0" borderId="3"/>
    <xf numFmtId="0" fontId="26" fillId="0" borderId="3"/>
    <xf numFmtId="0" fontId="12" fillId="0" borderId="3"/>
    <xf numFmtId="0" fontId="26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26" fillId="0" borderId="3"/>
    <xf numFmtId="0" fontId="31" fillId="0" borderId="3"/>
    <xf numFmtId="0" fontId="31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12" fillId="0" borderId="3"/>
    <xf numFmtId="186" fontId="17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/>
    <xf numFmtId="171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17" fillId="0" borderId="3"/>
    <xf numFmtId="0" fontId="31" fillId="0" borderId="3"/>
    <xf numFmtId="0" fontId="31" fillId="0" borderId="3"/>
    <xf numFmtId="171" fontId="31" fillId="0" borderId="3"/>
    <xf numFmtId="0" fontId="12" fillId="0" borderId="3"/>
    <xf numFmtId="0" fontId="31" fillId="0" borderId="3"/>
    <xf numFmtId="0" fontId="31" fillId="0" borderId="3"/>
    <xf numFmtId="0" fontId="17" fillId="0" borderId="3"/>
    <xf numFmtId="0" fontId="17" fillId="0" borderId="3"/>
    <xf numFmtId="0" fontId="17" fillId="0" borderId="3"/>
    <xf numFmtId="0" fontId="31" fillId="0" borderId="3"/>
    <xf numFmtId="0" fontId="31" fillId="0" borderId="3"/>
    <xf numFmtId="0" fontId="17" fillId="0" borderId="3"/>
    <xf numFmtId="0" fontId="31" fillId="0" borderId="3"/>
    <xf numFmtId="0" fontId="26" fillId="0" borderId="3"/>
    <xf numFmtId="0" fontId="26" fillId="0" borderId="3"/>
    <xf numFmtId="0" fontId="31" fillId="0" borderId="3"/>
    <xf numFmtId="0" fontId="31" fillId="0" borderId="3"/>
    <xf numFmtId="0" fontId="31" fillId="0" borderId="3"/>
    <xf numFmtId="0" fontId="26" fillId="0" borderId="3"/>
    <xf numFmtId="0" fontId="17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22" fillId="0" borderId="3"/>
    <xf numFmtId="0" fontId="26" fillId="0" borderId="3"/>
    <xf numFmtId="0" fontId="17" fillId="0" borderId="3"/>
    <xf numFmtId="0" fontId="20" fillId="0" borderId="3"/>
    <xf numFmtId="0" fontId="17" fillId="0" borderId="3"/>
    <xf numFmtId="0" fontId="26" fillId="0" borderId="3"/>
    <xf numFmtId="0" fontId="26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6" fillId="0" borderId="3"/>
    <xf numFmtId="0" fontId="22" fillId="0" borderId="3"/>
    <xf numFmtId="0" fontId="31" fillId="0" borderId="3"/>
    <xf numFmtId="0" fontId="31" fillId="0" borderId="3"/>
    <xf numFmtId="0" fontId="26" fillId="0" borderId="3"/>
    <xf numFmtId="0" fontId="17" fillId="0" borderId="3"/>
    <xf numFmtId="0" fontId="31" fillId="0" borderId="3"/>
    <xf numFmtId="0" fontId="31" fillId="0" borderId="3"/>
    <xf numFmtId="0" fontId="12" fillId="0" borderId="3"/>
    <xf numFmtId="0" fontId="26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0" fontId="26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0" fontId="12" fillId="0" borderId="3"/>
    <xf numFmtId="0" fontId="26" fillId="0" borderId="3"/>
    <xf numFmtId="0" fontId="25" fillId="0" borderId="3"/>
    <xf numFmtId="0" fontId="26" fillId="0" borderId="3"/>
    <xf numFmtId="0" fontId="12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26" fillId="0" borderId="3"/>
    <xf numFmtId="0" fontId="12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12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20" fillId="0" borderId="3"/>
    <xf numFmtId="0" fontId="12" fillId="0" borderId="3"/>
    <xf numFmtId="0" fontId="26" fillId="0" borderId="3"/>
    <xf numFmtId="0" fontId="31" fillId="0" borderId="3"/>
    <xf numFmtId="0" fontId="12" fillId="0" borderId="3"/>
    <xf numFmtId="0" fontId="31" fillId="0" borderId="3" applyAlignment="1">
      <alignment vertical="center"/>
    </xf>
    <xf numFmtId="0" fontId="31" fillId="0" borderId="3"/>
    <xf numFmtId="0" fontId="26" fillId="0" borderId="3"/>
    <xf numFmtId="0" fontId="25" fillId="0" borderId="3"/>
    <xf numFmtId="0" fontId="12" fillId="0" borderId="3"/>
    <xf numFmtId="0" fontId="26" fillId="0" borderId="3"/>
    <xf numFmtId="0" fontId="31" fillId="0" borderId="3"/>
    <xf numFmtId="0" fontId="26" fillId="0" borderId="3"/>
    <xf numFmtId="0" fontId="21" fillId="0" borderId="3"/>
    <xf numFmtId="0" fontId="31" fillId="0" borderId="3"/>
    <xf numFmtId="0" fontId="31" fillId="0" borderId="3" applyAlignment="1">
      <alignment vertical="center"/>
    </xf>
    <xf numFmtId="0" fontId="26" fillId="0" borderId="3"/>
    <xf numFmtId="0" fontId="21" fillId="0" borderId="3"/>
    <xf numFmtId="0" fontId="31" fillId="0" borderId="3"/>
    <xf numFmtId="0" fontId="31" fillId="0" borderId="3" applyAlignment="1">
      <alignment vertical="center"/>
    </xf>
    <xf numFmtId="0" fontId="26" fillId="0" borderId="3"/>
    <xf numFmtId="0" fontId="26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12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185" fontId="31" fillId="0" borderId="3" applyAlignment="1">
      <alignment vertical="center"/>
    </xf>
    <xf numFmtId="186" fontId="17" fillId="0" borderId="3"/>
    <xf numFmtId="0" fontId="26" fillId="0" borderId="3"/>
    <xf numFmtId="0" fontId="26" fillId="0" borderId="3"/>
    <xf numFmtId="0" fontId="31" fillId="0" borderId="3"/>
    <xf numFmtId="0" fontId="31" fillId="0" borderId="3"/>
    <xf numFmtId="0" fontId="26" fillId="0" borderId="3"/>
    <xf numFmtId="185" fontId="31" fillId="0" borderId="3" applyAlignment="1">
      <alignment vertical="center"/>
    </xf>
    <xf numFmtId="0" fontId="31" fillId="0" borderId="3"/>
    <xf numFmtId="0" fontId="26" fillId="0" borderId="3"/>
    <xf numFmtId="185" fontId="31" fillId="0" borderId="3" applyAlignment="1">
      <alignment vertical="center"/>
    </xf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0" fontId="26" fillId="0" borderId="3"/>
    <xf numFmtId="0" fontId="22" fillId="0" borderId="3"/>
    <xf numFmtId="0" fontId="26" fillId="0" borderId="3"/>
    <xf numFmtId="0" fontId="12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26" fillId="0" borderId="3"/>
    <xf numFmtId="171" fontId="17" fillId="0" borderId="3"/>
    <xf numFmtId="0" fontId="26" fillId="0" borderId="3"/>
    <xf numFmtId="0" fontId="31" fillId="0" borderId="3"/>
    <xf numFmtId="0" fontId="26" fillId="0" borderId="3"/>
    <xf numFmtId="0" fontId="20" fillId="0" borderId="3"/>
    <xf numFmtId="0" fontId="26" fillId="0" borderId="3"/>
    <xf numFmtId="0" fontId="20" fillId="0" borderId="3"/>
    <xf numFmtId="0" fontId="26" fillId="0" borderId="3"/>
    <xf numFmtId="0" fontId="20" fillId="0" borderId="3"/>
    <xf numFmtId="0" fontId="20" fillId="0" borderId="3"/>
    <xf numFmtId="0" fontId="26" fillId="0" borderId="3"/>
    <xf numFmtId="0" fontId="26" fillId="0" borderId="3"/>
    <xf numFmtId="0" fontId="26" fillId="0" borderId="3"/>
    <xf numFmtId="0" fontId="12" fillId="0" borderId="3"/>
    <xf numFmtId="0" fontId="26" fillId="0" borderId="3"/>
    <xf numFmtId="171" fontId="17" fillId="0" borderId="3"/>
    <xf numFmtId="0" fontId="26" fillId="0" borderId="3"/>
    <xf numFmtId="0" fontId="17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6" fillId="0" borderId="3"/>
    <xf numFmtId="0" fontId="31" fillId="0" borderId="3"/>
    <xf numFmtId="0" fontId="20" fillId="0" borderId="3"/>
    <xf numFmtId="0" fontId="26" fillId="0" borderId="3"/>
    <xf numFmtId="171" fontId="17" fillId="0" borderId="3"/>
    <xf numFmtId="0" fontId="26" fillId="0" borderId="3"/>
    <xf numFmtId="0" fontId="20" fillId="0" borderId="3"/>
    <xf numFmtId="171" fontId="17" fillId="0" borderId="3"/>
    <xf numFmtId="0" fontId="26" fillId="0" borderId="3"/>
    <xf numFmtId="186" fontId="17" fillId="0" borderId="3"/>
    <xf numFmtId="0" fontId="26" fillId="0" borderId="3"/>
    <xf numFmtId="186" fontId="17" fillId="0" borderId="3"/>
    <xf numFmtId="0" fontId="26" fillId="0" borderId="3"/>
    <xf numFmtId="0" fontId="12" fillId="0" borderId="3"/>
    <xf numFmtId="0" fontId="26" fillId="0" borderId="3"/>
    <xf numFmtId="186" fontId="17" fillId="0" borderId="3"/>
    <xf numFmtId="171" fontId="17" fillId="0" borderId="3"/>
    <xf numFmtId="0" fontId="26" fillId="0" borderId="3"/>
    <xf numFmtId="171" fontId="17" fillId="0" borderId="3"/>
    <xf numFmtId="0" fontId="26" fillId="0" borderId="3"/>
    <xf numFmtId="171" fontId="17" fillId="0" borderId="3"/>
    <xf numFmtId="0" fontId="26" fillId="0" borderId="3"/>
    <xf numFmtId="0" fontId="12" fillId="0" borderId="3"/>
    <xf numFmtId="0" fontId="17" fillId="0" borderId="3"/>
    <xf numFmtId="0" fontId="31" fillId="0" borderId="3"/>
    <xf numFmtId="0" fontId="17" fillId="0" borderId="3"/>
    <xf numFmtId="0" fontId="17" fillId="0" borderId="3"/>
    <xf numFmtId="0" fontId="31" fillId="0" borderId="3"/>
    <xf numFmtId="0" fontId="31" fillId="0" borderId="3"/>
    <xf numFmtId="0" fontId="31" fillId="0" borderId="3"/>
    <xf numFmtId="0" fontId="17" fillId="0" borderId="3"/>
    <xf numFmtId="0" fontId="12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12" fillId="0" borderId="3"/>
    <xf numFmtId="0" fontId="31" fillId="0" borderId="3"/>
    <xf numFmtId="0" fontId="17" fillId="0" borderId="3"/>
    <xf numFmtId="0" fontId="31" fillId="0" borderId="3"/>
    <xf numFmtId="0" fontId="25" fillId="0" borderId="3"/>
    <xf numFmtId="185" fontId="31" fillId="0" borderId="3" applyAlignment="1">
      <alignment vertical="center"/>
    </xf>
    <xf numFmtId="0" fontId="31" fillId="0" borderId="3"/>
    <xf numFmtId="0" fontId="12" fillId="0" borderId="3"/>
    <xf numFmtId="171" fontId="31" fillId="0" borderId="3"/>
    <xf numFmtId="0" fontId="31" fillId="0" borderId="3"/>
    <xf numFmtId="0" fontId="17" fillId="0" borderId="3"/>
    <xf numFmtId="0" fontId="17" fillId="0" borderId="3"/>
    <xf numFmtId="0" fontId="17" fillId="0" borderId="3"/>
    <xf numFmtId="0" fontId="31" fillId="0" borderId="3"/>
    <xf numFmtId="0" fontId="17" fillId="0" borderId="3"/>
    <xf numFmtId="0" fontId="12" fillId="0" borderId="3"/>
    <xf numFmtId="0" fontId="31" fillId="0" borderId="3"/>
    <xf numFmtId="0" fontId="31" fillId="0" borderId="3"/>
    <xf numFmtId="0" fontId="12" fillId="0" borderId="3"/>
    <xf numFmtId="0" fontId="12" fillId="0" borderId="3"/>
    <xf numFmtId="0" fontId="20" fillId="0" borderId="3"/>
    <xf numFmtId="0" fontId="12" fillId="0" borderId="3"/>
    <xf numFmtId="0" fontId="12" fillId="0" borderId="3"/>
    <xf numFmtId="0" fontId="20" fillId="0" borderId="3"/>
    <xf numFmtId="185" fontId="31" fillId="0" borderId="3" applyAlignment="1">
      <alignment vertical="center"/>
    </xf>
    <xf numFmtId="0" fontId="31" fillId="0" borderId="3"/>
    <xf numFmtId="0" fontId="20" fillId="0" borderId="3"/>
    <xf numFmtId="0" fontId="20" fillId="0" borderId="3"/>
    <xf numFmtId="0" fontId="20" fillId="0" borderId="3"/>
    <xf numFmtId="0" fontId="20" fillId="0" borderId="3"/>
    <xf numFmtId="0" fontId="31" fillId="0" borderId="3"/>
    <xf numFmtId="0" fontId="20" fillId="0" borderId="3"/>
    <xf numFmtId="0" fontId="20" fillId="0" borderId="3"/>
    <xf numFmtId="186" fontId="17" fillId="0" borderId="3"/>
    <xf numFmtId="0" fontId="20" fillId="0" borderId="3"/>
    <xf numFmtId="0" fontId="20" fillId="0" borderId="3"/>
    <xf numFmtId="0" fontId="31" fillId="0" borderId="3"/>
    <xf numFmtId="186" fontId="17" fillId="0" borderId="3"/>
    <xf numFmtId="0" fontId="20" fillId="0" borderId="3"/>
    <xf numFmtId="0" fontId="20" fillId="0" borderId="3"/>
    <xf numFmtId="0" fontId="31" fillId="0" borderId="3"/>
    <xf numFmtId="186" fontId="17" fillId="0" borderId="3"/>
    <xf numFmtId="0" fontId="12" fillId="0" borderId="3"/>
    <xf numFmtId="0" fontId="20" fillId="0" borderId="3"/>
    <xf numFmtId="0" fontId="31" fillId="0" borderId="3"/>
    <xf numFmtId="186" fontId="17" fillId="0" borderId="3"/>
    <xf numFmtId="0" fontId="31" fillId="0" borderId="3"/>
    <xf numFmtId="0" fontId="20" fillId="0" borderId="3"/>
    <xf numFmtId="0" fontId="20" fillId="0" borderId="3"/>
    <xf numFmtId="186" fontId="17" fillId="0" borderId="3"/>
    <xf numFmtId="0" fontId="31" fillId="0" borderId="3"/>
    <xf numFmtId="0" fontId="20" fillId="0" borderId="3"/>
    <xf numFmtId="0" fontId="31" fillId="0" borderId="3"/>
    <xf numFmtId="186" fontId="17" fillId="0" borderId="3"/>
    <xf numFmtId="0" fontId="31" fillId="0" borderId="3"/>
    <xf numFmtId="0" fontId="12" fillId="0" borderId="3"/>
    <xf numFmtId="0" fontId="20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12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2" fillId="0" borderId="3"/>
    <xf numFmtId="0" fontId="31" fillId="0" borderId="3"/>
    <xf numFmtId="0" fontId="31" fillId="0" borderId="3"/>
    <xf numFmtId="0" fontId="31" fillId="0" borderId="3"/>
    <xf numFmtId="0" fontId="22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12" fillId="0" borderId="3"/>
    <xf numFmtId="0" fontId="12" fillId="0" borderId="3"/>
    <xf numFmtId="0" fontId="31" fillId="0" borderId="3"/>
    <xf numFmtId="0" fontId="12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2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12" fillId="0" borderId="3"/>
    <xf numFmtId="0" fontId="31" fillId="0" borderId="3"/>
    <xf numFmtId="0" fontId="12" fillId="0" borderId="3"/>
    <xf numFmtId="0" fontId="31" fillId="0" borderId="3"/>
    <xf numFmtId="0" fontId="2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0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2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186" fontId="17" fillId="0" borderId="3"/>
    <xf numFmtId="0" fontId="31" fillId="0" borderId="3"/>
    <xf numFmtId="0" fontId="22" fillId="0" borderId="3"/>
    <xf numFmtId="0" fontId="31" fillId="0" borderId="3"/>
    <xf numFmtId="186" fontId="17" fillId="0" borderId="3"/>
    <xf numFmtId="0" fontId="31" fillId="0" borderId="3"/>
    <xf numFmtId="0" fontId="22" fillId="0" borderId="3"/>
    <xf numFmtId="0" fontId="31" fillId="0" borderId="3"/>
    <xf numFmtId="0" fontId="22" fillId="0" borderId="3"/>
    <xf numFmtId="0" fontId="31" fillId="0" borderId="3"/>
    <xf numFmtId="0" fontId="22" fillId="0" borderId="3"/>
    <xf numFmtId="0" fontId="20" fillId="0" borderId="3"/>
    <xf numFmtId="185" fontId="31" fillId="0" borderId="3" applyAlignment="1">
      <alignment vertical="center"/>
    </xf>
    <xf numFmtId="0" fontId="25" fillId="0" borderId="3"/>
    <xf numFmtId="171" fontId="31" fillId="0" borderId="3"/>
    <xf numFmtId="0" fontId="31" fillId="0" borderId="3" applyAlignment="1">
      <alignment vertical="center"/>
    </xf>
    <xf numFmtId="186" fontId="17" fillId="0" borderId="3"/>
    <xf numFmtId="0" fontId="22" fillId="0" borderId="3"/>
    <xf numFmtId="0" fontId="22" fillId="0" borderId="3"/>
    <xf numFmtId="186" fontId="17" fillId="0" borderId="3"/>
    <xf numFmtId="186" fontId="17" fillId="0" borderId="3"/>
    <xf numFmtId="186" fontId="17" fillId="0" borderId="3"/>
    <xf numFmtId="0" fontId="12" fillId="0" borderId="3"/>
    <xf numFmtId="186" fontId="17" fillId="0" borderId="3"/>
    <xf numFmtId="0" fontId="20" fillId="0" borderId="3"/>
    <xf numFmtId="0" fontId="20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2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12" fillId="0" borderId="3"/>
    <xf numFmtId="0" fontId="12" fillId="0" borderId="3"/>
    <xf numFmtId="0" fontId="31" fillId="0" borderId="3"/>
    <xf numFmtId="0" fontId="12" fillId="0" borderId="3"/>
    <xf numFmtId="0" fontId="12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25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25" fillId="0" borderId="3"/>
    <xf numFmtId="185" fontId="31" fillId="0" borderId="3" applyAlignment="1">
      <alignment vertical="center"/>
    </xf>
    <xf numFmtId="0" fontId="25" fillId="0" borderId="3"/>
    <xf numFmtId="0" fontId="25" fillId="0" borderId="3"/>
    <xf numFmtId="171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185" fontId="23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23" fillId="0" borderId="3" applyAlignment="1">
      <alignment vertical="center"/>
    </xf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23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23" fillId="0" borderId="3" applyAlignment="1">
      <alignment vertical="center"/>
    </xf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3" fontId="22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24" fillId="0" borderId="3"/>
    <xf numFmtId="0" fontId="31" fillId="0" borderId="3"/>
    <xf numFmtId="171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22" fillId="0" borderId="3"/>
    <xf numFmtId="0" fontId="22" fillId="0" borderId="3"/>
    <xf numFmtId="171" fontId="31" fillId="0" borderId="3"/>
    <xf numFmtId="0" fontId="22" fillId="0" borderId="3"/>
    <xf numFmtId="0" fontId="22" fillId="0" borderId="3"/>
    <xf numFmtId="171" fontId="31" fillId="0" borderId="3"/>
    <xf numFmtId="0" fontId="22" fillId="0" borderId="3"/>
    <xf numFmtId="0" fontId="22" fillId="0" borderId="3"/>
    <xf numFmtId="171" fontId="31" fillId="0" borderId="3"/>
    <xf numFmtId="185" fontId="31" fillId="0" borderId="3" applyAlignment="1">
      <alignment vertical="center"/>
    </xf>
    <xf numFmtId="0" fontId="22" fillId="0" borderId="3"/>
    <xf numFmtId="0" fontId="22" fillId="0" borderId="3"/>
    <xf numFmtId="185" fontId="31" fillId="0" borderId="3" applyAlignment="1">
      <alignment vertical="center"/>
    </xf>
    <xf numFmtId="0" fontId="22" fillId="0" borderId="3"/>
    <xf numFmtId="0" fontId="22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20" fillId="0" borderId="3"/>
    <xf numFmtId="0" fontId="31" fillId="0" borderId="3"/>
    <xf numFmtId="0" fontId="31" fillId="0" borderId="3"/>
    <xf numFmtId="0" fontId="20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17" fillId="0" borderId="3"/>
    <xf numFmtId="0" fontId="17" fillId="0" borderId="3"/>
    <xf numFmtId="0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27" fillId="0" borderId="3"/>
    <xf numFmtId="0" fontId="17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171" fontId="31" fillId="0" borderId="3"/>
    <xf numFmtId="0" fontId="31" fillId="0" borderId="3"/>
    <xf numFmtId="171" fontId="31" fillId="0" borderId="3"/>
    <xf numFmtId="0" fontId="31" fillId="0" borderId="3"/>
    <xf numFmtId="171" fontId="31" fillId="0" borderId="3"/>
    <xf numFmtId="0" fontId="31" fillId="0" borderId="3"/>
    <xf numFmtId="185" fontId="12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185" fontId="12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/>
    <xf numFmtId="0" fontId="25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171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5" fillId="0" borderId="3"/>
    <xf numFmtId="0" fontId="12" fillId="0" borderId="3"/>
    <xf numFmtId="185" fontId="31" fillId="0" borderId="3" applyAlignment="1">
      <alignment vertical="center"/>
    </xf>
    <xf numFmtId="0" fontId="12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171" fontId="31" fillId="0" borderId="3"/>
    <xf numFmtId="0" fontId="24" fillId="0" borderId="3"/>
    <xf numFmtId="171" fontId="17" fillId="0" borderId="3"/>
    <xf numFmtId="171" fontId="17" fillId="0" borderId="3"/>
    <xf numFmtId="185" fontId="31" fillId="0" borderId="3" applyAlignment="1">
      <alignment vertical="center"/>
    </xf>
    <xf numFmtId="171" fontId="17" fillId="0" borderId="3"/>
    <xf numFmtId="171" fontId="17" fillId="0" borderId="3"/>
    <xf numFmtId="171" fontId="17" fillId="0" borderId="3"/>
    <xf numFmtId="0" fontId="31" fillId="0" borderId="3"/>
    <xf numFmtId="171" fontId="17" fillId="0" borderId="3"/>
    <xf numFmtId="0" fontId="31" fillId="0" borderId="3"/>
    <xf numFmtId="171" fontId="17" fillId="0" borderId="3"/>
    <xf numFmtId="0" fontId="31" fillId="0" borderId="3"/>
    <xf numFmtId="171" fontId="17" fillId="0" borderId="3"/>
    <xf numFmtId="0" fontId="31" fillId="0" borderId="3"/>
    <xf numFmtId="171" fontId="17" fillId="0" borderId="3"/>
    <xf numFmtId="0" fontId="31" fillId="0" borderId="3"/>
    <xf numFmtId="171" fontId="17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3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71" fontId="3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85" fontId="12" fillId="0" borderId="3" applyAlignment="1">
      <alignment vertical="center"/>
    </xf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31" fillId="0" borderId="3"/>
    <xf numFmtId="0" fontId="21" fillId="0" borderId="3"/>
    <xf numFmtId="0" fontId="3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3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12" fillId="0" borderId="3"/>
    <xf numFmtId="0" fontId="17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17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20" fillId="0" borderId="3"/>
    <xf numFmtId="0" fontId="31" fillId="0" borderId="3" applyAlignment="1">
      <alignment vertical="center"/>
    </xf>
    <xf numFmtId="0" fontId="20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12" fillId="0" borderId="3"/>
    <xf numFmtId="0" fontId="31" fillId="0" borderId="3"/>
    <xf numFmtId="0" fontId="12" fillId="0" borderId="3"/>
    <xf numFmtId="0" fontId="31" fillId="0" borderId="3"/>
    <xf numFmtId="0" fontId="12" fillId="0" borderId="3"/>
    <xf numFmtId="0" fontId="31" fillId="0" borderId="3"/>
    <xf numFmtId="0" fontId="20" fillId="0" borderId="3"/>
    <xf numFmtId="0" fontId="31" fillId="0" borderId="3"/>
    <xf numFmtId="0" fontId="20" fillId="0" borderId="3"/>
    <xf numFmtId="0" fontId="31" fillId="0" borderId="3"/>
    <xf numFmtId="0" fontId="20" fillId="0" borderId="3"/>
    <xf numFmtId="0" fontId="20" fillId="0" borderId="3"/>
    <xf numFmtId="0" fontId="17" fillId="0" borderId="3"/>
    <xf numFmtId="0" fontId="20" fillId="0" borderId="3"/>
    <xf numFmtId="0" fontId="17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 applyAlignment="1">
      <alignment vertical="center"/>
    </xf>
    <xf numFmtId="171" fontId="31" fillId="0" borderId="3"/>
    <xf numFmtId="0" fontId="31" fillId="0" borderId="3" applyAlignment="1">
      <alignment vertical="center"/>
    </xf>
    <xf numFmtId="171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7" fillId="0" borderId="3"/>
    <xf numFmtId="0" fontId="20" fillId="0" borderId="3"/>
    <xf numFmtId="0" fontId="20" fillId="0" borderId="3"/>
    <xf numFmtId="0" fontId="31" fillId="0" borderId="3"/>
    <xf numFmtId="0" fontId="20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 applyAlignment="1">
      <alignment vertical="center"/>
    </xf>
    <xf numFmtId="0" fontId="31" fillId="0" borderId="3"/>
    <xf numFmtId="0" fontId="31" fillId="0" borderId="3"/>
    <xf numFmtId="0" fontId="12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171" fontId="31" fillId="0" borderId="3"/>
    <xf numFmtId="0" fontId="31" fillId="0" borderId="3" applyAlignment="1">
      <alignment vertical="center"/>
    </xf>
    <xf numFmtId="0" fontId="20" fillId="0" borderId="3"/>
    <xf numFmtId="0" fontId="31" fillId="0" borderId="3"/>
    <xf numFmtId="0" fontId="20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7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7" fillId="0" borderId="3"/>
    <xf numFmtId="0" fontId="31" fillId="0" borderId="3"/>
    <xf numFmtId="0" fontId="25" fillId="0" borderId="3"/>
    <xf numFmtId="0" fontId="31" fillId="0" borderId="3"/>
    <xf numFmtId="0" fontId="12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27" fillId="0" borderId="3"/>
    <xf numFmtId="0" fontId="20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71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17" fillId="0" borderId="3"/>
    <xf numFmtId="0" fontId="17" fillId="0" borderId="3"/>
    <xf numFmtId="0" fontId="27" fillId="0" borderId="3"/>
    <xf numFmtId="0" fontId="17" fillId="0" borderId="3"/>
    <xf numFmtId="0" fontId="31" fillId="0" borderId="3"/>
    <xf numFmtId="0" fontId="27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185" fontId="31" fillId="0" borderId="3" applyAlignment="1">
      <alignment vertical="center"/>
    </xf>
    <xf numFmtId="0" fontId="31" fillId="0" borderId="3"/>
    <xf numFmtId="185" fontId="31" fillId="0" borderId="3" applyAlignment="1">
      <alignment vertical="center"/>
    </xf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31" fillId="0" borderId="3"/>
    <xf numFmtId="0" fontId="17" fillId="0" borderId="3"/>
    <xf numFmtId="0" fontId="12" fillId="0" borderId="3"/>
    <xf numFmtId="0" fontId="12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71" fontId="20" fillId="0" borderId="3"/>
    <xf numFmtId="171" fontId="20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23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71" fontId="31" fillId="0" borderId="3"/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12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31" fillId="0" borderId="3" applyAlignment="1">
      <alignment vertical="center"/>
    </xf>
    <xf numFmtId="185" fontId="12" fillId="0" borderId="3" applyAlignment="1">
      <alignment vertical="center"/>
    </xf>
    <xf numFmtId="185" fontId="12" fillId="0" borderId="3" applyAlignment="1">
      <alignment vertical="center"/>
    </xf>
    <xf numFmtId="185" fontId="12" fillId="0" borderId="3" applyAlignment="1">
      <alignment vertical="center"/>
    </xf>
    <xf numFmtId="171" fontId="20" fillId="0" borderId="3"/>
    <xf numFmtId="0" fontId="31" fillId="0" borderId="3" applyAlignment="1">
      <alignment vertical="center"/>
    </xf>
    <xf numFmtId="185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/>
    <xf numFmtId="0" fontId="20" fillId="0" borderId="3"/>
    <xf numFmtId="0" fontId="18" fillId="0" borderId="3"/>
    <xf numFmtId="0" fontId="31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  <xf numFmtId="185" fontId="29" fillId="0" borderId="3" applyAlignment="1">
      <alignment vertical="center"/>
    </xf>
    <xf numFmtId="0" fontId="29" fillId="0" borderId="3" applyAlignment="1">
      <alignment vertical="center"/>
    </xf>
    <xf numFmtId="0" fontId="29" fillId="0" borderId="3" applyAlignment="1">
      <alignment vertical="center"/>
    </xf>
    <xf numFmtId="0" fontId="28" fillId="0" borderId="3"/>
    <xf numFmtId="0" fontId="30" fillId="0" borderId="3"/>
    <xf numFmtId="0" fontId="29" fillId="0" borderId="3"/>
    <xf numFmtId="0" fontId="30" fillId="0" borderId="3"/>
    <xf numFmtId="0" fontId="29" fillId="0" borderId="3" applyAlignment="1">
      <alignment vertical="center"/>
    </xf>
    <xf numFmtId="0" fontId="29" fillId="0" borderId="3" applyAlignment="1">
      <alignment vertical="center"/>
    </xf>
    <xf numFmtId="0" fontId="31" fillId="0" borderId="3" applyAlignment="1">
      <alignment vertical="center"/>
    </xf>
    <xf numFmtId="0" fontId="31" fillId="0" borderId="3" applyAlignment="1">
      <alignment vertical="center"/>
    </xf>
  </cellStyleXfs>
  <cellXfs count="243">
    <xf numFmtId="0" fontId="0" fillId="0" borderId="0" pivotButton="0" quotePrefix="0" xfId="0"/>
    <xf numFmtId="0" fontId="32" fillId="0" borderId="0" applyAlignment="1" pivotButton="0" quotePrefix="0" xfId="0">
      <alignment horizontal="left"/>
    </xf>
    <xf numFmtId="0" fontId="32" fillId="0" borderId="1" applyAlignment="1" pivotButton="0" quotePrefix="0" xfId="0">
      <alignment vertical="top"/>
    </xf>
    <xf numFmtId="0" fontId="32" fillId="3" borderId="20" applyAlignment="1" pivotButton="0" quotePrefix="0" xfId="0">
      <alignment vertical="center"/>
    </xf>
    <xf numFmtId="14" fontId="32" fillId="0" borderId="20" applyAlignment="1" pivotButton="0" quotePrefix="0" xfId="0">
      <alignment horizontal="center" vertical="center"/>
    </xf>
    <xf numFmtId="0" fontId="32" fillId="0" borderId="3" applyAlignment="1" pivotButton="0" quotePrefix="0" xfId="0">
      <alignment vertical="top"/>
    </xf>
    <xf numFmtId="0" fontId="32" fillId="0" borderId="3" applyAlignment="1" pivotButton="0" quotePrefix="0" xfId="0">
      <alignment horizontal="left" vertical="top"/>
    </xf>
    <xf numFmtId="0" fontId="32" fillId="0" borderId="20" applyAlignment="1" pivotButton="0" quotePrefix="0" xfId="0">
      <alignment horizontal="center" vertical="center"/>
    </xf>
    <xf numFmtId="0" fontId="32" fillId="0" borderId="0" pivotButton="0" quotePrefix="0" xfId="0"/>
    <xf numFmtId="0" fontId="32" fillId="0" borderId="1" applyAlignment="1" pivotButton="0" quotePrefix="0" xfId="0">
      <alignment vertical="top" wrapText="1"/>
    </xf>
    <xf numFmtId="0" fontId="32" fillId="3" borderId="20" applyAlignment="1" pivotButton="0" quotePrefix="0" xfId="0">
      <alignment vertical="center" wrapText="1"/>
    </xf>
    <xf numFmtId="0" fontId="34" fillId="0" borderId="20" applyAlignment="1" pivotButton="0" quotePrefix="0" xfId="17">
      <alignment horizontal="center" vertical="center" wrapText="1"/>
    </xf>
    <xf numFmtId="0" fontId="32" fillId="0" borderId="3" applyAlignment="1" pivotButton="0" quotePrefix="0" xfId="0">
      <alignment vertical="top" wrapText="1"/>
    </xf>
    <xf numFmtId="0" fontId="32" fillId="3" borderId="10" applyAlignment="1" pivotButton="0" quotePrefix="0" xfId="0">
      <alignment vertical="center" wrapText="1"/>
    </xf>
    <xf numFmtId="0" fontId="34" fillId="0" borderId="20" applyAlignment="1" pivotButton="0" quotePrefix="0" xfId="17">
      <alignment horizontal="center" vertical="center"/>
    </xf>
    <xf numFmtId="0" fontId="32" fillId="0" borderId="3" applyAlignment="1" pivotButton="0" quotePrefix="0" xfId="0">
      <alignment horizontal="left"/>
    </xf>
    <xf numFmtId="0" fontId="35" fillId="0" borderId="3" applyAlignment="1" pivotButton="0" quotePrefix="0" xfId="0">
      <alignment horizontal="center" vertical="center"/>
    </xf>
    <xf numFmtId="0" fontId="32" fillId="0" borderId="2" applyAlignment="1" pivotButton="0" quotePrefix="0" xfId="0">
      <alignment horizontal="left"/>
    </xf>
    <xf numFmtId="0" fontId="33" fillId="0" borderId="3" applyAlignment="1" pivotButton="0" quotePrefix="0" xfId="0">
      <alignment horizontal="left" vertical="top"/>
    </xf>
    <xf numFmtId="0" fontId="33" fillId="0" borderId="3" applyAlignment="1" pivotButton="0" quotePrefix="0" xfId="0">
      <alignment horizontal="left" vertical="center"/>
    </xf>
    <xf numFmtId="0" fontId="32" fillId="0" borderId="3" applyAlignment="1" pivotButton="0" quotePrefix="0" xfId="0">
      <alignment horizontal="left" vertical="top" wrapText="1"/>
    </xf>
    <xf numFmtId="0" fontId="32" fillId="0" borderId="3" applyAlignment="1" pivotButton="0" quotePrefix="0" xfId="0">
      <alignment horizontal="left" wrapText="1"/>
    </xf>
    <xf numFmtId="0" fontId="32" fillId="0" borderId="0" applyAlignment="1" pivotButton="0" quotePrefix="0" xfId="0">
      <alignment horizontal="left" wrapText="1"/>
    </xf>
    <xf numFmtId="0" fontId="32" fillId="0" borderId="6" applyAlignment="1" pivotButton="0" quotePrefix="0" xfId="0">
      <alignment horizontal="center" vertical="center" wrapText="1"/>
    </xf>
    <xf numFmtId="0" fontId="32" fillId="0" borderId="20" applyAlignment="1" pivotButton="0" quotePrefix="0" xfId="0">
      <alignment horizontal="center" vertical="center" wrapText="1"/>
    </xf>
    <xf numFmtId="0" fontId="32" fillId="0" borderId="6" applyAlignment="1" pivotButton="0" quotePrefix="0" xfId="0">
      <alignment horizontal="center" vertical="center" wrapText="1"/>
    </xf>
    <xf numFmtId="0" fontId="32" fillId="0" borderId="20" applyAlignment="1" pivotButton="0" quotePrefix="0" xfId="0">
      <alignment horizontal="center" vertical="center" wrapText="1"/>
    </xf>
    <xf numFmtId="0" fontId="32" fillId="5" borderId="6" applyAlignment="1" pivotButton="0" quotePrefix="0" xfId="0">
      <alignment horizontal="center" vertical="center" wrapText="1"/>
    </xf>
    <xf numFmtId="0" fontId="32" fillId="0" borderId="10" applyAlignment="1" pivotButton="0" quotePrefix="0" xfId="0">
      <alignment horizontal="center" vertical="center" wrapText="1"/>
    </xf>
    <xf numFmtId="0" fontId="32" fillId="5" borderId="20" applyAlignment="1" pivotButton="0" quotePrefix="0" xfId="0">
      <alignment horizontal="center" vertical="center" wrapText="1"/>
    </xf>
    <xf numFmtId="0" fontId="32" fillId="5" borderId="20" applyAlignment="1" pivotButton="0" quotePrefix="0" xfId="0">
      <alignment horizontal="left" vertical="center" wrapText="1"/>
    </xf>
    <xf numFmtId="0" fontId="32" fillId="0" borderId="3" applyAlignment="1" pivotButton="0" quotePrefix="0" xfId="0">
      <alignment horizontal="center"/>
    </xf>
    <xf numFmtId="1" fontId="32" fillId="0" borderId="20" applyAlignment="1" pivotButton="0" quotePrefix="0" xfId="0">
      <alignment horizontal="center" vertical="top"/>
    </xf>
    <xf numFmtId="1" fontId="32" fillId="0" borderId="6" applyAlignment="1" pivotButton="0" quotePrefix="0" xfId="0">
      <alignment horizontal="center" vertical="top"/>
    </xf>
    <xf numFmtId="1" fontId="32" fillId="0" borderId="6" applyAlignment="1" pivotButton="0" quotePrefix="0" xfId="0">
      <alignment horizontal="center" vertical="top"/>
    </xf>
    <xf numFmtId="1" fontId="32" fillId="0" borderId="20" applyAlignment="1" pivotButton="0" quotePrefix="0" xfId="0">
      <alignment horizontal="center" vertical="top"/>
    </xf>
    <xf numFmtId="1" fontId="32" fillId="0" borderId="7" applyAlignment="1" pivotButton="0" quotePrefix="0" xfId="0">
      <alignment horizontal="center" vertical="top"/>
    </xf>
    <xf numFmtId="0" fontId="32" fillId="0" borderId="6" applyAlignment="1" pivotButton="0" quotePrefix="0" xfId="0">
      <alignment horizontal="center"/>
    </xf>
    <xf numFmtId="0" fontId="32" fillId="0" borderId="6" applyAlignment="1" pivotButton="0" quotePrefix="0" xfId="0">
      <alignment horizontal="center" vertical="center"/>
    </xf>
    <xf numFmtId="0" fontId="32" fillId="2" borderId="20" applyAlignment="1" pivotButton="0" quotePrefix="0" xfId="0">
      <alignment horizontal="center"/>
    </xf>
    <xf numFmtId="164" fontId="32" fillId="0" borderId="20" applyAlignment="1" pivotButton="0" quotePrefix="0" xfId="0">
      <alignment horizontal="center"/>
    </xf>
    <xf numFmtId="0" fontId="32" fillId="0" borderId="3" applyAlignment="1" pivotButton="0" quotePrefix="0" xfId="0">
      <alignment horizontal="center" wrapText="1"/>
    </xf>
    <xf numFmtId="0" fontId="32" fillId="0" borderId="0" applyAlignment="1" pivotButton="0" quotePrefix="0" xfId="0">
      <alignment horizontal="center"/>
    </xf>
    <xf numFmtId="0" fontId="32" fillId="0" borderId="3" applyAlignment="1" pivotButton="0" quotePrefix="0" xfId="0">
      <alignment horizontal="center" vertical="center"/>
    </xf>
    <xf numFmtId="1" fontId="32" fillId="0" borderId="6" applyAlignment="1" pivotButton="0" quotePrefix="0" xfId="0">
      <alignment horizontal="center" vertical="center"/>
    </xf>
    <xf numFmtId="0" fontId="36" fillId="2" borderId="11" applyAlignment="1" pivotButton="0" quotePrefix="0" xfId="0">
      <alignment horizontal="center" vertical="center" wrapText="1"/>
    </xf>
    <xf numFmtId="0" fontId="37" fillId="0" borderId="20" applyAlignment="1" pivotButton="0" quotePrefix="0" xfId="0">
      <alignment horizontal="center" vertical="center"/>
    </xf>
    <xf numFmtId="0" fontId="37" fillId="0" borderId="20" applyAlignment="1" pivotButton="0" quotePrefix="0" xfId="17">
      <alignment horizontal="center" vertical="center" wrapText="1"/>
    </xf>
    <xf numFmtId="0" fontId="37" fillId="0" borderId="20" applyAlignment="1" applyProtection="1" pivotButton="0" quotePrefix="0" xfId="1655">
      <alignment horizontal="center" vertical="center" wrapText="1"/>
      <protection locked="1" hidden="1"/>
    </xf>
    <xf numFmtId="165" fontId="38" fillId="0" borderId="20" applyAlignment="1" pivotButton="0" quotePrefix="0" xfId="0">
      <alignment horizontal="center" vertical="center"/>
    </xf>
    <xf numFmtId="166" fontId="38" fillId="0" borderId="7" applyAlignment="1" pivotButton="0" quotePrefix="0" xfId="0">
      <alignment horizontal="center" vertical="center"/>
    </xf>
    <xf numFmtId="0" fontId="38" fillId="3" borderId="7" applyAlignment="1" pivotButton="0" quotePrefix="0" xfId="0">
      <alignment horizontal="center" vertical="center" wrapText="1"/>
    </xf>
    <xf numFmtId="0" fontId="38" fillId="3" borderId="20" applyAlignment="1" pivotButton="0" quotePrefix="0" xfId="0">
      <alignment horizontal="center" vertical="center"/>
    </xf>
    <xf numFmtId="165" fontId="38" fillId="3" borderId="20" applyAlignment="1" pivotButton="0" quotePrefix="0" xfId="0">
      <alignment horizontal="center" vertical="center"/>
    </xf>
    <xf numFmtId="167" fontId="37" fillId="3" borderId="20" applyAlignment="1" pivotButton="0" quotePrefix="0" xfId="1624">
      <alignment horizontal="center" vertical="center" wrapText="1"/>
    </xf>
    <xf numFmtId="167" fontId="32" fillId="3" borderId="20" applyAlignment="1" pivotButton="0" quotePrefix="0" xfId="0">
      <alignment horizontal="center" vertical="center"/>
    </xf>
    <xf numFmtId="0" fontId="32" fillId="3" borderId="10" applyAlignment="1" pivotButton="0" quotePrefix="0" xfId="0">
      <alignment horizontal="center" vertical="center"/>
    </xf>
    <xf numFmtId="4" fontId="32" fillId="3" borderId="20" applyAlignment="1" pivotButton="0" quotePrefix="0" xfId="0">
      <alignment horizontal="center" vertical="center"/>
    </xf>
    <xf numFmtId="168" fontId="32" fillId="3" borderId="20" applyAlignment="1" pivotButton="0" quotePrefix="0" xfId="0">
      <alignment horizontal="center" vertical="center"/>
    </xf>
    <xf numFmtId="169" fontId="32" fillId="3" borderId="20" applyAlignment="1" pivotButton="0" quotePrefix="0" xfId="0">
      <alignment horizontal="center" vertical="center"/>
    </xf>
    <xf numFmtId="9" fontId="32" fillId="3" borderId="20" applyAlignment="1" pivotButton="0" quotePrefix="0" xfId="0">
      <alignment horizontal="center" vertical="center"/>
    </xf>
    <xf numFmtId="170" fontId="32" fillId="3" borderId="20" applyAlignment="1" pivotButton="0" quotePrefix="0" xfId="0">
      <alignment horizontal="center" vertical="center"/>
    </xf>
    <xf numFmtId="9" fontId="32" fillId="3" borderId="20" applyAlignment="1" pivotButton="0" quotePrefix="0" xfId="13">
      <alignment horizontal="center" vertical="center"/>
    </xf>
    <xf numFmtId="168" fontId="32" fillId="6" borderId="20" applyAlignment="1" pivotButton="0" quotePrefix="0" xfId="0">
      <alignment horizontal="center" vertical="center"/>
    </xf>
    <xf numFmtId="0" fontId="32" fillId="0" borderId="3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center" vertical="center"/>
    </xf>
    <xf numFmtId="1" fontId="32" fillId="0" borderId="6" applyAlignment="1" pivotButton="0" quotePrefix="0" xfId="0">
      <alignment horizontal="center" vertical="center"/>
    </xf>
    <xf numFmtId="0" fontId="38" fillId="0" borderId="0" pivotButton="0" quotePrefix="0" xfId="0"/>
    <xf numFmtId="1" fontId="32" fillId="2" borderId="11" applyAlignment="1" pivotButton="0" quotePrefix="0" xfId="0">
      <alignment horizontal="center" vertical="center"/>
    </xf>
    <xf numFmtId="3" fontId="32" fillId="2" borderId="11" applyAlignment="1" pivotButton="0" quotePrefix="0" xfId="0">
      <alignment horizontal="center" vertical="center" wrapText="1"/>
    </xf>
    <xf numFmtId="167" fontId="32" fillId="2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1" fontId="32" fillId="2" borderId="17" applyAlignment="1" pivotButton="0" quotePrefix="0" xfId="0">
      <alignment horizontal="center" vertical="center"/>
    </xf>
    <xf numFmtId="3" fontId="32" fillId="0" borderId="18" applyAlignment="1" pivotButton="0" quotePrefix="0" xfId="0">
      <alignment horizontal="center" vertical="center" wrapText="1"/>
    </xf>
    <xf numFmtId="171" fontId="39" fillId="0" borderId="19" applyAlignment="1" pivotButton="0" quotePrefix="0" xfId="1509">
      <alignment horizontal="center" vertical="center"/>
    </xf>
    <xf numFmtId="172" fontId="39" fillId="0" borderId="18" applyAlignment="1" pivotButton="0" quotePrefix="0" xfId="16">
      <alignment horizontal="center" vertical="center"/>
    </xf>
    <xf numFmtId="173" fontId="32" fillId="0" borderId="3" applyAlignment="1" pivotButton="0" quotePrefix="0" xfId="0">
      <alignment horizontal="center"/>
    </xf>
    <xf numFmtId="174" fontId="32" fillId="0" borderId="20" applyAlignment="1" pivotButton="0" quotePrefix="0" xfId="0">
      <alignment horizontal="center" vertical="center"/>
    </xf>
    <xf numFmtId="175" fontId="32" fillId="0" borderId="3" applyAlignment="1" pivotButton="0" quotePrefix="0" xfId="0">
      <alignment horizontal="left" vertical="center"/>
    </xf>
    <xf numFmtId="175" fontId="32" fillId="2" borderId="11" applyAlignment="1" pivotButton="0" quotePrefix="0" xfId="2">
      <alignment horizontal="center" vertical="center"/>
    </xf>
    <xf numFmtId="176" fontId="32" fillId="2" borderId="3" applyAlignment="1" pivotButton="0" quotePrefix="0" xfId="2">
      <alignment horizontal="center" vertical="center"/>
    </xf>
    <xf numFmtId="177" fontId="32" fillId="0" borderId="3" applyAlignment="1" pivotButton="0" quotePrefix="0" xfId="0">
      <alignment horizontal="center" vertical="center"/>
    </xf>
    <xf numFmtId="9" fontId="32" fillId="0" borderId="20" applyAlignment="1" pivotButton="0" quotePrefix="0" xfId="13">
      <alignment horizontal="center" vertical="center"/>
    </xf>
    <xf numFmtId="9" fontId="32" fillId="3" borderId="11" applyAlignment="1" pivotButton="0" quotePrefix="0" xfId="13">
      <alignment horizontal="center" vertical="center"/>
    </xf>
    <xf numFmtId="0" fontId="32" fillId="0" borderId="6" applyAlignment="1" applyProtection="1" pivotButton="0" quotePrefix="0" xfId="4">
      <alignment horizontal="left" vertical="center" wrapText="1"/>
      <protection locked="1" hidden="1"/>
    </xf>
    <xf numFmtId="0" fontId="32" fillId="0" borderId="20" applyAlignment="1" applyProtection="1" pivotButton="0" quotePrefix="0" xfId="4">
      <alignment horizontal="left" vertical="center" wrapText="1"/>
      <protection locked="1" hidden="1"/>
    </xf>
    <xf numFmtId="1" fontId="32" fillId="2" borderId="6" applyAlignment="1" pivotButton="0" quotePrefix="0" xfId="0">
      <alignment horizontal="center" vertical="center"/>
    </xf>
    <xf numFmtId="3" fontId="32" fillId="2" borderId="6" applyAlignment="1" pivotButton="0" quotePrefix="0" xfId="0">
      <alignment horizontal="center" vertical="center" wrapText="1"/>
    </xf>
    <xf numFmtId="178" fontId="38" fillId="0" borderId="3" applyAlignment="1" pivotButton="0" quotePrefix="0" xfId="0">
      <alignment horizontal="center" vertical="center"/>
    </xf>
    <xf numFmtId="3" fontId="32" fillId="0" borderId="16" applyAlignment="1" pivotButton="0" quotePrefix="0" xfId="0">
      <alignment horizontal="center" vertical="center" wrapText="1"/>
    </xf>
    <xf numFmtId="179" fontId="39" fillId="0" borderId="16" applyAlignment="1" pivotButton="0" quotePrefix="0" xfId="16">
      <alignment horizontal="center" vertical="center"/>
    </xf>
    <xf numFmtId="4" fontId="32" fillId="2" borderId="16" applyAlignment="1" pivotButton="0" quotePrefix="0" xfId="0">
      <alignment horizontal="center" vertical="center"/>
    </xf>
    <xf numFmtId="0" fontId="39" fillId="0" borderId="3" applyAlignment="1" pivotButton="0" quotePrefix="0" xfId="10">
      <alignment horizontal="center" vertical="center" wrapText="1"/>
    </xf>
    <xf numFmtId="174" fontId="32" fillId="0" borderId="3" applyAlignment="1" pivotButton="0" quotePrefix="0" xfId="0">
      <alignment horizontal="center" vertical="center"/>
    </xf>
    <xf numFmtId="180" fontId="32" fillId="0" borderId="3" applyAlignment="1" pivotButton="0" quotePrefix="0" xfId="0">
      <alignment horizontal="left" vertical="center"/>
    </xf>
    <xf numFmtId="167" fontId="32" fillId="2" borderId="3" applyAlignment="1" pivotButton="0" quotePrefix="0" xfId="2">
      <alignment horizontal="left" vertical="center"/>
    </xf>
    <xf numFmtId="181" fontId="32" fillId="2" borderId="3" applyAlignment="1" pivotButton="0" quotePrefix="0" xfId="2">
      <alignment horizontal="center" vertical="center"/>
    </xf>
    <xf numFmtId="182" fontId="32" fillId="2" borderId="3" applyAlignment="1" pivotButton="0" quotePrefix="0" xfId="2">
      <alignment horizontal="center" vertical="center"/>
    </xf>
    <xf numFmtId="9" fontId="32" fillId="0" borderId="3" applyAlignment="1" pivotButton="0" quotePrefix="0" xfId="13">
      <alignment horizontal="left" vertical="center"/>
    </xf>
    <xf numFmtId="170" fontId="32" fillId="2" borderId="3" applyAlignment="1" pivotButton="0" quotePrefix="0" xfId="2">
      <alignment horizontal="left" vertical="center"/>
    </xf>
    <xf numFmtId="9" fontId="32" fillId="2" borderId="3" applyAlignment="1" pivotButton="0" quotePrefix="0" xfId="13">
      <alignment horizontal="center" vertical="center"/>
    </xf>
    <xf numFmtId="183" fontId="32" fillId="0" borderId="0" applyAlignment="1" pivotButton="0" quotePrefix="0" xfId="0">
      <alignment horizontal="center" vertical="center"/>
    </xf>
    <xf numFmtId="0" fontId="32" fillId="2" borderId="6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/>
    </xf>
    <xf numFmtId="0" fontId="32" fillId="0" borderId="3" applyAlignment="1" pivotButton="0" quotePrefix="0" xfId="0">
      <alignment vertical="center"/>
    </xf>
    <xf numFmtId="0" fontId="32" fillId="0" borderId="3" applyAlignment="1" pivotButton="0" quotePrefix="0" xfId="0">
      <alignment horizontal="left"/>
    </xf>
    <xf numFmtId="4" fontId="32" fillId="0" borderId="0" pivotButton="0" quotePrefix="0" xfId="0"/>
    <xf numFmtId="167" fontId="32" fillId="0" borderId="3" applyAlignment="1" pivotButton="0" quotePrefix="0" xfId="2">
      <alignment horizontal="center" vertical="center"/>
    </xf>
    <xf numFmtId="167" fontId="32" fillId="0" borderId="0" pivotButton="0" quotePrefix="0" xfId="0"/>
    <xf numFmtId="0" fontId="32" fillId="0" borderId="0" pivotButton="0" quotePrefix="0" xfId="0"/>
    <xf numFmtId="178" fontId="32" fillId="0" borderId="0" pivotButton="0" quotePrefix="0" xfId="0"/>
    <xf numFmtId="3" fontId="32" fillId="0" borderId="0" pivotButton="0" quotePrefix="0" xfId="0"/>
    <xf numFmtId="0" fontId="32" fillId="5" borderId="20" applyAlignment="1" pivotButton="0" quotePrefix="0" xfId="0">
      <alignment vertical="top" wrapText="1"/>
    </xf>
    <xf numFmtId="3" fontId="32" fillId="0" borderId="0" applyAlignment="1" pivotButton="0" quotePrefix="0" xfId="0">
      <alignment horizontal="right"/>
    </xf>
    <xf numFmtId="0" fontId="32" fillId="0" borderId="20" applyAlignment="1" pivotButton="0" quotePrefix="0" xfId="0">
      <alignment wrapText="1"/>
    </xf>
    <xf numFmtId="0" fontId="32" fillId="0" borderId="3" applyAlignment="1" pivotButton="0" quotePrefix="0" xfId="0">
      <alignment wrapText="1"/>
    </xf>
    <xf numFmtId="181" fontId="32" fillId="0" borderId="0" applyAlignment="1" pivotButton="0" quotePrefix="0" xfId="2">
      <alignment horizontal="left"/>
    </xf>
    <xf numFmtId="167" fontId="32" fillId="0" borderId="0" applyAlignment="1" pivotButton="0" quotePrefix="0" xfId="0">
      <alignment horizontal="center"/>
    </xf>
    <xf numFmtId="178" fontId="32" fillId="0" borderId="0" applyAlignment="1" pivotButton="0" quotePrefix="0" xfId="0">
      <alignment horizontal="center"/>
    </xf>
    <xf numFmtId="181" fontId="32" fillId="2" borderId="6" applyAlignment="1" pivotButton="0" quotePrefix="0" xfId="0">
      <alignment horizontal="right"/>
    </xf>
    <xf numFmtId="181" fontId="32" fillId="0" borderId="3" applyAlignment="1" pivotButton="0" quotePrefix="0" xfId="0">
      <alignment horizontal="right"/>
    </xf>
    <xf numFmtId="177" fontId="32" fillId="0" borderId="0" pivotButton="0" quotePrefix="0" xfId="0"/>
    <xf numFmtId="0" fontId="32" fillId="2" borderId="6" applyAlignment="1" pivotButton="0" quotePrefix="0" xfId="0">
      <alignment horizontal="right"/>
    </xf>
    <xf numFmtId="0" fontId="32" fillId="0" borderId="3" applyAlignment="1" pivotButton="0" quotePrefix="0" xfId="0">
      <alignment horizontal="right"/>
    </xf>
    <xf numFmtId="175" fontId="32" fillId="2" borderId="6" applyAlignment="1" pivotButton="0" quotePrefix="0" xfId="0">
      <alignment horizontal="right"/>
    </xf>
    <xf numFmtId="4" fontId="32" fillId="0" borderId="3" applyAlignment="1" pivotButton="0" quotePrefix="0" xfId="0">
      <alignment horizontal="right"/>
    </xf>
    <xf numFmtId="0" fontId="32" fillId="2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right"/>
    </xf>
    <xf numFmtId="180" fontId="32" fillId="0" borderId="0" applyAlignment="1" pivotButton="0" quotePrefix="0" xfId="2">
      <alignment horizontal="right"/>
    </xf>
    <xf numFmtId="0" fontId="32" fillId="2" borderId="7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0" fontId="32" fillId="0" borderId="3" applyAlignment="1" pivotButton="0" quotePrefix="0" xfId="0">
      <alignment horizontal="left" vertical="center" wrapText="1"/>
    </xf>
    <xf numFmtId="167" fontId="32" fillId="4" borderId="6" applyAlignment="1" pivotButton="0" quotePrefix="0" xfId="0">
      <alignment horizontal="right" vertical="center"/>
    </xf>
    <xf numFmtId="4" fontId="32" fillId="0" borderId="3" applyAlignment="1" pivotButton="0" quotePrefix="0" xfId="0">
      <alignment horizontal="right" vertical="center"/>
    </xf>
    <xf numFmtId="167" fontId="32" fillId="0" borderId="6" applyAlignment="1" pivotButton="0" quotePrefix="0" xfId="0">
      <alignment horizontal="right" vertical="center"/>
    </xf>
    <xf numFmtId="0" fontId="33" fillId="0" borderId="0" applyAlignment="1" pivotButton="0" quotePrefix="0" xfId="0">
      <alignment horizontal="right" vertical="center"/>
    </xf>
    <xf numFmtId="0" fontId="32" fillId="0" borderId="3" applyAlignment="1" pivotButton="0" quotePrefix="0" xfId="0">
      <alignment horizontal="left" vertical="center"/>
    </xf>
    <xf numFmtId="0" fontId="32" fillId="0" borderId="0" applyAlignment="1" pivotButton="0" quotePrefix="0" xfId="0">
      <alignment horizontal="right" vertical="center"/>
    </xf>
    <xf numFmtId="0" fontId="32" fillId="0" borderId="5" applyAlignment="1" pivotButton="0" quotePrefix="0" xfId="0">
      <alignment vertical="center"/>
    </xf>
    <xf numFmtId="4" fontId="32" fillId="0" borderId="3" applyAlignment="1" pivotButton="0" quotePrefix="0" xfId="0">
      <alignment horizontal="right" vertical="center"/>
    </xf>
    <xf numFmtId="0" fontId="33" fillId="5" borderId="9" applyAlignment="1" pivotButton="0" quotePrefix="0" xfId="0">
      <alignment horizontal="center" vertical="center"/>
    </xf>
    <xf numFmtId="167" fontId="32" fillId="5" borderId="6" applyAlignment="1" pivotButton="0" quotePrefix="0" xfId="0">
      <alignment horizontal="right" vertical="center"/>
    </xf>
    <xf numFmtId="167" fontId="32" fillId="5" borderId="20" applyAlignment="1" pivotButton="0" quotePrefix="0" xfId="0">
      <alignment horizontal="right" vertical="center"/>
    </xf>
    <xf numFmtId="0" fontId="32" fillId="0" borderId="3" applyAlignment="1" pivotButton="0" quotePrefix="0" xfId="0">
      <alignment horizontal="right" vertical="center"/>
    </xf>
    <xf numFmtId="178" fontId="32" fillId="0" borderId="0" applyAlignment="1" pivotButton="0" quotePrefix="0" xfId="0">
      <alignment horizontal="left" vertical="center"/>
    </xf>
    <xf numFmtId="9" fontId="32" fillId="5" borderId="6" applyAlignment="1" pivotButton="0" quotePrefix="0" xfId="13">
      <alignment horizontal="right" vertical="center"/>
    </xf>
    <xf numFmtId="9" fontId="32" fillId="0" borderId="3" applyAlignment="1" pivotButton="0" quotePrefix="0" xfId="13">
      <alignment horizontal="right" vertical="center"/>
    </xf>
    <xf numFmtId="0" fontId="32" fillId="2" borderId="14" applyAlignment="1" pivotButton="0" quotePrefix="0" xfId="0">
      <alignment horizontal="left"/>
    </xf>
    <xf numFmtId="0" fontId="32" fillId="2" borderId="4" applyAlignment="1" pivotButton="0" quotePrefix="0" xfId="0">
      <alignment horizontal="left"/>
    </xf>
    <xf numFmtId="0" fontId="32" fillId="2" borderId="15" applyAlignment="1" pivotButton="0" quotePrefix="0" xfId="0">
      <alignment horizontal="left"/>
    </xf>
    <xf numFmtId="0" fontId="33" fillId="0" borderId="7" applyAlignment="1" pivotButton="0" quotePrefix="0" xfId="0">
      <alignment horizontal="center" vertical="center" wrapText="1"/>
    </xf>
    <xf numFmtId="0" fontId="33" fillId="0" borderId="8" applyAlignment="1" pivotButton="0" quotePrefix="0" xfId="0">
      <alignment horizontal="center" vertical="center" wrapText="1"/>
    </xf>
    <xf numFmtId="0" fontId="33" fillId="0" borderId="9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left" vertical="center"/>
    </xf>
    <xf numFmtId="0" fontId="32" fillId="0" borderId="8" applyAlignment="1" pivotButton="0" quotePrefix="0" xfId="0">
      <alignment horizontal="left" vertical="center"/>
    </xf>
    <xf numFmtId="0" fontId="32" fillId="0" borderId="9" applyAlignment="1" pivotButton="0" quotePrefix="0" xfId="0">
      <alignment horizontal="left" vertical="center"/>
    </xf>
    <xf numFmtId="0" fontId="32" fillId="5" borderId="7" applyAlignment="1" pivotButton="0" quotePrefix="0" xfId="0">
      <alignment horizontal="left" vertical="center"/>
    </xf>
    <xf numFmtId="0" fontId="32" fillId="5" borderId="8" applyAlignment="1" pivotButton="0" quotePrefix="0" xfId="0">
      <alignment horizontal="left" vertical="center"/>
    </xf>
    <xf numFmtId="4" fontId="32" fillId="0" borderId="7" applyAlignment="1" pivotButton="0" quotePrefix="0" xfId="0">
      <alignment horizontal="left" vertical="center"/>
    </xf>
    <xf numFmtId="4" fontId="32" fillId="0" borderId="8" applyAlignment="1" pivotButton="0" quotePrefix="0" xfId="0">
      <alignment horizontal="left" vertical="center"/>
    </xf>
    <xf numFmtId="0" fontId="33" fillId="0" borderId="20" applyAlignment="1" pivotButton="0" quotePrefix="0" xfId="0">
      <alignment horizontal="center" vertical="top" wrapText="1"/>
    </xf>
    <xf numFmtId="0" fontId="32" fillId="0" borderId="8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32" fillId="0" borderId="14" applyAlignment="1" pivotButton="0" quotePrefix="0" xfId="0">
      <alignment horizontal="left" vertical="top" wrapText="1"/>
    </xf>
    <xf numFmtId="0" fontId="32" fillId="0" borderId="4" applyAlignment="1" pivotButton="0" quotePrefix="0" xfId="0">
      <alignment horizontal="left" vertical="top" wrapText="1"/>
    </xf>
    <xf numFmtId="0" fontId="32" fillId="5" borderId="14" applyAlignment="1" pivotButton="0" quotePrefix="0" xfId="0">
      <alignment horizontal="left" vertical="top" wrapText="1"/>
    </xf>
    <xf numFmtId="0" fontId="32" fillId="5" borderId="4" applyAlignment="1" pivotButton="0" quotePrefix="0" xfId="0">
      <alignment horizontal="left" vertical="top" wrapText="1"/>
    </xf>
    <xf numFmtId="0" fontId="32" fillId="0" borderId="3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3" fillId="0" borderId="20" applyAlignment="1" pivotButton="0" quotePrefix="0" xfId="0">
      <alignment horizontal="center" vertical="center" wrapText="1"/>
    </xf>
    <xf numFmtId="0" fontId="33" fillId="0" borderId="12" applyAlignment="1" pivotButton="0" quotePrefix="0" xfId="0">
      <alignment horizontal="left" vertical="top"/>
    </xf>
    <xf numFmtId="0" fontId="33" fillId="0" borderId="5" applyAlignment="1" pivotButton="0" quotePrefix="0" xfId="0">
      <alignment horizontal="left" vertical="top"/>
    </xf>
    <xf numFmtId="3" fontId="32" fillId="2" borderId="5" applyAlignment="1" applyProtection="1" pivotButton="0" quotePrefix="0" xfId="4">
      <alignment horizontal="center" vertical="center" wrapText="1"/>
      <protection locked="1" hidden="1"/>
    </xf>
    <xf numFmtId="0" fontId="32" fillId="0" borderId="13" applyAlignment="1" pivotButton="0" quotePrefix="0" xfId="0">
      <alignment horizontal="left" vertical="top" wrapText="1"/>
    </xf>
    <xf numFmtId="1" fontId="32" fillId="0" borderId="6" applyAlignment="1" pivotButton="0" quotePrefix="0" xfId="0">
      <alignment horizontal="center" vertical="top"/>
    </xf>
    <xf numFmtId="0" fontId="33" fillId="0" borderId="20" applyAlignment="1" pivotButton="0" quotePrefix="0" xfId="0">
      <alignment horizontal="left" vertical="top"/>
    </xf>
    <xf numFmtId="0" fontId="32" fillId="5" borderId="7" applyAlignment="1" pivotButton="0" quotePrefix="0" xfId="0">
      <alignment horizontal="center" vertical="center" wrapText="1"/>
    </xf>
    <xf numFmtId="0" fontId="32" fillId="5" borderId="9" applyAlignment="1" pivotButton="0" quotePrefix="0" xfId="0">
      <alignment horizontal="center" vertical="center" wrapText="1"/>
    </xf>
    <xf numFmtId="0" fontId="32" fillId="0" borderId="7" applyAlignment="1" pivotButton="0" quotePrefix="0" xfId="0">
      <alignment horizontal="center" vertical="center"/>
    </xf>
    <xf numFmtId="0" fontId="38" fillId="0" borderId="2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9" pivotButton="0" quotePrefix="0" xfId="0"/>
    <xf numFmtId="164" fontId="32" fillId="0" borderId="20" applyAlignment="1" pivotButton="0" quotePrefix="0" xfId="0">
      <alignment horizontal="center"/>
    </xf>
    <xf numFmtId="165" fontId="38" fillId="0" borderId="20" applyAlignment="1" pivotButton="0" quotePrefix="0" xfId="0">
      <alignment horizontal="center" vertical="center"/>
    </xf>
    <xf numFmtId="166" fontId="38" fillId="0" borderId="7" applyAlignment="1" pivotButton="0" quotePrefix="0" xfId="0">
      <alignment horizontal="center" vertical="center"/>
    </xf>
    <xf numFmtId="165" fontId="38" fillId="3" borderId="20" applyAlignment="1" pivotButton="0" quotePrefix="0" xfId="0">
      <alignment horizontal="center" vertical="center"/>
    </xf>
    <xf numFmtId="167" fontId="37" fillId="3" borderId="20" applyAlignment="1" pivotButton="0" quotePrefix="0" xfId="1624">
      <alignment horizontal="center" vertical="center" wrapText="1"/>
    </xf>
    <xf numFmtId="167" fontId="32" fillId="3" borderId="20" applyAlignment="1" pivotButton="0" quotePrefix="0" xfId="0">
      <alignment horizontal="center" vertical="center"/>
    </xf>
    <xf numFmtId="168" fontId="32" fillId="3" borderId="20" applyAlignment="1" pivotButton="0" quotePrefix="0" xfId="0">
      <alignment horizontal="center" vertical="center"/>
    </xf>
    <xf numFmtId="169" fontId="32" fillId="3" borderId="20" applyAlignment="1" pivotButton="0" quotePrefix="0" xfId="0">
      <alignment horizontal="center" vertical="center"/>
    </xf>
    <xf numFmtId="170" fontId="32" fillId="3" borderId="20" applyAlignment="1" pivotButton="0" quotePrefix="0" xfId="0">
      <alignment horizontal="center" vertical="center"/>
    </xf>
    <xf numFmtId="168" fontId="32" fillId="6" borderId="20" applyAlignment="1" pivotButton="0" quotePrefix="0" xfId="0">
      <alignment horizontal="center" vertical="center"/>
    </xf>
    <xf numFmtId="167" fontId="32" fillId="2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171" fontId="39" fillId="0" borderId="19" applyAlignment="1" pivotButton="0" quotePrefix="0" xfId="1509">
      <alignment horizontal="center" vertical="center"/>
    </xf>
    <xf numFmtId="172" fontId="39" fillId="0" borderId="18" applyAlignment="1" pivotButton="0" quotePrefix="0" xfId="16">
      <alignment horizontal="center" vertical="center"/>
    </xf>
    <xf numFmtId="174" fontId="32" fillId="0" borderId="20" applyAlignment="1" pivotButton="0" quotePrefix="0" xfId="0">
      <alignment horizontal="center" vertical="center"/>
    </xf>
    <xf numFmtId="175" fontId="32" fillId="0" borderId="3" applyAlignment="1" pivotButton="0" quotePrefix="0" xfId="0">
      <alignment horizontal="left" vertical="center"/>
    </xf>
    <xf numFmtId="175" fontId="32" fillId="2" borderId="11" applyAlignment="1" pivotButton="0" quotePrefix="0" xfId="2">
      <alignment horizontal="center" vertical="center"/>
    </xf>
    <xf numFmtId="176" fontId="32" fillId="2" borderId="3" applyAlignment="1" pivotButton="0" quotePrefix="0" xfId="2">
      <alignment horizontal="center" vertical="center"/>
    </xf>
    <xf numFmtId="177" fontId="32" fillId="0" borderId="3" applyAlignment="1" pivotButton="0" quotePrefix="0" xfId="0">
      <alignment horizontal="center" vertical="center"/>
    </xf>
    <xf numFmtId="178" fontId="38" fillId="0" borderId="3" applyAlignment="1" pivotButton="0" quotePrefix="0" xfId="0">
      <alignment horizontal="center" vertical="center"/>
    </xf>
    <xf numFmtId="179" fontId="39" fillId="0" borderId="16" applyAlignment="1" pivotButton="0" quotePrefix="0" xfId="16">
      <alignment horizontal="center" vertical="center"/>
    </xf>
    <xf numFmtId="174" fontId="32" fillId="0" borderId="3" applyAlignment="1" pivotButton="0" quotePrefix="0" xfId="0">
      <alignment horizontal="center" vertical="center"/>
    </xf>
    <xf numFmtId="180" fontId="32" fillId="0" borderId="3" applyAlignment="1" pivotButton="0" quotePrefix="0" xfId="0">
      <alignment horizontal="left" vertical="center"/>
    </xf>
    <xf numFmtId="167" fontId="32" fillId="2" borderId="3" applyAlignment="1" pivotButton="0" quotePrefix="0" xfId="2">
      <alignment horizontal="left" vertical="center"/>
    </xf>
    <xf numFmtId="181" fontId="32" fillId="2" borderId="3" applyAlignment="1" pivotButton="0" quotePrefix="0" xfId="2">
      <alignment horizontal="center" vertical="center"/>
    </xf>
    <xf numFmtId="182" fontId="32" fillId="2" borderId="3" applyAlignment="1" pivotButton="0" quotePrefix="0" xfId="2">
      <alignment horizontal="center" vertical="center"/>
    </xf>
    <xf numFmtId="170" fontId="32" fillId="2" borderId="3" applyAlignment="1" pivotButton="0" quotePrefix="0" xfId="2">
      <alignment horizontal="left" vertical="center"/>
    </xf>
    <xf numFmtId="183" fontId="32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Protection="1" pivotButton="0" quotePrefix="0" xfId="0">
      <protection locked="1" hidden="1"/>
    </xf>
    <xf numFmtId="0" fontId="32" fillId="0" borderId="27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28" pivotButton="0" quotePrefix="0" xfId="0"/>
    <xf numFmtId="167" fontId="32" fillId="0" borderId="3" applyAlignment="1" pivotButton="0" quotePrefix="0" xfId="2">
      <alignment horizontal="center" vertical="center"/>
    </xf>
    <xf numFmtId="167" fontId="32" fillId="0" borderId="0" pivotButton="0" quotePrefix="0" xfId="0"/>
    <xf numFmtId="178" fontId="32" fillId="0" borderId="0" pivotButton="0" quotePrefix="0" xfId="0"/>
    <xf numFmtId="181" fontId="32" fillId="0" borderId="0" applyAlignment="1" pivotButton="0" quotePrefix="0" xfId="2">
      <alignment horizontal="left"/>
    </xf>
    <xf numFmtId="167" fontId="32" fillId="0" borderId="0" applyAlignment="1" pivotButton="0" quotePrefix="0" xfId="0">
      <alignment horizontal="center"/>
    </xf>
    <xf numFmtId="178" fontId="32" fillId="0" borderId="0" applyAlignment="1" pivotButton="0" quotePrefix="0" xfId="0">
      <alignment horizontal="center"/>
    </xf>
    <xf numFmtId="0" fontId="32" fillId="2" borderId="29" applyAlignment="1" pivotButton="0" quotePrefix="0" xfId="0">
      <alignment horizontal="left"/>
    </xf>
    <xf numFmtId="0" fontId="0" fillId="0" borderId="15" pivotButton="0" quotePrefix="0" xfId="0"/>
    <xf numFmtId="181" fontId="32" fillId="2" borderId="6" applyAlignment="1" pivotButton="0" quotePrefix="0" xfId="0">
      <alignment horizontal="right"/>
    </xf>
    <xf numFmtId="181" fontId="32" fillId="0" borderId="3" applyAlignment="1" pivotButton="0" quotePrefix="0" xfId="0">
      <alignment horizontal="right"/>
    </xf>
    <xf numFmtId="177" fontId="32" fillId="0" borderId="0" pivotButton="0" quotePrefix="0" xfId="0"/>
    <xf numFmtId="175" fontId="32" fillId="2" borderId="6" applyAlignment="1" pivotButton="0" quotePrefix="0" xfId="0">
      <alignment horizontal="right"/>
    </xf>
    <xf numFmtId="180" fontId="32" fillId="0" borderId="0" applyAlignment="1" pivotButton="0" quotePrefix="0" xfId="2">
      <alignment horizontal="right"/>
    </xf>
    <xf numFmtId="0" fontId="32" fillId="0" borderId="6" applyAlignment="1" pivotButton="0" quotePrefix="0" xfId="0">
      <alignment horizontal="left" vertical="center"/>
    </xf>
    <xf numFmtId="167" fontId="32" fillId="4" borderId="6" applyAlignment="1" pivotButton="0" quotePrefix="0" xfId="0">
      <alignment horizontal="right" vertical="center"/>
    </xf>
    <xf numFmtId="167" fontId="32" fillId="0" borderId="6" applyAlignment="1" pivotButton="0" quotePrefix="0" xfId="0">
      <alignment horizontal="right" vertical="center"/>
    </xf>
    <xf numFmtId="167" fontId="32" fillId="5" borderId="6" applyAlignment="1" pivotButton="0" quotePrefix="0" xfId="0">
      <alignment horizontal="right" vertical="center"/>
    </xf>
    <xf numFmtId="167" fontId="32" fillId="5" borderId="20" applyAlignment="1" pivotButton="0" quotePrefix="0" xfId="0">
      <alignment horizontal="right" vertical="center"/>
    </xf>
    <xf numFmtId="4" fontId="32" fillId="0" borderId="6" applyAlignment="1" pivotButton="0" quotePrefix="0" xfId="0">
      <alignment horizontal="left" vertical="center"/>
    </xf>
    <xf numFmtId="178" fontId="32" fillId="0" borderId="0" applyAlignment="1" pivotButton="0" quotePrefix="0" xfId="0">
      <alignment horizontal="left" vertical="center"/>
    </xf>
  </cellXfs>
  <cellStyles count="1662">
    <cellStyle name="Обычный" xfId="0" builtinId="0"/>
    <cellStyle name="Обычный 2 4" xfId="1"/>
    <cellStyle name="Денежный" xfId="2" builtinId="4"/>
    <cellStyle name="Обычный 6" xfId="3"/>
    <cellStyle name="Обычный 2" xfId="4"/>
    <cellStyle name="常规 15" xfId="5"/>
    <cellStyle name="常规 9" xfId="6"/>
    <cellStyle name="千位分隔 2 3" xfId="7"/>
    <cellStyle name="常规 33" xfId="8"/>
    <cellStyle name="千位分隔 15" xfId="9"/>
    <cellStyle name="常规 19 2" xfId="10"/>
    <cellStyle name="千位分隔 18" xfId="11"/>
    <cellStyle name="常规 35" xfId="12"/>
    <cellStyle name="Процентный" xfId="13" builtinId="5"/>
    <cellStyle name="千位分隔 13" xfId="14"/>
    <cellStyle name="千位分隔 20" xfId="15"/>
    <cellStyle name="千位分隔 19" xfId="16"/>
    <cellStyle name="Обычный 3" xfId="17"/>
    <cellStyle name="Обычный 20" xfId="18"/>
    <cellStyle name="Обычный 19" xfId="19"/>
    <cellStyle name="Обычный 7 3 2 2" xfId="20"/>
    <cellStyle name="Обычный 4 3 3 2 2" xfId="21"/>
    <cellStyle name="常规 44" xfId="22"/>
    <cellStyle name="常规 39" xfId="23"/>
    <cellStyle name="Обычный 6 5 3" xfId="24"/>
    <cellStyle name="常规 2 2 4" xfId="25"/>
    <cellStyle name="Обычный 4 2 5 3" xfId="26"/>
    <cellStyle name="Обычный 2 2 4 4 2" xfId="27"/>
    <cellStyle name="千位分隔 2 6" xfId="28"/>
    <cellStyle name="Обычный 4 4" xfId="29"/>
    <cellStyle name="常规 31 2" xfId="30"/>
    <cellStyle name="常规 26 2" xfId="31"/>
    <cellStyle name="Обычный 4 3 2 7" xfId="32"/>
    <cellStyle name="Финансовый 3" xfId="33"/>
    <cellStyle name="千位分隔 2 4 4" xfId="34"/>
    <cellStyle name="Обычный 4 2 4" xfId="35"/>
    <cellStyle name="Гиперссылка 2 3 2 2 2" xfId="36"/>
    <cellStyle name="Обычный 2 12" xfId="37"/>
    <cellStyle name="Гиперссылка 2 4 2 2" xfId="38"/>
    <cellStyle name="常规 6 5" xfId="39"/>
    <cellStyle name="常规 4 4 3" xfId="40"/>
    <cellStyle name="常规 4 2 2 3" xfId="41"/>
    <cellStyle name="Обычный 2 2 2 2 3 2" xfId="42"/>
    <cellStyle name="千位分隔 3 4 2" xfId="43"/>
    <cellStyle name="Обычный 5 2 2" xfId="44"/>
    <cellStyle name="Обычный 4 3 3 2 5" xfId="45"/>
    <cellStyle name="千位分隔 12 2" xfId="46"/>
    <cellStyle name="Обычный 7 3 2 5" xfId="47"/>
    <cellStyle name="Гиперссылка 2" xfId="48"/>
    <cellStyle name="Обычный 2 2 4 3 6" xfId="49"/>
    <cellStyle name="常规 2 2 2 5" xfId="50"/>
    <cellStyle name="Обычный 2 2 4 2 3 4" xfId="51"/>
    <cellStyle name="Гиперссылка 2 3 5" xfId="52"/>
    <cellStyle name="Обычный 2 2 4 8" xfId="53"/>
    <cellStyle name="Гиперссылка 2 4 3" xfId="54"/>
    <cellStyle name="Обычный 2 7" xfId="55"/>
    <cellStyle name="Обычный 2 3 11 2" xfId="56"/>
    <cellStyle name="Обычный 2 18 2" xfId="57"/>
    <cellStyle name="Обычный 4 3 3 2 4" xfId="58"/>
    <cellStyle name="Обычный 7 3 2 4" xfId="59"/>
    <cellStyle name="Обычный 2 2 4 3 5" xfId="60"/>
    <cellStyle name="常规 2 2 2 4" xfId="61"/>
    <cellStyle name="千位分隔 2 2 4 2" xfId="62"/>
    <cellStyle name="常规 2 2 2 6" xfId="63"/>
    <cellStyle name="千位分隔 2 2 4 3" xfId="64"/>
    <cellStyle name="Обычный 4 3 3 2 3" xfId="65"/>
    <cellStyle name="Обычный 7 3 2 3" xfId="66"/>
    <cellStyle name="常规 31 3" xfId="67"/>
    <cellStyle name="千位分隔 2 2 4 4" xfId="68"/>
    <cellStyle name="Обычный 13 2" xfId="69"/>
    <cellStyle name="常规 31 4" xfId="70"/>
    <cellStyle name="Обычный 2 2 2 2 2 2" xfId="71"/>
    <cellStyle name="千位分隔 2 2 4 5" xfId="72"/>
    <cellStyle name="Обычный 2 7 2" xfId="73"/>
    <cellStyle name="常规 31 5" xfId="74"/>
    <cellStyle name="Обычный 2 2 2 2 2 3" xfId="75"/>
    <cellStyle name="Excel Built-in Normal 5" xfId="76"/>
    <cellStyle name="Excel Built-in Normal 5 2" xfId="77"/>
    <cellStyle name="Excel Built-in Normal" xfId="78"/>
    <cellStyle name="Обычный 2 2 9 3" xfId="79"/>
    <cellStyle name="Обычный 4 2 3 3 4" xfId="80"/>
    <cellStyle name="Excel Built-in Normal 4 2" xfId="81"/>
    <cellStyle name="Обычный 2 2 2 2 3" xfId="82"/>
    <cellStyle name="Гиперссылка 2 2 2 2 2 2" xfId="83"/>
    <cellStyle name="Гиперссылка 2 2 2 2" xfId="84"/>
    <cellStyle name="常规 55" xfId="85"/>
    <cellStyle name="Обычный 2 2 6 2" xfId="86"/>
    <cellStyle name="Обычный 2 2 2 2 4" xfId="87"/>
    <cellStyle name="Гиперссылка 2 2 2 2 2 3" xfId="88"/>
    <cellStyle name="Excel Built-in Normal 2 2" xfId="89"/>
    <cellStyle name="千位分隔 2 5 3" xfId="90"/>
    <cellStyle name="Обычный 4 3 3" xfId="91"/>
    <cellStyle name="常规 3 7 2" xfId="92"/>
    <cellStyle name="Обычный 2 2 11" xfId="93"/>
    <cellStyle name="Гиперссылка 2 10" xfId="94"/>
    <cellStyle name="Excel Built-in Normal 2" xfId="95"/>
    <cellStyle name="Excel Built-in Normal 3" xfId="96"/>
    <cellStyle name="Excel Built-in Normal 4" xfId="97"/>
    <cellStyle name="Гиперссылка 2 2" xfId="98"/>
    <cellStyle name="Гиперссылка 2 2 2" xfId="99"/>
    <cellStyle name="Обычный 2 2 6 2 5" xfId="100"/>
    <cellStyle name="Обычный 5 2 2 2 2 2 2" xfId="101"/>
    <cellStyle name="Обычный 2 2 2 2 4 5" xfId="102"/>
    <cellStyle name="常规 22 2 5" xfId="103"/>
    <cellStyle name="Гиперссылка 2 2 2 2 2" xfId="104"/>
    <cellStyle name="常规 56" xfId="105"/>
    <cellStyle name="Обычный 2 2 6 3" xfId="106"/>
    <cellStyle name="Обычный 2 2 2 2 5" xfId="107"/>
    <cellStyle name="Гиперссылка 2 2 2 2 2 4" xfId="108"/>
    <cellStyle name="常规 57" xfId="109"/>
    <cellStyle name="Обычный 2 2 6 4" xfId="110"/>
    <cellStyle name="Обычный 2 2 2 2 6" xfId="111"/>
    <cellStyle name="Денежный 2" xfId="112"/>
    <cellStyle name="Гиперссылка 2 2 2 2 2 5" xfId="113"/>
    <cellStyle name="Гиперссылка 2 2 2 2 3" xfId="114"/>
    <cellStyle name="Обычный 4 2 3 2" xfId="115"/>
    <cellStyle name="Гиперссылка 2 2 2 2 4" xfId="116"/>
    <cellStyle name="Обычный 4 2 3 3" xfId="117"/>
    <cellStyle name="Гиперссылка 2 2 2 2 5" xfId="118"/>
    <cellStyle name="Обычный 4 2 3 4" xfId="119"/>
    <cellStyle name="Гиперссылка 2 2 2 2 6" xfId="120"/>
    <cellStyle name="Гиперссылка 2 2 2 3" xfId="121"/>
    <cellStyle name="Гиперссылка 2 2 2 3 2" xfId="122"/>
    <cellStyle name="Гиперссылка 2 2 2 3 3" xfId="123"/>
    <cellStyle name="Обычный 4 2 4 2" xfId="124"/>
    <cellStyle name="Гиперссылка 2 2 2 3 4" xfId="125"/>
    <cellStyle name="Обычный 4 2 4 3" xfId="126"/>
    <cellStyle name="Гиперссылка 2 2 2 3 5" xfId="127"/>
    <cellStyle name="Гиперссылка 2 2 2 4" xfId="128"/>
    <cellStyle name="Обычный 2 4 2 2" xfId="129"/>
    <cellStyle name="Гиперссылка 2 2 2 5" xfId="130"/>
    <cellStyle name="Обычный 14 2" xfId="131"/>
    <cellStyle name="Гиперссылка 2 2 2 6" xfId="132"/>
    <cellStyle name="Обычный 2 8 2" xfId="133"/>
    <cellStyle name="Гиперссылка 2 2 2 7" xfId="134"/>
    <cellStyle name="Обычный 2 2 4 2 2 2" xfId="135"/>
    <cellStyle name="Гиперссылка 2 2 3" xfId="136"/>
    <cellStyle name="Обычный 2 2 4 2 2 2 2" xfId="137"/>
    <cellStyle name="Гиперссылка 2 2 3 2" xfId="138"/>
    <cellStyle name="Обычный 2 5 3" xfId="139"/>
    <cellStyle name="Обычный 2 2 8 6" xfId="140"/>
    <cellStyle name="Обычный 2 2 7 2 5" xfId="141"/>
    <cellStyle name="常规 23 2 5" xfId="142"/>
    <cellStyle name="Гиперссылка 2 2 3 2 2" xfId="143"/>
    <cellStyle name="Обычный 2 5 4" xfId="144"/>
    <cellStyle name="Гиперссылка 2 2 3 2 3" xfId="145"/>
    <cellStyle name="Обычный 4 3 3 2" xfId="146"/>
    <cellStyle name="Гиперссылка 2 2 3 2 4" xfId="147"/>
    <cellStyle name="Обычный 4 3 3 3" xfId="148"/>
    <cellStyle name="Гиперссылка 2 2 3 2 5" xfId="149"/>
    <cellStyle name="Обычный 2 2 4 2 2 2 3" xfId="150"/>
    <cellStyle name="Гиперссылка 2 2 3 3" xfId="151"/>
    <cellStyle name="常规 33 2" xfId="152"/>
    <cellStyle name="常规 28 2" xfId="153"/>
    <cellStyle name="Обычный 2 2 4 2 2 2 4" xfId="154"/>
    <cellStyle name="Обычный 5 2 2 2 3 4" xfId="155"/>
    <cellStyle name="Обычный 2 29" xfId="156"/>
    <cellStyle name="Денежный 2 2 2" xfId="157"/>
    <cellStyle name="Гиперссылка 2 2 3 4" xfId="158"/>
    <cellStyle name="Обычный 5 2 2 2 3 5" xfId="159"/>
    <cellStyle name="Обычный 3 6" xfId="160"/>
    <cellStyle name="常规 28 3" xfId="161"/>
    <cellStyle name="Обычный 2 2 4 2 2 2 5" xfId="162"/>
    <cellStyle name="Гиперссылка 2 2 3 5" xfId="163"/>
    <cellStyle name="Обычный 4" xfId="164"/>
    <cellStyle name="Обычный 15 2" xfId="165"/>
    <cellStyle name="Гиперссылка 2 2 3 6" xfId="166"/>
    <cellStyle name="Обычный 2 2 4 2 2 3" xfId="167"/>
    <cellStyle name="Гиперссылка 2 2 4" xfId="168"/>
    <cellStyle name="常规 10 2 4" xfId="169"/>
    <cellStyle name="Обычный 2 2 5 2 2 4" xfId="170"/>
    <cellStyle name="常规 16 2 2 4" xfId="171"/>
    <cellStyle name="Гиперссылка 2 2 4 2" xfId="172"/>
    <cellStyle name="常规 10 2 5" xfId="173"/>
    <cellStyle name="Обычный 2 2 5 2 2 5" xfId="174"/>
    <cellStyle name="常规 16 2 2 5" xfId="175"/>
    <cellStyle name="Гиперссылка 2 2 4 3" xfId="176"/>
    <cellStyle name="Гиперссылка 2 2 4 4" xfId="177"/>
    <cellStyle name="Гиперссылка 2 2 4 5" xfId="178"/>
    <cellStyle name="Обычный 2 2 4 2 2 4" xfId="179"/>
    <cellStyle name="Гиперссылка 2 2 5" xfId="180"/>
    <cellStyle name="Обычный 2 2 4 2 2 5" xfId="181"/>
    <cellStyle name="Обычный 2 10 2" xfId="182"/>
    <cellStyle name="Гиперссылка 2 2 6" xfId="183"/>
    <cellStyle name="Обычный 2 2 4 2 2 6" xfId="184"/>
    <cellStyle name="Гиперссылка 2 2 7" xfId="185"/>
    <cellStyle name="Гиперссылка 2 2 8" xfId="186"/>
    <cellStyle name="千位分隔 2 3 7" xfId="187"/>
    <cellStyle name="Обычный 2 3 14 2" xfId="188"/>
    <cellStyle name="Гиперссылка 2 3" xfId="189"/>
    <cellStyle name="Гиперссылка 2 3 2" xfId="190"/>
    <cellStyle name="Обычный 2 2 2 2 2 3 3" xfId="191"/>
    <cellStyle name="Обычный 7 9" xfId="192"/>
    <cellStyle name="Гиперссылка 2 3 2 2" xfId="193"/>
    <cellStyle name="千位分隔 2 4 5" xfId="194"/>
    <cellStyle name="Обычный 4 2 5" xfId="195"/>
    <cellStyle name="Гиперссылка 2 3 2 2 3" xfId="196"/>
    <cellStyle name="千位分隔 2 4 6" xfId="197"/>
    <cellStyle name="Обычный 4 2 6" xfId="198"/>
    <cellStyle name="Гиперссылка 2 3 2 2 4" xfId="199"/>
    <cellStyle name="Обычный 4 2 7" xfId="200"/>
    <cellStyle name="Гиперссылка 2 3 2 2 5" xfId="201"/>
    <cellStyle name="Обычный 2 2 2 2 2 3 4" xfId="202"/>
    <cellStyle name="Гиперссылка 2 3 2 3" xfId="203"/>
    <cellStyle name="Обычный 2 2 2 2 2 3 5" xfId="204"/>
    <cellStyle name="Гиперссылка 2 3 2 4" xfId="205"/>
    <cellStyle name="Гиперссылка 2 3 2 5" xfId="206"/>
    <cellStyle name="Гиперссылка 2 3 2 6" xfId="207"/>
    <cellStyle name="Обычный 2 2 4 2 3 2" xfId="208"/>
    <cellStyle name="Гиперссылка 2 3 3" xfId="209"/>
    <cellStyle name="Гиперссылка 2 3 3 2" xfId="210"/>
    <cellStyle name="Гиперссылка 2 3 3 3" xfId="211"/>
    <cellStyle name="Обычный 2 3 2 2 2" xfId="212"/>
    <cellStyle name="Гиперссылка 2 3 3 4" xfId="213"/>
    <cellStyle name="Обычный 2 5 3 2" xfId="214"/>
    <cellStyle name="Гиперссылка 2 3 3 5" xfId="215"/>
    <cellStyle name="Обычный 2 2 4 2 3 3" xfId="216"/>
    <cellStyle name="Гиперссылка 2 3 4" xfId="217"/>
    <cellStyle name="Обычный 2 2 4 2 3 5" xfId="218"/>
    <cellStyle name="Гиперссылка 2 3 6" xfId="219"/>
    <cellStyle name="Гиперссылка 2 3 7" xfId="220"/>
    <cellStyle name="Финансовый 2 2" xfId="221"/>
    <cellStyle name="Гиперссылка 2 4" xfId="222"/>
    <cellStyle name="Обычный 2 2 4 7" xfId="223"/>
    <cellStyle name="Гиперссылка 2 4 2" xfId="224"/>
    <cellStyle name="Обычный 2 13" xfId="225"/>
    <cellStyle name="Гиперссылка 2 4 2 3" xfId="226"/>
    <cellStyle name="Обычный 2 14" xfId="227"/>
    <cellStyle name="Гиперссылка 2 4 2 4" xfId="228"/>
    <cellStyle name="Обычный 2 15" xfId="229"/>
    <cellStyle name="Обычный 2 20" xfId="230"/>
    <cellStyle name="Гиперссылка 2 4 2 5" xfId="231"/>
    <cellStyle name="Гиперссылка 2 4 4" xfId="232"/>
    <cellStyle name="Гиперссылка 2 4 5" xfId="233"/>
    <cellStyle name="Обычный 2 12 2" xfId="234"/>
    <cellStyle name="Гиперссылка 2 4 6" xfId="235"/>
    <cellStyle name="Финансовый 2 3" xfId="236"/>
    <cellStyle name="Гиперссылка 2 5" xfId="237"/>
    <cellStyle name="常规 20" xfId="238"/>
    <cellStyle name="常规 15 8" xfId="239"/>
    <cellStyle name="Обычный 2 2 5 7" xfId="240"/>
    <cellStyle name="Обычный 2 2 4" xfId="241"/>
    <cellStyle name="Гиперссылка 2 5 2" xfId="242"/>
    <cellStyle name="Обычный 2 2 4 2" xfId="243"/>
    <cellStyle name="Гиперссылка 2 5 2 2" xfId="244"/>
    <cellStyle name="Обычный 2 2 4 3" xfId="245"/>
    <cellStyle name="Гиперссылка 2 5 2 3" xfId="246"/>
    <cellStyle name="Обычный 2 2 4 4" xfId="247"/>
    <cellStyle name="Гиперссылка 2 5 2 4" xfId="248"/>
    <cellStyle name="Обычный 2 2 4 5" xfId="249"/>
    <cellStyle name="Гиперссылка 2 5 2 5" xfId="250"/>
    <cellStyle name="Обычный 2 2 5" xfId="251"/>
    <cellStyle name="Гиперссылка 2 5 3" xfId="252"/>
    <cellStyle name="Обычный 2 2 6" xfId="253"/>
    <cellStyle name="Гиперссылка 2 5 4" xfId="254"/>
    <cellStyle name="Обычный 2 2 7" xfId="255"/>
    <cellStyle name="Гиперссылка 2 5 5" xfId="256"/>
    <cellStyle name="Обычный 2 2 8" xfId="257"/>
    <cellStyle name="Обычный 2 13 2" xfId="258"/>
    <cellStyle name="Гиперссылка 2 5 6" xfId="259"/>
    <cellStyle name="Финансовый 2 4" xfId="260"/>
    <cellStyle name="Гиперссылка 2 6" xfId="261"/>
    <cellStyle name="Обычный 2 3 4" xfId="262"/>
    <cellStyle name="Финансовый 2 4 2" xfId="263"/>
    <cellStyle name="Гиперссылка 2 6 2" xfId="264"/>
    <cellStyle name="Обычный 2 3 5" xfId="265"/>
    <cellStyle name="Гиперссылка 2 6 3" xfId="266"/>
    <cellStyle name="Обычный 2 3 6" xfId="267"/>
    <cellStyle name="Гиперссылка 2 6 4" xfId="268"/>
    <cellStyle name="Обычный 2 3 7" xfId="269"/>
    <cellStyle name="Гиперссылка 2 6 5" xfId="270"/>
    <cellStyle name="Обычный 2 3 9 2" xfId="271"/>
    <cellStyle name="Финансовый 2 5" xfId="272"/>
    <cellStyle name="Гиперссылка 2 7" xfId="273"/>
    <cellStyle name="Финансовый 2 6" xfId="274"/>
    <cellStyle name="Гиперссылка 2 8" xfId="275"/>
    <cellStyle name="Финансовый 2 7" xfId="276"/>
    <cellStyle name="Гиперссылка 2 9" xfId="277"/>
    <cellStyle name="Денежный 2 2" xfId="278"/>
    <cellStyle name="Обычный 10" xfId="279"/>
    <cellStyle name="Обычный 2 2 7 4" xfId="280"/>
    <cellStyle name="Обычный 10 2" xfId="281"/>
    <cellStyle name="Обычный 11" xfId="282"/>
    <cellStyle name="Обычный 2 2 8 4" xfId="283"/>
    <cellStyle name="Обычный 4 2 3 2 5" xfId="284"/>
    <cellStyle name="Обычный 2 2 7 2 3" xfId="285"/>
    <cellStyle name="Обычный 11 2" xfId="286"/>
    <cellStyle name="Обычный 12" xfId="287"/>
    <cellStyle name="Обычный 2 2 9 4" xfId="288"/>
    <cellStyle name="Обычный 4 2 3 3 5" xfId="289"/>
    <cellStyle name="千位分隔 2 12" xfId="290"/>
    <cellStyle name="Обычный 12 2" xfId="291"/>
    <cellStyle name="Обычный 2 2 2 2 2 2 2 2" xfId="292"/>
    <cellStyle name="Обычный 13" xfId="293"/>
    <cellStyle name="Обычный 2 2 2 2 2 2 2 3" xfId="294"/>
    <cellStyle name="Обычный 14" xfId="295"/>
    <cellStyle name="千位分隔 2" xfId="296"/>
    <cellStyle name="Обычный 2 2 2 2 2 2 2 4" xfId="297"/>
    <cellStyle name="Обычный 15" xfId="298"/>
    <cellStyle name="千位分隔 3" xfId="299"/>
    <cellStyle name="Обычный 2 2 2 2 2 2 2 5" xfId="300"/>
    <cellStyle name="Обычный 16" xfId="301"/>
    <cellStyle name="Обычный 16 2" xfId="302"/>
    <cellStyle name="Обычный 17" xfId="303"/>
    <cellStyle name="Обычный 4 3 2 2 3" xfId="304"/>
    <cellStyle name="Обычный 17 2" xfId="305"/>
    <cellStyle name="Обычный 18" xfId="306"/>
    <cellStyle name="Обычный 4 3 2 3 3" xfId="307"/>
    <cellStyle name="Обычный 2 2 4 2 5" xfId="308"/>
    <cellStyle name="Обычный 18 2" xfId="309"/>
    <cellStyle name="Обычный 2 10" xfId="310"/>
    <cellStyle name="Обычный 2 11" xfId="311"/>
    <cellStyle name="Обычный 2 12 3" xfId="312"/>
    <cellStyle name="Обычный 2 3 8" xfId="313"/>
    <cellStyle name="Обычный 2 14 2" xfId="314"/>
    <cellStyle name="千位分隔 2 5 2 5" xfId="315"/>
    <cellStyle name="Обычный 4 3 2 5" xfId="316"/>
    <cellStyle name="Обычный 2 15 2" xfId="317"/>
    <cellStyle name="Обычный 2 20 2" xfId="318"/>
    <cellStyle name="Обычный 2 16" xfId="319"/>
    <cellStyle name="Обычный 2 21" xfId="320"/>
    <cellStyle name="Обычный 4 3 3 5" xfId="321"/>
    <cellStyle name="Обычный 2 16 2" xfId="322"/>
    <cellStyle name="Обычный 2 21 2" xfId="323"/>
    <cellStyle name="Обычный 2 3 10" xfId="324"/>
    <cellStyle name="Обычный 2 17" xfId="325"/>
    <cellStyle name="Обычный 2 22" xfId="326"/>
    <cellStyle name="Обычный 4 3 4 5" xfId="327"/>
    <cellStyle name="Обычный 2 3 10 2" xfId="328"/>
    <cellStyle name="Обычный 2 17 2" xfId="329"/>
    <cellStyle name="Обычный 2 22 2" xfId="330"/>
    <cellStyle name="Обычный 4 3 2 2 2 2" xfId="331"/>
    <cellStyle name="Обычный 2 3 11" xfId="332"/>
    <cellStyle name="Обычный 2 18" xfId="333"/>
    <cellStyle name="Обычный 2 23" xfId="334"/>
    <cellStyle name="Обычный 4 3 2 2 2 3" xfId="335"/>
    <cellStyle name="Обычный 2 3 12" xfId="336"/>
    <cellStyle name="常规 5 3 2" xfId="337"/>
    <cellStyle name="Обычный 2 19" xfId="338"/>
    <cellStyle name="Обычный 2 24" xfId="339"/>
    <cellStyle name="Обычный 2 3 12 2" xfId="340"/>
    <cellStyle name="常规 5 3 2 2" xfId="341"/>
    <cellStyle name="Обычный 2 19 2" xfId="342"/>
    <cellStyle name="Обычный 7 6 6" xfId="343"/>
    <cellStyle name="Обычный 4_Капекс_НВ_ 12.09.11" xfId="344"/>
    <cellStyle name="常规 5 3 2 3" xfId="345"/>
    <cellStyle name="Обычный 2 19 3" xfId="346"/>
    <cellStyle name="Обычный 2 7 3" xfId="347"/>
    <cellStyle name="Обычный 2 2" xfId="348"/>
    <cellStyle name="千位分隔 2 5 2" xfId="349"/>
    <cellStyle name="Обычный 4 3 2" xfId="350"/>
    <cellStyle name="Обычный 4 3 2 3 5" xfId="351"/>
    <cellStyle name="Обычный 2 2 4 2 7" xfId="352"/>
    <cellStyle name="Обычный 2 2 10" xfId="353"/>
    <cellStyle name="千位分隔 2 5 2 2" xfId="354"/>
    <cellStyle name="Обычный 4 3 2 2" xfId="355"/>
    <cellStyle name="Обычный 2 2 10 2" xfId="356"/>
    <cellStyle name="千位分隔 2 5 2 3" xfId="357"/>
    <cellStyle name="Обычный 4 3 2 3" xfId="358"/>
    <cellStyle name="Обычный 2 2 10 3" xfId="359"/>
    <cellStyle name="千位分隔 2 5 2 4" xfId="360"/>
    <cellStyle name="Обычный 4 3 2 4" xfId="361"/>
    <cellStyle name="Обычный 2 2 10 4" xfId="362"/>
    <cellStyle name="常规 13" xfId="363"/>
    <cellStyle name="Обычный 2 2 5 5" xfId="364"/>
    <cellStyle name="Обычный 2 2 2" xfId="365"/>
    <cellStyle name="Обычный 2 2 2 2" xfId="366"/>
    <cellStyle name="Обычный 2 2 2 2 2" xfId="367"/>
    <cellStyle name="Обычный 4 2 8" xfId="368"/>
    <cellStyle name="Обычный 2 2 2 2 2 2 2" xfId="369"/>
    <cellStyle name="Обычный 4 2 9" xfId="370"/>
    <cellStyle name="Обычный 2 2 2 2 2 2 3" xfId="371"/>
    <cellStyle name="Обычный 2 2 2 2 2 2 4" xfId="372"/>
    <cellStyle name="Обычный 2 2 2 2 2 2 5" xfId="373"/>
    <cellStyle name="Обычный 2 2 2 2 2 2 6" xfId="374"/>
    <cellStyle name="Обычный 4 3 8" xfId="375"/>
    <cellStyle name="Обычный 2 2 2 2 2 3 2" xfId="376"/>
    <cellStyle name="Обычный 2 2 2 2 2 4" xfId="377"/>
    <cellStyle name="Обычный 2 2 2 2 2 5" xfId="378"/>
    <cellStyle name="Обычный 2 2 2 2 2 6" xfId="379"/>
    <cellStyle name="Обычный 2 2 2 2 2 7" xfId="380"/>
    <cellStyle name="Обычный 2 2 2 2 3 2 2" xfId="381"/>
    <cellStyle name="Обычный 2 2 2 2 3 2 3" xfId="382"/>
    <cellStyle name="Обычный 2 2 2 2 3 2 4" xfId="383"/>
    <cellStyle name="Обычный 2 2 2 2 3 2 5" xfId="384"/>
    <cellStyle name="Обычный 2 2 2 2 3 3" xfId="385"/>
    <cellStyle name="Обычный 2 2 2 2 3 4" xfId="386"/>
    <cellStyle name="Обычный 2 2 2 2 3 5" xfId="387"/>
    <cellStyle name="Обычный 2 2 2 2 3 6" xfId="388"/>
    <cellStyle name="Обычный 2 2 6 2 2" xfId="389"/>
    <cellStyle name="Обычный 2 2 2 2 4 2" xfId="390"/>
    <cellStyle name="Обычный 2 2 6 2 3" xfId="391"/>
    <cellStyle name="Обычный 2 2 2 2 4 3" xfId="392"/>
    <cellStyle name="Обычный 2 2 6 2 4" xfId="393"/>
    <cellStyle name="Обычный 2 2 2 2 4 4" xfId="394"/>
    <cellStyle name="Обычный 2 3 2" xfId="395"/>
    <cellStyle name="Обычный 2 2 6 5" xfId="396"/>
    <cellStyle name="常规 3 2 2 2" xfId="397"/>
    <cellStyle name="Обычный 2 2 2 2 7" xfId="398"/>
    <cellStyle name="Обычный 2 3 3" xfId="399"/>
    <cellStyle name="Обычный 2 2 6 6" xfId="400"/>
    <cellStyle name="常规 3 2 2 3" xfId="401"/>
    <cellStyle name="Обычный 2 2 2 2 8" xfId="402"/>
    <cellStyle name="Обычный 2 2 2 3" xfId="403"/>
    <cellStyle name="Обычный 2 2 2 3 2" xfId="404"/>
    <cellStyle name="常规 14" xfId="405"/>
    <cellStyle name="Обычный 2 2 5 6" xfId="406"/>
    <cellStyle name="Обычный 2 2 3" xfId="407"/>
    <cellStyle name="Обычный 2 2 3 2" xfId="408"/>
    <cellStyle name="Обычный 2 2 4 2 2" xfId="409"/>
    <cellStyle name="Обычный 2 2 4 2 3" xfId="410"/>
    <cellStyle name="Обычный 4 3 2 3 2" xfId="411"/>
    <cellStyle name="Обычный 2 2 4 2 4" xfId="412"/>
    <cellStyle name="Обычный 4 3 2 3 4" xfId="413"/>
    <cellStyle name="Обычный 2 2 4 2 6" xfId="414"/>
    <cellStyle name="Обычный 2 2 4 3 2" xfId="415"/>
    <cellStyle name="常规 2 3 4" xfId="416"/>
    <cellStyle name="Обычный 2 2 4 3 2 2" xfId="417"/>
    <cellStyle name="Обычный 4 2 6 3" xfId="418"/>
    <cellStyle name="常规 2 3 5" xfId="419"/>
    <cellStyle name="Обычный 2 2 4 3 2 3" xfId="420"/>
    <cellStyle name="Обычный 4 2 6 4" xfId="421"/>
    <cellStyle name="常规 2 3 6" xfId="422"/>
    <cellStyle name="Обычный 2 2 4 3 2 4" xfId="423"/>
    <cellStyle name="Обычный 4 2 6 5" xfId="424"/>
    <cellStyle name="Обычный 2 2 4 3 2 5" xfId="425"/>
    <cellStyle name="Обычный 2 2 4 3 3" xfId="426"/>
    <cellStyle name="Обычный 2 2 4 3 4" xfId="427"/>
    <cellStyle name="常规 2 2 3 2" xfId="428"/>
    <cellStyle name="常规 10 6 6" xfId="429"/>
    <cellStyle name="Обычный 4 2 5 2 2" xfId="430"/>
    <cellStyle name="Обычный 2 2 4 4 3" xfId="431"/>
    <cellStyle name="常规 2 2 3 3" xfId="432"/>
    <cellStyle name="Обычный 4 2 5 2 3" xfId="433"/>
    <cellStyle name="Обычный 2 2 4 4 4" xfId="434"/>
    <cellStyle name="常规 2 2 3 4" xfId="435"/>
    <cellStyle name="Обычный 4 2 5 2 4" xfId="436"/>
    <cellStyle name="Обычный 2 2 4 4 5" xfId="437"/>
    <cellStyle name="Обычный 2 2 4 6" xfId="438"/>
    <cellStyle name="常规 10" xfId="439"/>
    <cellStyle name="Обычный 2 2 5 2" xfId="440"/>
    <cellStyle name="常规 10 2" xfId="441"/>
    <cellStyle name="Обычный 2 2 5 2 2" xfId="442"/>
    <cellStyle name="常规 10 2 2" xfId="443"/>
    <cellStyle name="Обычный 2 2 5 2 2 2" xfId="444"/>
    <cellStyle name="常规 10 2 3" xfId="445"/>
    <cellStyle name="Обычный 2 2 5 2 2 3" xfId="446"/>
    <cellStyle name="常规 10 3" xfId="447"/>
    <cellStyle name="Обычный 2 2 5 2 3" xfId="448"/>
    <cellStyle name="常规 10 4" xfId="449"/>
    <cellStyle name="Обычный 2 2 5 2 4" xfId="450"/>
    <cellStyle name="常规 10 5" xfId="451"/>
    <cellStyle name="Обычный 2 2 5 2 5" xfId="452"/>
    <cellStyle name="常规 10 6" xfId="453"/>
    <cellStyle name="Обычный 2 2 5 2 6" xfId="454"/>
    <cellStyle name="常规 11" xfId="455"/>
    <cellStyle name="Обычный 2 2 5 3" xfId="456"/>
    <cellStyle name="常规 11 2" xfId="457"/>
    <cellStyle name="Обычный 2 2 5 3 2" xfId="458"/>
    <cellStyle name="常规 10 2 4 2 2 2" xfId="459"/>
    <cellStyle name="Обычный 2 2 5 3 3" xfId="460"/>
    <cellStyle name="Обычный 2 2 5 3 4" xfId="461"/>
    <cellStyle name="Обычный 2 2 5 3 5" xfId="462"/>
    <cellStyle name="常规 12" xfId="463"/>
    <cellStyle name="Обычный 2 2 5 4" xfId="464"/>
    <cellStyle name="Обычный 2 2 7 2" xfId="465"/>
    <cellStyle name="Обычный 2 2 8 3" xfId="466"/>
    <cellStyle name="Обычный 4 2 3 2 4" xfId="467"/>
    <cellStyle name="Обычный 2 2 7 2 2" xfId="468"/>
    <cellStyle name="Обычный 2 2 8 5" xfId="469"/>
    <cellStyle name="Обычный 4 2 3 2 6" xfId="470"/>
    <cellStyle name="Обычный 6 3 2 6" xfId="471"/>
    <cellStyle name="Обычный 2 5 2" xfId="472"/>
    <cellStyle name="Обычный 2 2 7 2 4" xfId="473"/>
    <cellStyle name="Обычный 2 2 7 3" xfId="474"/>
    <cellStyle name="Обычный 2 4 2" xfId="475"/>
    <cellStyle name="Обычный 2 2 7 5" xfId="476"/>
    <cellStyle name="Обычный 2 4 3" xfId="477"/>
    <cellStyle name="Обычный 2 2 7 6" xfId="478"/>
    <cellStyle name="Обычный 2 2 8 2" xfId="479"/>
    <cellStyle name="Обычный 4 2 3 2 3" xfId="480"/>
    <cellStyle name="Обычный 4 2 4 2 4" xfId="481"/>
    <cellStyle name="Обычный 2 2 8 2 2" xfId="482"/>
    <cellStyle name="Обычный 4 2 4 2 5" xfId="483"/>
    <cellStyle name="Обычный 3 2 2 2" xfId="484"/>
    <cellStyle name="Обычный 2 2 8 2 3" xfId="485"/>
    <cellStyle name="Обычный 3 5 2" xfId="486"/>
    <cellStyle name="Обычный 3 2 2 3" xfId="487"/>
    <cellStyle name="Обычный 2 2 8 2 4" xfId="488"/>
    <cellStyle name="Обычный 3 2 2 4" xfId="489"/>
    <cellStyle name="常规 10 2 4 2" xfId="490"/>
    <cellStyle name="Обычный 2 2 8 2 5" xfId="491"/>
    <cellStyle name="Обычный 2 2 9" xfId="492"/>
    <cellStyle name="Обычный 2 2 9 2" xfId="493"/>
    <cellStyle name="Обычный 4 2 3 3 3" xfId="494"/>
    <cellStyle name="Обычный 2 6 2" xfId="495"/>
    <cellStyle name="Обычный 2 2 9 5" xfId="496"/>
    <cellStyle name="Обычный 4 3 2 2 2 4" xfId="497"/>
    <cellStyle name="Обычный 2 3 13" xfId="498"/>
    <cellStyle name="常规 5 3 3" xfId="499"/>
    <cellStyle name="Обычный 2 25" xfId="500"/>
    <cellStyle name="Обычный 4 3 2 2 2 5" xfId="501"/>
    <cellStyle name="Обычный 2 3 14" xfId="502"/>
    <cellStyle name="常规 5 3 4" xfId="503"/>
    <cellStyle name="Обычный 2 26" xfId="504"/>
    <cellStyle name="常规 5 3 5" xfId="505"/>
    <cellStyle name="Обычный 2 27" xfId="506"/>
    <cellStyle name="常规 5 3 6" xfId="507"/>
    <cellStyle name="Обычный 2 28" xfId="508"/>
    <cellStyle name="Обычный 2 3" xfId="509"/>
    <cellStyle name="千位分隔 2 9" xfId="510"/>
    <cellStyle name="Обычный 4 7" xfId="511"/>
    <cellStyle name="千位分隔 2 2 7" xfId="512"/>
    <cellStyle name="常规 2 2 3 2 4" xfId="513"/>
    <cellStyle name="Обычный 2 3 13 2" xfId="514"/>
    <cellStyle name="Обычный 2 3 2 2" xfId="515"/>
    <cellStyle name="Обычный 2 3 3 2" xfId="516"/>
    <cellStyle name="Обычный 2 3 5 2" xfId="517"/>
    <cellStyle name="Обычный 2 3 5 3" xfId="518"/>
    <cellStyle name="Обычный 2 3 6 2" xfId="519"/>
    <cellStyle name="Обычный 2 3 7 2" xfId="520"/>
    <cellStyle name="Обычный 2 3 9" xfId="521"/>
    <cellStyle name="Обычный 2 4 4" xfId="522"/>
    <cellStyle name="Обычный 2 5" xfId="523"/>
    <cellStyle name="Обычный 2 6" xfId="524"/>
    <cellStyle name="Обычный 2 6 3" xfId="525"/>
    <cellStyle name="Обычный 2 6 3 2" xfId="526"/>
    <cellStyle name="Обычный 2 8" xfId="527"/>
    <cellStyle name="Обычный 2 9" xfId="528"/>
    <cellStyle name="Обычный 2 9 2" xfId="529"/>
    <cellStyle name="Обычный 5" xfId="530"/>
    <cellStyle name="Обычный 3 2" xfId="531"/>
    <cellStyle name="Обычный 3 2 2" xfId="532"/>
    <cellStyle name="Обычный 3 2 2 5" xfId="533"/>
    <cellStyle name="Обычный 3 2 3" xfId="534"/>
    <cellStyle name="Обычный 3 2 4" xfId="535"/>
    <cellStyle name="Обычный 3 2 5" xfId="536"/>
    <cellStyle name="Обычный 3 2 6" xfId="537"/>
    <cellStyle name="Обычный 3 3" xfId="538"/>
    <cellStyle name="Обычный 3 3 2" xfId="539"/>
    <cellStyle name="Обычный 3 4" xfId="540"/>
    <cellStyle name="Обычный 4 2 3 2 2 4" xfId="541"/>
    <cellStyle name="Обычный 3 4 2" xfId="542"/>
    <cellStyle name="Обычный 3 5" xfId="543"/>
    <cellStyle name="千位分隔 2 4" xfId="544"/>
    <cellStyle name="Обычный 4 2" xfId="545"/>
    <cellStyle name="Обычный 4 2 10" xfId="546"/>
    <cellStyle name="千位分隔 2 4 2" xfId="547"/>
    <cellStyle name="Обычный 4 2 2" xfId="548"/>
    <cellStyle name="Обычный 4 3 2 2 5" xfId="549"/>
    <cellStyle name="千位分隔 2 4 3" xfId="550"/>
    <cellStyle name="Обычный 4 2 3" xfId="551"/>
    <cellStyle name="Обычный 4 3 2 2 6" xfId="552"/>
    <cellStyle name="Обычный 4 2 3 2 2" xfId="553"/>
    <cellStyle name="Обычный 4 2 3 2 2 2" xfId="554"/>
    <cellStyle name="Обычный 4 2 3 2 2 3" xfId="555"/>
    <cellStyle name="常规 10 2 3 2" xfId="556"/>
    <cellStyle name="Обычный 4 2 3 2 2 5" xfId="557"/>
    <cellStyle name="Обычный 4 2 3 3 2" xfId="558"/>
    <cellStyle name="Обычный 4 2 3 5" xfId="559"/>
    <cellStyle name="Обычный 4 2 3 6" xfId="560"/>
    <cellStyle name="Обычный 4 2 3 7" xfId="561"/>
    <cellStyle name="Обычный 4 2 4 2 2" xfId="562"/>
    <cellStyle name="Обычный 4 2 4 2 3" xfId="563"/>
    <cellStyle name="Обычный 4 2 4 4" xfId="564"/>
    <cellStyle name="Обычный 4 2 4 5" xfId="565"/>
    <cellStyle name="Обычный 4 2 4 6" xfId="566"/>
    <cellStyle name="常规 2 2 3" xfId="567"/>
    <cellStyle name="Обычный 4 2 5 2" xfId="568"/>
    <cellStyle name="常规 2 2 3 5" xfId="569"/>
    <cellStyle name="Обычный 4 2 5 2 5" xfId="570"/>
    <cellStyle name="常规 2 2 5" xfId="571"/>
    <cellStyle name="Обычный 4 2 5 4" xfId="572"/>
    <cellStyle name="常规 2 2 6" xfId="573"/>
    <cellStyle name="Обычный 4 2 5 5" xfId="574"/>
    <cellStyle name="常规 2 2 7" xfId="575"/>
    <cellStyle name="Обычный 4 2 5 6" xfId="576"/>
    <cellStyle name="常规 2 3 3" xfId="577"/>
    <cellStyle name="Обычный 4 2 6 2" xfId="578"/>
    <cellStyle name="千位分隔 2 5" xfId="579"/>
    <cellStyle name="Обычный 4 3" xfId="580"/>
    <cellStyle name="Обычный 4 3 2 2 2" xfId="581"/>
    <cellStyle name="Обычный 4 3 2 2 4" xfId="582"/>
    <cellStyle name="Обычный 4 3 2 6" xfId="583"/>
    <cellStyle name="Обычный 4 3 3 4" xfId="584"/>
    <cellStyle name="Обычный 4 3 3 6" xfId="585"/>
    <cellStyle name="千位分隔 2 5 4" xfId="586"/>
    <cellStyle name="Обычный 4 3 4" xfId="587"/>
    <cellStyle name="Обычный 4 3 4 2" xfId="588"/>
    <cellStyle name="Обычный 4 3 4 3" xfId="589"/>
    <cellStyle name="Обычный 4 3 4 4" xfId="590"/>
    <cellStyle name="千位分隔 2 5 5" xfId="591"/>
    <cellStyle name="Обычный 4 3 5" xfId="592"/>
    <cellStyle name="千位分隔 2 5 6" xfId="593"/>
    <cellStyle name="Обычный 4 3 6" xfId="594"/>
    <cellStyle name="Обычный 4 3 7" xfId="595"/>
    <cellStyle name="千位分隔 2 7" xfId="596"/>
    <cellStyle name="Обычный 4 5" xfId="597"/>
    <cellStyle name="千位分隔 2 8" xfId="598"/>
    <cellStyle name="Обычный 4 6" xfId="599"/>
    <cellStyle name="Обычный 4 8" xfId="600"/>
    <cellStyle name="千位分隔 3 4" xfId="601"/>
    <cellStyle name="Обычный 5 2" xfId="602"/>
    <cellStyle name="Обычный 5 2 10" xfId="603"/>
    <cellStyle name="千位分隔 21" xfId="604"/>
    <cellStyle name="千位分隔 16" xfId="605"/>
    <cellStyle name="Обычный 5 2 2 2" xfId="606"/>
    <cellStyle name="Обычный 5 2 2 2 2" xfId="607"/>
    <cellStyle name="Обычный 5 2 2 2 2 2" xfId="608"/>
    <cellStyle name="Обычный 5 2 2 2 2 2 3" xfId="609"/>
    <cellStyle name="Обычный 5 2 2 2 2 2 4" xfId="610"/>
    <cellStyle name="Обычный 5 2 2 2 2 2 5" xfId="611"/>
    <cellStyle name="Обычный 5 2 2 2 2 3" xfId="612"/>
    <cellStyle name="Обычный 5 2 2 2 2 4" xfId="613"/>
    <cellStyle name="Обычный 5 2 2 2 2 5" xfId="614"/>
    <cellStyle name="Обычный 5 2 2 2 2 6" xfId="615"/>
    <cellStyle name="Обычный 5 2 2 2 3" xfId="616"/>
    <cellStyle name="Обычный 5 2 2 2 3 2" xfId="617"/>
    <cellStyle name="Обычный 5 2 2 2 3 3" xfId="618"/>
    <cellStyle name="Обычный 5 2 2 2 4" xfId="619"/>
    <cellStyle name="Обычный 5 2 2 2 5" xfId="620"/>
    <cellStyle name="Обычный 5 2 2 2 6" xfId="621"/>
    <cellStyle name="Обычный 5 2 2 2 7" xfId="622"/>
    <cellStyle name="千位分隔 22" xfId="623"/>
    <cellStyle name="千位分隔 17" xfId="624"/>
    <cellStyle name="Обычный 5 2 2 3" xfId="625"/>
    <cellStyle name="千位分隔 17 2" xfId="626"/>
    <cellStyle name="Обычный 5 2 2 3 2" xfId="627"/>
    <cellStyle name="Обычный 5 2 2 3 2 2" xfId="628"/>
    <cellStyle name="Обычный 5 2 2 3 2 3" xfId="629"/>
    <cellStyle name="Обычный 5 2 2 3 2 4" xfId="630"/>
    <cellStyle name="Обычный 5 2 2 3 2 5" xfId="631"/>
    <cellStyle name="千位分隔 17 3" xfId="632"/>
    <cellStyle name="Обычный 5 2 2 3 3" xfId="633"/>
    <cellStyle name="常规 6 2 2" xfId="634"/>
    <cellStyle name="Обычный 5 2 2 3 4" xfId="635"/>
    <cellStyle name="常规 6 2 3" xfId="636"/>
    <cellStyle name="Обычный 5 2 2 3 5" xfId="637"/>
    <cellStyle name="常规 6 2 4" xfId="638"/>
    <cellStyle name="Обычный 5 2 2 3 6" xfId="639"/>
    <cellStyle name="千位分隔 23" xfId="640"/>
    <cellStyle name="千位分隔 18 2" xfId="641"/>
    <cellStyle name="Обычный 5 2 2 4" xfId="642"/>
    <cellStyle name="Обычный 5 2 2 4 2" xfId="643"/>
    <cellStyle name="Обычный 5 2 2 4 3" xfId="644"/>
    <cellStyle name="常规 6 3 2" xfId="645"/>
    <cellStyle name="Обычный 5 2 2 4 4" xfId="646"/>
    <cellStyle name="常规 6 3 3" xfId="647"/>
    <cellStyle name="Обычный 5 2 2 4 5" xfId="648"/>
    <cellStyle name="千位分隔 24" xfId="649"/>
    <cellStyle name="Обычный 5 2 2 5" xfId="650"/>
    <cellStyle name="千位分隔 25" xfId="651"/>
    <cellStyle name="Обычный 5 2 2 6" xfId="652"/>
    <cellStyle name="Обычный 5 2 2 7" xfId="653"/>
    <cellStyle name="Обычный 5 2 2 8" xfId="654"/>
    <cellStyle name="千位分隔 3 4 3" xfId="655"/>
    <cellStyle name="Обычный 5 2 3" xfId="656"/>
    <cellStyle name="千位分隔 7 2 3" xfId="657"/>
    <cellStyle name="Обычный 5 2 3 2" xfId="658"/>
    <cellStyle name="Обычный 5 2 3 2 2" xfId="659"/>
    <cellStyle name="Обычный 5 2 3 2 2 2" xfId="660"/>
    <cellStyle name="Обычный 5 2 3 2 2 3" xfId="661"/>
    <cellStyle name="Обычный 5 2 3 2 2 4" xfId="662"/>
    <cellStyle name="Обычный 5 2 3 2 2 5" xfId="663"/>
    <cellStyle name="Обычный 5 2 3 2 3" xfId="664"/>
    <cellStyle name="Обычный 5 2 3 2 4" xfId="665"/>
    <cellStyle name="Обычный 5 2 3 2 5" xfId="666"/>
    <cellStyle name="Обычный 5 2 3 2 6" xfId="667"/>
    <cellStyle name="千位分隔 7 2 4" xfId="668"/>
    <cellStyle name="Обычный 5 2 3 3" xfId="669"/>
    <cellStyle name="Обычный 5 2 3 3 2" xfId="670"/>
    <cellStyle name="Обычный 5 2 3 3 3" xfId="671"/>
    <cellStyle name="Обычный 5 2 3 3 4" xfId="672"/>
    <cellStyle name="Обычный 5 2 3 3 5" xfId="673"/>
    <cellStyle name="千位分隔 7 2 5" xfId="674"/>
    <cellStyle name="Обычный 5 2 3 4" xfId="675"/>
    <cellStyle name="千位分隔 7 2 6" xfId="676"/>
    <cellStyle name="Обычный 5 2 3 5" xfId="677"/>
    <cellStyle name="Обычный 5 2 3 6" xfId="678"/>
    <cellStyle name="Обычный 5 2 3 7" xfId="679"/>
    <cellStyle name="千位分隔 3 4 4" xfId="680"/>
    <cellStyle name="Обычный 5 2 4" xfId="681"/>
    <cellStyle name="千位分隔 7 3 3" xfId="682"/>
    <cellStyle name="Обычный 5 2 4 2" xfId="683"/>
    <cellStyle name="Обычный 5 2 4 2 2" xfId="684"/>
    <cellStyle name="Обычный 5 2 4 2 3" xfId="685"/>
    <cellStyle name="Обычный 5 2 4 2 4" xfId="686"/>
    <cellStyle name="Обычный 5 2 4 2 5" xfId="687"/>
    <cellStyle name="千位分隔 7 3 4" xfId="688"/>
    <cellStyle name="Обычный 5 2 4 3" xfId="689"/>
    <cellStyle name="千位分隔 7 3 5" xfId="690"/>
    <cellStyle name="Обычный 5 2 4 4" xfId="691"/>
    <cellStyle name="Обычный 5 2 4 5" xfId="692"/>
    <cellStyle name="Стиль 1" xfId="693"/>
    <cellStyle name="Обычный 5 2 4 6" xfId="694"/>
    <cellStyle name="千位分隔 3 4 5" xfId="695"/>
    <cellStyle name="Обычный 5 2 5" xfId="696"/>
    <cellStyle name="Обычный 5 2 5 2" xfId="697"/>
    <cellStyle name="Обычный 5 2 5 2 2" xfId="698"/>
    <cellStyle name="Обычный 5 2 5 2 3" xfId="699"/>
    <cellStyle name="Обычный 5 2 5 2 4" xfId="700"/>
    <cellStyle name="Обычный 5 2 5 2 5" xfId="701"/>
    <cellStyle name="Обычный 5 2 5 3" xfId="702"/>
    <cellStyle name="Обычный 5 2 5 4" xfId="703"/>
    <cellStyle name="Обычный 5 2 5 5" xfId="704"/>
    <cellStyle name="Обычный 5 2 5 6" xfId="705"/>
    <cellStyle name="Обычный 5 2 6" xfId="706"/>
    <cellStyle name="Обычный 5 2 6 2" xfId="707"/>
    <cellStyle name="Обычный 5 2 6 3" xfId="708"/>
    <cellStyle name="Обычный 5 2 6 4" xfId="709"/>
    <cellStyle name="Обычный 5 2 6 5" xfId="710"/>
    <cellStyle name="Обычный 5 2 7" xfId="711"/>
    <cellStyle name="Обычный 5 2 8" xfId="712"/>
    <cellStyle name="Обычный 5 2 9" xfId="713"/>
    <cellStyle name="千位分隔 3 5" xfId="714"/>
    <cellStyle name="Обычный 5 3" xfId="715"/>
    <cellStyle name="Обычный 5 3 2" xfId="716"/>
    <cellStyle name="千位分隔 3 6" xfId="717"/>
    <cellStyle name="Обычный 5 4" xfId="718"/>
    <cellStyle name="Обычный 5 4 2" xfId="719"/>
    <cellStyle name="千位分隔 3 7" xfId="720"/>
    <cellStyle name="Обычный 5 5" xfId="721"/>
    <cellStyle name="Обычный 5 5 2" xfId="722"/>
    <cellStyle name="千位分隔 3 8" xfId="723"/>
    <cellStyle name="千位分隔 2 3 2 2 2" xfId="724"/>
    <cellStyle name="Обычный 5 6" xfId="725"/>
    <cellStyle name="Обычный 5 6 2" xfId="726"/>
    <cellStyle name="千位分隔 2 3 2 2 3" xfId="727"/>
    <cellStyle name="Обычный 5 7" xfId="728"/>
    <cellStyle name="Обычный 5 7 2" xfId="729"/>
    <cellStyle name="Обычный 6 12" xfId="730"/>
    <cellStyle name="Обычный 6 10" xfId="731"/>
    <cellStyle name="Обычный 6 11" xfId="732"/>
    <cellStyle name="千位分隔 4 4" xfId="733"/>
    <cellStyle name="Обычный 7 2 2 5" xfId="734"/>
    <cellStyle name="Обычный 6 2" xfId="735"/>
    <cellStyle name="千位分隔 4 4 2" xfId="736"/>
    <cellStyle name="Обычный 6 2 2" xfId="737"/>
    <cellStyle name="常规 6 2 6" xfId="738"/>
    <cellStyle name="Обычный 6 2 2 2" xfId="739"/>
    <cellStyle name="Обычный 6 2 2 2 2" xfId="740"/>
    <cellStyle name="Обычный 6 2 2 2 2 2" xfId="741"/>
    <cellStyle name="Обычный 6 2 2 2 2 3" xfId="742"/>
    <cellStyle name="Обычный 6 2 2 2 2 4" xfId="743"/>
    <cellStyle name="Обычный 6 2 2 2 2 5" xfId="744"/>
    <cellStyle name="常规 12 2" xfId="745"/>
    <cellStyle name="Обычный 6 2 2 2 3" xfId="746"/>
    <cellStyle name="Обычный 6 2 2 2 4" xfId="747"/>
    <cellStyle name="Обычный 6 2 2 2 5" xfId="748"/>
    <cellStyle name="Обычный 6 2 2 2 6" xfId="749"/>
    <cellStyle name="常规 6 2 7" xfId="750"/>
    <cellStyle name="Обычный 6 2 2 3" xfId="751"/>
    <cellStyle name="Обычный 6 2 2 3 2" xfId="752"/>
    <cellStyle name="常规 13 2" xfId="753"/>
    <cellStyle name="Обычный 6 2 2 3 3" xfId="754"/>
    <cellStyle name="Обычный 6 2 2 3 4" xfId="755"/>
    <cellStyle name="Обычный 6 2 2 3 5" xfId="756"/>
    <cellStyle name="Обычный 6 2 2 4" xfId="757"/>
    <cellStyle name="Обычный 6 2 2 5" xfId="758"/>
    <cellStyle name="Обычный 6 2 2 6" xfId="759"/>
    <cellStyle name="Обычный 6 2 2 7" xfId="760"/>
    <cellStyle name="千位分隔 4 4 3" xfId="761"/>
    <cellStyle name="Обычный 6 2 3" xfId="762"/>
    <cellStyle name="常规 6 3 6" xfId="763"/>
    <cellStyle name="Обычный 6 2 3 2" xfId="764"/>
    <cellStyle name="Обычный 6 2 3 2 2" xfId="765"/>
    <cellStyle name="Обычный 6 2 3 2 3" xfId="766"/>
    <cellStyle name="Обычный 6 2 3 2 4" xfId="767"/>
    <cellStyle name="Обычный 6 2 3 2 5" xfId="768"/>
    <cellStyle name="Обычный 6 2 3 3" xfId="769"/>
    <cellStyle name="Обычный 6 2 3 4" xfId="770"/>
    <cellStyle name="Обычный 6 2 3 5" xfId="771"/>
    <cellStyle name="Обычный 6 2 3 6" xfId="772"/>
    <cellStyle name="千位分隔 4 4 4" xfId="773"/>
    <cellStyle name="常规 6 2 2 2 2" xfId="774"/>
    <cellStyle name="Обычный 6 2 4" xfId="775"/>
    <cellStyle name="Обычный 6 2 4 2" xfId="776"/>
    <cellStyle name="Обычный 6 2 4 3" xfId="777"/>
    <cellStyle name="Обычный 6 2 4 4" xfId="778"/>
    <cellStyle name="Обычный 6 2 4 5" xfId="779"/>
    <cellStyle name="千位分隔 4 4 5" xfId="780"/>
    <cellStyle name="常规 6 2 2 2 3" xfId="781"/>
    <cellStyle name="Обычный 6 2 5" xfId="782"/>
    <cellStyle name="常规 6 2 2 2 4" xfId="783"/>
    <cellStyle name="Обычный 6 2 6" xfId="784"/>
    <cellStyle name="常规 6 2 2 2 5" xfId="785"/>
    <cellStyle name="Обычный 6 2 7" xfId="786"/>
    <cellStyle name="Обычный 6 2 8" xfId="787"/>
    <cellStyle name="千位分隔 4 5" xfId="788"/>
    <cellStyle name="Обычный 7 2 2 6" xfId="789"/>
    <cellStyle name="Обычный 6 3" xfId="790"/>
    <cellStyle name="Обычный 6 3 2" xfId="791"/>
    <cellStyle name="Обычный 6 3 2 2" xfId="792"/>
    <cellStyle name="Обычный 6 3 2 2 2" xfId="793"/>
    <cellStyle name="Обычный 6 3 2 2 3" xfId="794"/>
    <cellStyle name="Обычный 6 3 2 2 4" xfId="795"/>
    <cellStyle name="Обычный 6 3 2 2 5" xfId="796"/>
    <cellStyle name="Обычный 6 3 2 3" xfId="797"/>
    <cellStyle name="Обычный 6 3 2 4" xfId="798"/>
    <cellStyle name="Обычный 6 3 2 5" xfId="799"/>
    <cellStyle name="Обычный 6 3 3" xfId="800"/>
    <cellStyle name="Обычный 6 3 3 2" xfId="801"/>
    <cellStyle name="Обычный 6 3 3 3" xfId="802"/>
    <cellStyle name="Обычный 6 3 3 4" xfId="803"/>
    <cellStyle name="Обычный 6 3 3 5" xfId="804"/>
    <cellStyle name="Обычный 6 3 4" xfId="805"/>
    <cellStyle name="Обычный 6 3 5" xfId="806"/>
    <cellStyle name="Обычный 6 3 6" xfId="807"/>
    <cellStyle name="Обычный 6 3 7" xfId="808"/>
    <cellStyle name="千位分隔 4 6" xfId="809"/>
    <cellStyle name="Обычный 7 2 2 7" xfId="810"/>
    <cellStyle name="Обычный 6 4" xfId="811"/>
    <cellStyle name="Обычный 6 4 2" xfId="812"/>
    <cellStyle name="Обычный 6 4 2 2" xfId="813"/>
    <cellStyle name="Обычный 6 4 2 3" xfId="814"/>
    <cellStyle name="Обычный 6 4 2 4" xfId="815"/>
    <cellStyle name="Обычный 6 4 2 5" xfId="816"/>
    <cellStyle name="Обычный 6 4 3" xfId="817"/>
    <cellStyle name="Обычный 6 4 4" xfId="818"/>
    <cellStyle name="Обычный 6 4 5" xfId="819"/>
    <cellStyle name="Обычный 6 4 6" xfId="820"/>
    <cellStyle name="千位分隔 4 7" xfId="821"/>
    <cellStyle name="Обычный 6 5" xfId="822"/>
    <cellStyle name="常规 43" xfId="823"/>
    <cellStyle name="常规 38" xfId="824"/>
    <cellStyle name="Обычный 6 5 2" xfId="825"/>
    <cellStyle name="常规 43 2" xfId="826"/>
    <cellStyle name="常规 38 2" xfId="827"/>
    <cellStyle name="Обычный 6 5 2 2" xfId="828"/>
    <cellStyle name="常规 38 3" xfId="829"/>
    <cellStyle name="Обычный 6 5 2 3" xfId="830"/>
    <cellStyle name="常规 38 4" xfId="831"/>
    <cellStyle name="Обычный 6 5 2 4" xfId="832"/>
    <cellStyle name="常规 38 5" xfId="833"/>
    <cellStyle name="Обычный 6 5 2 5" xfId="834"/>
    <cellStyle name="常规 50" xfId="835"/>
    <cellStyle name="常规 45" xfId="836"/>
    <cellStyle name="Обычный 6 5 4" xfId="837"/>
    <cellStyle name="常规 51" xfId="838"/>
    <cellStyle name="常规 46" xfId="839"/>
    <cellStyle name="Обычный 6 5 5" xfId="840"/>
    <cellStyle name="常规 52" xfId="841"/>
    <cellStyle name="常规 47" xfId="842"/>
    <cellStyle name="Обычный 6 5 6" xfId="843"/>
    <cellStyle name="千位分隔 4 8" xfId="844"/>
    <cellStyle name="Обычный 6 6" xfId="845"/>
    <cellStyle name="Обычный 6 6 2" xfId="846"/>
    <cellStyle name="Обычный 6 6 2 2" xfId="847"/>
    <cellStyle name="Обычный 6 6 2 3" xfId="848"/>
    <cellStyle name="Обычный 6 6 2 4" xfId="849"/>
    <cellStyle name="Обычный 6 6 2 5" xfId="850"/>
    <cellStyle name="Обычный 6 6 3" xfId="851"/>
    <cellStyle name="Обычный 6 6 4" xfId="852"/>
    <cellStyle name="Обычный 6 6 5" xfId="853"/>
    <cellStyle name="Обычный 6 6 6" xfId="854"/>
    <cellStyle name="Обычный 6 7" xfId="855"/>
    <cellStyle name="Обычный 6 7 2" xfId="856"/>
    <cellStyle name="Обычный 6 7 3" xfId="857"/>
    <cellStyle name="Обычный 6 7 4" xfId="858"/>
    <cellStyle name="Обычный 6 7 5" xfId="859"/>
    <cellStyle name="Обычный 6 8" xfId="860"/>
    <cellStyle name="Обычный 6 9" xfId="861"/>
    <cellStyle name="Обычный 7" xfId="862"/>
    <cellStyle name="Обычный 7 10" xfId="863"/>
    <cellStyle name="Обычный 7 11" xfId="864"/>
    <cellStyle name="Обычный 7 2 3 5" xfId="865"/>
    <cellStyle name="Обычный 7 2" xfId="866"/>
    <cellStyle name="常规 3 2 3 5" xfId="867"/>
    <cellStyle name="Обычный 7 2 2" xfId="868"/>
    <cellStyle name="Обычный 7 2 2 2" xfId="869"/>
    <cellStyle name="Обычный 7 2 2 2 2" xfId="870"/>
    <cellStyle name="常规 3 2 6" xfId="871"/>
    <cellStyle name="Обычный 7 3 2 2 3" xfId="872"/>
    <cellStyle name="Обычный 7 2 2 2 2 2" xfId="873"/>
    <cellStyle name="常规 3 2 7" xfId="874"/>
    <cellStyle name="Обычный 7 3 2 2 4" xfId="875"/>
    <cellStyle name="Обычный 7 2 2 2 2 3" xfId="876"/>
    <cellStyle name="Обычный 7 3 2 2 5" xfId="877"/>
    <cellStyle name="Обычный 7 2 2 2 2 4" xfId="878"/>
    <cellStyle name="Обычный 7 2 2 2 2 5" xfId="879"/>
    <cellStyle name="Обычный 7 2 2 2 3" xfId="880"/>
    <cellStyle name="Обычный 7 2 2 2 4" xfId="881"/>
    <cellStyle name="Обычный 7 2 2 2 5" xfId="882"/>
    <cellStyle name="Обычный 7 2 2 2 6" xfId="883"/>
    <cellStyle name="千位分隔 4 2" xfId="884"/>
    <cellStyle name="Обычный 7 2 2 3" xfId="885"/>
    <cellStyle name="千位分隔 4 2 2" xfId="886"/>
    <cellStyle name="Обычный 7 2 2 3 2" xfId="887"/>
    <cellStyle name="千位分隔 4 2 3" xfId="888"/>
    <cellStyle name="Обычный 7 2 2 3 3" xfId="889"/>
    <cellStyle name="千位分隔 4 2 4" xfId="890"/>
    <cellStyle name="Обычный 7 2 2 3 4" xfId="891"/>
    <cellStyle name="千位分隔 4 2 5" xfId="892"/>
    <cellStyle name="Обычный 7 2 2 3 5" xfId="893"/>
    <cellStyle name="千位分隔 4 3" xfId="894"/>
    <cellStyle name="Обычный 7 2 2 4" xfId="895"/>
    <cellStyle name="Обычный 7 2 3" xfId="896"/>
    <cellStyle name="常规 15 2 4" xfId="897"/>
    <cellStyle name="Обычный 7 2 3 2" xfId="898"/>
    <cellStyle name="Обычный 7 2 3 2 2" xfId="899"/>
    <cellStyle name="千位分隔 3 2 2 2" xfId="900"/>
    <cellStyle name="Обычный 7 2 3 2 3" xfId="901"/>
    <cellStyle name="千位分隔 3 2 2 3" xfId="902"/>
    <cellStyle name="Обычный 7 2 3 2 4" xfId="903"/>
    <cellStyle name="千位分隔 3 2 2 4" xfId="904"/>
    <cellStyle name="Обычный 7 2 3 2 5" xfId="905"/>
    <cellStyle name="千位分隔 5 2" xfId="906"/>
    <cellStyle name="常规 15 2 5" xfId="907"/>
    <cellStyle name="Обычный 7 2 3 3" xfId="908"/>
    <cellStyle name="常规 15 2 6" xfId="909"/>
    <cellStyle name="Обычный 7 2 3 4" xfId="910"/>
    <cellStyle name="Обычный 7 3" xfId="911"/>
    <cellStyle name="Обычный 7 2 3 6" xfId="912"/>
    <cellStyle name="Обычный 7 2 4" xfId="913"/>
    <cellStyle name="常规 15 3 4" xfId="914"/>
    <cellStyle name="Обычный 7 2 4 2" xfId="915"/>
    <cellStyle name="千位分隔 6 2" xfId="916"/>
    <cellStyle name="常规 15 3 5" xfId="917"/>
    <cellStyle name="Обычный 7 2 4 3" xfId="918"/>
    <cellStyle name="Обычный 7 2 4 4" xfId="919"/>
    <cellStyle name="Обычный 8 2" xfId="920"/>
    <cellStyle name="Обычный 7 2 4 5" xfId="921"/>
    <cellStyle name="Обычный 7 2 5" xfId="922"/>
    <cellStyle name="Обычный 7 2 6" xfId="923"/>
    <cellStyle name="Обычный 7 2 7" xfId="924"/>
    <cellStyle name="Обычный 7 2 8" xfId="925"/>
    <cellStyle name="Обычный 7 3 2" xfId="926"/>
    <cellStyle name="常规 3 2 5" xfId="927"/>
    <cellStyle name="Обычный 7 3 2 2 2" xfId="928"/>
    <cellStyle name="千位分隔 12 3" xfId="929"/>
    <cellStyle name="Обычный 7 3 2 6" xfId="930"/>
    <cellStyle name="Обычный 7 3 3" xfId="931"/>
    <cellStyle name="常规 16 2 4" xfId="932"/>
    <cellStyle name="Обычный 7 3 3 2" xfId="933"/>
    <cellStyle name="常规 16 2 5" xfId="934"/>
    <cellStyle name="Обычный 7 3 3 3" xfId="935"/>
    <cellStyle name="常规 16 2 6" xfId="936"/>
    <cellStyle name="Обычный 7 3 3 4" xfId="937"/>
    <cellStyle name="千位分隔 13 2" xfId="938"/>
    <cellStyle name="Обычный 7 3 3 5" xfId="939"/>
    <cellStyle name="Обычный 7 3 4" xfId="940"/>
    <cellStyle name="Обычный 7 3 5" xfId="941"/>
    <cellStyle name="Обычный 7 3 6" xfId="942"/>
    <cellStyle name="Обычный 7 3 7" xfId="943"/>
    <cellStyle name="Обычный 7 4" xfId="944"/>
    <cellStyle name="Обычный 7 4 2" xfId="945"/>
    <cellStyle name="Обычный 7 4 2 2" xfId="946"/>
    <cellStyle name="Обычный 7 4 2 3" xfId="947"/>
    <cellStyle name="Обычный 7 4 2 4" xfId="948"/>
    <cellStyle name="Обычный 7 4 2 5" xfId="949"/>
    <cellStyle name="Обычный 7 4 3" xfId="950"/>
    <cellStyle name="Обычный 7 4 4" xfId="951"/>
    <cellStyle name="Обычный 7 4 5" xfId="952"/>
    <cellStyle name="Обычный 7 4 6" xfId="953"/>
    <cellStyle name="Обычный 7 5" xfId="954"/>
    <cellStyle name="Обычный 7 5 2" xfId="955"/>
    <cellStyle name="Обычный 7 5 2 2" xfId="956"/>
    <cellStyle name="Обычный 7 5 2 3" xfId="957"/>
    <cellStyle name="Обычный 7 5 2 4" xfId="958"/>
    <cellStyle name="Обычный 7 5 2 5" xfId="959"/>
    <cellStyle name="Обычный 7 5 3" xfId="960"/>
    <cellStyle name="Обычный 7 5 4" xfId="961"/>
    <cellStyle name="Обычный 7 5 5" xfId="962"/>
    <cellStyle name="Обычный 7 5 6" xfId="963"/>
    <cellStyle name="Обычный 7 6" xfId="964"/>
    <cellStyle name="Обычный 7 6 2" xfId="965"/>
    <cellStyle name="Обычный 7 6 2 2" xfId="966"/>
    <cellStyle name="常规 2 8 2" xfId="967"/>
    <cellStyle name="Обычный 7 6 2 3" xfId="968"/>
    <cellStyle name="常规 2 8 3" xfId="969"/>
    <cellStyle name="Обычный 7 6 2 4" xfId="970"/>
    <cellStyle name="Обычный 7 6 2 5" xfId="971"/>
    <cellStyle name="Обычный 7 6 3" xfId="972"/>
    <cellStyle name="Обычный 7 6 4" xfId="973"/>
    <cellStyle name="Обычный 7 6 5" xfId="974"/>
    <cellStyle name="Обычный 7 7" xfId="975"/>
    <cellStyle name="Обычный 7 7 2" xfId="976"/>
    <cellStyle name="Обычный 7 7 3" xfId="977"/>
    <cellStyle name="Обычный 7 7 4" xfId="978"/>
    <cellStyle name="Обычный 7 7 5" xfId="979"/>
    <cellStyle name="Обычный 7 8" xfId="980"/>
    <cellStyle name="Обычный 8" xfId="981"/>
    <cellStyle name="Обычный 9" xfId="982"/>
    <cellStyle name="千位分隔 7 4" xfId="983"/>
    <cellStyle name="Обычный 9 2" xfId="984"/>
    <cellStyle name="Стиль 1 2" xfId="985"/>
    <cellStyle name="Стиль 1 2 2" xfId="986"/>
    <cellStyle name="Стиль 1 3" xfId="987"/>
    <cellStyle name="Стиль 1 3 2" xfId="988"/>
    <cellStyle name="Стиль 1 4" xfId="989"/>
    <cellStyle name="Стиль 1 4 2" xfId="990"/>
    <cellStyle name="Стиль 1 5" xfId="991"/>
    <cellStyle name="千位分隔 2 2 4" xfId="992"/>
    <cellStyle name="Стиль 1 5 2" xfId="993"/>
    <cellStyle name="Финансовый 2" xfId="994"/>
    <cellStyle name="Финансовый 2 10" xfId="995"/>
    <cellStyle name="千位分隔 2 8 4" xfId="996"/>
    <cellStyle name="Финансовый 2 10 2" xfId="997"/>
    <cellStyle name="Финансовый 2 5 2" xfId="998"/>
    <cellStyle name="Финансовый 2 6 2" xfId="999"/>
    <cellStyle name="常规 2 5 2 5" xfId="1000"/>
    <cellStyle name="Финансовый 2 7 2" xfId="1001"/>
    <cellStyle name="常规 3 2" xfId="1002"/>
    <cellStyle name="Финансовый 2 8" xfId="1003"/>
    <cellStyle name="常规 3 2 2" xfId="1004"/>
    <cellStyle name="Финансовый 2 8 2" xfId="1005"/>
    <cellStyle name="常规 3 3" xfId="1006"/>
    <cellStyle name="Финансовый 2 9" xfId="1007"/>
    <cellStyle name="常规 3 3 2" xfId="1008"/>
    <cellStyle name="Финансовый 2 9 2" xfId="1009"/>
    <cellStyle name="常规 10 10" xfId="1010"/>
    <cellStyle name="常规 10 11" xfId="1011"/>
    <cellStyle name="常规 10 2 2 2" xfId="1012"/>
    <cellStyle name="常规 10 2 2 2 2" xfId="1013"/>
    <cellStyle name="常规 10 2 2 2 2 2" xfId="1014"/>
    <cellStyle name="常规 10 2 2 2 3" xfId="1015"/>
    <cellStyle name="常规 10 2 2 2 4" xfId="1016"/>
    <cellStyle name="常规 10 2 2 2 5" xfId="1017"/>
    <cellStyle name="常规 10 2 2 2 6" xfId="1018"/>
    <cellStyle name="常规 10 2 2 3" xfId="1019"/>
    <cellStyle name="常规 10 2 2 3 2" xfId="1020"/>
    <cellStyle name="常规 10 2 2 4" xfId="1021"/>
    <cellStyle name="常规 10 2 2 5" xfId="1022"/>
    <cellStyle name="常规 10 2 2 6" xfId="1023"/>
    <cellStyle name="常规 10 2 3 2 2" xfId="1024"/>
    <cellStyle name="常规 10 2 3 2 2 2" xfId="1025"/>
    <cellStyle name="常规 10 2 3 2 3" xfId="1026"/>
    <cellStyle name="常规 10 2 3 2 4" xfId="1027"/>
    <cellStyle name="常规 10 2 3 2 5" xfId="1028"/>
    <cellStyle name="常规 10 2 3 2 6" xfId="1029"/>
    <cellStyle name="常规 10 2 3 3" xfId="1030"/>
    <cellStyle name="常规 10 2 3 3 2" xfId="1031"/>
    <cellStyle name="常规 10 2 3 4" xfId="1032"/>
    <cellStyle name="常规 10 2 3 5" xfId="1033"/>
    <cellStyle name="常规 10 2 3 6" xfId="1034"/>
    <cellStyle name="常规 10 2 4 2 2" xfId="1035"/>
    <cellStyle name="常规 10 2 4 2 3" xfId="1036"/>
    <cellStyle name="常规 10 2 4 2 4" xfId="1037"/>
    <cellStyle name="常规 10 2 4 2 5" xfId="1038"/>
    <cellStyle name="常规 10 2 4 3" xfId="1039"/>
    <cellStyle name="常规 10 2 4 3 2" xfId="1040"/>
    <cellStyle name="常规 10 2 4 3 2 2" xfId="1041"/>
    <cellStyle name="常规 10 2 4 3 3" xfId="1042"/>
    <cellStyle name="常规 10 2 4 3 4" xfId="1043"/>
    <cellStyle name="常规 10 2 4 3 5" xfId="1044"/>
    <cellStyle name="常规 5 2 3 2" xfId="1045"/>
    <cellStyle name="常规 10 2 4 3 6" xfId="1046"/>
    <cellStyle name="常规 10 2 4 4" xfId="1047"/>
    <cellStyle name="常规 10 2 4 4 2" xfId="1048"/>
    <cellStyle name="常规 10 2 4 5" xfId="1049"/>
    <cellStyle name="常规 10 2 4 6" xfId="1050"/>
    <cellStyle name="常规 10 2 4 7" xfId="1051"/>
    <cellStyle name="常规 10 2 5 2" xfId="1052"/>
    <cellStyle name="常规 10 2 5 2 2" xfId="1053"/>
    <cellStyle name="常规 10 2 5 3" xfId="1054"/>
    <cellStyle name="常规 10 2 5 4" xfId="1055"/>
    <cellStyle name="常规 10 2 5 5" xfId="1056"/>
    <cellStyle name="常规 10 2 5 6" xfId="1057"/>
    <cellStyle name="常规 10 2 6" xfId="1058"/>
    <cellStyle name="常规 10 2 6 2" xfId="1059"/>
    <cellStyle name="常规 10 2 7" xfId="1060"/>
    <cellStyle name="常规 10 2 8" xfId="1061"/>
    <cellStyle name="常规 10 2 9" xfId="1062"/>
    <cellStyle name="常规 10 3 2" xfId="1063"/>
    <cellStyle name="常规 10 3 2 2" xfId="1064"/>
    <cellStyle name="常规 10 3 2 2 2" xfId="1065"/>
    <cellStyle name="常规 10 3 2 3" xfId="1066"/>
    <cellStyle name="常规 10 3 2 4" xfId="1067"/>
    <cellStyle name="常规 10 3 2 5" xfId="1068"/>
    <cellStyle name="常规 10 3 3" xfId="1069"/>
    <cellStyle name="常规 10 3 3 2" xfId="1070"/>
    <cellStyle name="常规 10 3 3 2 2" xfId="1071"/>
    <cellStyle name="常规 10 3 3 3" xfId="1072"/>
    <cellStyle name="常规 10 3 3 4" xfId="1073"/>
    <cellStyle name="常规 10 3 3 5" xfId="1074"/>
    <cellStyle name="常规 10 3 3 6" xfId="1075"/>
    <cellStyle name="常规 10 3 4" xfId="1076"/>
    <cellStyle name="常规 10 3 4 2" xfId="1077"/>
    <cellStyle name="常规 10 3 5" xfId="1078"/>
    <cellStyle name="常规 10 3 6" xfId="1079"/>
    <cellStyle name="常规 10 3 7" xfId="1080"/>
    <cellStyle name="常规 10 4 2" xfId="1081"/>
    <cellStyle name="常规 10 4 2 2" xfId="1082"/>
    <cellStyle name="常规 10 4 2 2 2" xfId="1083"/>
    <cellStyle name="常规 10 4 2 3" xfId="1084"/>
    <cellStyle name="常规 10 4 2 4" xfId="1085"/>
    <cellStyle name="常规 10 4 2 5" xfId="1086"/>
    <cellStyle name="常规 10 4 3" xfId="1087"/>
    <cellStyle name="常规 10 4 3 2" xfId="1088"/>
    <cellStyle name="千位分隔 2 2 2 2 6" xfId="1089"/>
    <cellStyle name="常规 10 4 3 2 2" xfId="1090"/>
    <cellStyle name="常规 10 4 3 3" xfId="1091"/>
    <cellStyle name="常规 10 4 3 4" xfId="1092"/>
    <cellStyle name="常规 10 4 3 5" xfId="1093"/>
    <cellStyle name="常规 10 4 3 6" xfId="1094"/>
    <cellStyle name="常规 10 4 4" xfId="1095"/>
    <cellStyle name="常规 10 4 4 2" xfId="1096"/>
    <cellStyle name="常规 10 4 5" xfId="1097"/>
    <cellStyle name="常规 10 4 6" xfId="1098"/>
    <cellStyle name="常规 10 4 7" xfId="1099"/>
    <cellStyle name="常规 10 5 2" xfId="1100"/>
    <cellStyle name="常规 10 5 2 2" xfId="1101"/>
    <cellStyle name="千位分隔 6" xfId="1102"/>
    <cellStyle name="常规 10 5 2 2 2" xfId="1103"/>
    <cellStyle name="常规 10 5 2 3" xfId="1104"/>
    <cellStyle name="常规 10 5 2 4" xfId="1105"/>
    <cellStyle name="常规 10 5 2 5" xfId="1106"/>
    <cellStyle name="常规 10 5 3" xfId="1107"/>
    <cellStyle name="常规 10 5 3 2" xfId="1108"/>
    <cellStyle name="常规 10 5 3 2 2" xfId="1109"/>
    <cellStyle name="常规 10 5 3 3" xfId="1110"/>
    <cellStyle name="常规 10 5 3 4" xfId="1111"/>
    <cellStyle name="常规 10 5 3 5" xfId="1112"/>
    <cellStyle name="常规 10 5 3 6" xfId="1113"/>
    <cellStyle name="常规 10 5 4" xfId="1114"/>
    <cellStyle name="常规 10 5 4 2" xfId="1115"/>
    <cellStyle name="常规 10 5 5" xfId="1116"/>
    <cellStyle name="常规 2 2 2 2" xfId="1117"/>
    <cellStyle name="常规 10 5 6" xfId="1118"/>
    <cellStyle name="常规 2 2 2 3" xfId="1119"/>
    <cellStyle name="常规 10 5 7" xfId="1120"/>
    <cellStyle name="常规 10 6 2" xfId="1121"/>
    <cellStyle name="常规 10 6 2 2" xfId="1122"/>
    <cellStyle name="常规 10 6 3" xfId="1123"/>
    <cellStyle name="常规 10 6 4" xfId="1124"/>
    <cellStyle name="常规 10 6 5" xfId="1125"/>
    <cellStyle name="常规 10 7" xfId="1126"/>
    <cellStyle name="常规 10 7 2" xfId="1127"/>
    <cellStyle name="常规 10 7 2 2" xfId="1128"/>
    <cellStyle name="常规 10 7 3" xfId="1129"/>
    <cellStyle name="常规 10 7 4" xfId="1130"/>
    <cellStyle name="常规 10 7 5" xfId="1131"/>
    <cellStyle name="常规 2 2 4 2" xfId="1132"/>
    <cellStyle name="常规 10 7 6" xfId="1133"/>
    <cellStyle name="常规 10 8" xfId="1134"/>
    <cellStyle name="常规 10 8 2" xfId="1135"/>
    <cellStyle name="常规 10 8 3" xfId="1136"/>
    <cellStyle name="常规 10 8 4" xfId="1137"/>
    <cellStyle name="常规 10 8 5" xfId="1138"/>
    <cellStyle name="常规 10 9" xfId="1139"/>
    <cellStyle name="常规 14 2" xfId="1140"/>
    <cellStyle name="常规 20 2" xfId="1141"/>
    <cellStyle name="常规 15 2" xfId="1142"/>
    <cellStyle name="常规 15 2 2" xfId="1143"/>
    <cellStyle name="常规 15 2 2 2" xfId="1144"/>
    <cellStyle name="常规 15 2 2 3" xfId="1145"/>
    <cellStyle name="常规 15 2 2 4" xfId="1146"/>
    <cellStyle name="常规 15 2 2 5" xfId="1147"/>
    <cellStyle name="常规 15 2 3" xfId="1148"/>
    <cellStyle name="常规 5 2 2 2 2" xfId="1149"/>
    <cellStyle name="常规 20 3" xfId="1150"/>
    <cellStyle name="常规 15 3" xfId="1151"/>
    <cellStyle name="常规 15 3 2" xfId="1152"/>
    <cellStyle name="常规 15 3 3" xfId="1153"/>
    <cellStyle name="常规 5 2 2 2 3" xfId="1154"/>
    <cellStyle name="常规 15 4" xfId="1155"/>
    <cellStyle name="常规 5 2 2 2 4" xfId="1156"/>
    <cellStyle name="常规 15 5" xfId="1157"/>
    <cellStyle name="常规 5 2 2 2 5" xfId="1158"/>
    <cellStyle name="常规 15 6" xfId="1159"/>
    <cellStyle name="常规 15 7" xfId="1160"/>
    <cellStyle name="常规 21" xfId="1161"/>
    <cellStyle name="常规 16" xfId="1162"/>
    <cellStyle name="常规 21 2" xfId="1163"/>
    <cellStyle name="常规 16 2" xfId="1164"/>
    <cellStyle name="常规 16 2 2" xfId="1165"/>
    <cellStyle name="常规 2 7" xfId="1166"/>
    <cellStyle name="常规 16 2 2 2" xfId="1167"/>
    <cellStyle name="常规 2 8" xfId="1168"/>
    <cellStyle name="常规 16 2 2 3" xfId="1169"/>
    <cellStyle name="常规 16 2 3" xfId="1170"/>
    <cellStyle name="常规 16 3" xfId="1171"/>
    <cellStyle name="常规 16 3 2" xfId="1172"/>
    <cellStyle name="常规 16 3 3" xfId="1173"/>
    <cellStyle name="常规 16 3 4" xfId="1174"/>
    <cellStyle name="常规 16 3 5" xfId="1175"/>
    <cellStyle name="常规 16 4" xfId="1176"/>
    <cellStyle name="常规 16 5" xfId="1177"/>
    <cellStyle name="常规 16 6" xfId="1178"/>
    <cellStyle name="常规 16 7" xfId="1179"/>
    <cellStyle name="常规 22" xfId="1180"/>
    <cellStyle name="常规 17" xfId="1181"/>
    <cellStyle name="常规 22 2" xfId="1182"/>
    <cellStyle name="常规 17 2" xfId="1183"/>
    <cellStyle name="常规 22 3" xfId="1184"/>
    <cellStyle name="常规 17 3" xfId="1185"/>
    <cellStyle name="常规 23" xfId="1186"/>
    <cellStyle name="常规 18" xfId="1187"/>
    <cellStyle name="常规 23 2" xfId="1188"/>
    <cellStyle name="常规 18 2" xfId="1189"/>
    <cellStyle name="常规 23 3" xfId="1190"/>
    <cellStyle name="常规 18 3" xfId="1191"/>
    <cellStyle name="常规 24" xfId="1192"/>
    <cellStyle name="常规 19" xfId="1193"/>
    <cellStyle name="常规 24 2" xfId="1194"/>
    <cellStyle name="常规 19 3" xfId="1195"/>
    <cellStyle name="常规 2" xfId="1196"/>
    <cellStyle name="常规 2 2" xfId="1197"/>
    <cellStyle name="常规 2 2 2" xfId="1198"/>
    <cellStyle name="常规 2 2 2 2 2" xfId="1199"/>
    <cellStyle name="常规 2 2 2 2 3" xfId="1200"/>
    <cellStyle name="常规 2 2 2 2 4" xfId="1201"/>
    <cellStyle name="常规 2 2 2 2 5" xfId="1202"/>
    <cellStyle name="千位分隔 2 2 5" xfId="1203"/>
    <cellStyle name="常规 2 2 3 2 2" xfId="1204"/>
    <cellStyle name="千位分隔 2 2 6" xfId="1205"/>
    <cellStyle name="常规 2 2 3 2 3" xfId="1206"/>
    <cellStyle name="千位分隔 2 2 8" xfId="1207"/>
    <cellStyle name="常规 2 2 3 2 5" xfId="1208"/>
    <cellStyle name="常规 2 2 3 6" xfId="1209"/>
    <cellStyle name="常规 2 2 4 3" xfId="1210"/>
    <cellStyle name="常规 2 2 4 4" xfId="1211"/>
    <cellStyle name="常规 2 2 4 5" xfId="1212"/>
    <cellStyle name="常规 2 2 8" xfId="1213"/>
    <cellStyle name="常规 2 3" xfId="1214"/>
    <cellStyle name="常规 2 3 2" xfId="1215"/>
    <cellStyle name="常规 2 3 2 2" xfId="1216"/>
    <cellStyle name="常规 2 3 2 3" xfId="1217"/>
    <cellStyle name="常规 2 3 2 4" xfId="1218"/>
    <cellStyle name="常规 2 3 2 5" xfId="1219"/>
    <cellStyle name="常规 2 4" xfId="1220"/>
    <cellStyle name="常规 2 4 2" xfId="1221"/>
    <cellStyle name="常规 2 4 2 2" xfId="1222"/>
    <cellStyle name="常规 2 4 2 3" xfId="1223"/>
    <cellStyle name="常规 2 4 2 4" xfId="1224"/>
    <cellStyle name="常规 2 4 2 5" xfId="1225"/>
    <cellStyle name="常规 2 4 3" xfId="1226"/>
    <cellStyle name="常规 2 4 4" xfId="1227"/>
    <cellStyle name="常规 2 4 5" xfId="1228"/>
    <cellStyle name="常规 2 4 6" xfId="1229"/>
    <cellStyle name="常规 2 5" xfId="1230"/>
    <cellStyle name="常规 2 5 2" xfId="1231"/>
    <cellStyle name="常规 2 5 2 2" xfId="1232"/>
    <cellStyle name="常规 2 5 2 3" xfId="1233"/>
    <cellStyle name="常规 2 5 2 4" xfId="1234"/>
    <cellStyle name="常规 2 5 3" xfId="1235"/>
    <cellStyle name="常规 2 5 4" xfId="1236"/>
    <cellStyle name="常规 2 5 5" xfId="1237"/>
    <cellStyle name="常规 2 5 6" xfId="1238"/>
    <cellStyle name="常规 2 6" xfId="1239"/>
    <cellStyle name="常规 2 6 2" xfId="1240"/>
    <cellStyle name="常规 2 6 3" xfId="1241"/>
    <cellStyle name="常规 2 6 4" xfId="1242"/>
    <cellStyle name="常规 2 6 5" xfId="1243"/>
    <cellStyle name="常规 2 7 2" xfId="1244"/>
    <cellStyle name="常规 2 7 3" xfId="1245"/>
    <cellStyle name="常规 2 7 4" xfId="1246"/>
    <cellStyle name="常规 22 2 2" xfId="1247"/>
    <cellStyle name="常规 22 2 3" xfId="1248"/>
    <cellStyle name="常规 22 2 4" xfId="1249"/>
    <cellStyle name="常规 22 4" xfId="1250"/>
    <cellStyle name="常规 22 5" xfId="1251"/>
    <cellStyle name="常规 22 6" xfId="1252"/>
    <cellStyle name="常规 23 2 2" xfId="1253"/>
    <cellStyle name="常规 23 2 3" xfId="1254"/>
    <cellStyle name="常规 23 2 4" xfId="1255"/>
    <cellStyle name="常规 23 4" xfId="1256"/>
    <cellStyle name="常规 23 5" xfId="1257"/>
    <cellStyle name="常规 23 6" xfId="1258"/>
    <cellStyle name="常规 30" xfId="1259"/>
    <cellStyle name="常规 25" xfId="1260"/>
    <cellStyle name="常规 25 2" xfId="1261"/>
    <cellStyle name="常规 31" xfId="1262"/>
    <cellStyle name="常规 26" xfId="1263"/>
    <cellStyle name="常规 32" xfId="1264"/>
    <cellStyle name="常规 27" xfId="1265"/>
    <cellStyle name="常规 32 2" xfId="1266"/>
    <cellStyle name="常规 27 2" xfId="1267"/>
    <cellStyle name="常规 27 2 2" xfId="1268"/>
    <cellStyle name="常规 27 2 3" xfId="1269"/>
    <cellStyle name="常规 27 2 4" xfId="1270"/>
    <cellStyle name="常规 27 2 5" xfId="1271"/>
    <cellStyle name="常规 32 3" xfId="1272"/>
    <cellStyle name="常规 27 3" xfId="1273"/>
    <cellStyle name="常规 32 4" xfId="1274"/>
    <cellStyle name="常规 27 4" xfId="1275"/>
    <cellStyle name="常规 32 5" xfId="1276"/>
    <cellStyle name="常规 27 5" xfId="1277"/>
    <cellStyle name="常规 27 6" xfId="1278"/>
    <cellStyle name="常规 33 3" xfId="1279"/>
    <cellStyle name="常规 28" xfId="1280"/>
    <cellStyle name="常规 28 2 2" xfId="1281"/>
    <cellStyle name="常规 28 2 3" xfId="1282"/>
    <cellStyle name="常规 28 2 4" xfId="1283"/>
    <cellStyle name="常规 28 2 5" xfId="1284"/>
    <cellStyle name="常规 28 4" xfId="1285"/>
    <cellStyle name="常规 28 5" xfId="1286"/>
    <cellStyle name="千位分隔 2 2 2" xfId="1287"/>
    <cellStyle name="常规 28 6" xfId="1288"/>
    <cellStyle name="常规 34" xfId="1289"/>
    <cellStyle name="常规 29" xfId="1290"/>
    <cellStyle name="常规 34 2" xfId="1291"/>
    <cellStyle name="常规 29 2" xfId="1292"/>
    <cellStyle name="常规 29 2 2" xfId="1293"/>
    <cellStyle name="常规 29 2 3" xfId="1294"/>
    <cellStyle name="常规 29 2 4" xfId="1295"/>
    <cellStyle name="常规 29 2 5" xfId="1296"/>
    <cellStyle name="常规 29 3" xfId="1297"/>
    <cellStyle name="常规 29 4" xfId="1298"/>
    <cellStyle name="常规 29 5" xfId="1299"/>
    <cellStyle name="千位分隔 2 3 2" xfId="1300"/>
    <cellStyle name="常规 29 6" xfId="1301"/>
    <cellStyle name="常规 3" xfId="1302"/>
    <cellStyle name="常规 3 2 2 2 2" xfId="1303"/>
    <cellStyle name="常规 3 2 2 2 3" xfId="1304"/>
    <cellStyle name="常规 3 2 2 2 4" xfId="1305"/>
    <cellStyle name="常规 3 2 2 2 5" xfId="1306"/>
    <cellStyle name="常规 3 2 2 4" xfId="1307"/>
    <cellStyle name="常规 3 2 2 5" xfId="1308"/>
    <cellStyle name="常规 3 2 2 6" xfId="1309"/>
    <cellStyle name="常规 3 2 3" xfId="1310"/>
    <cellStyle name="常规 3 2 3 2" xfId="1311"/>
    <cellStyle name="常规 3 2 3 3" xfId="1312"/>
    <cellStyle name="常规 3 2 3 4" xfId="1313"/>
    <cellStyle name="常规 3 2 4" xfId="1314"/>
    <cellStyle name="常规 3 3 2 2" xfId="1315"/>
    <cellStyle name="常规 3 3 2 3" xfId="1316"/>
    <cellStyle name="常规 3 3 2 4" xfId="1317"/>
    <cellStyle name="常规 3 3 2 5" xfId="1318"/>
    <cellStyle name="常规 3 3 3" xfId="1319"/>
    <cellStyle name="常规 3 3 4" xfId="1320"/>
    <cellStyle name="常规 3 3 5" xfId="1321"/>
    <cellStyle name="常规 3 3 6" xfId="1322"/>
    <cellStyle name="常规 3 4" xfId="1323"/>
    <cellStyle name="常规 3 5" xfId="1324"/>
    <cellStyle name="常规 3 5 2" xfId="1325"/>
    <cellStyle name="常规 3 5 3" xfId="1326"/>
    <cellStyle name="常规 3 5 4" xfId="1327"/>
    <cellStyle name="千位分隔 12 2 2" xfId="1328"/>
    <cellStyle name="常规 3 5 5" xfId="1329"/>
    <cellStyle name="常规 3 6" xfId="1330"/>
    <cellStyle name="常规 3 6 2" xfId="1331"/>
    <cellStyle name="常规 3 7" xfId="1332"/>
    <cellStyle name="常规 3 7 3" xfId="1333"/>
    <cellStyle name="常规 3 8" xfId="1334"/>
    <cellStyle name="常规 31 2 2" xfId="1335"/>
    <cellStyle name="常规 31 2 3" xfId="1336"/>
    <cellStyle name="常规 31 2 4" xfId="1337"/>
    <cellStyle name="常规 31 2 5" xfId="1338"/>
    <cellStyle name="常规 31 6" xfId="1339"/>
    <cellStyle name="常规 40" xfId="1340"/>
    <cellStyle name="常规 35 2" xfId="1341"/>
    <cellStyle name="常规 41" xfId="1342"/>
    <cellStyle name="常规 36" xfId="1343"/>
    <cellStyle name="常规 41 2" xfId="1344"/>
    <cellStyle name="常规 36 2" xfId="1345"/>
    <cellStyle name="常规 42" xfId="1346"/>
    <cellStyle name="常规 37" xfId="1347"/>
    <cellStyle name="常规 42 2" xfId="1348"/>
    <cellStyle name="常规 37 2" xfId="1349"/>
    <cellStyle name="常规 37 3" xfId="1350"/>
    <cellStyle name="常规 44 2" xfId="1351"/>
    <cellStyle name="常规 39 2" xfId="1352"/>
    <cellStyle name="常规 39 3" xfId="1353"/>
    <cellStyle name="常规 39 4" xfId="1354"/>
    <cellStyle name="常规 4" xfId="1355"/>
    <cellStyle name="常规 4 2" xfId="1356"/>
    <cellStyle name="常规 4 4" xfId="1357"/>
    <cellStyle name="常规 4 2 2" xfId="1358"/>
    <cellStyle name="常规 6 4" xfId="1359"/>
    <cellStyle name="常规 4 4 2" xfId="1360"/>
    <cellStyle name="常规 4 2 2 2" xfId="1361"/>
    <cellStyle name="常规 6 4 2" xfId="1362"/>
    <cellStyle name="常规 4 2 2 2 2" xfId="1363"/>
    <cellStyle name="常规 6 4 3" xfId="1364"/>
    <cellStyle name="常规 4 2 2 2 3" xfId="1365"/>
    <cellStyle name="常规 6 4 4" xfId="1366"/>
    <cellStyle name="常规 4 2 2 2 4" xfId="1367"/>
    <cellStyle name="常规 6 4 5" xfId="1368"/>
    <cellStyle name="常规 4 2 2 2 5" xfId="1369"/>
    <cellStyle name="常规 6 6" xfId="1370"/>
    <cellStyle name="常规 4 4 4" xfId="1371"/>
    <cellStyle name="常规 4 2 2 4" xfId="1372"/>
    <cellStyle name="常规 6 7" xfId="1373"/>
    <cellStyle name="常规 4 4 5" xfId="1374"/>
    <cellStyle name="常规 4 2 2 5" xfId="1375"/>
    <cellStyle name="常规 6 8" xfId="1376"/>
    <cellStyle name="常规 4 2 2 6" xfId="1377"/>
    <cellStyle name="常规 4 5" xfId="1378"/>
    <cellStyle name="常规 4 2 3" xfId="1379"/>
    <cellStyle name="常规 4 2 3 2" xfId="1380"/>
    <cellStyle name="常规 4 2 3 3" xfId="1381"/>
    <cellStyle name="常规 4 2 3 4" xfId="1382"/>
    <cellStyle name="千位分隔 13 2 2" xfId="1383"/>
    <cellStyle name="常规 4 2 3 5" xfId="1384"/>
    <cellStyle name="常规 4 6" xfId="1385"/>
    <cellStyle name="常规 4 2 4" xfId="1386"/>
    <cellStyle name="常规 4 7" xfId="1387"/>
    <cellStyle name="常规 4 2 5" xfId="1388"/>
    <cellStyle name="千位分隔 4 2 2 2" xfId="1389"/>
    <cellStyle name="常规 4 8" xfId="1390"/>
    <cellStyle name="常规 4 2 6" xfId="1391"/>
    <cellStyle name="千位分隔 4 2 2 3" xfId="1392"/>
    <cellStyle name="常规 4 2 7" xfId="1393"/>
    <cellStyle name="常规 4 3" xfId="1394"/>
    <cellStyle name="常规 5 4" xfId="1395"/>
    <cellStyle name="常规 4 3 2" xfId="1396"/>
    <cellStyle name="常规 5 4 2" xfId="1397"/>
    <cellStyle name="常规 4 3 2 2" xfId="1398"/>
    <cellStyle name="常规 5 4 3" xfId="1399"/>
    <cellStyle name="常规 4 3 2 3" xfId="1400"/>
    <cellStyle name="常规 5 4 4" xfId="1401"/>
    <cellStyle name="常规 4 3 2 4" xfId="1402"/>
    <cellStyle name="常规 5 4 5" xfId="1403"/>
    <cellStyle name="常规 4 3 2 5" xfId="1404"/>
    <cellStyle name="常规 5 5" xfId="1405"/>
    <cellStyle name="常规 4 3 3" xfId="1406"/>
    <cellStyle name="常规 5 6" xfId="1407"/>
    <cellStyle name="常规 4 3 4" xfId="1408"/>
    <cellStyle name="常规 5 7" xfId="1409"/>
    <cellStyle name="常规 4 3 5" xfId="1410"/>
    <cellStyle name="千位分隔 4 2 3 2" xfId="1411"/>
    <cellStyle name="常规 5 8" xfId="1412"/>
    <cellStyle name="常规 4 3 6" xfId="1413"/>
    <cellStyle name="常规 40 2" xfId="1414"/>
    <cellStyle name="常规 45 2" xfId="1415"/>
    <cellStyle name="常规 47 2" xfId="1416"/>
    <cellStyle name="常规 53" xfId="1417"/>
    <cellStyle name="常规 48" xfId="1418"/>
    <cellStyle name="常规 54" xfId="1419"/>
    <cellStyle name="常规 49" xfId="1420"/>
    <cellStyle name="常规 5" xfId="1421"/>
    <cellStyle name="常规 5 2" xfId="1422"/>
    <cellStyle name="常规 5 2 2" xfId="1423"/>
    <cellStyle name="常规 5 2 2 2" xfId="1424"/>
    <cellStyle name="常规 5 2 2 3" xfId="1425"/>
    <cellStyle name="常规 5 2 2 4" xfId="1426"/>
    <cellStyle name="常规 5 2 2 5" xfId="1427"/>
    <cellStyle name="常规 5 2 2 6" xfId="1428"/>
    <cellStyle name="常规 5 2 3" xfId="1429"/>
    <cellStyle name="常规 5 2 3 3" xfId="1430"/>
    <cellStyle name="常规 5 2 3 4" xfId="1431"/>
    <cellStyle name="常规 5 2 3 5" xfId="1432"/>
    <cellStyle name="常规 5 2 4" xfId="1433"/>
    <cellStyle name="常规 5 2 5" xfId="1434"/>
    <cellStyle name="千位分隔 4 3 2 2" xfId="1435"/>
    <cellStyle name="常规 5 2 6" xfId="1436"/>
    <cellStyle name="千位分隔 4 3 2 3" xfId="1437"/>
    <cellStyle name="常规 5 2 7" xfId="1438"/>
    <cellStyle name="常规 5 3" xfId="1439"/>
    <cellStyle name="常规 5 3 2 4" xfId="1440"/>
    <cellStyle name="常规 5 3 2 5" xfId="1441"/>
    <cellStyle name="常规 6" xfId="1442"/>
    <cellStyle name="常规 6 2" xfId="1443"/>
    <cellStyle name="常规 6 2 2 2" xfId="1444"/>
    <cellStyle name="常规 6 2 2 3" xfId="1445"/>
    <cellStyle name="常规 6 2 2 4" xfId="1446"/>
    <cellStyle name="常规 6 2 2 5" xfId="1447"/>
    <cellStyle name="常规 6 2 2 6" xfId="1448"/>
    <cellStyle name="常规 6 2 3 2" xfId="1449"/>
    <cellStyle name="常规 6 2 3 3" xfId="1450"/>
    <cellStyle name="常规 6 2 3 4" xfId="1451"/>
    <cellStyle name="常规 6 2 3 5" xfId="1452"/>
    <cellStyle name="常规 6 2 5" xfId="1453"/>
    <cellStyle name="常规 6 3" xfId="1454"/>
    <cellStyle name="常规 6 3 2 2" xfId="1455"/>
    <cellStyle name="常规 6 3 2 3" xfId="1456"/>
    <cellStyle name="常规 6 3 2 4" xfId="1457"/>
    <cellStyle name="常规 6 3 2 5" xfId="1458"/>
    <cellStyle name="常规 6 3 4" xfId="1459"/>
    <cellStyle name="常规 6 3 5" xfId="1460"/>
    <cellStyle name="常规 7" xfId="1461"/>
    <cellStyle name="常规 8" xfId="1462"/>
    <cellStyle name="常规 8 2" xfId="1463"/>
    <cellStyle name="千位分隔 10" xfId="1464"/>
    <cellStyle name="千位分隔 10 2" xfId="1465"/>
    <cellStyle name="千位分隔 10 2 2" xfId="1466"/>
    <cellStyle name="千位分隔 10 2 3" xfId="1467"/>
    <cellStyle name="千位分隔 10 2 4" xfId="1468"/>
    <cellStyle name="千位分隔 10 2 5" xfId="1469"/>
    <cellStyle name="千位分隔 10 3" xfId="1470"/>
    <cellStyle name="千位分隔 10 4" xfId="1471"/>
    <cellStyle name="千位分隔 10 5" xfId="1472"/>
    <cellStyle name="千位分隔 10 6" xfId="1473"/>
    <cellStyle name="千位分隔 11" xfId="1474"/>
    <cellStyle name="千位分隔 11 2" xfId="1475"/>
    <cellStyle name="千位分隔 12" xfId="1476"/>
    <cellStyle name="千位分隔 12 2 3" xfId="1477"/>
    <cellStyle name="千位分隔 12 2 4" xfId="1478"/>
    <cellStyle name="千位分隔 12 2 5" xfId="1479"/>
    <cellStyle name="千位分隔 12 4" xfId="1480"/>
    <cellStyle name="千位分隔 12 5" xfId="1481"/>
    <cellStyle name="千位分隔 12 6" xfId="1482"/>
    <cellStyle name="千位分隔 13 7" xfId="1483"/>
    <cellStyle name="千位分隔 13 2 3" xfId="1484"/>
    <cellStyle name="千位分隔 13 2 4" xfId="1485"/>
    <cellStyle name="千位分隔 13 2 5" xfId="1486"/>
    <cellStyle name="千位分隔 13 3" xfId="1487"/>
    <cellStyle name="千位分隔 13 4" xfId="1488"/>
    <cellStyle name="千位分隔 13 5" xfId="1489"/>
    <cellStyle name="千位分隔 13 6" xfId="1490"/>
    <cellStyle name="千位分隔 14" xfId="1491"/>
    <cellStyle name="千位分隔 14 2" xfId="1492"/>
    <cellStyle name="千位分隔 14 2 2" xfId="1493"/>
    <cellStyle name="千位分隔 14 2 3" xfId="1494"/>
    <cellStyle name="千位分隔 14 2 4" xfId="1495"/>
    <cellStyle name="千位分隔 14 2 5" xfId="1496"/>
    <cellStyle name="千位分隔 14 3" xfId="1497"/>
    <cellStyle name="千位分隔 14 4" xfId="1498"/>
    <cellStyle name="千位分隔 14 5" xfId="1499"/>
    <cellStyle name="千位分隔 14 6" xfId="1500"/>
    <cellStyle name="千位分隔 20 2" xfId="1501"/>
    <cellStyle name="千位分隔 15 6" xfId="1502"/>
    <cellStyle name="千位分隔 15 2" xfId="1503"/>
    <cellStyle name="千位分隔 15 3" xfId="1504"/>
    <cellStyle name="千位分隔 15 4" xfId="1505"/>
    <cellStyle name="千位分隔 15 5" xfId="1506"/>
    <cellStyle name="千位分隔 2 10" xfId="1507"/>
    <cellStyle name="千位分隔 2 11" xfId="1508"/>
    <cellStyle name="千位分隔 2 2" xfId="1509"/>
    <cellStyle name="千位分隔 2 2 2 2" xfId="1510"/>
    <cellStyle name="千位分隔 2 2 2 2 2" xfId="1511"/>
    <cellStyle name="千位分隔 2 2 2 2 2 2" xfId="1512"/>
    <cellStyle name="千位分隔 2 2 2 2 2 3" xfId="1513"/>
    <cellStyle name="千位分隔 2 2 2 2 2 4" xfId="1514"/>
    <cellStyle name="千位分隔 2 2 2 2 2 5" xfId="1515"/>
    <cellStyle name="千位分隔 2 2 2 2 3" xfId="1516"/>
    <cellStyle name="千位分隔 2 2 2 2 4" xfId="1517"/>
    <cellStyle name="千位分隔 2 2 2 2 5" xfId="1518"/>
    <cellStyle name="千位分隔 2 2 2 3" xfId="1519"/>
    <cellStyle name="千位分隔 2 2 2 3 2" xfId="1520"/>
    <cellStyle name="千位分隔 2 2 2 3 3" xfId="1521"/>
    <cellStyle name="千位分隔 2 2 2 3 4" xfId="1522"/>
    <cellStyle name="千位分隔 2 2 2 3 5" xfId="1523"/>
    <cellStyle name="千位分隔 2 2 2 4" xfId="1524"/>
    <cellStyle name="千位分隔 2 2 2 5" xfId="1525"/>
    <cellStyle name="千位分隔 2 2 2 6" xfId="1526"/>
    <cellStyle name="千位分隔 2 2 2 7" xfId="1527"/>
    <cellStyle name="千位分隔 2 2 3" xfId="1528"/>
    <cellStyle name="千位分隔 2 2 3 2" xfId="1529"/>
    <cellStyle name="千位分隔 2 2 3 2 2" xfId="1530"/>
    <cellStyle name="千位分隔 2 2 3 2 3" xfId="1531"/>
    <cellStyle name="千位分隔 2 2 3 2 4" xfId="1532"/>
    <cellStyle name="千位分隔 2 2 3 2 5" xfId="1533"/>
    <cellStyle name="千位分隔 2 2 3 3" xfId="1534"/>
    <cellStyle name="千位分隔 2 2 3 4" xfId="1535"/>
    <cellStyle name="千位分隔 2 2 3 5" xfId="1536"/>
    <cellStyle name="千位分隔 2 2 3 6" xfId="1537"/>
    <cellStyle name="千位分隔 2 3 8" xfId="1538"/>
    <cellStyle name="千位分隔 2 3 2 2" xfId="1539"/>
    <cellStyle name="千位分隔 2 3 2 2 4" xfId="1540"/>
    <cellStyle name="千位分隔 2 3 2 2 5" xfId="1541"/>
    <cellStyle name="千位分隔 2 3 2 3" xfId="1542"/>
    <cellStyle name="千位分隔 2 3 2 4" xfId="1543"/>
    <cellStyle name="千位分隔 2 3 2 5" xfId="1544"/>
    <cellStyle name="千位分隔 2 3 2 6" xfId="1545"/>
    <cellStyle name="千位分隔 2 3 3" xfId="1546"/>
    <cellStyle name="千位分隔 2 3 3 2" xfId="1547"/>
    <cellStyle name="千位分隔 2 3 3 3" xfId="1548"/>
    <cellStyle name="千位分隔 2 3 3 4" xfId="1549"/>
    <cellStyle name="千位分隔 2 3 3 5" xfId="1550"/>
    <cellStyle name="千位分隔 2 3 4" xfId="1551"/>
    <cellStyle name="千位分隔 2 3 5" xfId="1552"/>
    <cellStyle name="千位分隔 2 3 6" xfId="1553"/>
    <cellStyle name="千位分隔 2 4 2 2" xfId="1554"/>
    <cellStyle name="千位分隔 2 4 2 3" xfId="1555"/>
    <cellStyle name="千位分隔 2 4 2 4" xfId="1556"/>
    <cellStyle name="千位分隔 2 4 2 5" xfId="1557"/>
    <cellStyle name="千位分隔 2 6 2" xfId="1558"/>
    <cellStyle name="千位分隔 2 6 2 2" xfId="1559"/>
    <cellStyle name="千位分隔 2 6 2 3" xfId="1560"/>
    <cellStyle name="千位分隔 2 6 2 4" xfId="1561"/>
    <cellStyle name="千位分隔 2 6 2 5" xfId="1562"/>
    <cellStyle name="千位分隔 2 6 3" xfId="1563"/>
    <cellStyle name="千位分隔 2 6 4" xfId="1564"/>
    <cellStyle name="千位分隔 2 6 5" xfId="1565"/>
    <cellStyle name="千位分隔 2 6 6" xfId="1566"/>
    <cellStyle name="千位分隔 2 7 2" xfId="1567"/>
    <cellStyle name="千位分隔 2 7 3" xfId="1568"/>
    <cellStyle name="千位分隔 2 7 4" xfId="1569"/>
    <cellStyle name="千位分隔 2 7 5" xfId="1570"/>
    <cellStyle name="千位分隔 2 8 2" xfId="1571"/>
    <cellStyle name="千位分隔 2 8 3" xfId="1572"/>
    <cellStyle name="千位分隔 2 8 5" xfId="1573"/>
    <cellStyle name="千位分隔 2 9 2" xfId="1574"/>
    <cellStyle name="千位分隔 2 9 3" xfId="1575"/>
    <cellStyle name="千位分隔 2 9 4" xfId="1576"/>
    <cellStyle name="千位分隔 3 2" xfId="1577"/>
    <cellStyle name="千位分隔 3 2 2" xfId="1578"/>
    <cellStyle name="千位分隔 3 2 2 2 2" xfId="1579"/>
    <cellStyle name="千位分隔 3 2 2 2 3" xfId="1580"/>
    <cellStyle name="千位分隔 3 2 2 2 4" xfId="1581"/>
    <cellStyle name="千位分隔 3 2 2 2 5" xfId="1582"/>
    <cellStyle name="千位分隔 3 2 2 5" xfId="1583"/>
    <cellStyle name="千位分隔 3 2 2 6" xfId="1584"/>
    <cellStyle name="千位分隔 3 2 3" xfId="1585"/>
    <cellStyle name="千位分隔 3 2 3 2" xfId="1586"/>
    <cellStyle name="千位分隔 3 2 3 3" xfId="1587"/>
    <cellStyle name="千位分隔 3 2 3 4" xfId="1588"/>
    <cellStyle name="千位分隔 3 2 3 5" xfId="1589"/>
    <cellStyle name="千位分隔 3 2 4" xfId="1590"/>
    <cellStyle name="千位分隔 3 2 5" xfId="1591"/>
    <cellStyle name="千位分隔 3 2 6" xfId="1592"/>
    <cellStyle name="千位分隔 3 2 7" xfId="1593"/>
    <cellStyle name="千位分隔 3 3" xfId="1594"/>
    <cellStyle name="千位分隔 3 3 2" xfId="1595"/>
    <cellStyle name="千位分隔 3 3 2 2" xfId="1596"/>
    <cellStyle name="千位分隔 3 3 2 3" xfId="1597"/>
    <cellStyle name="千位分隔 3 3 2 4" xfId="1598"/>
    <cellStyle name="千位分隔 3 3 2 5" xfId="1599"/>
    <cellStyle name="千位分隔 3 3 3" xfId="1600"/>
    <cellStyle name="千位分隔 3 3 4" xfId="1601"/>
    <cellStyle name="千位分隔 3 3 5" xfId="1602"/>
    <cellStyle name="千位分隔 3 3 6" xfId="1603"/>
    <cellStyle name="千位分隔 4" xfId="1604"/>
    <cellStyle name="千位分隔 4 2 2 2 2" xfId="1605"/>
    <cellStyle name="千位分隔 4 2 2 2 3" xfId="1606"/>
    <cellStyle name="千位分隔 4 2 2 2 4" xfId="1607"/>
    <cellStyle name="千位分隔 4 2 2 2 5" xfId="1608"/>
    <cellStyle name="千位分隔 4 2 2 4" xfId="1609"/>
    <cellStyle name="千位分隔 4 2 2 5" xfId="1610"/>
    <cellStyle name="千位分隔 4 2 2 6" xfId="1611"/>
    <cellStyle name="千位分隔 4 2 3 3" xfId="1612"/>
    <cellStyle name="千位分隔 4 2 3 4" xfId="1613"/>
    <cellStyle name="千位分隔 4 2 3 5" xfId="1614"/>
    <cellStyle name="千位分隔 4 2 6" xfId="1615"/>
    <cellStyle name="千位分隔 4 2 7" xfId="1616"/>
    <cellStyle name="千位分隔 4 3 2" xfId="1617"/>
    <cellStyle name="千位分隔 4 3 2 4" xfId="1618"/>
    <cellStyle name="千位分隔 4 3 2 5" xfId="1619"/>
    <cellStyle name="千位分隔 4 3 3" xfId="1620"/>
    <cellStyle name="千位分隔 4 3 4" xfId="1621"/>
    <cellStyle name="千位分隔 4 3 5" xfId="1622"/>
    <cellStyle name="千位分隔 4 3 6" xfId="1623"/>
    <cellStyle name="千位分隔 5" xfId="1624"/>
    <cellStyle name="千位分隔 7" xfId="1625"/>
    <cellStyle name="千位分隔 7 2" xfId="1626"/>
    <cellStyle name="千位分隔 7 2 2" xfId="1627"/>
    <cellStyle name="千位分隔 7 2 2 2" xfId="1628"/>
    <cellStyle name="千位分隔 7 2 2 3" xfId="1629"/>
    <cellStyle name="千位分隔 7 2 2 4" xfId="1630"/>
    <cellStyle name="千位分隔 7 2 2 5" xfId="1631"/>
    <cellStyle name="千位分隔 7 3" xfId="1632"/>
    <cellStyle name="千位分隔 7 3 2" xfId="1633"/>
    <cellStyle name="千位分隔 7 5" xfId="1634"/>
    <cellStyle name="千位分隔 7 6" xfId="1635"/>
    <cellStyle name="千位分隔 7 7" xfId="1636"/>
    <cellStyle name="千位分隔 8" xfId="1637"/>
    <cellStyle name="千位分隔 8 2" xfId="1638"/>
    <cellStyle name="千位分隔 8 3" xfId="1639"/>
    <cellStyle name="千位分隔 9" xfId="1640"/>
    <cellStyle name="Обычный 21" xfId="1641"/>
    <cellStyle name="Финансовый 4" xfId="1642"/>
    <cellStyle name="常规 60" xfId="1643"/>
    <cellStyle name="常规 61" xfId="1644"/>
    <cellStyle name="Обычный 3 7" xfId="1645"/>
    <cellStyle name="Обычный 4 9" xfId="1646"/>
    <cellStyle name="常规 11 3" xfId="1647"/>
    <cellStyle name="常规 2 9" xfId="1648"/>
    <cellStyle name="常规 3 9" xfId="1649"/>
    <cellStyle name="Обычный 22" xfId="1650"/>
    <cellStyle name="Финансовый 5" xfId="1651"/>
    <cellStyle name="常规 60 2" xfId="1652"/>
    <cellStyle name="常规 61 2" xfId="1653"/>
    <cellStyle name="常规 10 12" xfId="1654"/>
    <cellStyle name="Обычный 2 30" xfId="1655"/>
    <cellStyle name="Обычный 3 8" xfId="1656"/>
    <cellStyle name="Обычный 4 10" xfId="1657"/>
    <cellStyle name="常规 2 10" xfId="1658"/>
    <cellStyle name="常规 3 10" xfId="1659"/>
    <cellStyle name="Обычный 23" xfId="1660"/>
    <cellStyle name="Обычный 24" xfId="1661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A1:AG44"/>
  <sheetViews>
    <sheetView tabSelected="1" zoomScale="70" zoomScaleNormal="70" workbookViewId="0">
      <selection activeCell="M26" sqref="M26"/>
    </sheetView>
  </sheetViews>
  <sheetFormatPr baseColWidth="8" defaultColWidth="10.1640625" defaultRowHeight="11.45" customHeight="1"/>
  <cols>
    <col width="0.33203125" customWidth="1" style="127" min="1" max="1"/>
    <col width="3.5" customWidth="1" style="127" min="2" max="2"/>
    <col width="54.1640625" customWidth="1" style="127" min="3" max="3"/>
    <col width="17.5" customWidth="1" style="127" min="4" max="4"/>
    <col width="19.6640625" customWidth="1" style="127" min="5" max="5"/>
    <col width="9.33203125" customWidth="1" style="127" min="6" max="6"/>
    <col width="8.33203125" customWidth="1" style="127" min="7" max="7"/>
    <col width="19.1640625" customWidth="1" style="127" min="8" max="8"/>
    <col width="20.6640625" customWidth="1" style="127" min="9" max="11"/>
    <col width="10.6640625" customWidth="1" style="127" min="12" max="12"/>
    <col width="15.5" customWidth="1" style="127" min="13" max="13"/>
    <col width="16.1640625" customWidth="1" style="127" min="14" max="14"/>
    <col width="28.5" customWidth="1" style="127" min="15" max="15"/>
    <col width="11.1640625" customWidth="1" style="104" min="16" max="16"/>
    <col width="16.6640625" customWidth="1" style="104" min="17" max="17"/>
    <col width="16.6640625" customWidth="1" style="109" min="18" max="18"/>
    <col width="15.6640625" customWidth="1" style="109" min="19" max="19"/>
    <col width="16.1640625" customWidth="1" style="109" min="20" max="20"/>
    <col width="18" customWidth="1" style="109" min="21" max="21"/>
    <col width="12.1640625" customWidth="1" style="109" min="22" max="22"/>
    <col width="13.6640625" customWidth="1" style="109" min="23" max="23"/>
    <col width="13.83203125" customWidth="1" style="109" min="24" max="24"/>
    <col width="15.1640625" customWidth="1" style="109" min="25" max="25"/>
    <col width="12.1640625" customWidth="1" style="109" min="26" max="26"/>
    <col width="13.33203125" customWidth="1" style="109" min="27" max="28"/>
    <col width="14.33203125" customWidth="1" style="109" min="29" max="29"/>
    <col width="11" customWidth="1" style="109" min="30" max="31"/>
    <col width="10.1640625" customWidth="1" style="109" min="32" max="16384"/>
  </cols>
  <sheetData>
    <row r="1" ht="32.1" customFormat="1" customHeight="1" s="127">
      <c r="B1" s="165" t="inlineStr">
        <is>
          <t>Бюджет сделки по документу Спецификация ___ от  _____ 2024 г.
 на момент последнего движения</t>
        </is>
      </c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5" t="n"/>
      <c r="M1" s="185" t="n"/>
      <c r="N1" s="185" t="n"/>
      <c r="O1" s="186" t="n"/>
    </row>
    <row r="2" ht="15" customFormat="1" customHeight="1" s="127">
      <c r="B2" s="2" t="n"/>
      <c r="C2" s="3" t="inlineStr">
        <is>
          <t>Дата формирования:</t>
        </is>
      </c>
      <c r="D2" s="4" t="inlineStr">
        <is>
          <t>17.09.2025г.</t>
        </is>
      </c>
      <c r="F2" s="2" t="n"/>
      <c r="G2" s="2" t="n"/>
      <c r="H2" s="5" t="n"/>
      <c r="I2" s="2" t="n"/>
      <c r="J2" s="6" t="n"/>
      <c r="V2" s="173" t="n"/>
    </row>
    <row r="3" ht="15" customHeight="1">
      <c r="B3" s="2" t="n"/>
      <c r="C3" s="3" t="inlineStr">
        <is>
          <t>Отдел:</t>
        </is>
      </c>
      <c r="D3" s="7" t="inlineStr">
        <is>
          <t>ТД РИНАКО</t>
        </is>
      </c>
      <c r="F3" s="2" t="n"/>
      <c r="G3" s="2" t="n"/>
      <c r="H3" s="5" t="n"/>
      <c r="I3" s="2" t="n"/>
      <c r="J3" s="5" t="n"/>
      <c r="K3" s="2" t="n"/>
      <c r="L3" s="2" t="n"/>
      <c r="M3" s="2" t="n"/>
      <c r="N3" s="5" t="n"/>
      <c r="O3" s="5" t="n"/>
      <c r="P3" s="109" t="n"/>
      <c r="Q3" s="109" t="n"/>
    </row>
    <row r="4" ht="39.75" customHeight="1">
      <c r="B4" s="9" t="n"/>
      <c r="C4" s="10" t="inlineStr">
        <is>
          <t>Заказчик:</t>
        </is>
      </c>
      <c r="D4" s="11" t="inlineStr">
        <is>
          <t>efwef</t>
        </is>
      </c>
      <c r="F4" s="2" t="n"/>
      <c r="G4" s="2" t="n"/>
      <c r="H4" s="5" t="n"/>
      <c r="I4" s="2" t="n"/>
      <c r="J4" s="5" t="n"/>
      <c r="K4" s="2" t="n"/>
      <c r="L4" s="2" t="n"/>
      <c r="M4" s="2" t="n"/>
      <c r="N4" s="5" t="n"/>
      <c r="O4" s="5" t="n"/>
      <c r="P4" s="174" t="inlineStr">
        <is>
          <t>efefs</t>
        </is>
      </c>
      <c r="Q4" s="185" t="n"/>
      <c r="R4" s="185" t="n"/>
      <c r="S4" s="185" t="n"/>
      <c r="T4" s="185" t="n"/>
      <c r="U4" s="186" t="n"/>
    </row>
    <row r="5" ht="15" customHeight="1">
      <c r="B5" s="12" t="n"/>
      <c r="C5" s="13" t="inlineStr">
        <is>
          <t>Номер тендера:</t>
        </is>
      </c>
      <c r="D5" s="14" t="inlineStr">
        <is>
          <t>sedfw</t>
        </is>
      </c>
      <c r="E5" s="105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16" t="n"/>
      <c r="Q5" s="16" t="n"/>
      <c r="R5" s="16" t="n"/>
      <c r="S5" s="16" t="n"/>
      <c r="T5" s="16" t="n"/>
      <c r="U5" s="16" t="n"/>
    </row>
    <row r="6" ht="15" customFormat="1" customHeight="1" s="127">
      <c r="A6" s="17" t="n"/>
      <c r="B6" s="180" t="inlineStr">
        <is>
          <t>По номенклатуре:</t>
        </is>
      </c>
      <c r="C6" s="186" t="n"/>
      <c r="D6" s="18" t="n"/>
      <c r="E6" s="19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V6" s="187" t="n"/>
      <c r="W6" s="187" t="n"/>
      <c r="X6" s="187" t="n"/>
      <c r="Y6" s="187" t="n"/>
      <c r="Z6" s="187" t="n"/>
    </row>
    <row r="7" ht="15" customHeight="1">
      <c r="A7" s="105" t="n"/>
      <c r="B7" s="38" t="inlineStr">
        <is>
          <t>Потребитель</t>
        </is>
      </c>
      <c r="C7" s="188" t="n"/>
      <c r="D7" s="188" t="n"/>
      <c r="E7" s="188" t="n"/>
      <c r="F7" s="188" t="n"/>
      <c r="G7" s="188" t="n"/>
      <c r="H7" s="188" t="n"/>
      <c r="I7" s="188" t="n"/>
      <c r="J7" s="189" t="n"/>
      <c r="K7" s="167" t="inlineStr">
        <is>
          <t>Поставщик</t>
        </is>
      </c>
      <c r="L7" s="188" t="n"/>
      <c r="M7" s="188" t="n"/>
      <c r="N7" s="188" t="n"/>
      <c r="O7" s="188" t="n"/>
      <c r="P7" s="188" t="n"/>
      <c r="Q7" s="188" t="n"/>
      <c r="R7" s="188" t="n"/>
      <c r="S7" s="188" t="n"/>
      <c r="T7" s="188" t="n"/>
      <c r="U7" s="188" t="n"/>
      <c r="V7" s="188" t="n"/>
      <c r="W7" s="188" t="n"/>
      <c r="X7" s="188" t="n"/>
      <c r="Y7" s="188" t="n"/>
      <c r="Z7" s="189" t="n"/>
    </row>
    <row r="8" ht="54.75" customFormat="1" customHeight="1" s="22">
      <c r="A8" s="21" t="n"/>
      <c r="B8" s="22" t="inlineStr">
        <is>
          <t>№ п/п</t>
        </is>
      </c>
      <c r="C8" s="25" t="inlineStr">
        <is>
          <t>Номенклатура заказа / характеристика</t>
        </is>
      </c>
      <c r="D8" s="26" t="inlineStr">
        <is>
          <t>Материал</t>
        </is>
      </c>
      <c r="E8" s="25" t="inlineStr">
        <is>
          <t>Номер чертежа</t>
        </is>
      </c>
      <c r="F8" s="25" t="inlineStr">
        <is>
          <t>Ед. изм.</t>
        </is>
      </c>
      <c r="G8" s="25" t="inlineStr">
        <is>
          <t>Кол-во</t>
        </is>
      </c>
      <c r="H8" s="25" t="inlineStr">
        <is>
          <t>Цена без НДС</t>
        </is>
      </c>
      <c r="I8" s="25" t="inlineStr">
        <is>
          <t>Сумма без НДС</t>
        </is>
      </c>
      <c r="J8" s="26" t="inlineStr">
        <is>
          <t>Сумма в рублях</t>
        </is>
      </c>
      <c r="K8" s="25" t="inlineStr">
        <is>
          <t>Наименование поставщика / Склад резервирования</t>
        </is>
      </c>
      <c r="L8" s="25" t="inlineStr">
        <is>
          <t>Кол-во</t>
        </is>
      </c>
      <c r="M8" s="25" t="inlineStr">
        <is>
          <t>Цена Китай, без НДС</t>
        </is>
      </c>
      <c r="N8" s="25" t="inlineStr">
        <is>
          <t>Цена металла, без НДС</t>
        </is>
      </c>
      <c r="O8" s="25" t="inlineStr">
        <is>
          <t>Сумма, без НДС</t>
        </is>
      </c>
      <c r="P8" s="25" t="inlineStr">
        <is>
          <t>Вес, кг</t>
        </is>
      </c>
      <c r="Q8" s="25" t="inlineStr">
        <is>
          <t>Итого вес, кг</t>
        </is>
      </c>
      <c r="R8" s="27" t="inlineStr">
        <is>
          <t>Логистики КНР за ед</t>
        </is>
      </c>
      <c r="S8" s="28" t="inlineStr">
        <is>
          <t>ИТОГО Логистики КНР</t>
        </is>
      </c>
      <c r="T8" s="27" t="inlineStr">
        <is>
          <t>Логистика РФ за шт</t>
        </is>
      </c>
      <c r="U8" s="25" t="inlineStr">
        <is>
          <t>ИТОГО Логистика РФ</t>
        </is>
      </c>
      <c r="V8" s="25" t="inlineStr">
        <is>
          <t>¥/кг продажа</t>
        </is>
      </c>
      <c r="W8" s="25" t="inlineStr">
        <is>
          <t>¥/кг покупка</t>
        </is>
      </c>
      <c r="X8" s="27" t="inlineStr">
        <is>
          <t>Пошлина</t>
        </is>
      </c>
      <c r="Y8" s="189" t="n"/>
      <c r="Z8" s="25" t="inlineStr">
        <is>
          <t>Маржа</t>
        </is>
      </c>
      <c r="AA8" s="29" t="n"/>
      <c r="AB8" s="29" t="n"/>
      <c r="AC8" s="30" t="n"/>
      <c r="AD8" s="21" t="n"/>
    </row>
    <row r="9" ht="19.5" customFormat="1" customHeight="1" s="42">
      <c r="A9" s="31" t="n"/>
      <c r="B9" s="179" t="n">
        <v>1</v>
      </c>
      <c r="C9" s="189" t="n"/>
      <c r="D9" s="35" t="n"/>
      <c r="E9" s="179" t="n"/>
      <c r="F9" s="179" t="n">
        <v>2</v>
      </c>
      <c r="G9" s="179" t="n">
        <v>3</v>
      </c>
      <c r="H9" s="179" t="n">
        <v>4</v>
      </c>
      <c r="I9" s="179" t="n">
        <v>5</v>
      </c>
      <c r="J9" s="35" t="n"/>
      <c r="K9" s="179" t="n">
        <v>6</v>
      </c>
      <c r="L9" s="36" t="n">
        <v>7</v>
      </c>
      <c r="M9" s="179" t="n">
        <v>8</v>
      </c>
      <c r="N9" s="179" t="n"/>
      <c r="O9" s="179" t="n">
        <v>9</v>
      </c>
      <c r="P9" s="179" t="n">
        <v>10</v>
      </c>
      <c r="Q9" s="37" t="n">
        <v>11</v>
      </c>
      <c r="R9" s="37" t="n">
        <v>12</v>
      </c>
      <c r="S9" s="37" t="n">
        <v>13</v>
      </c>
      <c r="T9" s="37" t="n">
        <v>14</v>
      </c>
      <c r="U9" s="38" t="n">
        <v>15</v>
      </c>
      <c r="V9" s="38" t="n"/>
      <c r="W9" s="38" t="n">
        <v>16</v>
      </c>
      <c r="X9" s="38" t="n">
        <v>17</v>
      </c>
      <c r="Y9" s="38" t="n"/>
      <c r="Z9" s="38" t="n">
        <v>19</v>
      </c>
      <c r="AA9" s="39" t="n"/>
      <c r="AB9" s="39" t="n"/>
      <c r="AC9" s="190" t="n"/>
      <c r="AD9" s="41" t="n"/>
    </row>
    <row r="10" ht="56.25" customFormat="1" customHeight="1" s="65">
      <c r="A10" s="43" t="n"/>
      <c r="B10" s="66" t="n">
        <v>1</v>
      </c>
      <c r="C10" s="45" t="inlineStr">
        <is>
          <t>{{ product }} ч.{{ drawing_number }}</t>
        </is>
      </c>
      <c r="D10" s="46" t="inlineStr">
        <is>
          <t>23</t>
        </is>
      </c>
      <c r="E10" s="47" t="inlineStr">
        <is>
          <t>2352345</t>
        </is>
      </c>
      <c r="F10" s="48" t="inlineStr">
        <is>
          <t>шт.</t>
        </is>
      </c>
      <c r="G10" s="184" t="n">
        <v>2</v>
      </c>
      <c r="H10" s="191" t="n">
        <v>53061.38943248532</v>
      </c>
      <c r="I10" s="191">
        <f>G10*H10</f>
        <v/>
      </c>
      <c r="J10" s="192">
        <f>I10*14</f>
        <v/>
      </c>
      <c r="K10" s="51" t="inlineStr">
        <is>
          <t xml:space="preserve">KONTRAGENT
</t>
        </is>
      </c>
      <c r="L10" s="52">
        <f>G10</f>
        <v/>
      </c>
      <c r="M10" s="193" t="n">
        <v>23000</v>
      </c>
      <c r="N10" s="194">
        <f>M10/P10</f>
        <v/>
      </c>
      <c r="O10" s="195">
        <f>M10*L10</f>
        <v/>
      </c>
      <c r="P10" s="56" t="n">
        <v>234</v>
      </c>
      <c r="Q10" s="57">
        <f>P10*L10</f>
        <v/>
      </c>
      <c r="R10" s="196">
        <f>$U$14/Q11*P10/12*0.3</f>
        <v/>
      </c>
      <c r="S10" s="196">
        <f>R10*L10</f>
        <v/>
      </c>
      <c r="T10" s="196">
        <f>$U$14/Q11*P10/12*0.7</f>
        <v/>
      </c>
      <c r="U10" s="196">
        <f>T10*L10</f>
        <v/>
      </c>
      <c r="V10" s="197">
        <f>H10/P10</f>
        <v/>
      </c>
      <c r="W10" s="194">
        <f>N10</f>
        <v/>
      </c>
      <c r="X10" s="60" t="n">
        <v>0.05</v>
      </c>
      <c r="Y10" s="198">
        <f>L10*(M10+R10)*X10</f>
        <v/>
      </c>
      <c r="Z10" s="62">
        <f>(I10-O10-S10-U10-Y10-AA10-AC10-AB10)/I10</f>
        <v/>
      </c>
      <c r="AA10" s="199" t="n"/>
      <c r="AB10" s="199" t="n"/>
      <c r="AC10" s="199" t="n"/>
      <c r="AD10" s="172" t="n"/>
    </row>
    <row r="11" ht="15" customFormat="1" customHeight="1" s="65">
      <c r="A11" s="43" t="n"/>
      <c r="B11" s="66" t="n"/>
      <c r="C11" s="67" t="n"/>
      <c r="D11" s="67" t="n"/>
      <c r="F11" s="68" t="n"/>
      <c r="G11" s="69" t="n"/>
      <c r="H11" s="200" t="n"/>
      <c r="I11" s="191">
        <f>SUM(I10:I10)</f>
        <v/>
      </c>
      <c r="J11" s="201" t="n"/>
      <c r="K11" s="72" t="n"/>
      <c r="L11" s="73" t="n"/>
      <c r="M11" s="202" t="n"/>
      <c r="N11" s="203" t="n"/>
      <c r="O11" s="191">
        <f>SUM(O10:O10)</f>
        <v/>
      </c>
      <c r="P11" s="76" t="n"/>
      <c r="Q11" s="204">
        <f>SUM(Q10:Q10)</f>
        <v/>
      </c>
      <c r="R11" s="205" t="n"/>
      <c r="S11" s="191">
        <f>SUM(S10:S10)</f>
        <v/>
      </c>
      <c r="T11" s="206" t="n"/>
      <c r="U11" s="206">
        <f>SUM(U10:U10)</f>
        <v/>
      </c>
      <c r="V11" s="207" t="n"/>
      <c r="W11" s="208" t="n"/>
      <c r="X11" s="82">
        <f>AVERAGE(X10:X10)</f>
        <v/>
      </c>
      <c r="Y11" s="191">
        <f>SUM(Y10:Y10)</f>
        <v/>
      </c>
      <c r="Z11" s="83">
        <f>(I11-O11-S11-U11-Y11-AA11-AC11-AB11)/I11</f>
        <v/>
      </c>
      <c r="AA11" s="199" t="n"/>
      <c r="AB11" s="199" t="n"/>
      <c r="AC11" s="199" t="n"/>
      <c r="AD11" s="109" t="n"/>
    </row>
    <row r="12" ht="15" customFormat="1" customHeight="1" s="65">
      <c r="A12" s="43" t="n"/>
      <c r="B12" s="66" t="n"/>
      <c r="C12" s="84" t="n"/>
      <c r="D12" s="85" t="n"/>
      <c r="E12" s="84" t="n"/>
      <c r="F12" s="86" t="n"/>
      <c r="G12" s="87" t="n"/>
      <c r="H12" s="200" t="inlineStr">
        <is>
          <t>ИТОГО с НДС</t>
        </is>
      </c>
      <c r="I12" s="191">
        <f>I11*1.2</f>
        <v/>
      </c>
      <c r="J12" s="209" t="n"/>
      <c r="K12" s="127" t="n"/>
      <c r="L12" s="89" t="n"/>
      <c r="M12" s="210" t="n"/>
      <c r="N12" s="210" t="n"/>
      <c r="O12" s="91" t="n"/>
      <c r="P12" s="92" t="n"/>
      <c r="Q12" s="211" t="n"/>
      <c r="R12" s="212" t="n"/>
      <c r="S12" s="213" t="n"/>
      <c r="T12" s="214" t="n"/>
      <c r="U12" s="215" t="n"/>
      <c r="V12" s="207" t="n"/>
      <c r="W12" s="208" t="n"/>
      <c r="X12" s="98" t="n"/>
      <c r="Y12" s="216" t="n"/>
      <c r="Z12" s="100" t="n"/>
      <c r="AC12" s="217" t="n"/>
      <c r="AD12" s="172" t="n"/>
    </row>
    <row r="13" ht="14.1" customFormat="1" customHeight="1" s="127">
      <c r="A13" s="102" t="inlineStr">
        <is>
          <t>Втулка цилиндрическая биметаллическая Ø170  F-1600</t>
        </is>
      </c>
      <c r="B13" s="175" t="inlineStr">
        <is>
          <t>По потребителю:</t>
        </is>
      </c>
      <c r="C13" s="218" t="n"/>
      <c r="D13" s="176" t="n"/>
      <c r="E13" s="176" t="n"/>
      <c r="F13" s="177" t="n"/>
      <c r="G13" s="219" t="n"/>
      <c r="H13" s="219" t="n"/>
      <c r="K13" s="104" t="n"/>
      <c r="L13" s="104" t="n"/>
      <c r="R13" s="105" t="n"/>
      <c r="AD13" s="105" t="n"/>
    </row>
    <row r="14" ht="14.1" customHeight="1">
      <c r="A14" s="102" t="inlineStr">
        <is>
          <t>Втулка цилиндрическая биметаллическая Ø160 F-1600</t>
        </is>
      </c>
      <c r="B14" s="220" t="inlineStr">
        <is>
          <t xml:space="preserve">Договор поставки: </t>
        </is>
      </c>
      <c r="C14" s="221" t="n"/>
      <c r="D14" s="221" t="n"/>
      <c r="E14" s="221" t="n"/>
      <c r="F14" s="221" t="n"/>
      <c r="G14" s="221" t="n"/>
      <c r="H14" s="221" t="n"/>
      <c r="I14" s="222" t="n"/>
      <c r="J14" s="20" t="n"/>
      <c r="K14" s="104" t="n"/>
      <c r="L14" s="104" t="n"/>
      <c r="M14" s="109" t="n"/>
      <c r="N14" s="109" t="n"/>
      <c r="O14" s="106" t="n"/>
      <c r="P14" s="109" t="n"/>
      <c r="Q14" s="109" t="n"/>
      <c r="R14" s="223" t="n"/>
      <c r="S14" s="224" t="n"/>
      <c r="T14" s="109" t="inlineStr">
        <is>
          <t>КНР-</t>
        </is>
      </c>
      <c r="U14" s="225" t="n">
        <v>10000</v>
      </c>
      <c r="V14" s="111" t="n"/>
      <c r="W14" s="109" t="n"/>
    </row>
    <row r="15" ht="14.1" customFormat="1" customHeight="1" s="127">
      <c r="A15" s="102" t="inlineStr">
        <is>
          <t>Втулка цилиндрическая биметаллическая Ø140 F-</t>
        </is>
      </c>
      <c r="B15" s="168" t="inlineStr">
        <is>
          <t>Условия Поставки: 140-150 календарных дней с даты подписания спецификации последней стороной.</t>
        </is>
      </c>
      <c r="C15" s="221" t="n"/>
      <c r="D15" s="221" t="n"/>
      <c r="E15" s="221" t="n"/>
      <c r="F15" s="221" t="n"/>
      <c r="G15" s="221" t="n"/>
      <c r="H15" s="221" t="n"/>
      <c r="I15" s="112" t="n">
        <v>140</v>
      </c>
      <c r="J15" s="127" t="inlineStr">
        <is>
          <t>Длина сделки</t>
        </is>
      </c>
      <c r="K15" s="104">
        <f>I15+I16</f>
        <v/>
      </c>
      <c r="L15" s="104" t="n"/>
      <c r="R15" s="223" t="n"/>
      <c r="S15" s="224" t="n"/>
      <c r="U15" s="113" t="n"/>
    </row>
    <row r="16" ht="14.1" customFormat="1" customHeight="1" s="42">
      <c r="A16" s="102" t="inlineStr">
        <is>
          <t>Поршень маслостойкий полиуретановый Ø160 F-1600</t>
        </is>
      </c>
      <c r="B16" s="170" t="inlineStr">
        <is>
          <t xml:space="preserve">Условия оплаты:  100% в течение 30 календарных дней от даты поставки
</t>
        </is>
      </c>
      <c r="C16" s="221" t="n"/>
      <c r="D16" s="221" t="n"/>
      <c r="E16" s="221" t="n"/>
      <c r="F16" s="221" t="n"/>
      <c r="G16" s="221" t="n"/>
      <c r="H16" s="221" t="n"/>
      <c r="I16" s="114" t="n">
        <v>30</v>
      </c>
      <c r="J16" s="115" t="n"/>
      <c r="K16" s="104" t="n"/>
      <c r="L16" s="104" t="n"/>
      <c r="N16" s="127" t="inlineStr">
        <is>
          <t>Итого без ндс</t>
        </is>
      </c>
      <c r="O16" s="226">
        <f>I11*14</f>
        <v/>
      </c>
      <c r="P16" s="127" t="n"/>
      <c r="Q16" s="227" t="n"/>
      <c r="R16" s="223" t="n"/>
      <c r="S16" s="224" t="n"/>
      <c r="U16" s="228" t="n"/>
    </row>
    <row r="17" ht="14.1" customHeight="1">
      <c r="A17" s="102" t="inlineStr">
        <is>
          <t>Поршень маслостойкий полиуретановый Ø140 F-1600</t>
        </is>
      </c>
      <c r="B17" s="229" t="inlineStr">
        <is>
          <t>Фактически оплачено по спецификации</t>
        </is>
      </c>
      <c r="C17" s="221" t="n"/>
      <c r="D17" s="221" t="n"/>
      <c r="E17" s="221" t="n"/>
      <c r="F17" s="221" t="n"/>
      <c r="G17" s="221" t="n"/>
      <c r="H17" s="230" t="n"/>
      <c r="I17" s="231" t="n"/>
      <c r="J17" s="232" t="n"/>
      <c r="K17" s="104" t="n"/>
      <c r="L17" s="104" t="n"/>
      <c r="N17" s="127" t="inlineStr">
        <is>
          <t>Итого с ндс</t>
        </is>
      </c>
      <c r="O17" s="226">
        <f>I12*14</f>
        <v/>
      </c>
      <c r="P17" s="127" t="n"/>
      <c r="Q17" s="109" t="n"/>
      <c r="U17" s="233" t="n"/>
    </row>
    <row r="18" ht="14.1" customHeight="1">
      <c r="A18" s="102" t="inlineStr">
        <is>
          <t>Втулка цилиндрическая биметаллическая Ø140 УНБТ 1180</t>
        </is>
      </c>
      <c r="B18" s="229" t="inlineStr">
        <is>
          <t>Процент оплаты</t>
        </is>
      </c>
      <c r="C18" s="221" t="n"/>
      <c r="D18" s="221" t="n"/>
      <c r="E18" s="221" t="n"/>
      <c r="F18" s="221" t="n"/>
      <c r="G18" s="221" t="n"/>
      <c r="H18" s="230" t="n"/>
      <c r="I18" s="122" t="n"/>
      <c r="J18" s="123" t="n"/>
      <c r="K18" s="104" t="n"/>
      <c r="L18" s="104" t="n"/>
      <c r="P18" s="127" t="n"/>
      <c r="Q18" s="109" t="n"/>
    </row>
    <row r="19" ht="14.1" customHeight="1">
      <c r="A19" s="102" t="inlineStr">
        <is>
          <t>Втулка цилиндрическая биметаллическая Ø170  УНБТ 1180</t>
        </is>
      </c>
      <c r="B19" s="229" t="inlineStr">
        <is>
          <t>Итого по спецификации</t>
        </is>
      </c>
      <c r="C19" s="221" t="n"/>
      <c r="D19" s="221" t="n"/>
      <c r="E19" s="221" t="n"/>
      <c r="F19" s="221" t="n"/>
      <c r="G19" s="221" t="n"/>
      <c r="H19" s="230" t="n"/>
      <c r="I19" s="234">
        <f>I11</f>
        <v/>
      </c>
      <c r="J19" s="125" t="n"/>
      <c r="K19" s="104" t="n"/>
      <c r="L19" s="104" t="n"/>
      <c r="M19" s="109" t="n"/>
      <c r="P19" s="109" t="n"/>
      <c r="Q19" s="109" t="n"/>
    </row>
    <row r="20" ht="12" customFormat="1" customHeight="1" s="127">
      <c r="A20" s="102" t="inlineStr">
        <is>
          <t xml:space="preserve">Втулка цилиндрическая биметаллическая Ø180  F-1600 </t>
        </is>
      </c>
      <c r="B20" s="126" t="n"/>
      <c r="C20" s="126" t="n"/>
      <c r="D20" s="126" t="n"/>
      <c r="E20" s="126" t="n"/>
      <c r="F20" s="126" t="n"/>
      <c r="G20" s="126" t="n"/>
      <c r="H20" s="126" t="n"/>
      <c r="I20" s="126" t="n"/>
      <c r="J20" s="127" t="n"/>
      <c r="K20" s="104" t="n"/>
      <c r="L20" s="104" t="n"/>
      <c r="M20" s="109" t="n"/>
      <c r="N20" s="109" t="n"/>
      <c r="P20" s="109" t="n"/>
      <c r="R20" s="128" t="n"/>
      <c r="U20" s="42" t="n"/>
    </row>
    <row r="21" ht="12" customFormat="1" customHeight="1" s="127">
      <c r="A21" s="102" t="inlineStr">
        <is>
          <t>Поршень маслостойкий полиуретановый Ø180 F-1600</t>
        </is>
      </c>
      <c r="B21" s="126" t="n"/>
      <c r="C21" s="126" t="n"/>
      <c r="D21" s="126" t="n"/>
      <c r="E21" s="126" t="n"/>
      <c r="F21" s="126" t="n"/>
      <c r="G21" s="126" t="n"/>
      <c r="H21" s="126" t="n"/>
      <c r="I21" s="126" t="n"/>
      <c r="J21" s="127" t="n"/>
      <c r="K21" s="104" t="n"/>
      <c r="L21" s="104" t="n"/>
      <c r="M21" s="109" t="n"/>
      <c r="N21" s="109" t="n"/>
      <c r="O21" s="109" t="n"/>
      <c r="P21" s="109" t="n"/>
      <c r="R21" s="235" t="n"/>
    </row>
    <row r="22" ht="11.1" customFormat="1" customHeight="1" s="127">
      <c r="A22" s="102" t="inlineStr">
        <is>
          <t>Втулка цилиндрическая биметаллическая Ø140 УНБТ 1180</t>
        </is>
      </c>
      <c r="J22" s="127" t="n"/>
      <c r="K22" s="104" t="n"/>
      <c r="L22" s="104" t="n"/>
      <c r="M22" s="109" t="n"/>
      <c r="N22" s="109" t="n"/>
      <c r="O22" s="109" t="n"/>
      <c r="P22" s="109" t="n"/>
      <c r="R22" s="128" t="n"/>
    </row>
    <row r="23" ht="15" customFormat="1" customHeight="1" s="135">
      <c r="A23" s="130" t="inlineStr">
        <is>
          <t>Втулка цилиндрическая биметаллическая Ø170  УНБТ 1180</t>
        </is>
      </c>
      <c r="B23" s="131" t="inlineStr">
        <is>
          <t>№</t>
        </is>
      </c>
      <c r="C23" s="131" t="inlineStr">
        <is>
          <t>Итого по бюджету сделки</t>
        </is>
      </c>
      <c r="D23" s="188" t="n"/>
      <c r="E23" s="188" t="n"/>
      <c r="F23" s="188" t="n"/>
      <c r="G23" s="188" t="n"/>
      <c r="H23" s="188" t="n"/>
      <c r="I23" s="189" t="n"/>
      <c r="J23" s="132" t="n"/>
      <c r="K23" s="133" t="n"/>
      <c r="L23" s="133" t="n"/>
      <c r="M23" s="133" t="n"/>
      <c r="N23" s="133" t="n"/>
      <c r="O23" s="133" t="n"/>
      <c r="P23" s="104" t="n"/>
      <c r="Q23" s="134" t="n"/>
      <c r="R23" s="134" t="n"/>
    </row>
    <row r="24" ht="15" customFormat="1" customHeight="1" s="133">
      <c r="A24" s="136" t="n"/>
      <c r="B24" s="66" t="n">
        <v>1</v>
      </c>
      <c r="C24" s="236" t="inlineStr">
        <is>
          <t>Прогноз выручки по контракту</t>
        </is>
      </c>
      <c r="D24" s="188" t="n"/>
      <c r="E24" s="188" t="n"/>
      <c r="F24" s="188" t="n"/>
      <c r="G24" s="188" t="n"/>
      <c r="H24" s="189" t="n"/>
      <c r="I24" s="237">
        <f>I12</f>
        <v/>
      </c>
      <c r="J24" s="144" t="n"/>
      <c r="K24" s="65" t="n"/>
      <c r="L24" s="65" t="n"/>
      <c r="M24" s="65" t="n"/>
      <c r="N24" s="65" t="n"/>
      <c r="O24" s="65" t="n"/>
      <c r="P24" s="104" t="n"/>
      <c r="Q24" s="134" t="n"/>
      <c r="R24" s="134" t="n"/>
      <c r="S24" s="134" t="n"/>
    </row>
    <row r="25" ht="15" customFormat="1" customHeight="1" s="65">
      <c r="A25" s="43" t="n"/>
      <c r="B25" s="38" t="n"/>
      <c r="C25" s="236" t="inlineStr">
        <is>
          <t>Сумма НДС (начислено)</t>
        </is>
      </c>
      <c r="D25" s="188" t="n"/>
      <c r="E25" s="188" t="n"/>
      <c r="F25" s="188" t="n"/>
      <c r="G25" s="188" t="n"/>
      <c r="H25" s="189" t="n"/>
      <c r="I25" s="238">
        <f>I24/120*20</f>
        <v/>
      </c>
      <c r="J25" s="144">
        <f>I25*15</f>
        <v/>
      </c>
      <c r="K25" s="140" t="n"/>
      <c r="P25" s="104" t="n"/>
      <c r="Q25" s="134" t="n"/>
      <c r="R25" s="134" t="n"/>
      <c r="S25" s="134" t="n"/>
    </row>
    <row r="26" ht="15" customFormat="1" customHeight="1" s="104">
      <c r="A26" s="141" t="n"/>
      <c r="B26" s="66" t="n">
        <v>2</v>
      </c>
      <c r="C26" s="236" t="inlineStr">
        <is>
          <t>Выручка по контракту (без НДС)</t>
        </is>
      </c>
      <c r="D26" s="188" t="n"/>
      <c r="E26" s="188" t="n"/>
      <c r="F26" s="188" t="n"/>
      <c r="G26" s="188" t="n"/>
      <c r="H26" s="189" t="n"/>
      <c r="I26" s="238">
        <f>I24-I25</f>
        <v/>
      </c>
      <c r="J26" s="144" t="n"/>
      <c r="K26" s="135" t="n"/>
      <c r="L26" s="135" t="n"/>
      <c r="M26" s="142" t="inlineStr">
        <is>
          <t>Менеджер:</t>
        </is>
      </c>
      <c r="N26" s="143" t="inlineStr">
        <is>
          <t>Власов М.Д.</t>
        </is>
      </c>
      <c r="P26" s="134" t="n"/>
      <c r="Q26" s="134" t="n"/>
      <c r="R26" s="134" t="n"/>
      <c r="S26" s="134" t="n"/>
      <c r="T26" s="134" t="n"/>
      <c r="U26" s="134" t="n"/>
      <c r="V26" s="134" t="n"/>
      <c r="W26" s="134" t="n"/>
      <c r="X26" s="134" t="n"/>
    </row>
    <row r="27" ht="15" customFormat="1" customHeight="1" s="104">
      <c r="A27" s="141" t="n"/>
      <c r="B27" s="66" t="n">
        <v>3</v>
      </c>
      <c r="C27" s="236" t="inlineStr">
        <is>
          <t>Всего прямых затрат, в т.ч. (без НДС)</t>
        </is>
      </c>
      <c r="D27" s="188" t="n"/>
      <c r="E27" s="188" t="n"/>
      <c r="F27" s="188" t="n"/>
      <c r="G27" s="188" t="n"/>
      <c r="H27" s="189" t="n"/>
      <c r="I27" s="238">
        <f>SUM(I28:I37)</f>
        <v/>
      </c>
      <c r="J27" s="144" t="n"/>
      <c r="K27" s="135" t="n"/>
      <c r="L27" s="135" t="n"/>
      <c r="M27" s="135" t="n"/>
      <c r="N27" s="135" t="n"/>
      <c r="P27" s="134" t="n"/>
      <c r="Q27" s="134" t="n"/>
      <c r="R27" s="134" t="n"/>
      <c r="S27" s="134" t="n"/>
      <c r="T27" s="134" t="n"/>
      <c r="U27" s="134" t="n"/>
      <c r="V27" s="134" t="n"/>
      <c r="W27" s="134" t="n"/>
      <c r="X27" s="134" t="n"/>
    </row>
    <row r="28" ht="15" customFormat="1" customHeight="1" s="104">
      <c r="A28" s="141" t="n"/>
      <c r="B28" s="38" t="n"/>
      <c r="C28" s="236" t="inlineStr">
        <is>
          <t>- стоимость контракта</t>
        </is>
      </c>
      <c r="D28" s="188" t="n"/>
      <c r="E28" s="188" t="n"/>
      <c r="F28" s="188" t="n"/>
      <c r="G28" s="188" t="n"/>
      <c r="H28" s="189" t="n"/>
      <c r="I28" s="238">
        <f>O11</f>
        <v/>
      </c>
      <c r="J28" s="144" t="n"/>
      <c r="K28" s="135" t="n"/>
      <c r="L28" s="135" t="n"/>
      <c r="M28" s="142" t="inlineStr">
        <is>
          <t>Коммерческий директор:</t>
        </is>
      </c>
      <c r="N28" s="143" t="inlineStr">
        <is>
          <t>Тунегов Я.Ю.</t>
        </is>
      </c>
      <c r="P28" s="134" t="n"/>
      <c r="Q28" s="134" t="n"/>
      <c r="R28" s="134" t="n"/>
      <c r="S28" s="134" t="n"/>
      <c r="T28" s="134" t="n"/>
      <c r="U28" s="134" t="n"/>
      <c r="V28" s="134" t="n"/>
      <c r="W28" s="134" t="n"/>
      <c r="X28" s="134" t="n"/>
    </row>
    <row r="29" ht="15" customFormat="1" customHeight="1" s="104">
      <c r="A29" s="141" t="n"/>
      <c r="B29" s="38" t="n"/>
      <c r="C29" s="161" t="inlineStr">
        <is>
          <t xml:space="preserve"> - стоимость конвертации (3,2%)</t>
        </is>
      </c>
      <c r="D29" s="188" t="n"/>
      <c r="E29" s="188" t="n"/>
      <c r="F29" s="188" t="n"/>
      <c r="G29" s="188" t="n"/>
      <c r="H29" s="145" t="inlineStr">
        <is>
          <t>КНР</t>
        </is>
      </c>
      <c r="I29" s="239">
        <f>IF(H29=D43,I28*3.2%,0)</f>
        <v/>
      </c>
      <c r="J29" s="144" t="n"/>
      <c r="K29" s="135" t="n"/>
      <c r="L29" s="135" t="n"/>
      <c r="M29" s="135" t="n"/>
      <c r="N29" s="135" t="n"/>
      <c r="P29" s="134" t="n"/>
      <c r="Q29" s="134" t="n"/>
      <c r="R29" s="134" t="n"/>
      <c r="S29" s="134" t="n"/>
      <c r="T29" s="134" t="n"/>
      <c r="U29" s="134" t="n"/>
      <c r="V29" s="134" t="n"/>
      <c r="W29" s="134" t="n"/>
      <c r="X29" s="134" t="n"/>
    </row>
    <row r="30" ht="15" customFormat="1" customHeight="1" s="104">
      <c r="A30" s="141" t="n"/>
      <c r="B30" s="38" t="n"/>
      <c r="C30" s="236" t="inlineStr">
        <is>
          <t>- таможенная пошлина (плановая)</t>
        </is>
      </c>
      <c r="D30" s="188" t="n"/>
      <c r="E30" s="188" t="n"/>
      <c r="F30" s="188" t="n"/>
      <c r="G30" s="188" t="n"/>
      <c r="H30" s="189" t="n"/>
      <c r="I30" s="238">
        <f>Y11</f>
        <v/>
      </c>
      <c r="J30" s="144" t="n"/>
      <c r="K30" s="135" t="n"/>
      <c r="L30" s="135" t="n"/>
      <c r="M30" s="142" t="inlineStr">
        <is>
          <t>Ген. директор</t>
        </is>
      </c>
      <c r="N30" s="143" t="inlineStr">
        <is>
          <t>Бондарева В. В.</t>
        </is>
      </c>
      <c r="P30" s="134" t="n"/>
      <c r="Q30" s="134" t="n"/>
      <c r="R30" s="134" t="n"/>
      <c r="S30" s="134" t="n"/>
      <c r="T30" s="134" t="n"/>
      <c r="U30" s="134" t="n"/>
      <c r="V30" s="134" t="n"/>
      <c r="W30" s="134" t="n"/>
      <c r="X30" s="134" t="n"/>
    </row>
    <row r="31" ht="15" customFormat="1" customHeight="1" s="104">
      <c r="A31" s="141" t="n"/>
      <c r="B31" s="38" t="n"/>
      <c r="C31" s="236" t="inlineStr">
        <is>
          <t>- транспортные до границы РФ</t>
        </is>
      </c>
      <c r="D31" s="188" t="n"/>
      <c r="E31" s="188" t="n"/>
      <c r="F31" s="188" t="n"/>
      <c r="G31" s="188" t="n"/>
      <c r="H31" s="189" t="n"/>
      <c r="I31" s="238">
        <f>S11</f>
        <v/>
      </c>
      <c r="J31" s="144" t="n"/>
      <c r="K31" s="135" t="n"/>
      <c r="L31" s="135" t="n"/>
      <c r="M31" s="127" t="n"/>
      <c r="N31" s="127" t="n"/>
      <c r="Q31" s="134" t="n"/>
      <c r="R31" s="134" t="n"/>
      <c r="S31" s="134" t="n"/>
      <c r="T31" s="134" t="n"/>
      <c r="U31" s="134" t="n"/>
      <c r="V31" s="134" t="n"/>
      <c r="W31" s="134" t="n"/>
      <c r="X31" s="134" t="n"/>
      <c r="Y31" s="134" t="n"/>
      <c r="Z31" s="134" t="n"/>
      <c r="AA31" s="134" t="n"/>
      <c r="AB31" s="134" t="n"/>
      <c r="AC31" s="134" t="n"/>
      <c r="AD31" s="134" t="n"/>
      <c r="AE31" s="134" t="n"/>
      <c r="AF31" s="134" t="n"/>
    </row>
    <row r="32" ht="15" customFormat="1" customHeight="1" s="104">
      <c r="A32" s="141" t="n"/>
      <c r="B32" s="38" t="n"/>
      <c r="C32" s="236" t="inlineStr">
        <is>
          <t>- транспортные по РФ</t>
        </is>
      </c>
      <c r="D32" s="188" t="n"/>
      <c r="E32" s="188" t="n"/>
      <c r="F32" s="188" t="n"/>
      <c r="G32" s="188" t="n"/>
      <c r="H32" s="189" t="n"/>
      <c r="I32" s="238">
        <f>U11</f>
        <v/>
      </c>
      <c r="J32" s="144" t="n"/>
      <c r="K32" s="135" t="n"/>
      <c r="L32" s="135" t="n"/>
      <c r="M32" s="127" t="n"/>
      <c r="N32" s="127" t="n"/>
      <c r="Q32" s="134" t="n"/>
      <c r="R32" s="134" t="n"/>
      <c r="S32" s="134" t="n"/>
      <c r="T32" s="134" t="n"/>
      <c r="U32" s="134" t="n"/>
      <c r="V32" s="134" t="n"/>
      <c r="W32" s="134" t="n"/>
      <c r="X32" s="134" t="n"/>
      <c r="Y32" s="134" t="n"/>
      <c r="Z32" s="134" t="n"/>
      <c r="AA32" s="134" t="n"/>
      <c r="AB32" s="134" t="n"/>
      <c r="AC32" s="134" t="n"/>
      <c r="AD32" s="134" t="n"/>
      <c r="AE32" s="134" t="n"/>
      <c r="AF32" s="134" t="n"/>
    </row>
    <row r="33" ht="15" customFormat="1" customHeight="1" s="104">
      <c r="A33" s="141" t="n"/>
      <c r="B33" s="161" t="inlineStr">
        <is>
          <t>КРЕДИТ</t>
        </is>
      </c>
      <c r="C33" s="188" t="n"/>
      <c r="D33" s="188" t="n"/>
      <c r="E33" s="188" t="n"/>
      <c r="F33" s="188" t="n"/>
      <c r="G33" s="188" t="n"/>
      <c r="H33" s="145" t="inlineStr">
        <is>
          <t>ДА</t>
        </is>
      </c>
      <c r="I33" s="240">
        <f>IF(H33="ДА",I28*16%/365*Длина_сделки,0)</f>
        <v/>
      </c>
      <c r="J33" s="144" t="n"/>
      <c r="K33" s="135" t="n"/>
      <c r="L33" s="135" t="n"/>
      <c r="M33" s="127" t="n"/>
      <c r="N33" s="127" t="n"/>
      <c r="Q33" s="134" t="n"/>
      <c r="R33" s="134" t="n"/>
      <c r="S33" s="134" t="n"/>
      <c r="T33" s="134" t="n"/>
      <c r="U33" s="134" t="n"/>
      <c r="V33" s="134" t="n"/>
      <c r="W33" s="134" t="n"/>
      <c r="X33" s="134" t="n"/>
      <c r="Y33" s="134" t="n"/>
      <c r="Z33" s="134" t="n"/>
      <c r="AA33" s="134" t="n"/>
      <c r="AB33" s="134" t="n"/>
      <c r="AC33" s="134" t="n"/>
      <c r="AD33" s="134" t="n"/>
      <c r="AE33" s="134" t="n"/>
      <c r="AF33" s="134" t="n"/>
    </row>
    <row r="34" ht="15" customFormat="1" customHeight="1" s="104">
      <c r="A34" s="141" t="n"/>
      <c r="B34" s="38" t="n"/>
      <c r="C34" s="241" t="inlineStr">
        <is>
          <t xml:space="preserve"> - сертификация</t>
        </is>
      </c>
      <c r="D34" s="188" t="n"/>
      <c r="E34" s="188" t="n"/>
      <c r="F34" s="188" t="n"/>
      <c r="G34" s="188" t="n"/>
      <c r="H34" s="189" t="n"/>
      <c r="I34" s="238">
        <f>AD11</f>
        <v/>
      </c>
      <c r="J34" s="148" t="n"/>
      <c r="K34" s="135" t="n"/>
      <c r="L34" s="135" t="n"/>
      <c r="M34" s="127" t="n"/>
      <c r="N34" s="127" t="n"/>
      <c r="O34" s="127" t="n"/>
      <c r="R34" s="134" t="n"/>
      <c r="S34" s="134" t="n"/>
      <c r="T34" s="134" t="n"/>
      <c r="U34" s="134" t="n"/>
      <c r="V34" s="134" t="n"/>
      <c r="W34" s="134" t="n"/>
      <c r="X34" s="134" t="n"/>
      <c r="Y34" s="134" t="n"/>
      <c r="Z34" s="134" t="n"/>
      <c r="AA34" s="134" t="n"/>
      <c r="AB34" s="134" t="n"/>
      <c r="AC34" s="134" t="n"/>
      <c r="AD34" s="134" t="n"/>
      <c r="AE34" s="134" t="n"/>
      <c r="AF34" s="134" t="n"/>
      <c r="AG34" s="134" t="n"/>
    </row>
    <row r="35" ht="15" customFormat="1" customHeight="1" s="104">
      <c r="A35" s="141" t="n"/>
      <c r="B35" s="38" t="n"/>
      <c r="C35" s="236" t="inlineStr">
        <is>
          <t xml:space="preserve"> - шеф-монтаж</t>
        </is>
      </c>
      <c r="D35" s="188" t="n"/>
      <c r="E35" s="188" t="n"/>
      <c r="F35" s="188" t="n"/>
      <c r="G35" s="188" t="n"/>
      <c r="H35" s="189" t="n"/>
      <c r="I35" s="238">
        <f>AB11</f>
        <v/>
      </c>
      <c r="J35" s="148" t="n"/>
      <c r="K35" s="135" t="n"/>
      <c r="L35" s="135" t="n"/>
      <c r="M35" s="127" t="n"/>
      <c r="N35" s="127" t="n"/>
      <c r="O35" s="127" t="n"/>
      <c r="R35" s="134" t="n"/>
      <c r="S35" s="134" t="n"/>
      <c r="T35" s="134" t="n"/>
      <c r="U35" s="134" t="n"/>
      <c r="V35" s="134" t="n"/>
      <c r="W35" s="134" t="n"/>
      <c r="X35" s="134" t="n"/>
      <c r="Y35" s="134" t="n"/>
      <c r="Z35" s="134" t="n"/>
      <c r="AA35" s="134" t="n"/>
      <c r="AB35" s="134" t="n"/>
      <c r="AC35" s="134" t="n"/>
      <c r="AD35" s="134" t="n"/>
      <c r="AE35" s="134" t="n"/>
      <c r="AF35" s="134" t="n"/>
      <c r="AG35" s="134" t="n"/>
    </row>
    <row r="36" ht="15" customFormat="1" customHeight="1" s="104">
      <c r="A36" s="141" t="n"/>
      <c r="B36" s="38" t="n"/>
      <c r="C36" s="236" t="inlineStr">
        <is>
          <t>ПНР</t>
        </is>
      </c>
      <c r="D36" s="188" t="n"/>
      <c r="E36" s="188" t="n"/>
      <c r="F36" s="188" t="n"/>
      <c r="G36" s="188" t="n"/>
      <c r="H36" s="189" t="n"/>
      <c r="I36" s="238">
        <f>AC11</f>
        <v/>
      </c>
      <c r="J36" s="148" t="n"/>
      <c r="K36" s="135" t="n"/>
      <c r="L36" s="135" t="n"/>
      <c r="M36" s="127" t="n"/>
      <c r="N36" s="127" t="n"/>
      <c r="O36" s="127" t="n"/>
      <c r="R36" s="134" t="n"/>
      <c r="S36" s="134" t="n"/>
      <c r="T36" s="134" t="n"/>
      <c r="U36" s="134" t="n"/>
      <c r="V36" s="134" t="n"/>
      <c r="W36" s="134" t="n"/>
      <c r="X36" s="134" t="n"/>
      <c r="Y36" s="134" t="n"/>
      <c r="Z36" s="134" t="n"/>
      <c r="AA36" s="134" t="n"/>
      <c r="AB36" s="134" t="n"/>
      <c r="AC36" s="134" t="n"/>
      <c r="AD36" s="134" t="n"/>
      <c r="AE36" s="134" t="n"/>
      <c r="AF36" s="134" t="n"/>
      <c r="AG36" s="134" t="n"/>
    </row>
    <row r="37" ht="15" customFormat="1" customHeight="1" s="104">
      <c r="A37" s="141" t="n"/>
      <c r="B37" s="161" t="inlineStr">
        <is>
          <t>БАНКОВСКАЯ ГАРАНТИЯ</t>
        </is>
      </c>
      <c r="C37" s="188" t="n"/>
      <c r="D37" s="188" t="n"/>
      <c r="E37" s="188" t="n"/>
      <c r="F37" s="188" t="n"/>
      <c r="G37" s="188" t="n"/>
      <c r="H37" s="145" t="inlineStr">
        <is>
          <t>НЕТ</t>
        </is>
      </c>
      <c r="I37" s="239">
        <f>IF(H37="ДА",I24*3%/365*(I15+I16),0)</f>
        <v/>
      </c>
      <c r="J37" s="144" t="n"/>
      <c r="K37" s="135" t="n"/>
      <c r="L37" s="135" t="n"/>
      <c r="M37" s="127" t="n"/>
      <c r="N37" s="127" t="n"/>
      <c r="O37" s="127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</row>
    <row r="38" ht="15" customFormat="1" customHeight="1" s="104">
      <c r="A38" s="141" t="n"/>
      <c r="B38" s="66" t="n">
        <v>4</v>
      </c>
      <c r="C38" s="236" t="inlineStr">
        <is>
          <t>Маржинальный доход (вклад на покрытие), руб</t>
        </is>
      </c>
      <c r="D38" s="188" t="n"/>
      <c r="E38" s="188" t="n"/>
      <c r="F38" s="188" t="n"/>
      <c r="G38" s="188" t="n"/>
      <c r="H38" s="189" t="n"/>
      <c r="I38" s="238">
        <f>I26-I27</f>
        <v/>
      </c>
      <c r="J38" s="144">
        <f>I38*15</f>
        <v/>
      </c>
      <c r="K38" s="242" t="n"/>
      <c r="L38" s="135" t="n"/>
      <c r="M38" s="127" t="n"/>
      <c r="N38" s="127" t="n"/>
      <c r="O38" s="127" t="n"/>
      <c r="R38" s="134" t="n"/>
      <c r="S38" s="134" t="n"/>
      <c r="T38" s="134" t="n"/>
      <c r="U38" s="134" t="n"/>
      <c r="V38" s="134" t="n"/>
      <c r="W38" s="134" t="n"/>
      <c r="X38" s="134" t="n"/>
      <c r="Y38" s="134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</row>
    <row r="39" ht="15" customFormat="1" customHeight="1" s="104">
      <c r="A39" s="141" t="n"/>
      <c r="B39" s="38" t="n"/>
      <c r="C39" s="236" t="inlineStr">
        <is>
          <t>Скидка, %</t>
        </is>
      </c>
      <c r="D39" s="188" t="n"/>
      <c r="E39" s="188" t="n"/>
      <c r="F39" s="188" t="n"/>
      <c r="G39" s="188" t="n"/>
      <c r="H39" s="189" t="n"/>
      <c r="I39" s="238" t="n"/>
      <c r="J39" s="148" t="n"/>
      <c r="K39" s="135" t="n"/>
      <c r="L39" s="135" t="n"/>
      <c r="M39" s="127" t="n"/>
      <c r="N39" s="127" t="n"/>
      <c r="O39" s="127" t="n"/>
      <c r="R39" s="134" t="n"/>
      <c r="S39" s="134" t="n"/>
      <c r="T39" s="134" t="n"/>
      <c r="U39" s="134" t="n"/>
      <c r="V39" s="134" t="n"/>
      <c r="W39" s="134" t="n"/>
      <c r="X39" s="134" t="n"/>
      <c r="Y39" s="134" t="n"/>
      <c r="Z39" s="134" t="n"/>
      <c r="AA39" s="134" t="n"/>
      <c r="AB39" s="134" t="n"/>
      <c r="AC39" s="134" t="n"/>
      <c r="AD39" s="134" t="n"/>
      <c r="AE39" s="134" t="n"/>
      <c r="AF39" s="134" t="n"/>
      <c r="AG39" s="134" t="n"/>
    </row>
    <row r="40" ht="15" customFormat="1" customHeight="1" s="104">
      <c r="A40" s="141" t="n"/>
      <c r="B40" s="38" t="n"/>
      <c r="C40" s="236" t="inlineStr">
        <is>
          <t>Маржинальный доход , %</t>
        </is>
      </c>
      <c r="D40" s="188" t="n"/>
      <c r="E40" s="188" t="n"/>
      <c r="F40" s="188" t="n"/>
      <c r="G40" s="188" t="n"/>
      <c r="H40" s="189" t="n"/>
      <c r="I40" s="150">
        <f>I38/I26</f>
        <v/>
      </c>
      <c r="J40" s="151" t="n"/>
      <c r="K40" s="135" t="n"/>
      <c r="L40" s="135" t="n"/>
      <c r="M40" s="127" t="n"/>
      <c r="N40" s="127" t="n"/>
      <c r="O40" s="127" t="n"/>
      <c r="R40" s="134" t="n"/>
      <c r="S40" s="134" t="n"/>
      <c r="T40" s="134" t="n"/>
      <c r="U40" s="134" t="n"/>
      <c r="V40" s="134" t="n"/>
      <c r="W40" s="134" t="n"/>
      <c r="X40" s="134" t="n"/>
      <c r="Y40" s="134" t="n"/>
      <c r="Z40" s="134" t="n"/>
      <c r="AA40" s="134" t="n"/>
      <c r="AB40" s="134" t="n"/>
      <c r="AC40" s="134" t="n"/>
      <c r="AD40" s="134" t="n"/>
      <c r="AE40" s="134" t="n"/>
      <c r="AF40" s="134" t="n"/>
      <c r="AG40" s="134" t="n"/>
    </row>
    <row r="41" ht="12" customFormat="1" customHeight="1" s="104">
      <c r="A41" s="127" t="n"/>
      <c r="B41" s="127" t="n"/>
      <c r="C41" s="127" t="n"/>
      <c r="D41" s="127" t="n"/>
      <c r="E41" s="127" t="n"/>
      <c r="F41" s="127" t="n"/>
      <c r="G41" s="127" t="n"/>
      <c r="H41" s="127" t="n"/>
      <c r="I41" s="127" t="n"/>
      <c r="J41" s="127" t="n"/>
      <c r="K41" s="127" t="n"/>
      <c r="L41" s="127" t="n"/>
      <c r="M41" s="127" t="n"/>
      <c r="N41" s="127" t="n"/>
      <c r="O41" s="127" t="n"/>
      <c r="R41" s="109" t="n"/>
      <c r="S41" s="109" t="n"/>
      <c r="T41" s="109" t="n"/>
      <c r="U41" s="109" t="n"/>
      <c r="V41" s="109" t="n"/>
      <c r="W41" s="109" t="n"/>
      <c r="X41" s="109" t="n"/>
      <c r="Y41" s="109" t="n"/>
      <c r="Z41" s="109" t="n"/>
      <c r="AA41" s="109" t="n"/>
      <c r="AB41" s="109" t="n"/>
      <c r="AC41" s="109" t="n"/>
      <c r="AD41" s="109" t="n"/>
      <c r="AE41" s="109" t="n"/>
      <c r="AF41" s="109" t="n"/>
      <c r="AG41" s="109" t="n"/>
    </row>
    <row r="42" ht="11.25" customFormat="1" customHeight="1" s="127">
      <c r="C42" s="42" t="n"/>
      <c r="D42" s="42" t="n"/>
      <c r="E42" s="42" t="n"/>
      <c r="J42" s="127" t="n"/>
      <c r="P42" s="104" t="n"/>
      <c r="Q42" s="104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  <c r="AD42" s="109" t="n"/>
      <c r="AE42" s="109" t="n"/>
      <c r="AF42" s="109" t="n"/>
      <c r="AG42" s="109" t="n"/>
    </row>
    <row r="43" ht="11.45" customFormat="1" customHeight="1" s="127">
      <c r="C43" s="127" t="inlineStr">
        <is>
          <t>ДА</t>
        </is>
      </c>
      <c r="D43" s="127" t="inlineStr">
        <is>
          <t>КНР</t>
        </is>
      </c>
      <c r="J43" s="127" t="n"/>
      <c r="P43" s="104" t="n"/>
      <c r="Q43" s="104" t="n"/>
      <c r="R43" s="109" t="n"/>
      <c r="S43" s="109" t="n"/>
      <c r="T43" s="109" t="n"/>
      <c r="U43" s="109" t="n"/>
      <c r="V43" s="109" t="n"/>
      <c r="W43" s="109" t="n"/>
      <c r="X43" s="109" t="n"/>
      <c r="Y43" s="109" t="n"/>
      <c r="Z43" s="109" t="n"/>
      <c r="AA43" s="109" t="n"/>
      <c r="AB43" s="109" t="n"/>
      <c r="AC43" s="109" t="n"/>
      <c r="AD43" s="109" t="n"/>
      <c r="AE43" s="109" t="n"/>
      <c r="AF43" s="109" t="n"/>
      <c r="AG43" s="109" t="n"/>
    </row>
    <row r="44" ht="11.45" customHeight="1">
      <c r="C44" s="127" t="inlineStr">
        <is>
          <t>НЕТ</t>
        </is>
      </c>
      <c r="D44" s="127" t="inlineStr">
        <is>
          <t>РФ</t>
        </is>
      </c>
      <c r="J44" s="127" t="n"/>
    </row>
  </sheetData>
  <mergeCells count="34">
    <mergeCell ref="C25:H25"/>
    <mergeCell ref="C23:I23"/>
    <mergeCell ref="C40:H40"/>
    <mergeCell ref="C31:H31"/>
    <mergeCell ref="B15:H15"/>
    <mergeCell ref="K7:Z7"/>
    <mergeCell ref="X8:Y8"/>
    <mergeCell ref="C29:G29"/>
    <mergeCell ref="V2:Z6"/>
    <mergeCell ref="C36:H36"/>
    <mergeCell ref="F13:H13"/>
    <mergeCell ref="B37:G37"/>
    <mergeCell ref="C27:H27"/>
    <mergeCell ref="C39:H39"/>
    <mergeCell ref="B16:H16"/>
    <mergeCell ref="B14:I14"/>
    <mergeCell ref="B33:G33"/>
    <mergeCell ref="B13:C13"/>
    <mergeCell ref="B1:O1"/>
    <mergeCell ref="C38:H38"/>
    <mergeCell ref="C32:H32"/>
    <mergeCell ref="B18:H18"/>
    <mergeCell ref="C28:H28"/>
    <mergeCell ref="C34:H34"/>
    <mergeCell ref="B9:C9"/>
    <mergeCell ref="C30:H30"/>
    <mergeCell ref="P4:U4"/>
    <mergeCell ref="B7:J7"/>
    <mergeCell ref="B6:C6"/>
    <mergeCell ref="C24:H24"/>
    <mergeCell ref="B17:H17"/>
    <mergeCell ref="C35:H35"/>
    <mergeCell ref="C26:H26"/>
    <mergeCell ref="B19:H19"/>
  </mergeCells>
  <conditionalFormatting sqref="I40">
    <cfRule type="cellIs" priority="1" operator="lessThan" dxfId="0">
      <formula>25</formula>
    </cfRule>
  </conditionalFormatting>
  <dataValidations disablePrompts="1" count="2">
    <dataValidation sqref="H33 H37" showDropDown="0" showInputMessage="1" showErrorMessage="1" allowBlank="1" type="list">
      <formula1>$C$43:$C$44</formula1>
    </dataValidation>
    <dataValidation sqref="H29" showDropDown="0" showInputMessage="1" showErrorMessage="1" allowBlank="1" type="list">
      <formula1>$D$43:$D$44</formula1>
    </dataValidation>
  </dataValidations>
  <pageMargins left="0.1574803149606299" right="0.1968503937007874" top="0.1574803149606299" bottom="0.1574803149606299" header="0.2362204724409449" footer="0.1574803149606299"/>
  <pageSetup orientation="landscape" paperSize="9" scale="7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Mikhail Vlasov</dc:creator>
  <dcterms:created xmlns:dcterms="http://purl.org/dc/terms/" xmlns:xsi="http://www.w3.org/2001/XMLSchema-instance" xsi:type="dcterms:W3CDTF">2017-08-22T06:42:31Z</dcterms:created>
  <dcterms:modified xmlns:dcterms="http://purl.org/dc/terms/" xmlns:xsi="http://www.w3.org/2001/XMLSchema-instance" xsi:type="dcterms:W3CDTF">2025-09-17T20:32:15Z</dcterms:modified>
  <cp:lastModifiedBy>Mikhail Vlasov</cp:lastModifiedBy>
  <cp:lastPrinted>2019-09-20T06:01:49Z</cp:lastPrinted>
</cp:coreProperties>
</file>