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xr:revisionPtr revIDLastSave="0" documentId="8_{7BCD6B53-435B-4E8C-BD37-67CE56A00DDF}" xr6:coauthVersionLast="47" xr6:coauthVersionMax="47" xr10:uidLastSave="{00000000-0000-0000-0000-000000000000}"/>
  <bookViews>
    <workbookView xWindow="1956" yWindow="948" windowWidth="11928" windowHeight="10572" xr2:uid="{00000000-000D-0000-FFFF-FFFF00000000}"/>
  </bookViews>
  <sheets>
    <sheet name="PHILS" sheetId="1" r:id="rId1"/>
  </sheets>
  <definedNames>
    <definedName name="_xlnm.Print_Area" localSheetId="0">PHILS!$A$1:$N$188</definedName>
    <definedName name="_xlnm.Print_Titles" localSheetId="0">PHILS!$1:$6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9" i="1" l="1"/>
  <c r="E153" i="1" l="1"/>
  <c r="C153" i="1"/>
  <c r="K158" i="1"/>
  <c r="K157" i="1"/>
  <c r="K156" i="1"/>
  <c r="K155" i="1"/>
  <c r="K151" i="1"/>
  <c r="K150" i="1"/>
  <c r="K149" i="1"/>
  <c r="K148" i="1"/>
  <c r="K147" i="1"/>
  <c r="K146" i="1"/>
  <c r="K143" i="1"/>
  <c r="K142" i="1"/>
  <c r="K141" i="1"/>
  <c r="K140" i="1"/>
  <c r="K139" i="1"/>
  <c r="K138" i="1"/>
  <c r="K135" i="1"/>
  <c r="K134" i="1"/>
  <c r="K133" i="1"/>
  <c r="K132" i="1"/>
  <c r="K131" i="1"/>
  <c r="K130" i="1"/>
  <c r="K127" i="1"/>
  <c r="K126" i="1"/>
  <c r="K125" i="1"/>
  <c r="K124" i="1"/>
  <c r="K123" i="1"/>
  <c r="K122" i="1"/>
  <c r="K121" i="1"/>
  <c r="K118" i="1"/>
  <c r="K117" i="1"/>
  <c r="K116" i="1"/>
  <c r="K115" i="1"/>
  <c r="K114" i="1"/>
  <c r="K111" i="1"/>
  <c r="K110" i="1"/>
  <c r="K109" i="1"/>
  <c r="K108" i="1"/>
  <c r="K107" i="1"/>
  <c r="K106" i="1"/>
  <c r="K105" i="1"/>
  <c r="K102" i="1"/>
  <c r="K101" i="1"/>
  <c r="K100" i="1"/>
  <c r="K99" i="1"/>
  <c r="K98" i="1"/>
  <c r="K97" i="1"/>
  <c r="K96" i="1"/>
  <c r="K93" i="1"/>
  <c r="K92" i="1"/>
  <c r="K91" i="1"/>
  <c r="K90" i="1"/>
  <c r="K89" i="1"/>
  <c r="K88" i="1"/>
  <c r="K87" i="1"/>
  <c r="K86" i="1"/>
  <c r="K83" i="1"/>
  <c r="K82" i="1"/>
  <c r="K81" i="1"/>
  <c r="K80" i="1"/>
  <c r="K79" i="1"/>
  <c r="K78" i="1"/>
  <c r="K75" i="1"/>
  <c r="K74" i="1"/>
  <c r="K73" i="1"/>
  <c r="K72" i="1"/>
  <c r="K71" i="1"/>
  <c r="K70" i="1"/>
  <c r="K67" i="1"/>
  <c r="K66" i="1"/>
  <c r="K65" i="1"/>
  <c r="K64" i="1"/>
  <c r="K63" i="1"/>
  <c r="K62" i="1"/>
  <c r="K59" i="1"/>
  <c r="K58" i="1"/>
  <c r="K57" i="1"/>
  <c r="K56" i="1"/>
  <c r="K55" i="1"/>
  <c r="K54" i="1"/>
  <c r="K53" i="1"/>
  <c r="K52" i="1"/>
  <c r="K51" i="1"/>
  <c r="K48" i="1"/>
  <c r="K47" i="1"/>
  <c r="K46" i="1"/>
  <c r="K45" i="1"/>
  <c r="K44" i="1"/>
  <c r="K41" i="1"/>
  <c r="K40" i="1"/>
  <c r="K39" i="1"/>
  <c r="K38" i="1"/>
  <c r="K35" i="1"/>
  <c r="K34" i="1"/>
  <c r="K33" i="1"/>
  <c r="K32" i="1"/>
  <c r="K31" i="1"/>
  <c r="K30" i="1"/>
  <c r="K29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C145" i="1"/>
  <c r="C137" i="1"/>
  <c r="C129" i="1"/>
  <c r="C120" i="1"/>
  <c r="C113" i="1"/>
  <c r="C104" i="1"/>
  <c r="C95" i="1"/>
  <c r="C85" i="1"/>
  <c r="C77" i="1"/>
  <c r="C69" i="1"/>
  <c r="C61" i="1"/>
  <c r="C50" i="1"/>
  <c r="C43" i="1"/>
  <c r="C37" i="1"/>
  <c r="C28" i="1"/>
  <c r="C9" i="1"/>
  <c r="C7" i="1" s="1"/>
  <c r="K153" i="1" l="1"/>
  <c r="I129" i="1" l="1"/>
  <c r="I50" i="1"/>
  <c r="G50" i="1"/>
  <c r="E50" i="1"/>
  <c r="K50" i="1" s="1"/>
  <c r="I104" i="1"/>
  <c r="G104" i="1"/>
  <c r="E104" i="1"/>
  <c r="K104" i="1" s="1"/>
  <c r="G129" i="1"/>
  <c r="E129" i="1"/>
  <c r="K129" i="1" s="1"/>
  <c r="E28" i="1"/>
  <c r="K28" i="1" s="1"/>
  <c r="I9" i="1"/>
  <c r="I145" i="1"/>
  <c r="E69" i="1" l="1"/>
  <c r="K69" i="1" s="1"/>
  <c r="E61" i="1"/>
  <c r="K61" i="1" s="1"/>
  <c r="N149" i="1" l="1"/>
  <c r="M149" i="1"/>
  <c r="N151" i="1"/>
  <c r="L151" i="1"/>
  <c r="M151" i="1"/>
  <c r="N150" i="1"/>
  <c r="M150" i="1"/>
  <c r="L150" i="1"/>
  <c r="N148" i="1"/>
  <c r="L148" i="1"/>
  <c r="N147" i="1"/>
  <c r="M147" i="1"/>
  <c r="N146" i="1"/>
  <c r="L146" i="1"/>
  <c r="M146" i="1"/>
  <c r="G145" i="1"/>
  <c r="E145" i="1"/>
  <c r="K145" i="1" s="1"/>
  <c r="N159" i="1"/>
  <c r="L159" i="1"/>
  <c r="N158" i="1"/>
  <c r="M158" i="1"/>
  <c r="N157" i="1"/>
  <c r="L157" i="1"/>
  <c r="M157" i="1"/>
  <c r="N156" i="1"/>
  <c r="M156" i="1"/>
  <c r="L156" i="1"/>
  <c r="N155" i="1"/>
  <c r="G153" i="1"/>
  <c r="N143" i="1"/>
  <c r="L143" i="1"/>
  <c r="M143" i="1"/>
  <c r="N139" i="1"/>
  <c r="M139" i="1"/>
  <c r="L139" i="1"/>
  <c r="N142" i="1"/>
  <c r="L142" i="1"/>
  <c r="N141" i="1"/>
  <c r="M141" i="1"/>
  <c r="N140" i="1"/>
  <c r="L140" i="1"/>
  <c r="M140" i="1"/>
  <c r="N138" i="1"/>
  <c r="M138" i="1"/>
  <c r="L138" i="1"/>
  <c r="E137" i="1"/>
  <c r="K137" i="1" s="1"/>
  <c r="N134" i="1"/>
  <c r="M134" i="1"/>
  <c r="N130" i="1"/>
  <c r="L130" i="1"/>
  <c r="M130" i="1"/>
  <c r="N135" i="1"/>
  <c r="M135" i="1"/>
  <c r="L135" i="1"/>
  <c r="N133" i="1"/>
  <c r="L133" i="1"/>
  <c r="N132" i="1"/>
  <c r="M132" i="1"/>
  <c r="N131" i="1"/>
  <c r="L131" i="1"/>
  <c r="M131" i="1"/>
  <c r="N127" i="1"/>
  <c r="L127" i="1"/>
  <c r="N126" i="1"/>
  <c r="M126" i="1"/>
  <c r="N125" i="1"/>
  <c r="L125" i="1"/>
  <c r="M125" i="1"/>
  <c r="N124" i="1"/>
  <c r="M124" i="1"/>
  <c r="L124" i="1"/>
  <c r="N123" i="1"/>
  <c r="L123" i="1"/>
  <c r="N122" i="1"/>
  <c r="M122" i="1"/>
  <c r="N121" i="1"/>
  <c r="L121" i="1"/>
  <c r="M121" i="1"/>
  <c r="G120" i="1"/>
  <c r="E120" i="1"/>
  <c r="K120" i="1" s="1"/>
  <c r="N118" i="1"/>
  <c r="L118" i="1"/>
  <c r="N117" i="1"/>
  <c r="M117" i="1"/>
  <c r="N116" i="1"/>
  <c r="L116" i="1"/>
  <c r="M116" i="1"/>
  <c r="N115" i="1"/>
  <c r="M115" i="1"/>
  <c r="L115" i="1"/>
  <c r="N114" i="1"/>
  <c r="L114" i="1"/>
  <c r="E113" i="1"/>
  <c r="K113" i="1" s="1"/>
  <c r="N105" i="1"/>
  <c r="L105" i="1"/>
  <c r="M105" i="1"/>
  <c r="N111" i="1"/>
  <c r="M111" i="1"/>
  <c r="L111" i="1"/>
  <c r="N110" i="1"/>
  <c r="L110" i="1"/>
  <c r="N109" i="1"/>
  <c r="M109" i="1"/>
  <c r="N108" i="1"/>
  <c r="L108" i="1"/>
  <c r="M108" i="1"/>
  <c r="N107" i="1"/>
  <c r="M107" i="1"/>
  <c r="L107" i="1"/>
  <c r="N106" i="1"/>
  <c r="N102" i="1"/>
  <c r="L102" i="1"/>
  <c r="M102" i="1"/>
  <c r="N101" i="1"/>
  <c r="M101" i="1"/>
  <c r="L101" i="1"/>
  <c r="N100" i="1"/>
  <c r="L100" i="1"/>
  <c r="N99" i="1"/>
  <c r="M99" i="1"/>
  <c r="N98" i="1"/>
  <c r="L98" i="1"/>
  <c r="M98" i="1"/>
  <c r="N97" i="1"/>
  <c r="M97" i="1"/>
  <c r="L97" i="1"/>
  <c r="N96" i="1"/>
  <c r="G95" i="1"/>
  <c r="E95" i="1"/>
  <c r="K95" i="1" s="1"/>
  <c r="N93" i="1"/>
  <c r="L93" i="1"/>
  <c r="M93" i="1"/>
  <c r="N92" i="1"/>
  <c r="M92" i="1"/>
  <c r="L92" i="1"/>
  <c r="N89" i="1"/>
  <c r="L89" i="1"/>
  <c r="N91" i="1"/>
  <c r="M91" i="1"/>
  <c r="N90" i="1"/>
  <c r="L90" i="1"/>
  <c r="M90" i="1"/>
  <c r="N88" i="1"/>
  <c r="M88" i="1"/>
  <c r="L88" i="1"/>
  <c r="N87" i="1"/>
  <c r="L87" i="1"/>
  <c r="N86" i="1"/>
  <c r="M86" i="1"/>
  <c r="E85" i="1"/>
  <c r="K85" i="1" s="1"/>
  <c r="I85" i="1"/>
  <c r="N83" i="1"/>
  <c r="M83" i="1"/>
  <c r="L83" i="1"/>
  <c r="N82" i="1"/>
  <c r="L82" i="1"/>
  <c r="N81" i="1"/>
  <c r="M81" i="1"/>
  <c r="N80" i="1"/>
  <c r="L80" i="1"/>
  <c r="M80" i="1"/>
  <c r="N79" i="1"/>
  <c r="M79" i="1"/>
  <c r="L79" i="1"/>
  <c r="N78" i="1"/>
  <c r="G77" i="1"/>
  <c r="E77" i="1"/>
  <c r="K77" i="1" s="1"/>
  <c r="N75" i="1"/>
  <c r="L75" i="1"/>
  <c r="M75" i="1"/>
  <c r="N74" i="1"/>
  <c r="M74" i="1"/>
  <c r="L74" i="1"/>
  <c r="N73" i="1"/>
  <c r="L73" i="1"/>
  <c r="N72" i="1"/>
  <c r="M72" i="1"/>
  <c r="N71" i="1"/>
  <c r="L71" i="1"/>
  <c r="M71" i="1"/>
  <c r="N70" i="1"/>
  <c r="M70" i="1"/>
  <c r="L70" i="1"/>
  <c r="N67" i="1"/>
  <c r="M67" i="1"/>
  <c r="N66" i="1"/>
  <c r="L66" i="1"/>
  <c r="M66" i="1"/>
  <c r="N65" i="1"/>
  <c r="M65" i="1"/>
  <c r="L65" i="1"/>
  <c r="N64" i="1"/>
  <c r="L64" i="1"/>
  <c r="N63" i="1"/>
  <c r="M63" i="1"/>
  <c r="N62" i="1"/>
  <c r="L62" i="1"/>
  <c r="M62" i="1"/>
  <c r="G61" i="1"/>
  <c r="N51" i="1"/>
  <c r="L51" i="1"/>
  <c r="N59" i="1"/>
  <c r="M59" i="1"/>
  <c r="N58" i="1"/>
  <c r="L58" i="1"/>
  <c r="M58" i="1"/>
  <c r="N57" i="1"/>
  <c r="M57" i="1"/>
  <c r="L57" i="1"/>
  <c r="N56" i="1"/>
  <c r="L56" i="1"/>
  <c r="N55" i="1"/>
  <c r="M55" i="1"/>
  <c r="N54" i="1"/>
  <c r="L54" i="1"/>
  <c r="M54" i="1"/>
  <c r="N53" i="1"/>
  <c r="M53" i="1"/>
  <c r="L53" i="1"/>
  <c r="N52" i="1"/>
  <c r="L52" i="1"/>
  <c r="N48" i="1"/>
  <c r="L48" i="1"/>
  <c r="M48" i="1"/>
  <c r="N47" i="1"/>
  <c r="M47" i="1"/>
  <c r="L47" i="1"/>
  <c r="N46" i="1"/>
  <c r="L46" i="1"/>
  <c r="N45" i="1"/>
  <c r="M45" i="1"/>
  <c r="N44" i="1"/>
  <c r="L44" i="1"/>
  <c r="M44" i="1"/>
  <c r="G43" i="1"/>
  <c r="E43" i="1"/>
  <c r="K43" i="1" s="1"/>
  <c r="N41" i="1"/>
  <c r="L41" i="1"/>
  <c r="N40" i="1"/>
  <c r="M40" i="1"/>
  <c r="N39" i="1"/>
  <c r="L39" i="1"/>
  <c r="M39" i="1"/>
  <c r="N38" i="1"/>
  <c r="M38" i="1"/>
  <c r="L38" i="1"/>
  <c r="E37" i="1"/>
  <c r="K37" i="1" s="1"/>
  <c r="N30" i="1"/>
  <c r="M30" i="1"/>
  <c r="N35" i="1"/>
  <c r="L35" i="1"/>
  <c r="M35" i="1"/>
  <c r="N34" i="1"/>
  <c r="M34" i="1"/>
  <c r="L34" i="1"/>
  <c r="N33" i="1"/>
  <c r="L33" i="1"/>
  <c r="N32" i="1"/>
  <c r="M32" i="1"/>
  <c r="N31" i="1"/>
  <c r="L31" i="1"/>
  <c r="M31" i="1"/>
  <c r="N29" i="1"/>
  <c r="M29" i="1"/>
  <c r="G28" i="1"/>
  <c r="I28" i="1"/>
  <c r="N26" i="1"/>
  <c r="L26" i="1"/>
  <c r="N25" i="1"/>
  <c r="L25" i="1"/>
  <c r="M24" i="1"/>
  <c r="L24" i="1"/>
  <c r="M23" i="1"/>
  <c r="L23" i="1"/>
  <c r="M22" i="1"/>
  <c r="L22" i="1"/>
  <c r="N21" i="1"/>
  <c r="L21" i="1"/>
  <c r="M20" i="1"/>
  <c r="L20" i="1"/>
  <c r="N19" i="1"/>
  <c r="L19" i="1"/>
  <c r="M18" i="1"/>
  <c r="L18" i="1"/>
  <c r="N17" i="1"/>
  <c r="L17" i="1"/>
  <c r="M16" i="1"/>
  <c r="L16" i="1"/>
  <c r="M15" i="1"/>
  <c r="L15" i="1"/>
  <c r="N14" i="1"/>
  <c r="L14" i="1"/>
  <c r="N13" i="1"/>
  <c r="L13" i="1"/>
  <c r="M12" i="1"/>
  <c r="L12" i="1"/>
  <c r="N11" i="1"/>
  <c r="L11" i="1"/>
  <c r="L10" i="1"/>
  <c r="E9" i="1"/>
  <c r="K9" i="1" s="1"/>
  <c r="M28" i="1" l="1"/>
  <c r="E7" i="1"/>
  <c r="K7" i="1" s="1"/>
  <c r="L104" i="1"/>
  <c r="L120" i="1"/>
  <c r="L43" i="1"/>
  <c r="L145" i="1"/>
  <c r="L129" i="1"/>
  <c r="L95" i="1"/>
  <c r="L61" i="1"/>
  <c r="L77" i="1"/>
  <c r="N85" i="1"/>
  <c r="L153" i="1"/>
  <c r="L28" i="1"/>
  <c r="N9" i="1"/>
  <c r="N12" i="1"/>
  <c r="N16" i="1"/>
  <c r="N20" i="1"/>
  <c r="N24" i="1"/>
  <c r="I43" i="1"/>
  <c r="I61" i="1"/>
  <c r="I120" i="1"/>
  <c r="M11" i="1"/>
  <c r="M19" i="1"/>
  <c r="G69" i="1"/>
  <c r="G137" i="1"/>
  <c r="G9" i="1"/>
  <c r="N15" i="1"/>
  <c r="N23" i="1"/>
  <c r="N28" i="1"/>
  <c r="I37" i="1"/>
  <c r="I69" i="1"/>
  <c r="I137" i="1"/>
  <c r="L29" i="1"/>
  <c r="G37" i="1"/>
  <c r="L96" i="1"/>
  <c r="L106" i="1"/>
  <c r="G113" i="1"/>
  <c r="M14" i="1"/>
  <c r="M26" i="1"/>
  <c r="L78" i="1"/>
  <c r="L155" i="1"/>
  <c r="N10" i="1"/>
  <c r="N18" i="1"/>
  <c r="N22" i="1"/>
  <c r="M33" i="1"/>
  <c r="M41" i="1"/>
  <c r="M46" i="1"/>
  <c r="M52" i="1"/>
  <c r="M56" i="1"/>
  <c r="M51" i="1"/>
  <c r="M64" i="1"/>
  <c r="M73" i="1"/>
  <c r="I77" i="1"/>
  <c r="M78" i="1"/>
  <c r="M82" i="1"/>
  <c r="M87" i="1"/>
  <c r="M89" i="1"/>
  <c r="I95" i="1"/>
  <c r="M96" i="1"/>
  <c r="M100" i="1"/>
  <c r="M106" i="1"/>
  <c r="M110" i="1"/>
  <c r="I113" i="1"/>
  <c r="M114" i="1"/>
  <c r="M118" i="1"/>
  <c r="M123" i="1"/>
  <c r="M127" i="1"/>
  <c r="M133" i="1"/>
  <c r="M142" i="1"/>
  <c r="I153" i="1"/>
  <c r="M155" i="1"/>
  <c r="M159" i="1"/>
  <c r="M148" i="1"/>
  <c r="M10" i="1"/>
  <c r="M13" i="1"/>
  <c r="M17" i="1"/>
  <c r="M21" i="1"/>
  <c r="M25" i="1"/>
  <c r="L32" i="1"/>
  <c r="L30" i="1"/>
  <c r="L40" i="1"/>
  <c r="L45" i="1"/>
  <c r="L55" i="1"/>
  <c r="L59" i="1"/>
  <c r="L63" i="1"/>
  <c r="L67" i="1"/>
  <c r="L72" i="1"/>
  <c r="L81" i="1"/>
  <c r="G85" i="1"/>
  <c r="L86" i="1"/>
  <c r="L91" i="1"/>
  <c r="L99" i="1"/>
  <c r="L109" i="1"/>
  <c r="L117" i="1"/>
  <c r="L122" i="1"/>
  <c r="L126" i="1"/>
  <c r="L132" i="1"/>
  <c r="L134" i="1"/>
  <c r="L141" i="1"/>
  <c r="L158" i="1"/>
  <c r="L147" i="1"/>
  <c r="L149" i="1"/>
  <c r="I7" i="1" l="1"/>
  <c r="M69" i="1"/>
  <c r="L85" i="1"/>
  <c r="M85" i="1"/>
  <c r="L137" i="1"/>
  <c r="L50" i="1"/>
  <c r="L69" i="1"/>
  <c r="L37" i="1"/>
  <c r="G7" i="1"/>
  <c r="L7" i="1" s="1"/>
  <c r="L113" i="1"/>
  <c r="N120" i="1"/>
  <c r="M120" i="1"/>
  <c r="N129" i="1"/>
  <c r="M129" i="1"/>
  <c r="M113" i="1"/>
  <c r="N113" i="1"/>
  <c r="L9" i="1"/>
  <c r="N61" i="1"/>
  <c r="M61" i="1"/>
  <c r="M9" i="1"/>
  <c r="M153" i="1"/>
  <c r="N153" i="1"/>
  <c r="M50" i="1"/>
  <c r="N50" i="1"/>
  <c r="N43" i="1"/>
  <c r="M43" i="1"/>
  <c r="N137" i="1"/>
  <c r="M137" i="1"/>
  <c r="M104" i="1"/>
  <c r="N104" i="1"/>
  <c r="M77" i="1"/>
  <c r="N77" i="1"/>
  <c r="N69" i="1"/>
  <c r="N37" i="1"/>
  <c r="M37" i="1"/>
  <c r="M95" i="1"/>
  <c r="N95" i="1"/>
  <c r="N145" i="1"/>
  <c r="M145" i="1"/>
  <c r="M7" i="1" l="1"/>
  <c r="N7" i="1"/>
</calcChain>
</file>

<file path=xl/sharedStrings.xml><?xml version="1.0" encoding="utf-8"?>
<sst xmlns="http://schemas.openxmlformats.org/spreadsheetml/2006/main" count="176" uniqueCount="170">
  <si>
    <t>A.  POPULATION AND ANNUAL GROWTH RATE FOR THE PHILIPPINES AND ITS REGIONS, PROVINCES, AND HIGHLY URBANIZED CITIES</t>
  </si>
  <si>
    <t>BASED ON THE 2000, 2010, 2015, AND 2020 CENSUSES</t>
  </si>
  <si>
    <t>REGION, PROVINCE, AND HIGHLY URBANIZED CITY</t>
  </si>
  <si>
    <t>TOTAL POPULATION</t>
  </si>
  <si>
    <t>POPULATION GROWTH RATE
(in percent)</t>
  </si>
  <si>
    <t>2000-2010</t>
  </si>
  <si>
    <t>2010-
2015</t>
  </si>
  <si>
    <t>2015-
2020</t>
  </si>
  <si>
    <t>2010-
2020</t>
  </si>
  <si>
    <t>PHILIPPINES</t>
  </si>
  <si>
    <t>a</t>
  </si>
  <si>
    <t>b</t>
  </si>
  <si>
    <t>c</t>
  </si>
  <si>
    <t>d</t>
  </si>
  <si>
    <t>NATIONAL CAPITAL REGION (NCR)</t>
  </si>
  <si>
    <t>CITY OF MANILA</t>
  </si>
  <si>
    <t>CITY OF MANDALUYONG</t>
  </si>
  <si>
    <t>CITY OF MARIKINA</t>
  </si>
  <si>
    <t>CITY OF PASIG</t>
  </si>
  <si>
    <t>QUEZON CITY</t>
  </si>
  <si>
    <t>CITY OF SAN JUAN</t>
  </si>
  <si>
    <t>CITY OF CALOOCAN</t>
  </si>
  <si>
    <t>CITY OF MALABON</t>
  </si>
  <si>
    <t>CITY OF NAVOTAS</t>
  </si>
  <si>
    <t>CITY OF VALENZUELA</t>
  </si>
  <si>
    <t>CITY OF LAS PIÑAS</t>
  </si>
  <si>
    <t>CITY OF MAKATI</t>
  </si>
  <si>
    <t>CITY OF MUNTINLUPA</t>
  </si>
  <si>
    <t>CITY OF PARAÑAQUE</t>
  </si>
  <si>
    <t>PASAY CITY</t>
  </si>
  <si>
    <t>PATEROS</t>
  </si>
  <si>
    <t>TAGUIG CITY</t>
  </si>
  <si>
    <t>CORDILLERA ADMINISTRATIVE REGION (CAR)</t>
  </si>
  <si>
    <t>ABRA</t>
  </si>
  <si>
    <t>APAYAO</t>
  </si>
  <si>
    <t>BENGUET *</t>
  </si>
  <si>
    <t>CITY OF BAGUIO</t>
  </si>
  <si>
    <t>IFUGAO</t>
  </si>
  <si>
    <t>KALINGA</t>
  </si>
  <si>
    <t>MOUNTAIN PROVINCE</t>
  </si>
  <si>
    <t>REGION I (ILOCOS REGION)</t>
  </si>
  <si>
    <t>ILOCOS NORTE</t>
  </si>
  <si>
    <t>ILOCOS SUR</t>
  </si>
  <si>
    <t>LA UNION</t>
  </si>
  <si>
    <t>PANGASINAN</t>
  </si>
  <si>
    <t>REGION II (CAGAYAN VALLEY)</t>
  </si>
  <si>
    <t>BATANES</t>
  </si>
  <si>
    <t>CAGAYAN</t>
  </si>
  <si>
    <t>ISABELA</t>
  </si>
  <si>
    <t>NUEVA VIZCAYA</t>
  </si>
  <si>
    <t>QUIRINO</t>
  </si>
  <si>
    <t>REGION III (CENTRAL LUZON)</t>
  </si>
  <si>
    <t>AURORA</t>
  </si>
  <si>
    <t>BATAAN</t>
  </si>
  <si>
    <t>BULACAN</t>
  </si>
  <si>
    <t>NUEVA ECIJA</t>
  </si>
  <si>
    <t>PAMPANGA *</t>
  </si>
  <si>
    <t>CITY OF ANGELES</t>
  </si>
  <si>
    <t>TARLAC</t>
  </si>
  <si>
    <t>ZAMBALES *</t>
  </si>
  <si>
    <t>CITY OF OLONGAPO</t>
  </si>
  <si>
    <t>REGION IV-A (CALABARZON)</t>
  </si>
  <si>
    <t>BATANGAS</t>
  </si>
  <si>
    <t>CAVITE</t>
  </si>
  <si>
    <t>LAGUNA</t>
  </si>
  <si>
    <t>QUEZON *</t>
  </si>
  <si>
    <t>CITY OF LUCENA</t>
  </si>
  <si>
    <t>RIZAL</t>
  </si>
  <si>
    <t>MIMAROPA REGION</t>
  </si>
  <si>
    <t>MARINDUQUE</t>
  </si>
  <si>
    <t>OCCIDENTAL MINDORO</t>
  </si>
  <si>
    <t>ORIENTAL MINDORO</t>
  </si>
  <si>
    <t>PALAWAN *</t>
  </si>
  <si>
    <t>CITY OF PUERTO PRINCESA</t>
  </si>
  <si>
    <t>ROMBLON</t>
  </si>
  <si>
    <t>REGION V (BICOL REGION)</t>
  </si>
  <si>
    <t>ALBAY</t>
  </si>
  <si>
    <t>CAMARINES NORTE</t>
  </si>
  <si>
    <t>CAMARINES SUR</t>
  </si>
  <si>
    <t>CATANDUANES</t>
  </si>
  <si>
    <t>MASBATE</t>
  </si>
  <si>
    <t>SORSOGON</t>
  </si>
  <si>
    <t>REGION VI (WESTERN VISAYAS)</t>
  </si>
  <si>
    <t>AKLAN</t>
  </si>
  <si>
    <t>ANTIQUE</t>
  </si>
  <si>
    <t>CAPIZ</t>
  </si>
  <si>
    <t>GUIMARAS</t>
  </si>
  <si>
    <r>
      <t xml:space="preserve">ILOILO </t>
    </r>
    <r>
      <rPr>
        <vertAlign val="superscript"/>
        <sz val="10"/>
        <rFont val="Arial"/>
        <family val="2"/>
      </rPr>
      <t>*</t>
    </r>
  </si>
  <si>
    <t>CITY OF ILOILO</t>
  </si>
  <si>
    <r>
      <t xml:space="preserve">NEGROS OCCIDENTAL </t>
    </r>
    <r>
      <rPr>
        <vertAlign val="superscript"/>
        <sz val="10"/>
        <rFont val="Arial"/>
        <family val="2"/>
      </rPr>
      <t>1*</t>
    </r>
  </si>
  <si>
    <t>CITY OF BACOLOD</t>
  </si>
  <si>
    <t>REGION VII (CENTRAL VISAYAS)</t>
  </si>
  <si>
    <t>BOHOL</t>
  </si>
  <si>
    <r>
      <t xml:space="preserve">CEBU </t>
    </r>
    <r>
      <rPr>
        <vertAlign val="superscript"/>
        <sz val="10"/>
        <rFont val="Arial"/>
        <family val="2"/>
      </rPr>
      <t>*</t>
    </r>
  </si>
  <si>
    <t>CITY OF CEBU</t>
  </si>
  <si>
    <t>CITY OF LAPU-LAPU (OPON)</t>
  </si>
  <si>
    <t>CITY OF MANDAUE</t>
  </si>
  <si>
    <r>
      <t xml:space="preserve">NEGROS ORIENTAL </t>
    </r>
    <r>
      <rPr>
        <vertAlign val="superscript"/>
        <sz val="10"/>
        <rFont val="Arial"/>
        <family val="2"/>
      </rPr>
      <t>1</t>
    </r>
  </si>
  <si>
    <t>SIQUIJOR</t>
  </si>
  <si>
    <t>REGION VIII (EASTERN VISAYAS)</t>
  </si>
  <si>
    <t>BILIRAN</t>
  </si>
  <si>
    <t>EASTERN SAMAR</t>
  </si>
  <si>
    <r>
      <t xml:space="preserve">LEYTE </t>
    </r>
    <r>
      <rPr>
        <vertAlign val="superscript"/>
        <sz val="10"/>
        <rFont val="Arial"/>
        <family val="2"/>
      </rPr>
      <t>*</t>
    </r>
  </si>
  <si>
    <t>CITY OF TACLOBAN</t>
  </si>
  <si>
    <t>NORTHERN SAMAR</t>
  </si>
  <si>
    <t>SAMAR (WESTERN SAMAR)</t>
  </si>
  <si>
    <t>SOUTHERN LEYTE</t>
  </si>
  <si>
    <t>REGION IX (ZAMBOANGA PENINSULA)</t>
  </si>
  <si>
    <t>ZAMBOANGA DEL NORTE</t>
  </si>
  <si>
    <r>
      <t xml:space="preserve">ZAMBOANGA DEL SUR </t>
    </r>
    <r>
      <rPr>
        <vertAlign val="superscript"/>
        <sz val="10"/>
        <rFont val="Arial"/>
        <family val="2"/>
      </rPr>
      <t>*</t>
    </r>
  </si>
  <si>
    <t>CITY OF ZAMBOANGA</t>
  </si>
  <si>
    <t>ZAMBOANGA SIBUGAY</t>
  </si>
  <si>
    <t>CITY OF ISABELA</t>
  </si>
  <si>
    <t>REGION X (NORTHERN MINDANAO)</t>
  </si>
  <si>
    <t>BUKIDNON</t>
  </si>
  <si>
    <t>CAMIGUIN</t>
  </si>
  <si>
    <r>
      <t xml:space="preserve">LANAO DEL NORTE </t>
    </r>
    <r>
      <rPr>
        <vertAlign val="superscript"/>
        <sz val="10"/>
        <rFont val="Arial"/>
        <family val="2"/>
      </rPr>
      <t>*</t>
    </r>
  </si>
  <si>
    <t>CITY OF ILIGAN</t>
  </si>
  <si>
    <t>MISAMIS OCCIDENTAL</t>
  </si>
  <si>
    <r>
      <t xml:space="preserve">MISAMIS ORIENTAL </t>
    </r>
    <r>
      <rPr>
        <vertAlign val="superscript"/>
        <sz val="10"/>
        <rFont val="Arial"/>
        <family val="2"/>
      </rPr>
      <t>*</t>
    </r>
  </si>
  <si>
    <t>CITY OF CAGAYAN DE ORO</t>
  </si>
  <si>
    <t>REGION XI (DAVAO REGION)</t>
  </si>
  <si>
    <r>
      <t xml:space="preserve">DAVAO DE ORO (COMPOSTELA VALLEY) </t>
    </r>
    <r>
      <rPr>
        <vertAlign val="superscript"/>
        <sz val="10"/>
        <rFont val="Arial"/>
        <family val="2"/>
      </rPr>
      <t>2</t>
    </r>
  </si>
  <si>
    <t>DAVAO DEL NORTE</t>
  </si>
  <si>
    <r>
      <t xml:space="preserve">DAVAO DEL SUR </t>
    </r>
    <r>
      <rPr>
        <vertAlign val="superscript"/>
        <sz val="10"/>
        <rFont val="Arial"/>
        <family val="2"/>
      </rPr>
      <t>*</t>
    </r>
  </si>
  <si>
    <t>CITY OF DAVAO</t>
  </si>
  <si>
    <t>DAVAO OCCIDENTAL</t>
  </si>
  <si>
    <t>DAVAO ORIENTAL</t>
  </si>
  <si>
    <t>REGION XII (SOCCSKSARGEN)</t>
  </si>
  <si>
    <t>COTABATO (NORTH COTABATO)</t>
  </si>
  <si>
    <t>SARANGANI</t>
  </si>
  <si>
    <r>
      <t xml:space="preserve">SOUTH COTABATO </t>
    </r>
    <r>
      <rPr>
        <vertAlign val="superscript"/>
        <sz val="10"/>
        <rFont val="Arial"/>
        <family val="2"/>
      </rPr>
      <t>*</t>
    </r>
  </si>
  <si>
    <t>CITY OF GENERAL SANTOS (DADIANGAS)</t>
  </si>
  <si>
    <t>SULTAN KUDARAT</t>
  </si>
  <si>
    <t>CITY OF COTABATO</t>
  </si>
  <si>
    <t>REGION XIII (Caraga)</t>
  </si>
  <si>
    <r>
      <t xml:space="preserve">AGUSAN DEL NORTE </t>
    </r>
    <r>
      <rPr>
        <vertAlign val="superscript"/>
        <sz val="10"/>
        <rFont val="Arial"/>
        <family val="2"/>
      </rPr>
      <t>*</t>
    </r>
  </si>
  <si>
    <t>CITY OF BUTUAN</t>
  </si>
  <si>
    <t>AGUSAN DEL SUR</t>
  </si>
  <si>
    <t>DINAGAT ISLANDS</t>
  </si>
  <si>
    <t>SURIGAO DEL NORTE</t>
  </si>
  <si>
    <t>SURIGAO DEL SUR</t>
  </si>
  <si>
    <t>BANGSAMORO AUTONOMOUS REGION</t>
  </si>
  <si>
    <r>
      <t xml:space="preserve">IN MUSLIM MINDANAO (BARMM) </t>
    </r>
    <r>
      <rPr>
        <b/>
        <vertAlign val="superscript"/>
        <sz val="10"/>
        <rFont val="Arial"/>
        <family val="2"/>
      </rPr>
      <t>3</t>
    </r>
  </si>
  <si>
    <t>BASILAN (excluding CITY OF ISABELA)</t>
  </si>
  <si>
    <t>LANAO DEL SUR</t>
  </si>
  <si>
    <t>MAGUINDANAO (excluding CITY OF COTABATO)</t>
  </si>
  <si>
    <t>SULU</t>
  </si>
  <si>
    <t>TAWI-TAWI</t>
  </si>
  <si>
    <t>Notes:</t>
  </si>
  <si>
    <t>*</t>
  </si>
  <si>
    <t>Population counts for the provinces exclude the counts of Highly Urbanized Cities.</t>
  </si>
  <si>
    <t>Population counts for the regions do not add up to the national total.  Includes 18,989 persons residing in the areas disputed by the City of Pasig</t>
  </si>
  <si>
    <t>(National Capital Region) and the province of Rizal (Region IV-A); and 2,851 Filipinos in Philippine embassies,</t>
  </si>
  <si>
    <t>consulates and missions abroad.</t>
  </si>
  <si>
    <t>Population counts for the regions do not add up to the national total.  Includes 2,739 Filipinos in Philippine Embassies, Consulates</t>
  </si>
  <si>
    <t>and Mission Abroad.</t>
  </si>
  <si>
    <t>Population counts for the regions do not add up to the national total.  Includes 2,134 Filipinos in Philippine Embassies, Consulates</t>
  </si>
  <si>
    <t>Population counts for the regions do not add up to the national total.  Includes 2,098 Filipinos in Philippine Embassies, Consulates</t>
  </si>
  <si>
    <t xml:space="preserve">The Negros Island Region (NIR) was abolished through Executive Order No. 38 </t>
  </si>
  <si>
    <t>“Revoking Executive Order No. 183 (s. 2015) which Created a Negros Island Region and for Other Purposes”,</t>
  </si>
  <si>
    <t xml:space="preserve"> signed by President Rodrigo Roa Duterte on 07 August 2017. The abolition of NIR reverted the provinces, cities, municipalities, and barangays </t>
  </si>
  <si>
    <t>of Negros Occidental and City of Bacolod to Region VI (Western Visayas) and Negros Oriental to Region VII (Central Visayas).</t>
  </si>
  <si>
    <t>Renamed province from Compostela Valley under Republic Act No. 11297, dated April 17, 2019; ratified on December 7, 2019</t>
  </si>
  <si>
    <t>Renamed region from ARMM under Republic Act No.11054, dated July 27, 2018; ratified on January 25, 2019.</t>
  </si>
  <si>
    <t>Sources:</t>
  </si>
  <si>
    <r>
      <t xml:space="preserve">Philippine Statistics Authority, </t>
    </r>
    <r>
      <rPr>
        <i/>
        <sz val="10"/>
        <color theme="1"/>
        <rFont val="Arial"/>
        <family val="2"/>
      </rPr>
      <t>2000 Census of Population and Housing</t>
    </r>
  </si>
  <si>
    <r>
      <t xml:space="preserve">Philippine Statistics Authority, </t>
    </r>
    <r>
      <rPr>
        <i/>
        <sz val="10"/>
        <color theme="1"/>
        <rFont val="Arial"/>
        <family val="2"/>
      </rPr>
      <t>2010 Census of Population and Housing</t>
    </r>
  </si>
  <si>
    <r>
      <t xml:space="preserve">Philippine Statistics Authority, </t>
    </r>
    <r>
      <rPr>
        <i/>
        <sz val="10"/>
        <color theme="1"/>
        <rFont val="Arial"/>
        <family val="2"/>
      </rPr>
      <t>2015 Census of Population</t>
    </r>
  </si>
  <si>
    <r>
      <t xml:space="preserve">Philippine Statistics Authority, </t>
    </r>
    <r>
      <rPr>
        <i/>
        <sz val="10"/>
        <color theme="1"/>
        <rFont val="Arial"/>
        <family val="2"/>
      </rPr>
      <t>2020 Census of Population and Housing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</si>
</sst>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57">
    <xf numFmtId="0" fontId="0" fillId="0" borderId="0" xfId="0"/>
    <xf numFmtId="0" fontId="4" fillId="0" borderId="0" xfId="0" applyFont="1"/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3" fontId="8" fillId="0" borderId="0" xfId="0" applyNumberFormat="1" applyFont="1"/>
    <xf numFmtId="15" fontId="8" fillId="0" borderId="0" xfId="0" applyNumberFormat="1" applyFont="1" applyAlignment="1">
      <alignment horizontal="center" vertical="center" wrapText="1"/>
    </xf>
    <xf numFmtId="3" fontId="8" fillId="0" borderId="0" xfId="0" applyNumberFormat="1" applyFont="1" applyFill="1"/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/>
    <xf numFmtId="4" fontId="8" fillId="0" borderId="0" xfId="0" applyNumberFormat="1" applyFont="1" applyAlignment="1">
      <alignment horizontal="right"/>
    </xf>
    <xf numFmtId="3" fontId="4" fillId="0" borderId="0" xfId="0" applyNumberFormat="1" applyFont="1"/>
    <xf numFmtId="0" fontId="5" fillId="0" borderId="0" xfId="0" applyFont="1"/>
    <xf numFmtId="3" fontId="4" fillId="0" borderId="0" xfId="0" applyNumberFormat="1" applyFont="1" applyFill="1"/>
    <xf numFmtId="4" fontId="4" fillId="0" borderId="0" xfId="0" applyNumberFormat="1" applyFont="1" applyAlignment="1">
      <alignment horizontal="right"/>
    </xf>
    <xf numFmtId="0" fontId="8" fillId="0" borderId="0" xfId="0" applyFont="1"/>
    <xf numFmtId="3" fontId="4" fillId="0" borderId="0" xfId="0" applyNumberFormat="1" applyFont="1" applyFill="1" applyBorder="1"/>
    <xf numFmtId="4" fontId="4" fillId="0" borderId="0" xfId="0" applyNumberFormat="1" applyFont="1" applyBorder="1" applyAlignment="1">
      <alignment horizontal="right"/>
    </xf>
    <xf numFmtId="0" fontId="4" fillId="0" borderId="3" xfId="0" applyFont="1" applyBorder="1"/>
    <xf numFmtId="0" fontId="4" fillId="0" borderId="3" xfId="0" applyFont="1" applyFill="1" applyBorder="1"/>
    <xf numFmtId="0" fontId="5" fillId="0" borderId="0" xfId="0" applyFont="1" applyAlignment="1">
      <alignment vertical="center"/>
    </xf>
    <xf numFmtId="0" fontId="4" fillId="0" borderId="0" xfId="0" applyFont="1" applyFill="1"/>
    <xf numFmtId="0" fontId="10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4" fillId="0" borderId="0" xfId="0" applyFont="1" applyFill="1" applyAlignment="1">
      <alignment vertical="center"/>
    </xf>
    <xf numFmtId="4" fontId="4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8" fillId="0" borderId="0" xfId="0" applyFont="1" applyAlignment="1">
      <alignment horizontal="left" indent="1"/>
    </xf>
    <xf numFmtId="2" fontId="4" fillId="0" borderId="0" xfId="0" applyNumberFormat="1" applyFont="1"/>
    <xf numFmtId="0" fontId="10" fillId="0" borderId="0" xfId="3" applyFont="1"/>
    <xf numFmtId="0" fontId="11" fillId="0" borderId="0" xfId="0" applyFont="1" applyFill="1" applyAlignment="1">
      <alignment vertical="center"/>
    </xf>
    <xf numFmtId="0" fontId="11" fillId="0" borderId="0" xfId="0" applyFont="1" applyAlignment="1"/>
    <xf numFmtId="0" fontId="11" fillId="0" borderId="0" xfId="0" applyFont="1" applyFill="1" applyAlignment="1"/>
    <xf numFmtId="0" fontId="11" fillId="0" borderId="0" xfId="3" applyFont="1" applyAlignment="1">
      <alignment horizontal="left" vertical="center"/>
    </xf>
    <xf numFmtId="0" fontId="12" fillId="0" borderId="0" xfId="0" applyFont="1" applyAlignment="1">
      <alignment vertical="center"/>
    </xf>
    <xf numFmtId="3" fontId="8" fillId="0" borderId="0" xfId="2" applyNumberFormat="1" applyFont="1"/>
    <xf numFmtId="0" fontId="5" fillId="0" borderId="0" xfId="2" applyFont="1"/>
    <xf numFmtId="3" fontId="4" fillId="0" borderId="0" xfId="2" applyNumberFormat="1" applyFont="1"/>
    <xf numFmtId="0" fontId="4" fillId="0" borderId="0" xfId="2" applyFont="1"/>
    <xf numFmtId="4" fontId="8" fillId="0" borderId="0" xfId="2" applyNumberFormat="1" applyFont="1" applyAlignment="1">
      <alignment horizontal="right"/>
    </xf>
    <xf numFmtId="4" fontId="4" fillId="0" borderId="0" xfId="2" applyNumberFormat="1" applyFont="1" applyAlignment="1">
      <alignment horizontal="right"/>
    </xf>
    <xf numFmtId="0" fontId="11" fillId="0" borderId="0" xfId="0" applyFont="1"/>
    <xf numFmtId="15" fontId="8" fillId="0" borderId="9" xfId="0" applyNumberFormat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top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 wrapText="1"/>
    </xf>
    <xf numFmtId="15" fontId="8" fillId="0" borderId="9" xfId="0" applyNumberFormat="1" applyFont="1" applyBorder="1" applyAlignment="1">
      <alignment horizontal="center" vertical="center" wrapText="1"/>
    </xf>
    <xf numFmtId="15" fontId="8" fillId="0" borderId="7" xfId="0" applyNumberFormat="1" applyFont="1" applyFill="1" applyBorder="1" applyAlignment="1">
      <alignment horizontal="center" vertical="center" wrapText="1"/>
    </xf>
    <xf numFmtId="15" fontId="8" fillId="0" borderId="9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 2" xfId="3" xr:uid="{00000000-0005-0000-0000-000001000000}"/>
    <cellStyle name="Normal 3" xfId="2" xr:uid="{00000000-0005-0000-0000-000002000000}"/>
    <cellStyle name="Normal_NCR-CAR-ARMM-Caraga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8"/>
  <sheetViews>
    <sheetView tabSelected="1" view="pageBreakPreview" zoomScale="85" zoomScaleNormal="85" zoomScaleSheetLayoutView="85" workbookViewId="0">
      <selection activeCell="E12" sqref="E12"/>
    </sheetView>
  </sheetViews>
  <sheetFormatPr defaultColWidth="9.140625" defaultRowHeight="13.15"/>
  <cols>
    <col min="1" max="1" width="2.7109375" style="1" customWidth="1"/>
    <col min="2" max="2" width="38.42578125" style="1" customWidth="1"/>
    <col min="3" max="3" width="11.28515625" style="1" customWidth="1"/>
    <col min="4" max="4" width="2.28515625" style="1" customWidth="1"/>
    <col min="5" max="5" width="10.28515625" style="1" bestFit="1" customWidth="1"/>
    <col min="6" max="6" width="2.42578125" style="1" customWidth="1"/>
    <col min="7" max="7" width="11.28515625" style="1" bestFit="1" customWidth="1"/>
    <col min="8" max="8" width="2.42578125" style="1" customWidth="1"/>
    <col min="9" max="9" width="11.28515625" style="22" bestFit="1" customWidth="1"/>
    <col min="10" max="10" width="2.42578125" style="1" customWidth="1"/>
    <col min="11" max="13" width="7" style="1" customWidth="1"/>
    <col min="14" max="14" width="5.85546875" style="1" bestFit="1" customWidth="1"/>
    <col min="15" max="15" width="9.140625" style="1"/>
    <col min="16" max="16" width="9.85546875" style="1" bestFit="1" customWidth="1"/>
    <col min="17" max="16384" width="9.140625" style="1"/>
  </cols>
  <sheetData>
    <row r="1" spans="1:17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7" ht="12.75" customHeight="1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4" spans="1:17" ht="25.5" customHeight="1">
      <c r="A4" s="46" t="s">
        <v>2</v>
      </c>
      <c r="B4" s="47"/>
      <c r="C4" s="50" t="s">
        <v>3</v>
      </c>
      <c r="D4" s="51"/>
      <c r="E4" s="51"/>
      <c r="F4" s="51"/>
      <c r="G4" s="51"/>
      <c r="H4" s="51"/>
      <c r="I4" s="51"/>
      <c r="J4" s="2"/>
      <c r="K4" s="50" t="s">
        <v>4</v>
      </c>
      <c r="L4" s="51"/>
      <c r="M4" s="51"/>
      <c r="N4" s="52"/>
    </row>
    <row r="5" spans="1:17" ht="40.5" customHeight="1">
      <c r="A5" s="48"/>
      <c r="B5" s="49"/>
      <c r="C5" s="53">
        <v>36647</v>
      </c>
      <c r="D5" s="54"/>
      <c r="E5" s="53">
        <v>40299</v>
      </c>
      <c r="F5" s="54"/>
      <c r="G5" s="53">
        <v>42217</v>
      </c>
      <c r="H5" s="54"/>
      <c r="I5" s="55">
        <v>43952</v>
      </c>
      <c r="J5" s="56"/>
      <c r="K5" s="44" t="s">
        <v>5</v>
      </c>
      <c r="L5" s="3" t="s">
        <v>6</v>
      </c>
      <c r="M5" s="3" t="s">
        <v>7</v>
      </c>
      <c r="N5" s="3" t="s">
        <v>8</v>
      </c>
    </row>
    <row r="6" spans="1:17">
      <c r="A6" s="4"/>
      <c r="B6" s="4"/>
      <c r="C6" s="4"/>
      <c r="D6" s="4"/>
      <c r="E6" s="5"/>
      <c r="F6" s="4"/>
      <c r="G6" s="5"/>
      <c r="H6" s="6"/>
      <c r="I6" s="7"/>
      <c r="J6" s="6"/>
      <c r="K6" s="6"/>
      <c r="L6" s="8"/>
      <c r="M6" s="8"/>
    </row>
    <row r="7" spans="1:17" ht="15.6">
      <c r="A7" s="9" t="s">
        <v>9</v>
      </c>
      <c r="B7" s="9"/>
      <c r="C7" s="37">
        <f>SUM(C9,C28,C37,C43,C50,C61,C69,C77,C85,C95,C104,C113,C120,C129,C137,C153,C145)+18989+2851</f>
        <v>76506928</v>
      </c>
      <c r="D7" s="10" t="s">
        <v>10</v>
      </c>
      <c r="E7" s="7">
        <f>SUM(E9,E28,E37,E43,E50,E61,E69,E77,E85,E95,E104,E113,E120,E129,E137,E153,E145)+2739</f>
        <v>92337852</v>
      </c>
      <c r="F7" s="10" t="s">
        <v>11</v>
      </c>
      <c r="G7" s="7">
        <f>SUM(G9,G28,G37,G43,G50,G61,G69,G77,G85,G95,G104,G113,G120,G129,G137,G153,G145)+2134</f>
        <v>100981437</v>
      </c>
      <c r="H7" s="10" t="s">
        <v>12</v>
      </c>
      <c r="I7" s="7">
        <f>SUM(I9,I28,I37,I43,I50,I61,I69,I77,I85,I95,I104,I113,I120,I129,I137,I153,I145)+2098</f>
        <v>109035343</v>
      </c>
      <c r="J7" s="10" t="s">
        <v>13</v>
      </c>
      <c r="K7" s="41">
        <f>(((E7/C7)^(1/(($E$5-$C$5)/365))-1)*100)</f>
        <v>1.8974761367740012</v>
      </c>
      <c r="L7" s="11">
        <f>(((G7/E7)^(1/(($G$5-$E$5)/365))-1)*100)</f>
        <v>1.7174560007523265</v>
      </c>
      <c r="M7" s="11">
        <f>(((I7/G7)^(1/(($I$5-$G$5)/365))-1)*100)</f>
        <v>1.6274180775570191</v>
      </c>
      <c r="N7" s="11">
        <f>(((I7/E7)^(1/(($I$5-$E$5)/365))-1)*100)</f>
        <v>1.6746823586694548</v>
      </c>
      <c r="P7" s="12"/>
    </row>
    <row r="8" spans="1:17">
      <c r="A8" s="13"/>
      <c r="B8" s="13"/>
      <c r="C8" s="38"/>
      <c r="D8" s="13"/>
      <c r="E8" s="13"/>
      <c r="F8" s="13"/>
      <c r="G8" s="12"/>
      <c r="I8" s="14"/>
      <c r="K8" s="42"/>
      <c r="L8" s="15"/>
      <c r="M8" s="15"/>
    </row>
    <row r="9" spans="1:17" s="16" customFormat="1">
      <c r="A9" s="16" t="s">
        <v>14</v>
      </c>
      <c r="C9" s="37">
        <f>SUM(C10:C26)</f>
        <v>9932560</v>
      </c>
      <c r="E9" s="7">
        <f>SUM(E10:E26)</f>
        <v>11855975</v>
      </c>
      <c r="F9" s="5"/>
      <c r="G9" s="7">
        <f>SUM(G10:G26)</f>
        <v>12877253</v>
      </c>
      <c r="H9" s="5"/>
      <c r="I9" s="7">
        <f>SUM(I10:I26)</f>
        <v>13484462</v>
      </c>
      <c r="J9" s="5"/>
      <c r="K9" s="41">
        <f t="shared" ref="K9:K26" si="0">(((E9/C9)^(1/(($E$5-$C$5)/365))-1)*100)</f>
        <v>1.7849101691381319</v>
      </c>
      <c r="L9" s="11">
        <f>(((G9/E9)^(1/(($G$5-$E$5)/365))-1)*100)</f>
        <v>1.584905989178198</v>
      </c>
      <c r="M9" s="11">
        <f>(((I9/G9)^(1/(($I$5-$G$5)/365))-1)*100)</f>
        <v>0.97402764597043223</v>
      </c>
      <c r="N9" s="11">
        <f>(((I9/E9)^(1/(($I$5-$E$5)/365))-1)*100)</f>
        <v>1.2943085998912141</v>
      </c>
      <c r="P9" s="5"/>
      <c r="Q9" s="1"/>
    </row>
    <row r="10" spans="1:17">
      <c r="A10" s="1" t="s">
        <v>15</v>
      </c>
      <c r="C10" s="39">
        <v>1581082</v>
      </c>
      <c r="E10" s="17">
        <v>1652171</v>
      </c>
      <c r="F10" s="12"/>
      <c r="G10" s="17">
        <v>1780148</v>
      </c>
      <c r="H10" s="12"/>
      <c r="I10" s="17">
        <v>1846513</v>
      </c>
      <c r="J10" s="12"/>
      <c r="K10" s="42">
        <f t="shared" si="0"/>
        <v>0.4405342316080807</v>
      </c>
      <c r="L10" s="18">
        <f>(((G10/E10)^(1/(($G$5-$E$5)/365))-1)*100)</f>
        <v>1.4299029742834701</v>
      </c>
      <c r="M10" s="18">
        <f>(((I10/G10)^(1/(($I$5-$G$5)/365))-1)*100)</f>
        <v>0.77299584335430715</v>
      </c>
      <c r="N10" s="18">
        <f t="shared" ref="N10:N26" si="1">(((I10/E10)^(1/(($I$5-$E$5)/365))-1)*100)</f>
        <v>1.1173713333074486</v>
      </c>
    </row>
    <row r="11" spans="1:17">
      <c r="A11" s="1" t="s">
        <v>16</v>
      </c>
      <c r="C11" s="39">
        <v>278474</v>
      </c>
      <c r="E11" s="17">
        <v>328699</v>
      </c>
      <c r="F11" s="12"/>
      <c r="G11" s="17">
        <v>386276</v>
      </c>
      <c r="H11" s="12"/>
      <c r="I11" s="17">
        <v>425758</v>
      </c>
      <c r="J11" s="12"/>
      <c r="K11" s="42">
        <f t="shared" si="0"/>
        <v>1.6710781995184387</v>
      </c>
      <c r="L11" s="18">
        <f t="shared" ref="L11:L26" si="2">(((G11/E11)^(1/(($G$5-$E$5)/365))-1)*100)</f>
        <v>3.1193277282283383</v>
      </c>
      <c r="M11" s="18">
        <f t="shared" ref="M11:M26" si="3">(((I11/G11)^(1/(($I$5-$G$5)/365))-1)*100)</f>
        <v>2.0684461800717813</v>
      </c>
      <c r="N11" s="18">
        <f t="shared" si="1"/>
        <v>2.6188670510684409</v>
      </c>
    </row>
    <row r="12" spans="1:17">
      <c r="A12" s="1" t="s">
        <v>17</v>
      </c>
      <c r="C12" s="39">
        <v>391170</v>
      </c>
      <c r="E12" s="17">
        <v>424150</v>
      </c>
      <c r="F12" s="12"/>
      <c r="G12" s="17">
        <v>450741</v>
      </c>
      <c r="H12" s="12"/>
      <c r="I12" s="17">
        <v>456059</v>
      </c>
      <c r="J12" s="12"/>
      <c r="K12" s="42">
        <f t="shared" si="0"/>
        <v>0.81228718591412896</v>
      </c>
      <c r="L12" s="18">
        <f t="shared" si="2"/>
        <v>1.1638684556176004</v>
      </c>
      <c r="M12" s="18">
        <f t="shared" si="3"/>
        <v>0.24705924644161659</v>
      </c>
      <c r="N12" s="18">
        <f t="shared" si="1"/>
        <v>0.72738722184886306</v>
      </c>
    </row>
    <row r="13" spans="1:17">
      <c r="A13" s="1" t="s">
        <v>18</v>
      </c>
      <c r="C13" s="39">
        <v>505058</v>
      </c>
      <c r="E13" s="17">
        <v>669773</v>
      </c>
      <c r="F13" s="12"/>
      <c r="G13" s="17">
        <v>755300</v>
      </c>
      <c r="H13" s="12"/>
      <c r="I13" s="17">
        <v>803159</v>
      </c>
      <c r="J13" s="12"/>
      <c r="K13" s="42">
        <f t="shared" si="0"/>
        <v>2.8612800995184706</v>
      </c>
      <c r="L13" s="18">
        <f t="shared" si="2"/>
        <v>2.3133333049500049</v>
      </c>
      <c r="M13" s="18">
        <f t="shared" si="3"/>
        <v>1.3008817835238773</v>
      </c>
      <c r="N13" s="18">
        <f t="shared" si="1"/>
        <v>1.831211802379884</v>
      </c>
    </row>
    <row r="14" spans="1:17">
      <c r="A14" s="1" t="s">
        <v>19</v>
      </c>
      <c r="C14" s="39">
        <v>2173831</v>
      </c>
      <c r="E14" s="17">
        <v>2761720</v>
      </c>
      <c r="F14" s="12"/>
      <c r="G14" s="17">
        <v>2936116</v>
      </c>
      <c r="H14" s="12"/>
      <c r="I14" s="17">
        <v>2960048</v>
      </c>
      <c r="J14" s="12"/>
      <c r="K14" s="42">
        <f t="shared" si="0"/>
        <v>2.4211608247043159</v>
      </c>
      <c r="L14" s="18">
        <f t="shared" si="2"/>
        <v>1.1721126998782916</v>
      </c>
      <c r="M14" s="18">
        <f t="shared" si="3"/>
        <v>0.17092520153929591</v>
      </c>
      <c r="N14" s="18">
        <f t="shared" si="1"/>
        <v>0.69535500088702129</v>
      </c>
    </row>
    <row r="15" spans="1:17">
      <c r="A15" s="1" t="s">
        <v>20</v>
      </c>
      <c r="C15" s="39">
        <v>117680</v>
      </c>
      <c r="E15" s="17">
        <v>121430</v>
      </c>
      <c r="F15" s="12"/>
      <c r="G15" s="17">
        <v>122180</v>
      </c>
      <c r="H15" s="12"/>
      <c r="I15" s="17">
        <v>126347</v>
      </c>
      <c r="J15" s="12"/>
      <c r="K15" s="42">
        <f t="shared" si="0"/>
        <v>0.31400907639884679</v>
      </c>
      <c r="L15" s="18">
        <f t="shared" si="2"/>
        <v>0.11724551865739397</v>
      </c>
      <c r="M15" s="18">
        <f t="shared" si="3"/>
        <v>0.70802230644870789</v>
      </c>
      <c r="N15" s="18">
        <f t="shared" si="1"/>
        <v>0.39740282321030218</v>
      </c>
    </row>
    <row r="16" spans="1:17">
      <c r="A16" s="1" t="s">
        <v>21</v>
      </c>
      <c r="C16" s="39">
        <v>1177604</v>
      </c>
      <c r="E16" s="17">
        <v>1489040</v>
      </c>
      <c r="F16" s="12"/>
      <c r="G16" s="17">
        <v>1583978</v>
      </c>
      <c r="H16" s="12"/>
      <c r="I16" s="17">
        <v>1661584</v>
      </c>
      <c r="J16" s="12"/>
      <c r="K16" s="42">
        <f t="shared" si="0"/>
        <v>2.3729288174340724</v>
      </c>
      <c r="L16" s="18">
        <f t="shared" si="2"/>
        <v>1.1831616514016652</v>
      </c>
      <c r="M16" s="18">
        <f t="shared" si="3"/>
        <v>1.0113429844181177</v>
      </c>
      <c r="N16" s="18">
        <f t="shared" si="1"/>
        <v>1.101519605227419</v>
      </c>
    </row>
    <row r="17" spans="1:14">
      <c r="A17" s="1" t="s">
        <v>22</v>
      </c>
      <c r="C17" s="39">
        <v>338855</v>
      </c>
      <c r="E17" s="17">
        <v>353337</v>
      </c>
      <c r="F17" s="12"/>
      <c r="G17" s="17">
        <v>365525</v>
      </c>
      <c r="H17" s="12"/>
      <c r="I17" s="17">
        <v>380522</v>
      </c>
      <c r="J17" s="12"/>
      <c r="K17" s="42">
        <f t="shared" si="0"/>
        <v>0.41914666811493362</v>
      </c>
      <c r="L17" s="18">
        <f t="shared" si="2"/>
        <v>0.6474480578630093</v>
      </c>
      <c r="M17" s="18">
        <f t="shared" si="3"/>
        <v>0.84948993977311815</v>
      </c>
      <c r="N17" s="18">
        <f t="shared" si="1"/>
        <v>0.74335775364779977</v>
      </c>
    </row>
    <row r="18" spans="1:14">
      <c r="A18" s="1" t="s">
        <v>23</v>
      </c>
      <c r="C18" s="39">
        <v>230403</v>
      </c>
      <c r="E18" s="17">
        <v>249131</v>
      </c>
      <c r="F18" s="12"/>
      <c r="G18" s="17">
        <v>249463</v>
      </c>
      <c r="H18" s="12"/>
      <c r="I18" s="17">
        <v>247543</v>
      </c>
      <c r="J18" s="12"/>
      <c r="K18" s="42">
        <f t="shared" si="0"/>
        <v>0.78411939062701386</v>
      </c>
      <c r="L18" s="18">
        <f t="shared" si="2"/>
        <v>2.5346639670953408E-2</v>
      </c>
      <c r="M18" s="18">
        <f t="shared" si="3"/>
        <v>-0.16240979986245074</v>
      </c>
      <c r="N18" s="18">
        <f t="shared" si="1"/>
        <v>-6.3872660336738996E-2</v>
      </c>
    </row>
    <row r="19" spans="1:14">
      <c r="A19" s="1" t="s">
        <v>24</v>
      </c>
      <c r="C19" s="39">
        <v>485433</v>
      </c>
      <c r="E19" s="17">
        <v>575356</v>
      </c>
      <c r="F19" s="12"/>
      <c r="G19" s="17">
        <v>620422</v>
      </c>
      <c r="H19" s="12"/>
      <c r="I19" s="17">
        <v>714978</v>
      </c>
      <c r="J19" s="12"/>
      <c r="K19" s="42">
        <f t="shared" si="0"/>
        <v>1.7130536442392597</v>
      </c>
      <c r="L19" s="18">
        <f t="shared" si="2"/>
        <v>1.4454345619131947</v>
      </c>
      <c r="M19" s="18">
        <f t="shared" si="3"/>
        <v>3.0291774596848287</v>
      </c>
      <c r="N19" s="18">
        <f t="shared" si="1"/>
        <v>2.1945779230087892</v>
      </c>
    </row>
    <row r="20" spans="1:14">
      <c r="A20" s="1" t="s">
        <v>25</v>
      </c>
      <c r="C20" s="39">
        <v>472780</v>
      </c>
      <c r="E20" s="17">
        <v>552573</v>
      </c>
      <c r="F20" s="12"/>
      <c r="G20" s="17">
        <v>588894</v>
      </c>
      <c r="H20" s="12"/>
      <c r="I20" s="17">
        <v>606293</v>
      </c>
      <c r="J20" s="12"/>
      <c r="K20" s="42">
        <f t="shared" si="0"/>
        <v>1.5709108788380721</v>
      </c>
      <c r="L20" s="18">
        <f t="shared" si="2"/>
        <v>1.2188455505968143</v>
      </c>
      <c r="M20" s="18">
        <f t="shared" si="3"/>
        <v>0.61443126644065149</v>
      </c>
      <c r="N20" s="18">
        <f t="shared" si="1"/>
        <v>0.93132633457897462</v>
      </c>
    </row>
    <row r="21" spans="1:14">
      <c r="A21" s="1" t="s">
        <v>26</v>
      </c>
      <c r="C21" s="39">
        <v>471379</v>
      </c>
      <c r="E21" s="17">
        <v>529039</v>
      </c>
      <c r="F21" s="12"/>
      <c r="G21" s="17">
        <v>582602</v>
      </c>
      <c r="H21" s="12"/>
      <c r="I21" s="17">
        <v>629616</v>
      </c>
      <c r="J21" s="12"/>
      <c r="K21" s="42">
        <f t="shared" si="0"/>
        <v>1.1600420377209764</v>
      </c>
      <c r="L21" s="18">
        <f t="shared" si="2"/>
        <v>1.8522622013960044</v>
      </c>
      <c r="M21" s="18">
        <f t="shared" si="3"/>
        <v>1.646030130174525</v>
      </c>
      <c r="N21" s="18">
        <f t="shared" si="1"/>
        <v>1.7542597268729532</v>
      </c>
    </row>
    <row r="22" spans="1:14">
      <c r="A22" s="1" t="s">
        <v>27</v>
      </c>
      <c r="C22" s="39">
        <v>379310</v>
      </c>
      <c r="E22" s="17">
        <v>459941</v>
      </c>
      <c r="F22" s="12"/>
      <c r="G22" s="17">
        <v>504509</v>
      </c>
      <c r="H22" s="12"/>
      <c r="I22" s="17">
        <v>543445</v>
      </c>
      <c r="J22" s="12"/>
      <c r="K22" s="42">
        <f t="shared" si="0"/>
        <v>1.9450631074493074</v>
      </c>
      <c r="L22" s="18">
        <f t="shared" si="2"/>
        <v>1.7756388237063492</v>
      </c>
      <c r="M22" s="18">
        <f t="shared" si="3"/>
        <v>1.5762787803685896</v>
      </c>
      <c r="N22" s="18">
        <f t="shared" si="1"/>
        <v>1.6809036138097255</v>
      </c>
    </row>
    <row r="23" spans="1:14">
      <c r="A23" s="1" t="s">
        <v>28</v>
      </c>
      <c r="C23" s="39">
        <v>449811</v>
      </c>
      <c r="E23" s="17">
        <v>588126</v>
      </c>
      <c r="F23" s="12"/>
      <c r="G23" s="17">
        <v>665822</v>
      </c>
      <c r="H23" s="12"/>
      <c r="I23" s="17">
        <v>689992</v>
      </c>
      <c r="J23" s="12"/>
      <c r="K23" s="42">
        <f t="shared" si="0"/>
        <v>2.7158948301042374</v>
      </c>
      <c r="L23" s="18">
        <f t="shared" si="2"/>
        <v>2.389393458388045</v>
      </c>
      <c r="M23" s="18">
        <f t="shared" si="3"/>
        <v>0.75296687341563917</v>
      </c>
      <c r="N23" s="18">
        <f t="shared" si="1"/>
        <v>1.6088814145032382</v>
      </c>
    </row>
    <row r="24" spans="1:14">
      <c r="A24" s="1" t="s">
        <v>29</v>
      </c>
      <c r="C24" s="39">
        <v>354908</v>
      </c>
      <c r="E24" s="17">
        <v>392869</v>
      </c>
      <c r="F24" s="12"/>
      <c r="G24" s="17">
        <v>416522</v>
      </c>
      <c r="H24" s="12"/>
      <c r="I24" s="17">
        <v>440656</v>
      </c>
      <c r="J24" s="12"/>
      <c r="K24" s="42">
        <f t="shared" si="0"/>
        <v>1.0207946375077492</v>
      </c>
      <c r="L24" s="18">
        <f t="shared" si="2"/>
        <v>1.1187780542521342</v>
      </c>
      <c r="M24" s="18">
        <f t="shared" si="3"/>
        <v>1.1919885283991238</v>
      </c>
      <c r="N24" s="18">
        <f t="shared" si="1"/>
        <v>1.1535429157309318</v>
      </c>
    </row>
    <row r="25" spans="1:14">
      <c r="A25" s="1" t="s">
        <v>30</v>
      </c>
      <c r="C25" s="39">
        <v>57407</v>
      </c>
      <c r="E25" s="17">
        <v>64147</v>
      </c>
      <c r="F25" s="12"/>
      <c r="G25" s="17">
        <v>63840</v>
      </c>
      <c r="H25" s="12"/>
      <c r="I25" s="17">
        <v>65227</v>
      </c>
      <c r="J25" s="12"/>
      <c r="K25" s="42">
        <f t="shared" si="0"/>
        <v>1.1156806370351324</v>
      </c>
      <c r="L25" s="18">
        <f t="shared" si="2"/>
        <v>-9.1253467614127448E-2</v>
      </c>
      <c r="M25" s="18">
        <f t="shared" si="3"/>
        <v>0.45319341324507878</v>
      </c>
      <c r="N25" s="18">
        <f t="shared" si="1"/>
        <v>0.16696380419196633</v>
      </c>
    </row>
    <row r="26" spans="1:14">
      <c r="A26" s="1" t="s">
        <v>31</v>
      </c>
      <c r="C26" s="39">
        <v>467375</v>
      </c>
      <c r="E26" s="17">
        <v>644473</v>
      </c>
      <c r="F26" s="12"/>
      <c r="G26" s="17">
        <v>804915</v>
      </c>
      <c r="H26" s="12"/>
      <c r="I26" s="17">
        <v>886722</v>
      </c>
      <c r="J26" s="12"/>
      <c r="K26" s="42">
        <f t="shared" si="0"/>
        <v>3.2633673811215846</v>
      </c>
      <c r="L26" s="18">
        <f t="shared" si="2"/>
        <v>4.3212544769936301</v>
      </c>
      <c r="M26" s="18">
        <f t="shared" si="3"/>
        <v>2.0571922639041729</v>
      </c>
      <c r="N26" s="18">
        <f t="shared" si="1"/>
        <v>3.2397382102033134</v>
      </c>
    </row>
    <row r="27" spans="1:14">
      <c r="C27" s="40"/>
      <c r="E27" s="12"/>
      <c r="F27" s="12"/>
      <c r="G27" s="12"/>
      <c r="H27" s="12"/>
      <c r="I27" s="14"/>
      <c r="J27" s="12"/>
      <c r="K27" s="42"/>
      <c r="L27" s="15"/>
      <c r="M27" s="15"/>
    </row>
    <row r="28" spans="1:14" s="16" customFormat="1">
      <c r="A28" s="16" t="s">
        <v>32</v>
      </c>
      <c r="C28" s="37">
        <f>SUM(C29:C35)</f>
        <v>1365412</v>
      </c>
      <c r="E28" s="7">
        <f>SUM(E29:E35)</f>
        <v>1616867</v>
      </c>
      <c r="F28" s="5"/>
      <c r="G28" s="7">
        <f>SUM(G29:G35)</f>
        <v>1722006</v>
      </c>
      <c r="H28" s="5"/>
      <c r="I28" s="7">
        <f>SUM(I29:I35)</f>
        <v>1797660</v>
      </c>
      <c r="J28" s="5"/>
      <c r="K28" s="41">
        <f t="shared" ref="K28:K35" si="4">(((E28/C28)^(1/(($E$5-$C$5)/365))-1)*100)</f>
        <v>1.7037667342972629</v>
      </c>
      <c r="L28" s="11">
        <f t="shared" ref="L28:L91" si="5">(((G28/E28)^(1/(($G$5-$E$5)/365))-1)*100)</f>
        <v>1.2061123907318061</v>
      </c>
      <c r="M28" s="11">
        <f>(((I28/G28)^(1/(($I$5-$G$5)/365))-1)*100)</f>
        <v>0.90862849658774891</v>
      </c>
      <c r="N28" s="11">
        <f>(((I28/E28)^(1/(($I$5-$E$5)/365))-1)*100)</f>
        <v>1.0647126007915064</v>
      </c>
    </row>
    <row r="29" spans="1:14">
      <c r="A29" s="1" t="s">
        <v>33</v>
      </c>
      <c r="C29" s="39">
        <v>209491</v>
      </c>
      <c r="E29" s="14">
        <v>234733</v>
      </c>
      <c r="F29" s="12"/>
      <c r="G29" s="14">
        <v>241160</v>
      </c>
      <c r="H29" s="12"/>
      <c r="I29" s="14">
        <v>250985</v>
      </c>
      <c r="J29" s="12"/>
      <c r="K29" s="42">
        <f t="shared" si="4"/>
        <v>1.1435452002208857</v>
      </c>
      <c r="L29" s="15">
        <f t="shared" si="5"/>
        <v>0.5153667015985075</v>
      </c>
      <c r="M29" s="15">
        <f t="shared" ref="M29:M91" si="6">(((I29/G29)^(1/(($I$5-$G$5)/365))-1)*100)</f>
        <v>0.84361842353555261</v>
      </c>
      <c r="N29" s="15">
        <f t="shared" ref="N29:N35" si="7">(((I29/E29)^(1/(($I$5-$E$5)/365))-1)*100)</f>
        <v>0.67113710613446731</v>
      </c>
    </row>
    <row r="30" spans="1:14">
      <c r="A30" s="1" t="s">
        <v>34</v>
      </c>
      <c r="C30" s="39">
        <v>97129</v>
      </c>
      <c r="E30" s="14">
        <v>112636</v>
      </c>
      <c r="F30" s="12"/>
      <c r="G30" s="14">
        <v>119184</v>
      </c>
      <c r="H30" s="12"/>
      <c r="I30" s="14">
        <v>124366</v>
      </c>
      <c r="J30" s="12"/>
      <c r="K30" s="42">
        <f t="shared" si="4"/>
        <v>1.4914149413427724</v>
      </c>
      <c r="L30" s="15">
        <f>(((G30/E30)^(1/(($G$5-$E$5)/365))-1)*100)</f>
        <v>1.081146978000791</v>
      </c>
      <c r="M30" s="15">
        <f>(((I30/G30)^(1/(($I$5-$G$5)/365))-1)*100)</f>
        <v>0.8993814116725618</v>
      </c>
      <c r="N30" s="15">
        <f>(((I30/E30)^(1/(($I$5-$E$5)/365))-1)*100)</f>
        <v>0.994776250181717</v>
      </c>
    </row>
    <row r="31" spans="1:14">
      <c r="A31" s="1" t="s">
        <v>35</v>
      </c>
      <c r="C31" s="39">
        <v>330129</v>
      </c>
      <c r="E31" s="14">
        <v>403944</v>
      </c>
      <c r="F31" s="12"/>
      <c r="G31" s="14">
        <v>446224</v>
      </c>
      <c r="H31" s="12"/>
      <c r="I31" s="14">
        <v>460683</v>
      </c>
      <c r="J31" s="12"/>
      <c r="K31" s="42">
        <f t="shared" si="4"/>
        <v>2.0372978496915994</v>
      </c>
      <c r="L31" s="15">
        <f t="shared" si="5"/>
        <v>1.912418548348005</v>
      </c>
      <c r="M31" s="15">
        <f t="shared" si="6"/>
        <v>0.67312119701059547</v>
      </c>
      <c r="N31" s="15">
        <f t="shared" si="7"/>
        <v>1.3219209014010858</v>
      </c>
    </row>
    <row r="32" spans="1:14">
      <c r="A32" s="1" t="s">
        <v>36</v>
      </c>
      <c r="C32" s="39">
        <v>252386</v>
      </c>
      <c r="E32" s="14">
        <v>318676</v>
      </c>
      <c r="F32" s="12"/>
      <c r="G32" s="14">
        <v>345366</v>
      </c>
      <c r="H32" s="12"/>
      <c r="I32" s="14">
        <v>366358</v>
      </c>
      <c r="J32" s="12"/>
      <c r="K32" s="42">
        <f t="shared" si="4"/>
        <v>2.3582525128160947</v>
      </c>
      <c r="L32" s="15">
        <f t="shared" si="5"/>
        <v>1.5423722576362708</v>
      </c>
      <c r="M32" s="15">
        <f t="shared" si="6"/>
        <v>1.2490789791771428</v>
      </c>
      <c r="N32" s="15">
        <f t="shared" si="7"/>
        <v>1.4029662182767355</v>
      </c>
    </row>
    <row r="33" spans="1:14">
      <c r="A33" s="1" t="s">
        <v>37</v>
      </c>
      <c r="C33" s="39">
        <v>161623</v>
      </c>
      <c r="E33" s="14">
        <v>191078</v>
      </c>
      <c r="F33" s="12"/>
      <c r="G33" s="14">
        <v>202802</v>
      </c>
      <c r="H33" s="12"/>
      <c r="I33" s="14">
        <v>207498</v>
      </c>
      <c r="J33" s="12"/>
      <c r="K33" s="42">
        <f t="shared" si="4"/>
        <v>1.6873127415469646</v>
      </c>
      <c r="L33" s="15">
        <f t="shared" si="5"/>
        <v>1.1396658287368577</v>
      </c>
      <c r="M33" s="15">
        <f t="shared" si="6"/>
        <v>0.48274198872562124</v>
      </c>
      <c r="N33" s="15">
        <f t="shared" si="7"/>
        <v>0.82712469217707252</v>
      </c>
    </row>
    <row r="34" spans="1:14">
      <c r="A34" s="1" t="s">
        <v>38</v>
      </c>
      <c r="C34" s="39">
        <v>174023</v>
      </c>
      <c r="E34" s="14">
        <v>201613</v>
      </c>
      <c r="F34" s="12"/>
      <c r="G34" s="14">
        <v>212680</v>
      </c>
      <c r="H34" s="12"/>
      <c r="I34" s="14">
        <v>229570</v>
      </c>
      <c r="J34" s="12"/>
      <c r="K34" s="42">
        <f t="shared" si="4"/>
        <v>1.4816892864534692</v>
      </c>
      <c r="L34" s="15">
        <f t="shared" si="5"/>
        <v>1.0221392309826438</v>
      </c>
      <c r="M34" s="15">
        <f t="shared" si="6"/>
        <v>1.6206609016585993</v>
      </c>
      <c r="N34" s="15">
        <f t="shared" si="7"/>
        <v>1.3059675363864542</v>
      </c>
    </row>
    <row r="35" spans="1:14">
      <c r="A35" s="1" t="s">
        <v>39</v>
      </c>
      <c r="C35" s="39">
        <v>140631</v>
      </c>
      <c r="E35" s="14">
        <v>154187</v>
      </c>
      <c r="F35" s="12"/>
      <c r="G35" s="14">
        <v>154590</v>
      </c>
      <c r="H35" s="12"/>
      <c r="I35" s="14">
        <v>158200</v>
      </c>
      <c r="J35" s="12"/>
      <c r="K35" s="42">
        <f t="shared" si="4"/>
        <v>0.92400596706114779</v>
      </c>
      <c r="L35" s="15">
        <f t="shared" si="5"/>
        <v>4.9686965957884688E-2</v>
      </c>
      <c r="M35" s="15">
        <f t="shared" si="6"/>
        <v>0.48680154180369417</v>
      </c>
      <c r="N35" s="15">
        <f t="shared" si="7"/>
        <v>0.25705785780221202</v>
      </c>
    </row>
    <row r="36" spans="1:14">
      <c r="C36" s="40"/>
      <c r="E36" s="12"/>
      <c r="F36" s="12"/>
      <c r="G36" s="12"/>
      <c r="H36" s="12"/>
      <c r="I36" s="14"/>
      <c r="J36" s="12"/>
      <c r="K36" s="42"/>
      <c r="L36" s="15"/>
      <c r="M36" s="15"/>
    </row>
    <row r="37" spans="1:14" s="16" customFormat="1">
      <c r="A37" s="16" t="s">
        <v>40</v>
      </c>
      <c r="C37" s="37">
        <f>SUM(C38:C41)</f>
        <v>4200478</v>
      </c>
      <c r="E37" s="7">
        <f>SUM(E38:E41)</f>
        <v>4748372</v>
      </c>
      <c r="F37" s="5"/>
      <c r="G37" s="7">
        <f>SUM(G38:G41)</f>
        <v>5026128</v>
      </c>
      <c r="H37" s="5"/>
      <c r="I37" s="7">
        <f>SUM(I38:I41)</f>
        <v>5301139</v>
      </c>
      <c r="J37" s="5"/>
      <c r="K37" s="41">
        <f t="shared" ref="K37:K41" si="8">(((E37/C37)^(1/(($E$5-$C$5)/365))-1)*100)</f>
        <v>1.2329018469954045</v>
      </c>
      <c r="L37" s="11">
        <f t="shared" si="5"/>
        <v>1.0877056399417384</v>
      </c>
      <c r="M37" s="11">
        <f t="shared" si="6"/>
        <v>1.1270069126345428</v>
      </c>
      <c r="N37" s="11">
        <f>(((I37/E37)^(1/(($I$5-$E$5)/365))-1)*100)</f>
        <v>1.1063699569175967</v>
      </c>
    </row>
    <row r="38" spans="1:14">
      <c r="A38" s="1" t="s">
        <v>41</v>
      </c>
      <c r="C38" s="39">
        <v>514241</v>
      </c>
      <c r="E38" s="14">
        <v>568017</v>
      </c>
      <c r="F38" s="12"/>
      <c r="G38" s="14">
        <v>593081</v>
      </c>
      <c r="H38" s="12"/>
      <c r="I38" s="14">
        <v>609588</v>
      </c>
      <c r="J38" s="12"/>
      <c r="K38" s="42">
        <f t="shared" si="8"/>
        <v>0.99900559669243716</v>
      </c>
      <c r="L38" s="15">
        <f t="shared" si="5"/>
        <v>0.82510419325676487</v>
      </c>
      <c r="M38" s="15">
        <f t="shared" si="6"/>
        <v>0.57919843243114943</v>
      </c>
      <c r="N38" s="15">
        <f t="shared" ref="N38:N41" si="9">(((I38/E38)^(1/(($I$5-$E$5)/365))-1)*100)</f>
        <v>0.70823586398074401</v>
      </c>
    </row>
    <row r="39" spans="1:14">
      <c r="A39" s="1" t="s">
        <v>42</v>
      </c>
      <c r="C39" s="39">
        <v>594206</v>
      </c>
      <c r="E39" s="14">
        <v>658587</v>
      </c>
      <c r="F39" s="12"/>
      <c r="G39" s="14">
        <v>689668</v>
      </c>
      <c r="H39" s="12"/>
      <c r="I39" s="14">
        <v>706009</v>
      </c>
      <c r="J39" s="12"/>
      <c r="K39" s="42">
        <f t="shared" si="8"/>
        <v>1.0334458812732983</v>
      </c>
      <c r="L39" s="15">
        <f t="shared" si="5"/>
        <v>0.8814164069014252</v>
      </c>
      <c r="M39" s="15">
        <f t="shared" si="6"/>
        <v>0.49386374658650922</v>
      </c>
      <c r="N39" s="15">
        <f t="shared" si="9"/>
        <v>0.69716145695428722</v>
      </c>
    </row>
    <row r="40" spans="1:14">
      <c r="A40" s="1" t="s">
        <v>43</v>
      </c>
      <c r="C40" s="39">
        <v>657945</v>
      </c>
      <c r="E40" s="14">
        <v>741906</v>
      </c>
      <c r="F40" s="12"/>
      <c r="G40" s="14">
        <v>786653</v>
      </c>
      <c r="H40" s="12"/>
      <c r="I40" s="14">
        <v>822352</v>
      </c>
      <c r="J40" s="12"/>
      <c r="K40" s="42">
        <f t="shared" si="8"/>
        <v>1.2075875298205752</v>
      </c>
      <c r="L40" s="15">
        <f t="shared" si="5"/>
        <v>1.1207337048431354</v>
      </c>
      <c r="M40" s="15">
        <f t="shared" si="6"/>
        <v>0.9380421025315</v>
      </c>
      <c r="N40" s="15">
        <f t="shared" si="9"/>
        <v>1.0339227535525186</v>
      </c>
    </row>
    <row r="41" spans="1:14">
      <c r="A41" s="1" t="s">
        <v>44</v>
      </c>
      <c r="C41" s="39">
        <v>2434086</v>
      </c>
      <c r="E41" s="14">
        <v>2779862</v>
      </c>
      <c r="F41" s="12"/>
      <c r="G41" s="14">
        <v>2956726</v>
      </c>
      <c r="H41" s="12"/>
      <c r="I41" s="14">
        <v>3163190</v>
      </c>
      <c r="J41" s="12"/>
      <c r="K41" s="42">
        <f t="shared" si="8"/>
        <v>1.3364235229794907</v>
      </c>
      <c r="L41" s="15">
        <f t="shared" si="5"/>
        <v>1.180725901986257</v>
      </c>
      <c r="M41" s="15">
        <f t="shared" si="6"/>
        <v>1.4301257696676339</v>
      </c>
      <c r="N41" s="15">
        <f t="shared" si="9"/>
        <v>1.2991023371057286</v>
      </c>
    </row>
    <row r="42" spans="1:14">
      <c r="C42" s="40"/>
      <c r="E42" s="12"/>
      <c r="F42" s="12"/>
      <c r="G42" s="12"/>
      <c r="H42" s="12"/>
      <c r="I42" s="14"/>
      <c r="J42" s="12"/>
      <c r="K42" s="42"/>
      <c r="L42" s="15"/>
      <c r="M42" s="15"/>
    </row>
    <row r="43" spans="1:14" s="16" customFormat="1">
      <c r="A43" s="16" t="s">
        <v>45</v>
      </c>
      <c r="C43" s="37">
        <f>SUM(C44:C48)</f>
        <v>2813159</v>
      </c>
      <c r="E43" s="7">
        <f>SUM(E44:E48)</f>
        <v>3229163</v>
      </c>
      <c r="F43" s="5"/>
      <c r="G43" s="7">
        <f>SUM(G44:G48)</f>
        <v>3451410</v>
      </c>
      <c r="H43" s="5"/>
      <c r="I43" s="7">
        <f>SUM(I44:I48)</f>
        <v>3685744</v>
      </c>
      <c r="J43" s="5"/>
      <c r="K43" s="41">
        <f t="shared" ref="K43:K48" si="10">(((E43/C43)^(1/(($E$5-$C$5)/365))-1)*100)</f>
        <v>1.3879375570988728</v>
      </c>
      <c r="L43" s="11">
        <f t="shared" si="5"/>
        <v>1.2747063335198261</v>
      </c>
      <c r="M43" s="11">
        <f t="shared" si="6"/>
        <v>1.3915347411964429</v>
      </c>
      <c r="N43" s="11">
        <f>(((I43/E43)^(1/(($I$5-$E$5)/365))-1)*100)</f>
        <v>1.3301774361743401</v>
      </c>
    </row>
    <row r="44" spans="1:14">
      <c r="A44" s="1" t="s">
        <v>46</v>
      </c>
      <c r="C44" s="39">
        <v>16467</v>
      </c>
      <c r="E44" s="14">
        <v>16604</v>
      </c>
      <c r="F44" s="12"/>
      <c r="G44" s="14">
        <v>17246</v>
      </c>
      <c r="H44" s="12"/>
      <c r="I44" s="14">
        <v>18831</v>
      </c>
      <c r="J44" s="12"/>
      <c r="K44" s="42">
        <f t="shared" si="10"/>
        <v>8.2841440353220719E-2</v>
      </c>
      <c r="L44" s="15">
        <f t="shared" si="5"/>
        <v>0.72455492948149125</v>
      </c>
      <c r="M44" s="15">
        <f t="shared" si="6"/>
        <v>1.8669154784489717</v>
      </c>
      <c r="N44" s="15">
        <f t="shared" ref="N44:N48" si="11">(((I44/E44)^(1/(($I$5-$E$5)/365))-1)*100)</f>
        <v>1.2655152759291965</v>
      </c>
    </row>
    <row r="45" spans="1:14">
      <c r="A45" s="1" t="s">
        <v>47</v>
      </c>
      <c r="C45" s="39">
        <v>993580</v>
      </c>
      <c r="E45" s="14">
        <v>1124773</v>
      </c>
      <c r="F45" s="12"/>
      <c r="G45" s="14">
        <v>1199320</v>
      </c>
      <c r="H45" s="12"/>
      <c r="I45" s="14">
        <v>1268603</v>
      </c>
      <c r="J45" s="12"/>
      <c r="K45" s="42">
        <f t="shared" si="10"/>
        <v>1.2472542825774147</v>
      </c>
      <c r="L45" s="15">
        <f t="shared" si="5"/>
        <v>1.2287244910940132</v>
      </c>
      <c r="M45" s="15">
        <f t="shared" si="6"/>
        <v>1.1885041557770926</v>
      </c>
      <c r="N45" s="15">
        <f t="shared" si="11"/>
        <v>1.209619765667691</v>
      </c>
    </row>
    <row r="46" spans="1:14">
      <c r="A46" s="1" t="s">
        <v>48</v>
      </c>
      <c r="C46" s="39">
        <v>1287575</v>
      </c>
      <c r="E46" s="14">
        <v>1489645</v>
      </c>
      <c r="F46" s="12"/>
      <c r="G46" s="14">
        <v>1593566</v>
      </c>
      <c r="H46" s="12"/>
      <c r="I46" s="14">
        <v>1697050</v>
      </c>
      <c r="J46" s="12"/>
      <c r="K46" s="42">
        <f t="shared" si="10"/>
        <v>1.4676395818894017</v>
      </c>
      <c r="L46" s="15">
        <f t="shared" si="5"/>
        <v>1.291601584429225</v>
      </c>
      <c r="M46" s="15">
        <f t="shared" si="6"/>
        <v>1.3324164491045121</v>
      </c>
      <c r="N46" s="15">
        <f t="shared" si="11"/>
        <v>1.3109846396948566</v>
      </c>
    </row>
    <row r="47" spans="1:14">
      <c r="A47" s="1" t="s">
        <v>49</v>
      </c>
      <c r="C47" s="39">
        <v>366962</v>
      </c>
      <c r="E47" s="14">
        <v>421355</v>
      </c>
      <c r="F47" s="12"/>
      <c r="G47" s="14">
        <v>452287</v>
      </c>
      <c r="H47" s="12"/>
      <c r="I47" s="14">
        <v>497432</v>
      </c>
      <c r="J47" s="12"/>
      <c r="K47" s="42">
        <f t="shared" si="10"/>
        <v>1.3910027972164452</v>
      </c>
      <c r="L47" s="15">
        <f t="shared" si="5"/>
        <v>1.3572536934796986</v>
      </c>
      <c r="M47" s="15">
        <f t="shared" si="6"/>
        <v>2.0217101442039143</v>
      </c>
      <c r="N47" s="15">
        <f t="shared" si="11"/>
        <v>1.672297357302388</v>
      </c>
    </row>
    <row r="48" spans="1:14">
      <c r="A48" s="1" t="s">
        <v>50</v>
      </c>
      <c r="C48" s="39">
        <v>148575</v>
      </c>
      <c r="E48" s="14">
        <v>176786</v>
      </c>
      <c r="F48" s="12"/>
      <c r="G48" s="14">
        <v>188991</v>
      </c>
      <c r="H48" s="12"/>
      <c r="I48" s="14">
        <v>203828</v>
      </c>
      <c r="J48" s="12"/>
      <c r="K48" s="42">
        <f t="shared" si="10"/>
        <v>1.7527319102128347</v>
      </c>
      <c r="L48" s="15">
        <f t="shared" si="5"/>
        <v>1.2785525030378109</v>
      </c>
      <c r="M48" s="15">
        <f t="shared" si="6"/>
        <v>1.6026576172720963</v>
      </c>
      <c r="N48" s="15">
        <f t="shared" si="11"/>
        <v>1.4323577935477116</v>
      </c>
    </row>
    <row r="49" spans="1:14">
      <c r="C49" s="40"/>
      <c r="E49" s="12"/>
      <c r="F49" s="12"/>
      <c r="G49" s="12"/>
      <c r="H49" s="12"/>
      <c r="I49" s="14"/>
      <c r="J49" s="12"/>
      <c r="K49" s="42"/>
      <c r="L49" s="15"/>
      <c r="M49" s="15"/>
    </row>
    <row r="50" spans="1:14" s="16" customFormat="1">
      <c r="A50" s="16" t="s">
        <v>51</v>
      </c>
      <c r="C50" s="37">
        <f>SUM(C51:C59)</f>
        <v>8204742</v>
      </c>
      <c r="E50" s="7">
        <f>SUM(E51:E59)</f>
        <v>10137737</v>
      </c>
      <c r="F50" s="5"/>
      <c r="G50" s="7">
        <f>SUM(G51:G59)</f>
        <v>11218177</v>
      </c>
      <c r="H50" s="5"/>
      <c r="I50" s="7">
        <f>SUM(I51:I59)</f>
        <v>12422172</v>
      </c>
      <c r="J50" s="5"/>
      <c r="K50" s="41">
        <f>(((E50/C50)^(1/(($E$5-$C$5)/365))-1)*100)</f>
        <v>2.1368777289137997</v>
      </c>
      <c r="L50" s="11">
        <f t="shared" si="5"/>
        <v>1.9458944755602836</v>
      </c>
      <c r="M50" s="11">
        <f t="shared" si="6"/>
        <v>2.1678818897658214</v>
      </c>
      <c r="N50" s="11">
        <f>(((I50/E50)^(1/(($I$5-$E$5)/365))-1)*100)</f>
        <v>2.0512676588138046</v>
      </c>
    </row>
    <row r="51" spans="1:14">
      <c r="A51" s="1" t="s">
        <v>52</v>
      </c>
      <c r="C51" s="39">
        <v>173797</v>
      </c>
      <c r="E51" s="14">
        <v>201233</v>
      </c>
      <c r="F51" s="12"/>
      <c r="G51" s="14">
        <v>214336</v>
      </c>
      <c r="H51" s="12"/>
      <c r="I51" s="14">
        <v>235750</v>
      </c>
      <c r="J51" s="12"/>
      <c r="K51" s="42">
        <f>(((E51/C51)^(1/(($E$5-$C$5)/365))-1)*100)</f>
        <v>1.4757351940870578</v>
      </c>
      <c r="L51" s="15">
        <f>(((G51/E51)^(1/(($G$5-$E$5)/365))-1)*100)</f>
        <v>1.2076892443603882</v>
      </c>
      <c r="M51" s="15">
        <f>(((I51/G51)^(1/(($I$5-$G$5)/365))-1)*100)</f>
        <v>2.0235369562725536</v>
      </c>
      <c r="N51" s="15">
        <f>(((I51/E51)^(1/(($I$5-$E$5)/365))-1)*100)</f>
        <v>1.5943611488895781</v>
      </c>
    </row>
    <row r="52" spans="1:14">
      <c r="A52" s="1" t="s">
        <v>53</v>
      </c>
      <c r="C52" s="39">
        <v>557659</v>
      </c>
      <c r="E52" s="14">
        <v>687482</v>
      </c>
      <c r="F52" s="12"/>
      <c r="G52" s="14">
        <v>760650</v>
      </c>
      <c r="H52" s="12"/>
      <c r="I52" s="14">
        <v>853373</v>
      </c>
      <c r="J52" s="12"/>
      <c r="K52" s="42">
        <f>(((E52/C52)^(1/(($E$5-$C$5)/365))-1)*100)</f>
        <v>2.1137637579545787</v>
      </c>
      <c r="L52" s="15">
        <f t="shared" si="5"/>
        <v>1.9433156334113022</v>
      </c>
      <c r="M52" s="15">
        <f t="shared" si="6"/>
        <v>2.4493154205065704</v>
      </c>
      <c r="N52" s="15">
        <f t="shared" ref="N52:N59" si="12">(((I52/E52)^(1/(($I$5-$E$5)/365))-1)*100)</f>
        <v>2.1833289236919962</v>
      </c>
    </row>
    <row r="53" spans="1:14">
      <c r="A53" s="1" t="s">
        <v>54</v>
      </c>
      <c r="C53" s="39">
        <v>2234088</v>
      </c>
      <c r="E53" s="14">
        <v>2924433</v>
      </c>
      <c r="F53" s="12"/>
      <c r="G53" s="14">
        <v>3292071</v>
      </c>
      <c r="H53" s="12"/>
      <c r="I53" s="14">
        <v>3708890</v>
      </c>
      <c r="J53" s="12"/>
      <c r="K53" s="42">
        <f t="shared" ref="K53:K67" si="13">(((E53/C53)^(1/(($E$5-$C$5)/365))-1)*100)</f>
        <v>2.7277404702134245</v>
      </c>
      <c r="L53" s="15">
        <f t="shared" si="5"/>
        <v>2.2790722171945887</v>
      </c>
      <c r="M53" s="15">
        <f t="shared" si="6"/>
        <v>2.5397127453893997</v>
      </c>
      <c r="N53" s="15">
        <f t="shared" si="12"/>
        <v>2.4027812726911568</v>
      </c>
    </row>
    <row r="54" spans="1:14">
      <c r="A54" s="1" t="s">
        <v>55</v>
      </c>
      <c r="C54" s="39">
        <v>1659883</v>
      </c>
      <c r="E54" s="14">
        <v>1955373</v>
      </c>
      <c r="F54" s="12"/>
      <c r="G54" s="14">
        <v>2151461</v>
      </c>
      <c r="H54" s="12"/>
      <c r="I54" s="14">
        <v>2310134</v>
      </c>
      <c r="J54" s="12"/>
      <c r="K54" s="42">
        <f t="shared" si="13"/>
        <v>1.6509208154213306</v>
      </c>
      <c r="L54" s="15">
        <f t="shared" si="5"/>
        <v>1.8352853900168276</v>
      </c>
      <c r="M54" s="15">
        <f t="shared" si="6"/>
        <v>1.50825301357016</v>
      </c>
      <c r="N54" s="15">
        <f t="shared" si="12"/>
        <v>1.6798295148220843</v>
      </c>
    </row>
    <row r="55" spans="1:14">
      <c r="A55" s="1" t="s">
        <v>56</v>
      </c>
      <c r="C55" s="39">
        <v>1614942</v>
      </c>
      <c r="E55" s="14">
        <v>2014019</v>
      </c>
      <c r="F55" s="12"/>
      <c r="G55" s="14">
        <v>2198110</v>
      </c>
      <c r="H55" s="12"/>
      <c r="I55" s="14">
        <v>2437709</v>
      </c>
      <c r="J55" s="12"/>
      <c r="K55" s="42">
        <f t="shared" si="13"/>
        <v>2.2316596098840957</v>
      </c>
      <c r="L55" s="15">
        <f t="shared" si="5"/>
        <v>1.6784225753829318</v>
      </c>
      <c r="M55" s="15">
        <f t="shared" si="6"/>
        <v>2.2004117734837791</v>
      </c>
      <c r="N55" s="15">
        <f t="shared" si="12"/>
        <v>1.926009179242838</v>
      </c>
    </row>
    <row r="56" spans="1:14">
      <c r="A56" s="1" t="s">
        <v>57</v>
      </c>
      <c r="C56" s="39">
        <v>267788</v>
      </c>
      <c r="E56" s="14">
        <v>326336</v>
      </c>
      <c r="F56" s="12"/>
      <c r="G56" s="14">
        <v>411634</v>
      </c>
      <c r="H56" s="12"/>
      <c r="I56" s="14">
        <v>462928</v>
      </c>
      <c r="J56" s="12"/>
      <c r="K56" s="42">
        <f t="shared" si="13"/>
        <v>1.9958929799033909</v>
      </c>
      <c r="L56" s="15">
        <f t="shared" si="5"/>
        <v>4.5180464862002223</v>
      </c>
      <c r="M56" s="15">
        <f t="shared" si="6"/>
        <v>2.5013467697817537</v>
      </c>
      <c r="N56" s="15">
        <f t="shared" si="12"/>
        <v>3.5553106755261021</v>
      </c>
    </row>
    <row r="57" spans="1:14">
      <c r="A57" s="1" t="s">
        <v>58</v>
      </c>
      <c r="C57" s="39">
        <v>1068783</v>
      </c>
      <c r="E57" s="14">
        <v>1273240</v>
      </c>
      <c r="F57" s="12"/>
      <c r="G57" s="14">
        <v>1366027</v>
      </c>
      <c r="H57" s="12"/>
      <c r="I57" s="14">
        <v>1503456</v>
      </c>
      <c r="J57" s="12"/>
      <c r="K57" s="42">
        <f t="shared" si="13"/>
        <v>1.764876625998224</v>
      </c>
      <c r="L57" s="15">
        <f t="shared" si="5"/>
        <v>1.347618924648919</v>
      </c>
      <c r="M57" s="15">
        <f t="shared" si="6"/>
        <v>2.0371216172254014</v>
      </c>
      <c r="N57" s="15">
        <f t="shared" si="12"/>
        <v>1.6745167926740079</v>
      </c>
    </row>
    <row r="58" spans="1:14">
      <c r="A58" s="1" t="s">
        <v>59</v>
      </c>
      <c r="C58" s="39">
        <v>433542</v>
      </c>
      <c r="E58" s="14">
        <v>534443</v>
      </c>
      <c r="F58" s="12"/>
      <c r="G58" s="14">
        <v>590848</v>
      </c>
      <c r="H58" s="12"/>
      <c r="I58" s="14">
        <v>649615</v>
      </c>
      <c r="J58" s="12"/>
      <c r="K58" s="42">
        <f t="shared" si="13"/>
        <v>2.1132373735659238</v>
      </c>
      <c r="L58" s="15">
        <f t="shared" si="5"/>
        <v>1.9277196951740683</v>
      </c>
      <c r="M58" s="15">
        <f t="shared" si="6"/>
        <v>2.014824190150355</v>
      </c>
      <c r="N58" s="15">
        <f t="shared" si="12"/>
        <v>1.9690808802309778</v>
      </c>
    </row>
    <row r="59" spans="1:14">
      <c r="A59" s="1" t="s">
        <v>60</v>
      </c>
      <c r="C59" s="39">
        <v>194260</v>
      </c>
      <c r="E59" s="14">
        <v>221178</v>
      </c>
      <c r="F59" s="12"/>
      <c r="G59" s="14">
        <v>233040</v>
      </c>
      <c r="H59" s="12"/>
      <c r="I59" s="14">
        <v>260317</v>
      </c>
      <c r="J59" s="12"/>
      <c r="K59" s="42">
        <f t="shared" si="13"/>
        <v>1.3054401431120466</v>
      </c>
      <c r="L59" s="15">
        <f t="shared" si="5"/>
        <v>0.99914202571838029</v>
      </c>
      <c r="M59" s="15">
        <f t="shared" si="6"/>
        <v>2.3559614592001177</v>
      </c>
      <c r="N59" s="15">
        <f t="shared" si="12"/>
        <v>1.6413089313973783</v>
      </c>
    </row>
    <row r="60" spans="1:14">
      <c r="C60" s="40"/>
      <c r="E60" s="12"/>
      <c r="F60" s="12"/>
      <c r="G60" s="12"/>
      <c r="H60" s="12"/>
      <c r="I60" s="14"/>
      <c r="J60" s="12"/>
      <c r="K60" s="42"/>
      <c r="L60" s="15"/>
      <c r="M60" s="15"/>
    </row>
    <row r="61" spans="1:14" s="16" customFormat="1">
      <c r="A61" s="16" t="s">
        <v>61</v>
      </c>
      <c r="C61" s="37">
        <f>SUM(C62:C67)</f>
        <v>9320629</v>
      </c>
      <c r="E61" s="7">
        <f>SUM(E62:E67)</f>
        <v>12609803</v>
      </c>
      <c r="F61" s="5"/>
      <c r="G61" s="7">
        <f>SUM(G62:G67)</f>
        <v>14414774</v>
      </c>
      <c r="H61" s="5"/>
      <c r="I61" s="7">
        <f>SUM(I62:I67)</f>
        <v>16195042</v>
      </c>
      <c r="J61" s="5"/>
      <c r="K61" s="41">
        <f t="shared" si="13"/>
        <v>3.0668776277849474</v>
      </c>
      <c r="L61" s="11">
        <f t="shared" si="5"/>
        <v>2.5785323430865814</v>
      </c>
      <c r="M61" s="11">
        <f t="shared" si="6"/>
        <v>2.4800993363164103</v>
      </c>
      <c r="N61" s="11">
        <f>(((I61/E61)^(1/(($I$5-$E$5)/365))-1)*100)</f>
        <v>2.5317695973907872</v>
      </c>
    </row>
    <row r="62" spans="1:14">
      <c r="A62" s="1" t="s">
        <v>62</v>
      </c>
      <c r="C62" s="39">
        <v>1905348</v>
      </c>
      <c r="E62" s="14">
        <v>2377395</v>
      </c>
      <c r="F62" s="12"/>
      <c r="G62" s="14">
        <v>2694335</v>
      </c>
      <c r="H62" s="12"/>
      <c r="I62" s="14">
        <v>2908494</v>
      </c>
      <c r="J62" s="12"/>
      <c r="K62" s="42">
        <f t="shared" si="13"/>
        <v>2.2368451145605261</v>
      </c>
      <c r="L62" s="15">
        <f t="shared" si="5"/>
        <v>2.4101453413422069</v>
      </c>
      <c r="M62" s="15">
        <f t="shared" si="6"/>
        <v>1.6220439986437851</v>
      </c>
      <c r="N62" s="15">
        <f t="shared" ref="N62:N67" si="14">(((I62/E62)^(1/(($I$5-$E$5)/365))-1)*100)</f>
        <v>2.0350757798585528</v>
      </c>
    </row>
    <row r="63" spans="1:14">
      <c r="A63" s="1" t="s">
        <v>63</v>
      </c>
      <c r="C63" s="39">
        <v>2063161</v>
      </c>
      <c r="E63" s="14">
        <v>3090691</v>
      </c>
      <c r="F63" s="12"/>
      <c r="G63" s="14">
        <v>3678301</v>
      </c>
      <c r="H63" s="12"/>
      <c r="I63" s="14">
        <v>4344829</v>
      </c>
      <c r="J63" s="12"/>
      <c r="K63" s="42">
        <f t="shared" si="13"/>
        <v>4.1220318450611027</v>
      </c>
      <c r="L63" s="15">
        <f t="shared" si="5"/>
        <v>3.3678010424157634</v>
      </c>
      <c r="M63" s="15">
        <f t="shared" si="6"/>
        <v>3.5655783717833289</v>
      </c>
      <c r="N63" s="15">
        <f t="shared" si="14"/>
        <v>3.4616886619140086</v>
      </c>
    </row>
    <row r="64" spans="1:14">
      <c r="A64" s="1" t="s">
        <v>64</v>
      </c>
      <c r="C64" s="39">
        <v>1965872</v>
      </c>
      <c r="E64" s="14">
        <v>2669847</v>
      </c>
      <c r="F64" s="12"/>
      <c r="G64" s="14">
        <v>3035081</v>
      </c>
      <c r="H64" s="12"/>
      <c r="I64" s="14">
        <v>3382193</v>
      </c>
      <c r="J64" s="12"/>
      <c r="K64" s="42">
        <f t="shared" si="13"/>
        <v>3.1064499126135514</v>
      </c>
      <c r="L64" s="15">
        <f t="shared" si="5"/>
        <v>2.4700107993797404</v>
      </c>
      <c r="M64" s="15">
        <f t="shared" si="6"/>
        <v>2.3042132052877751</v>
      </c>
      <c r="N64" s="15">
        <f t="shared" si="14"/>
        <v>2.3912314086817377</v>
      </c>
    </row>
    <row r="65" spans="1:14">
      <c r="A65" s="1" t="s">
        <v>65</v>
      </c>
      <c r="C65" s="39">
        <v>1482955</v>
      </c>
      <c r="E65" s="14">
        <v>1740638</v>
      </c>
      <c r="F65" s="12"/>
      <c r="G65" s="14">
        <v>1856582</v>
      </c>
      <c r="H65" s="12"/>
      <c r="I65" s="14">
        <v>1950459</v>
      </c>
      <c r="J65" s="12"/>
      <c r="K65" s="42">
        <f t="shared" si="13"/>
        <v>1.6141616023502836</v>
      </c>
      <c r="L65" s="15">
        <f t="shared" si="5"/>
        <v>1.2347342521572768</v>
      </c>
      <c r="M65" s="15">
        <f t="shared" si="6"/>
        <v>1.0431299666318505</v>
      </c>
      <c r="N65" s="15">
        <f t="shared" si="14"/>
        <v>1.1436861351583172</v>
      </c>
    </row>
    <row r="66" spans="1:14">
      <c r="A66" s="1" t="s">
        <v>66</v>
      </c>
      <c r="C66" s="39">
        <v>196075</v>
      </c>
      <c r="E66" s="14">
        <v>246392</v>
      </c>
      <c r="F66" s="12"/>
      <c r="G66" s="14">
        <v>266248</v>
      </c>
      <c r="H66" s="12"/>
      <c r="I66" s="14">
        <v>278924</v>
      </c>
      <c r="J66" s="12"/>
      <c r="K66" s="42">
        <f t="shared" si="13"/>
        <v>2.3092745100925516</v>
      </c>
      <c r="L66" s="15">
        <f t="shared" si="5"/>
        <v>1.4858588516500904</v>
      </c>
      <c r="M66" s="15">
        <f t="shared" si="6"/>
        <v>0.98327912263753703</v>
      </c>
      <c r="N66" s="15">
        <f t="shared" si="14"/>
        <v>1.2468464436168114</v>
      </c>
    </row>
    <row r="67" spans="1:14">
      <c r="A67" s="1" t="s">
        <v>67</v>
      </c>
      <c r="C67" s="39">
        <v>1707218</v>
      </c>
      <c r="E67" s="14">
        <v>2484840</v>
      </c>
      <c r="F67" s="12"/>
      <c r="G67" s="14">
        <v>2884227</v>
      </c>
      <c r="H67" s="12"/>
      <c r="I67" s="14">
        <v>3330143</v>
      </c>
      <c r="J67" s="12"/>
      <c r="K67" s="42">
        <f t="shared" si="13"/>
        <v>3.8226279990665635</v>
      </c>
      <c r="L67" s="15">
        <f t="shared" si="5"/>
        <v>2.8770414265998578</v>
      </c>
      <c r="M67" s="15">
        <f t="shared" si="6"/>
        <v>3.0705072737930994</v>
      </c>
      <c r="N67" s="15">
        <f t="shared" si="14"/>
        <v>2.9688831154454531</v>
      </c>
    </row>
    <row r="68" spans="1:14">
      <c r="C68" s="40"/>
      <c r="E68" s="12"/>
      <c r="F68" s="12"/>
      <c r="G68" s="12"/>
      <c r="H68" s="12"/>
      <c r="I68" s="14"/>
      <c r="J68" s="12"/>
      <c r="K68" s="42"/>
      <c r="L68" s="15"/>
      <c r="M68" s="15"/>
    </row>
    <row r="69" spans="1:14" s="16" customFormat="1">
      <c r="A69" s="16" t="s">
        <v>68</v>
      </c>
      <c r="C69" s="37">
        <f>SUM(C70:C75)</f>
        <v>2299229</v>
      </c>
      <c r="E69" s="7">
        <f>SUM(E70:E75)</f>
        <v>2744671</v>
      </c>
      <c r="F69" s="5"/>
      <c r="G69" s="7">
        <f>SUM(G70:G75)</f>
        <v>2963360</v>
      </c>
      <c r="H69" s="5"/>
      <c r="I69" s="7">
        <f>SUM(I70:I75)</f>
        <v>3228558</v>
      </c>
      <c r="J69" s="5"/>
      <c r="K69" s="41">
        <f>(((E69/C69)^(1/(($E$5-$C$5)/365))-1)*100)</f>
        <v>1.7856594448701246</v>
      </c>
      <c r="L69" s="11">
        <f t="shared" si="5"/>
        <v>1.4696006250245253</v>
      </c>
      <c r="M69" s="11">
        <f>(((I69/G69)^(1/(($I$5-$G$5)/365))-1)*100)</f>
        <v>1.8195147886872487</v>
      </c>
      <c r="N69" s="11">
        <f>(((I69/E69)^(1/(($I$5-$E$5)/365))-1)*100)</f>
        <v>1.6356428982872817</v>
      </c>
    </row>
    <row r="70" spans="1:14">
      <c r="A70" s="1" t="s">
        <v>69</v>
      </c>
      <c r="C70" s="39">
        <v>217392</v>
      </c>
      <c r="E70" s="14">
        <v>227828</v>
      </c>
      <c r="F70" s="12"/>
      <c r="G70" s="14">
        <v>234521</v>
      </c>
      <c r="H70" s="12"/>
      <c r="I70" s="14">
        <v>239207</v>
      </c>
      <c r="J70" s="12"/>
      <c r="K70" s="42">
        <f t="shared" ref="K70:K75" si="15">(((E70/C70)^(1/(($E$5-$C$5)/365))-1)*100)</f>
        <v>0.46973083661490111</v>
      </c>
      <c r="L70" s="15">
        <f t="shared" si="5"/>
        <v>0.55252577230788802</v>
      </c>
      <c r="M70" s="15">
        <f t="shared" si="6"/>
        <v>0.41707568742330725</v>
      </c>
      <c r="N70" s="15">
        <f t="shared" ref="N70:N75" si="16">(((I70/E70)^(1/(($I$5-$E$5)/365))-1)*100)</f>
        <v>0.4881707050915951</v>
      </c>
    </row>
    <row r="71" spans="1:14">
      <c r="A71" s="1" t="s">
        <v>70</v>
      </c>
      <c r="C71" s="39">
        <v>380250</v>
      </c>
      <c r="E71" s="14">
        <v>452971</v>
      </c>
      <c r="F71" s="12"/>
      <c r="G71" s="14">
        <v>487414</v>
      </c>
      <c r="H71" s="12"/>
      <c r="I71" s="14">
        <v>525354</v>
      </c>
      <c r="J71" s="12"/>
      <c r="K71" s="42">
        <f t="shared" si="15"/>
        <v>1.7644185268498314</v>
      </c>
      <c r="L71" s="15">
        <f t="shared" si="5"/>
        <v>1.4044161171531178</v>
      </c>
      <c r="M71" s="15">
        <f t="shared" si="6"/>
        <v>1.5894350758023368</v>
      </c>
      <c r="N71" s="15">
        <f t="shared" si="16"/>
        <v>1.4922492065265081</v>
      </c>
    </row>
    <row r="72" spans="1:14">
      <c r="A72" s="1" t="s">
        <v>71</v>
      </c>
      <c r="C72" s="39">
        <v>681818</v>
      </c>
      <c r="E72" s="14">
        <v>785602</v>
      </c>
      <c r="F72" s="12"/>
      <c r="G72" s="14">
        <v>844059</v>
      </c>
      <c r="H72" s="12"/>
      <c r="I72" s="14">
        <v>908339</v>
      </c>
      <c r="J72" s="12"/>
      <c r="K72" s="42">
        <f t="shared" si="15"/>
        <v>1.4261736691622229</v>
      </c>
      <c r="L72" s="15">
        <f t="shared" si="5"/>
        <v>1.3752103807072702</v>
      </c>
      <c r="M72" s="15">
        <f t="shared" si="6"/>
        <v>1.5560321735745619</v>
      </c>
      <c r="N72" s="15">
        <f t="shared" si="16"/>
        <v>1.4610518912835158</v>
      </c>
    </row>
    <row r="73" spans="1:14">
      <c r="A73" s="1" t="s">
        <v>72</v>
      </c>
      <c r="C73" s="39">
        <v>593500</v>
      </c>
      <c r="E73" s="14">
        <v>771667</v>
      </c>
      <c r="F73" s="12"/>
      <c r="G73" s="14">
        <v>849469</v>
      </c>
      <c r="H73" s="12"/>
      <c r="I73" s="14">
        <v>939594</v>
      </c>
      <c r="J73" s="12"/>
      <c r="K73" s="42">
        <f t="shared" si="15"/>
        <v>2.658443878952399</v>
      </c>
      <c r="L73" s="15">
        <f t="shared" si="5"/>
        <v>1.8448236588396894</v>
      </c>
      <c r="M73" s="15">
        <f t="shared" si="6"/>
        <v>2.1440029474141475</v>
      </c>
      <c r="N73" s="15">
        <f t="shared" si="16"/>
        <v>1.9868100689097723</v>
      </c>
    </row>
    <row r="74" spans="1:14">
      <c r="A74" s="1" t="s">
        <v>73</v>
      </c>
      <c r="C74" s="39">
        <v>161912</v>
      </c>
      <c r="E74" s="14">
        <v>222673</v>
      </c>
      <c r="F74" s="12"/>
      <c r="G74" s="14">
        <v>255116</v>
      </c>
      <c r="H74" s="12"/>
      <c r="I74" s="14">
        <v>307079</v>
      </c>
      <c r="J74" s="12"/>
      <c r="K74" s="42">
        <f t="shared" si="15"/>
        <v>3.2360248547317338</v>
      </c>
      <c r="L74" s="15">
        <f t="shared" si="5"/>
        <v>2.6221687884294687</v>
      </c>
      <c r="M74" s="15">
        <f t="shared" si="6"/>
        <v>3.9771170092972818</v>
      </c>
      <c r="N74" s="15">
        <f t="shared" si="16"/>
        <v>3.2634885248977064</v>
      </c>
    </row>
    <row r="75" spans="1:14">
      <c r="A75" s="1" t="s">
        <v>74</v>
      </c>
      <c r="C75" s="39">
        <v>264357</v>
      </c>
      <c r="E75" s="14">
        <v>283930</v>
      </c>
      <c r="F75" s="12"/>
      <c r="G75" s="14">
        <v>292781</v>
      </c>
      <c r="H75" s="12"/>
      <c r="I75" s="14">
        <v>308985</v>
      </c>
      <c r="J75" s="12"/>
      <c r="K75" s="42">
        <f t="shared" si="15"/>
        <v>0.7164357057149795</v>
      </c>
      <c r="L75" s="15">
        <f t="shared" si="5"/>
        <v>0.58588394957526102</v>
      </c>
      <c r="M75" s="15">
        <f t="shared" si="6"/>
        <v>1.1396883225820442</v>
      </c>
      <c r="N75" s="15">
        <f t="shared" si="16"/>
        <v>0.8485353721429334</v>
      </c>
    </row>
    <row r="76" spans="1:14">
      <c r="C76" s="40"/>
      <c r="E76" s="12"/>
      <c r="F76" s="12"/>
      <c r="G76" s="12"/>
      <c r="H76" s="12"/>
      <c r="I76" s="14"/>
      <c r="J76" s="12"/>
      <c r="K76" s="42"/>
      <c r="L76" s="15"/>
      <c r="M76" s="15"/>
    </row>
    <row r="77" spans="1:14" s="16" customFormat="1">
      <c r="A77" s="16" t="s">
        <v>75</v>
      </c>
      <c r="C77" s="37">
        <f>SUM(C78:C83)</f>
        <v>4686669</v>
      </c>
      <c r="E77" s="7">
        <f>SUM(E78:E83)</f>
        <v>5420411</v>
      </c>
      <c r="F77" s="5"/>
      <c r="G77" s="7">
        <f>SUM(G78:G83)</f>
        <v>5796989</v>
      </c>
      <c r="H77" s="5"/>
      <c r="I77" s="7">
        <f>SUM(I78:I83)</f>
        <v>6082165</v>
      </c>
      <c r="J77" s="5"/>
      <c r="K77" s="41">
        <f t="shared" ref="K77:K83" si="17">(((E77/C77)^(1/(($E$5-$C$5)/365))-1)*100)</f>
        <v>1.4643165148880311</v>
      </c>
      <c r="L77" s="11">
        <f t="shared" si="5"/>
        <v>1.2864081031620955</v>
      </c>
      <c r="M77" s="11">
        <f t="shared" si="6"/>
        <v>1.015383018667082</v>
      </c>
      <c r="N77" s="11">
        <f>(((I77/E77)^(1/(($I$5-$E$5)/365))-1)*100)</f>
        <v>1.1575936239099915</v>
      </c>
    </row>
    <row r="78" spans="1:14">
      <c r="A78" s="1" t="s">
        <v>76</v>
      </c>
      <c r="C78" s="39">
        <v>1090907</v>
      </c>
      <c r="E78" s="14">
        <v>1233432</v>
      </c>
      <c r="F78" s="12"/>
      <c r="G78" s="14">
        <v>1314826</v>
      </c>
      <c r="H78" s="12"/>
      <c r="I78" s="14">
        <v>1374768</v>
      </c>
      <c r="J78" s="12"/>
      <c r="K78" s="42">
        <f t="shared" si="17"/>
        <v>1.2347996842524855</v>
      </c>
      <c r="L78" s="15">
        <f t="shared" si="5"/>
        <v>1.2235294461188095</v>
      </c>
      <c r="M78" s="15">
        <f t="shared" si="6"/>
        <v>0.94227558751596163</v>
      </c>
      <c r="N78" s="15">
        <f t="shared" ref="N78:N83" si="18">(((I78/E78)^(1/(($I$5-$E$5)/365))-1)*100)</f>
        <v>1.089849759790229</v>
      </c>
    </row>
    <row r="79" spans="1:14">
      <c r="A79" s="1" t="s">
        <v>77</v>
      </c>
      <c r="C79" s="39">
        <v>470654</v>
      </c>
      <c r="E79" s="14">
        <v>542915</v>
      </c>
      <c r="F79" s="12"/>
      <c r="G79" s="14">
        <v>583313</v>
      </c>
      <c r="H79" s="12"/>
      <c r="I79" s="14">
        <v>629699</v>
      </c>
      <c r="J79" s="12"/>
      <c r="K79" s="42">
        <f t="shared" si="17"/>
        <v>1.4377509598298754</v>
      </c>
      <c r="L79" s="15">
        <f t="shared" si="5"/>
        <v>1.3751921704155512</v>
      </c>
      <c r="M79" s="15">
        <f t="shared" si="6"/>
        <v>1.6227710086534453</v>
      </c>
      <c r="N79" s="15">
        <f t="shared" si="18"/>
        <v>1.4927049615000909</v>
      </c>
    </row>
    <row r="80" spans="1:14">
      <c r="A80" s="1" t="s">
        <v>78</v>
      </c>
      <c r="C80" s="39">
        <v>1551549</v>
      </c>
      <c r="E80" s="14">
        <v>1822371</v>
      </c>
      <c r="F80" s="12"/>
      <c r="G80" s="14">
        <v>1952544</v>
      </c>
      <c r="H80" s="12"/>
      <c r="I80" s="14">
        <v>2068244</v>
      </c>
      <c r="J80" s="12"/>
      <c r="K80" s="42">
        <f t="shared" si="17"/>
        <v>1.6209623897121439</v>
      </c>
      <c r="L80" s="15">
        <f t="shared" si="5"/>
        <v>1.3216439114372092</v>
      </c>
      <c r="M80" s="15">
        <f t="shared" si="6"/>
        <v>1.2184225084339584</v>
      </c>
      <c r="N80" s="15">
        <f t="shared" si="18"/>
        <v>1.272605571512897</v>
      </c>
    </row>
    <row r="81" spans="1:14">
      <c r="A81" s="1" t="s">
        <v>79</v>
      </c>
      <c r="C81" s="39">
        <v>215356</v>
      </c>
      <c r="E81" s="14">
        <v>246300</v>
      </c>
      <c r="F81" s="12"/>
      <c r="G81" s="14">
        <v>260964</v>
      </c>
      <c r="H81" s="12"/>
      <c r="I81" s="14">
        <v>271879</v>
      </c>
      <c r="J81" s="12"/>
      <c r="K81" s="42">
        <f t="shared" si="17"/>
        <v>1.3508861844284015</v>
      </c>
      <c r="L81" s="15">
        <f t="shared" si="5"/>
        <v>1.1066383452625894</v>
      </c>
      <c r="M81" s="15">
        <f t="shared" si="6"/>
        <v>0.86572861417784086</v>
      </c>
      <c r="N81" s="15">
        <f t="shared" si="18"/>
        <v>0.99214610439577466</v>
      </c>
    </row>
    <row r="82" spans="1:14">
      <c r="A82" s="1" t="s">
        <v>80</v>
      </c>
      <c r="C82" s="39">
        <v>707668</v>
      </c>
      <c r="E82" s="14">
        <v>834650</v>
      </c>
      <c r="F82" s="12"/>
      <c r="G82" s="14">
        <v>892393</v>
      </c>
      <c r="H82" s="12"/>
      <c r="I82" s="14">
        <v>908920</v>
      </c>
      <c r="J82" s="12"/>
      <c r="K82" s="42">
        <f t="shared" si="17"/>
        <v>1.6631492305514417</v>
      </c>
      <c r="L82" s="15">
        <f t="shared" si="5"/>
        <v>1.2811488741138577</v>
      </c>
      <c r="M82" s="15">
        <f t="shared" si="6"/>
        <v>0.38679332619497853</v>
      </c>
      <c r="N82" s="15">
        <f t="shared" si="18"/>
        <v>0.85538367362201218</v>
      </c>
    </row>
    <row r="83" spans="1:14">
      <c r="A83" s="1" t="s">
        <v>81</v>
      </c>
      <c r="C83" s="39">
        <v>650535</v>
      </c>
      <c r="E83" s="14">
        <v>740743</v>
      </c>
      <c r="F83" s="12"/>
      <c r="G83" s="14">
        <v>792949</v>
      </c>
      <c r="H83" s="12"/>
      <c r="I83" s="14">
        <v>828655</v>
      </c>
      <c r="J83" s="12"/>
      <c r="K83" s="42">
        <f t="shared" si="17"/>
        <v>1.3063341440459508</v>
      </c>
      <c r="L83" s="15">
        <f t="shared" si="5"/>
        <v>1.3044929553017948</v>
      </c>
      <c r="M83" s="15">
        <f t="shared" si="6"/>
        <v>0.93090123299737204</v>
      </c>
      <c r="N83" s="15">
        <f t="shared" si="18"/>
        <v>1.1268826769159634</v>
      </c>
    </row>
    <row r="84" spans="1:14">
      <c r="C84" s="40"/>
      <c r="E84" s="12"/>
      <c r="F84" s="12"/>
      <c r="G84" s="12"/>
      <c r="H84" s="12"/>
      <c r="I84" s="14"/>
      <c r="J84" s="12"/>
      <c r="K84" s="42"/>
      <c r="L84" s="15"/>
      <c r="M84" s="15"/>
    </row>
    <row r="85" spans="1:14" s="16" customFormat="1">
      <c r="A85" s="16" t="s">
        <v>82</v>
      </c>
      <c r="C85" s="37">
        <f>SUM(C86:C93)</f>
        <v>6211038</v>
      </c>
      <c r="E85" s="7">
        <f>SUM(E86:E93)</f>
        <v>7102438</v>
      </c>
      <c r="F85" s="5"/>
      <c r="G85" s="7">
        <f>SUM(G86:G93)</f>
        <v>7536383</v>
      </c>
      <c r="H85" s="5"/>
      <c r="I85" s="7">
        <f>SUM(I86:I93)</f>
        <v>7954723</v>
      </c>
      <c r="J85" s="5"/>
      <c r="K85" s="41">
        <f>(((E85/C85)^(1/(($E$5-$C$5)/365))-1)*100)</f>
        <v>1.3493894676573248</v>
      </c>
      <c r="L85" s="11">
        <f t="shared" si="5"/>
        <v>1.1349665869963665</v>
      </c>
      <c r="M85" s="11">
        <f t="shared" si="6"/>
        <v>1.1429999398534285</v>
      </c>
      <c r="N85" s="11">
        <f>(((I85/E85)^(1/(($I$5-$E$5)/365))-1)*100)</f>
        <v>1.1387819651992537</v>
      </c>
    </row>
    <row r="86" spans="1:14">
      <c r="A86" s="1" t="s">
        <v>83</v>
      </c>
      <c r="C86" s="39">
        <v>451314</v>
      </c>
      <c r="E86" s="14">
        <v>535725</v>
      </c>
      <c r="F86" s="12"/>
      <c r="G86" s="14">
        <v>574823</v>
      </c>
      <c r="H86" s="12"/>
      <c r="I86" s="14">
        <v>615475</v>
      </c>
      <c r="J86" s="12"/>
      <c r="K86" s="42">
        <f>(((E86/C86)^(1/(($E$5-$C$5)/365))-1)*100)</f>
        <v>1.7284044359204387</v>
      </c>
      <c r="L86" s="15">
        <f t="shared" si="5"/>
        <v>1.3495380413880431</v>
      </c>
      <c r="M86" s="15">
        <f t="shared" si="6"/>
        <v>1.4479175856824789</v>
      </c>
      <c r="N86" s="15">
        <f t="shared" ref="N86:N91" si="19">(((I86/E86)^(1/(($I$5-$E$5)/365))-1)*100)</f>
        <v>1.3962517107301675</v>
      </c>
    </row>
    <row r="87" spans="1:14">
      <c r="A87" s="1" t="s">
        <v>84</v>
      </c>
      <c r="C87" s="39">
        <v>472822</v>
      </c>
      <c r="E87" s="14">
        <v>546031</v>
      </c>
      <c r="F87" s="12"/>
      <c r="G87" s="14">
        <v>582012</v>
      </c>
      <c r="H87" s="12"/>
      <c r="I87" s="14">
        <v>612974</v>
      </c>
      <c r="J87" s="12"/>
      <c r="K87" s="42">
        <f t="shared" ref="K87:K93" si="20">(((E87/C87)^(1/(($E$5-$C$5)/365))-1)*100)</f>
        <v>1.4491794181511697</v>
      </c>
      <c r="L87" s="15">
        <f t="shared" si="5"/>
        <v>1.2218247873612809</v>
      </c>
      <c r="M87" s="15">
        <f t="shared" si="6"/>
        <v>1.0963689124188214</v>
      </c>
      <c r="N87" s="15">
        <f t="shared" si="19"/>
        <v>1.1622198568934206</v>
      </c>
    </row>
    <row r="88" spans="1:14">
      <c r="A88" s="1" t="s">
        <v>85</v>
      </c>
      <c r="C88" s="39">
        <v>654156</v>
      </c>
      <c r="E88" s="14">
        <v>719685</v>
      </c>
      <c r="F88" s="12"/>
      <c r="G88" s="14">
        <v>761384</v>
      </c>
      <c r="H88" s="12"/>
      <c r="I88" s="14">
        <v>804952</v>
      </c>
      <c r="J88" s="12"/>
      <c r="K88" s="42">
        <f t="shared" si="20"/>
        <v>0.95872135629799793</v>
      </c>
      <c r="L88" s="15">
        <f t="shared" si="5"/>
        <v>1.0776283257607933</v>
      </c>
      <c r="M88" s="15">
        <f t="shared" si="6"/>
        <v>1.1775045042341059</v>
      </c>
      <c r="N88" s="15">
        <f t="shared" si="19"/>
        <v>1.1250524268938467</v>
      </c>
    </row>
    <row r="89" spans="1:14">
      <c r="A89" s="1" t="s">
        <v>86</v>
      </c>
      <c r="C89" s="39">
        <v>141450</v>
      </c>
      <c r="E89" s="14">
        <v>162943</v>
      </c>
      <c r="F89" s="12"/>
      <c r="G89" s="14">
        <v>174613</v>
      </c>
      <c r="H89" s="12"/>
      <c r="I89" s="14">
        <v>187842</v>
      </c>
      <c r="J89" s="12"/>
      <c r="K89" s="42">
        <f t="shared" si="20"/>
        <v>1.4238077655796433</v>
      </c>
      <c r="L89" s="15">
        <f>(((G89/E89)^(1/(($G$5-$E$5)/365))-1)*100)</f>
        <v>1.3250551604238492</v>
      </c>
      <c r="M89" s="15">
        <f>(((I89/G89)^(1/(($I$5-$G$5)/365))-1)*100)</f>
        <v>1.5482092747785448</v>
      </c>
      <c r="N89" s="15">
        <f>(((I89/E89)^(1/(($I$5-$E$5)/365))-1)*100)</f>
        <v>1.4309814638669316</v>
      </c>
    </row>
    <row r="90" spans="1:14" ht="15.6">
      <c r="A90" s="1" t="s">
        <v>87</v>
      </c>
      <c r="C90" s="39">
        <v>1559182</v>
      </c>
      <c r="E90" s="14">
        <v>1805576</v>
      </c>
      <c r="F90" s="12"/>
      <c r="G90" s="14">
        <v>1936423</v>
      </c>
      <c r="H90" s="12"/>
      <c r="I90" s="14">
        <v>2051899</v>
      </c>
      <c r="J90" s="12"/>
      <c r="K90" s="42">
        <f t="shared" si="20"/>
        <v>1.4771838948061333</v>
      </c>
      <c r="L90" s="15">
        <f t="shared" si="5"/>
        <v>1.3403116216518018</v>
      </c>
      <c r="M90" s="15">
        <f t="shared" si="6"/>
        <v>1.2260129366761019</v>
      </c>
      <c r="N90" s="15">
        <f t="shared" si="19"/>
        <v>1.2860091388239736</v>
      </c>
    </row>
    <row r="91" spans="1:14">
      <c r="A91" s="1" t="s">
        <v>88</v>
      </c>
      <c r="C91" s="39">
        <v>366391</v>
      </c>
      <c r="E91" s="14">
        <v>424619</v>
      </c>
      <c r="F91" s="12"/>
      <c r="G91" s="14">
        <v>447992</v>
      </c>
      <c r="H91" s="12"/>
      <c r="I91" s="14">
        <v>457626</v>
      </c>
      <c r="J91" s="12"/>
      <c r="K91" s="42">
        <f t="shared" si="20"/>
        <v>1.4850230474488191</v>
      </c>
      <c r="L91" s="15">
        <f t="shared" si="5"/>
        <v>1.0249154863642085</v>
      </c>
      <c r="M91" s="15">
        <f t="shared" si="6"/>
        <v>0.44861490575187624</v>
      </c>
      <c r="N91" s="15">
        <f t="shared" si="19"/>
        <v>0.75078921588105363</v>
      </c>
    </row>
    <row r="92" spans="1:14" ht="15.6">
      <c r="A92" s="1" t="s">
        <v>89</v>
      </c>
      <c r="C92" s="39">
        <v>2136647</v>
      </c>
      <c r="E92" s="14">
        <v>2396039</v>
      </c>
      <c r="F92" s="12"/>
      <c r="G92" s="14">
        <v>2497261</v>
      </c>
      <c r="H92" s="12"/>
      <c r="I92" s="14">
        <v>2623172</v>
      </c>
      <c r="J92" s="12"/>
      <c r="K92" s="42">
        <f t="shared" si="20"/>
        <v>1.1517464144291889</v>
      </c>
      <c r="L92" s="15">
        <f>(((G92/E92)^(1/(($G$5-$E$5)/365))-1)*100)</f>
        <v>0.79053350241329312</v>
      </c>
      <c r="M92" s="15">
        <f>(((I92/G92)^(1/(($I$5-$G$5)/365))-1)*100)</f>
        <v>1.0402002654687159</v>
      </c>
      <c r="N92" s="15">
        <f>(((I92/E92)^(1/(($I$5-$E$5)/365))-1)*100)</f>
        <v>0.90903623958809021</v>
      </c>
    </row>
    <row r="93" spans="1:14">
      <c r="A93" s="1" t="s">
        <v>90</v>
      </c>
      <c r="C93" s="39">
        <v>429076</v>
      </c>
      <c r="E93" s="14">
        <v>511820</v>
      </c>
      <c r="F93" s="12"/>
      <c r="G93" s="14">
        <v>561875</v>
      </c>
      <c r="H93" s="12"/>
      <c r="I93" s="14">
        <v>600783</v>
      </c>
      <c r="J93" s="12"/>
      <c r="K93" s="42">
        <f t="shared" si="20"/>
        <v>1.7780460302796675</v>
      </c>
      <c r="L93" s="15">
        <f>(((G93/E93)^(1/(($G$5-$E$5)/365))-1)*100)</f>
        <v>1.7915015234764686</v>
      </c>
      <c r="M93" s="15">
        <f>(((I93/G93)^(1/(($I$5-$G$5)/365))-1)*100)</f>
        <v>1.4185175787970294</v>
      </c>
      <c r="N93" s="15">
        <f>(((I93/E93)^(1/(($I$5-$E$5)/365))-1)*100)</f>
        <v>1.614181292681871</v>
      </c>
    </row>
    <row r="94" spans="1:14">
      <c r="C94" s="40"/>
      <c r="E94" s="12"/>
      <c r="F94" s="12"/>
      <c r="G94" s="12"/>
      <c r="H94" s="12"/>
      <c r="I94" s="14"/>
      <c r="J94" s="12"/>
      <c r="K94" s="42"/>
      <c r="L94" s="15"/>
      <c r="M94" s="15"/>
    </row>
    <row r="95" spans="1:14" s="16" customFormat="1">
      <c r="A95" s="16" t="s">
        <v>91</v>
      </c>
      <c r="C95" s="37">
        <f>SUM(C96:C102)</f>
        <v>5706953</v>
      </c>
      <c r="E95" s="7">
        <f>SUM(E96:E102)</f>
        <v>6800180</v>
      </c>
      <c r="F95" s="5"/>
      <c r="G95" s="7">
        <f>SUM(G96:G102)</f>
        <v>7396898</v>
      </c>
      <c r="H95" s="5"/>
      <c r="I95" s="7">
        <f>SUM(I96:I102)</f>
        <v>8081988</v>
      </c>
      <c r="J95" s="5"/>
      <c r="K95" s="41">
        <f>(((E95/C95)^(1/(($E$5-$C$5)/365))-1)*100)</f>
        <v>1.7671103008238376</v>
      </c>
      <c r="L95" s="11">
        <f t="shared" ref="L95:L159" si="21">(((G95/E95)^(1/(($G$5-$E$5)/365))-1)*100)</f>
        <v>1.6135439591184131</v>
      </c>
      <c r="M95" s="11">
        <f t="shared" ref="M95:M159" si="22">(((I95/G95)^(1/(($I$5-$G$5)/365))-1)*100)</f>
        <v>1.8809091544899958</v>
      </c>
      <c r="N95" s="11">
        <f>(((I95/E95)^(1/(($I$5-$E$5)/365))-1)*100)</f>
        <v>1.7404420200892945</v>
      </c>
    </row>
    <row r="96" spans="1:14">
      <c r="A96" s="1" t="s">
        <v>92</v>
      </c>
      <c r="C96" s="39">
        <v>1139130</v>
      </c>
      <c r="E96" s="14">
        <v>1255128</v>
      </c>
      <c r="F96" s="12"/>
      <c r="G96" s="14">
        <v>1313560</v>
      </c>
      <c r="H96" s="12"/>
      <c r="I96" s="14">
        <v>1394329</v>
      </c>
      <c r="J96" s="12"/>
      <c r="K96" s="42">
        <f t="shared" ref="K96:K102" si="23">(((E96/C96)^(1/(($E$5-$C$5)/365))-1)*100)</f>
        <v>0.97390831459454041</v>
      </c>
      <c r="L96" s="15">
        <f t="shared" si="21"/>
        <v>0.86970167038749047</v>
      </c>
      <c r="M96" s="15">
        <f t="shared" si="22"/>
        <v>1.2632662354575164</v>
      </c>
      <c r="N96" s="15">
        <f t="shared" ref="N96:N102" si="24">(((I96/E96)^(1/(($I$5-$E$5)/365))-1)*100)</f>
        <v>1.0564348983246097</v>
      </c>
    </row>
    <row r="97" spans="1:14" ht="15.6">
      <c r="A97" s="1" t="s">
        <v>93</v>
      </c>
      <c r="C97" s="39">
        <v>2160569</v>
      </c>
      <c r="E97" s="14">
        <v>2619362</v>
      </c>
      <c r="F97" s="12"/>
      <c r="G97" s="14">
        <v>2938982</v>
      </c>
      <c r="H97" s="12"/>
      <c r="I97" s="14">
        <v>3325385</v>
      </c>
      <c r="J97" s="12"/>
      <c r="K97" s="42">
        <f t="shared" si="23"/>
        <v>1.9431756885431639</v>
      </c>
      <c r="L97" s="15">
        <f t="shared" si="21"/>
        <v>2.2151774662551027</v>
      </c>
      <c r="M97" s="15">
        <f t="shared" si="22"/>
        <v>2.6326515208590084</v>
      </c>
      <c r="N97" s="15">
        <f t="shared" si="24"/>
        <v>2.413245483475257</v>
      </c>
    </row>
    <row r="98" spans="1:14">
      <c r="A98" s="1" t="s">
        <v>94</v>
      </c>
      <c r="C98" s="39">
        <v>718821</v>
      </c>
      <c r="E98" s="14">
        <v>866171</v>
      </c>
      <c r="F98" s="12"/>
      <c r="G98" s="14">
        <v>922611</v>
      </c>
      <c r="H98" s="12"/>
      <c r="I98" s="14">
        <v>964169</v>
      </c>
      <c r="J98" s="12"/>
      <c r="K98" s="42">
        <f t="shared" si="23"/>
        <v>1.8811534736113522</v>
      </c>
      <c r="L98" s="15">
        <f t="shared" si="21"/>
        <v>1.2085349330190009</v>
      </c>
      <c r="M98" s="15">
        <f t="shared" si="22"/>
        <v>0.93119635376692766</v>
      </c>
      <c r="N98" s="15">
        <f t="shared" si="24"/>
        <v>1.0767175024068543</v>
      </c>
    </row>
    <row r="99" spans="1:14">
      <c r="A99" s="1" t="s">
        <v>95</v>
      </c>
      <c r="C99" s="39">
        <v>217019</v>
      </c>
      <c r="E99" s="14">
        <v>350467</v>
      </c>
      <c r="F99" s="12"/>
      <c r="G99" s="14">
        <v>408112</v>
      </c>
      <c r="H99" s="12"/>
      <c r="I99" s="14">
        <v>497604</v>
      </c>
      <c r="J99" s="12"/>
      <c r="K99" s="42">
        <f t="shared" si="23"/>
        <v>4.9067754278376396</v>
      </c>
      <c r="L99" s="15">
        <f t="shared" si="21"/>
        <v>2.9402272591190437</v>
      </c>
      <c r="M99" s="15">
        <f t="shared" si="22"/>
        <v>4.259155481818433</v>
      </c>
      <c r="N99" s="15">
        <f t="shared" si="24"/>
        <v>3.5645615389974683</v>
      </c>
    </row>
    <row r="100" spans="1:14">
      <c r="A100" s="1" t="s">
        <v>96</v>
      </c>
      <c r="C100" s="39">
        <v>259728</v>
      </c>
      <c r="E100" s="14">
        <v>331320</v>
      </c>
      <c r="F100" s="12"/>
      <c r="G100" s="14">
        <v>362654</v>
      </c>
      <c r="H100" s="12"/>
      <c r="I100" s="14">
        <v>364116</v>
      </c>
      <c r="J100" s="12"/>
      <c r="K100" s="42">
        <f t="shared" si="23"/>
        <v>2.4630072130092051</v>
      </c>
      <c r="L100" s="15">
        <f t="shared" si="21"/>
        <v>1.7345300457339174</v>
      </c>
      <c r="M100" s="15">
        <f t="shared" si="22"/>
        <v>8.4675574775228135E-2</v>
      </c>
      <c r="N100" s="15">
        <f t="shared" si="24"/>
        <v>0.94756430201785591</v>
      </c>
    </row>
    <row r="101" spans="1:14" ht="15.6">
      <c r="A101" s="1" t="s">
        <v>97</v>
      </c>
      <c r="C101" s="39">
        <v>1130088</v>
      </c>
      <c r="E101" s="14">
        <v>1286666</v>
      </c>
      <c r="F101" s="12"/>
      <c r="G101" s="14">
        <v>1354995</v>
      </c>
      <c r="H101" s="12"/>
      <c r="I101" s="14">
        <v>1432990</v>
      </c>
      <c r="J101" s="12"/>
      <c r="K101" s="42">
        <f t="shared" si="23"/>
        <v>1.3053240262029142</v>
      </c>
      <c r="L101" s="15">
        <f>(((G101/E101)^(1/(($G$5-$E$5)/365))-1)*100)</f>
        <v>0.98955309099262312</v>
      </c>
      <c r="M101" s="15">
        <f>(((I101/G101)^(1/(($I$5-$G$5)/365))-1)*100)</f>
        <v>1.1843285007586246</v>
      </c>
      <c r="N101" s="15">
        <f t="shared" si="24"/>
        <v>1.0820152863047827</v>
      </c>
    </row>
    <row r="102" spans="1:14">
      <c r="A102" s="1" t="s">
        <v>98</v>
      </c>
      <c r="C102" s="39">
        <v>81598</v>
      </c>
      <c r="E102" s="14">
        <v>91066</v>
      </c>
      <c r="F102" s="12"/>
      <c r="G102" s="14">
        <v>95984</v>
      </c>
      <c r="H102" s="12"/>
      <c r="I102" s="14">
        <v>103395</v>
      </c>
      <c r="J102" s="12"/>
      <c r="K102" s="42">
        <f t="shared" si="23"/>
        <v>1.1032377364197821</v>
      </c>
      <c r="L102" s="15">
        <f t="shared" si="21"/>
        <v>1.0059594762603874</v>
      </c>
      <c r="M102" s="15">
        <f t="shared" si="22"/>
        <v>1.5769683132501822</v>
      </c>
      <c r="N102" s="15">
        <f t="shared" si="24"/>
        <v>1.276759979613562</v>
      </c>
    </row>
    <row r="103" spans="1:14">
      <c r="C103" s="39"/>
      <c r="E103" s="12"/>
      <c r="F103" s="12"/>
      <c r="G103" s="12"/>
      <c r="H103" s="12"/>
      <c r="I103" s="14"/>
      <c r="J103" s="12"/>
      <c r="K103" s="42"/>
      <c r="L103" s="15"/>
      <c r="M103" s="15"/>
    </row>
    <row r="104" spans="1:14" s="16" customFormat="1">
      <c r="A104" s="16" t="s">
        <v>99</v>
      </c>
      <c r="C104" s="37">
        <f>SUM(C105:C111)</f>
        <v>3610355</v>
      </c>
      <c r="E104" s="7">
        <f>SUM(E105:E111)</f>
        <v>4101322</v>
      </c>
      <c r="F104" s="5"/>
      <c r="G104" s="7">
        <f>SUM(G105:G111)</f>
        <v>4440150</v>
      </c>
      <c r="H104" s="5"/>
      <c r="I104" s="7">
        <f>SUM(I105:I111)</f>
        <v>4547150</v>
      </c>
      <c r="J104" s="5"/>
      <c r="K104" s="41">
        <f t="shared" ref="K104:K111" si="25">(((E104/C104)^(1/(($E$5-$C$5)/365))-1)*100)</f>
        <v>1.2824885276544684</v>
      </c>
      <c r="L104" s="11">
        <f t="shared" si="21"/>
        <v>1.5220647741812199</v>
      </c>
      <c r="M104" s="11">
        <f t="shared" si="22"/>
        <v>0.50221155889942359</v>
      </c>
      <c r="N104" s="11">
        <f>(((I104/E104)^(1/(($I$5-$E$5)/365))-1)*100)</f>
        <v>1.0363993690025497</v>
      </c>
    </row>
    <row r="105" spans="1:14">
      <c r="A105" s="1" t="s">
        <v>100</v>
      </c>
      <c r="C105" s="39">
        <v>140274</v>
      </c>
      <c r="E105" s="14">
        <v>161760</v>
      </c>
      <c r="F105" s="12"/>
      <c r="G105" s="14">
        <v>171612</v>
      </c>
      <c r="H105" s="12"/>
      <c r="I105" s="14">
        <v>179312</v>
      </c>
      <c r="J105" s="12"/>
      <c r="K105" s="42">
        <f t="shared" si="25"/>
        <v>1.4345731787860139</v>
      </c>
      <c r="L105" s="15">
        <f>(((G105/E105)^(1/(($G$5-$E$5)/365))-1)*100)</f>
        <v>1.131465876232074</v>
      </c>
      <c r="M105" s="15">
        <f>(((I105/G105)^(1/(($I$5-$G$5)/365))-1)*100)</f>
        <v>0.92763545533722791</v>
      </c>
      <c r="N105" s="15">
        <f>(((I105/E105)^(1/(($I$5-$E$5)/365))-1)*100)</f>
        <v>1.0346049147825553</v>
      </c>
    </row>
    <row r="106" spans="1:14">
      <c r="A106" s="1" t="s">
        <v>101</v>
      </c>
      <c r="C106" s="39">
        <v>375822</v>
      </c>
      <c r="E106" s="14">
        <v>428877</v>
      </c>
      <c r="F106" s="12"/>
      <c r="G106" s="14">
        <v>467160</v>
      </c>
      <c r="H106" s="12"/>
      <c r="I106" s="14">
        <v>477168</v>
      </c>
      <c r="J106" s="12"/>
      <c r="K106" s="42">
        <f t="shared" si="25"/>
        <v>1.3285702817104283</v>
      </c>
      <c r="L106" s="15">
        <f t="shared" si="21"/>
        <v>1.6404264821859416</v>
      </c>
      <c r="M106" s="15">
        <f t="shared" si="22"/>
        <v>0.44692304577231834</v>
      </c>
      <c r="N106" s="15">
        <f t="shared" ref="N106:N111" si="26">(((I106/E106)^(1/(($I$5-$E$5)/365))-1)*100)</f>
        <v>1.0718115875751444</v>
      </c>
    </row>
    <row r="107" spans="1:14" ht="15.6">
      <c r="A107" s="1" t="s">
        <v>102</v>
      </c>
      <c r="C107" s="39">
        <v>1413697</v>
      </c>
      <c r="E107" s="14">
        <v>1567984</v>
      </c>
      <c r="F107" s="12"/>
      <c r="G107" s="14">
        <v>1724679</v>
      </c>
      <c r="H107" s="12"/>
      <c r="I107" s="14">
        <v>1776847</v>
      </c>
      <c r="J107" s="12"/>
      <c r="K107" s="42">
        <f t="shared" si="25"/>
        <v>1.040634654710404</v>
      </c>
      <c r="L107" s="15">
        <f t="shared" si="21"/>
        <v>1.8291626261996319</v>
      </c>
      <c r="M107" s="15">
        <f t="shared" si="22"/>
        <v>0.62887505631858964</v>
      </c>
      <c r="N107" s="15">
        <f t="shared" si="26"/>
        <v>1.2573088059653736</v>
      </c>
    </row>
    <row r="108" spans="1:14">
      <c r="A108" s="1" t="s">
        <v>103</v>
      </c>
      <c r="C108" s="39">
        <v>178639</v>
      </c>
      <c r="E108" s="14">
        <v>221174</v>
      </c>
      <c r="F108" s="12"/>
      <c r="G108" s="14">
        <v>242089</v>
      </c>
      <c r="H108" s="12"/>
      <c r="I108" s="14">
        <v>251881</v>
      </c>
      <c r="J108" s="12"/>
      <c r="K108" s="42">
        <f t="shared" si="25"/>
        <v>2.157604248324474</v>
      </c>
      <c r="L108" s="15">
        <f t="shared" si="21"/>
        <v>1.7343590777835427</v>
      </c>
      <c r="M108" s="15">
        <f t="shared" si="22"/>
        <v>0.83765219195188756</v>
      </c>
      <c r="N108" s="15">
        <f t="shared" si="26"/>
        <v>1.3074763343841944</v>
      </c>
    </row>
    <row r="109" spans="1:14">
      <c r="A109" s="1" t="s">
        <v>104</v>
      </c>
      <c r="C109" s="39">
        <v>500639</v>
      </c>
      <c r="E109" s="14">
        <v>589013</v>
      </c>
      <c r="F109" s="12"/>
      <c r="G109" s="14">
        <v>632379</v>
      </c>
      <c r="H109" s="12"/>
      <c r="I109" s="14">
        <v>639186</v>
      </c>
      <c r="J109" s="12"/>
      <c r="K109" s="42">
        <f t="shared" si="25"/>
        <v>1.638010119506017</v>
      </c>
      <c r="L109" s="15">
        <f t="shared" si="21"/>
        <v>1.3611002446808795</v>
      </c>
      <c r="M109" s="15">
        <f t="shared" si="22"/>
        <v>0.22549343800268851</v>
      </c>
      <c r="N109" s="15">
        <f t="shared" si="26"/>
        <v>0.82014594838699661</v>
      </c>
    </row>
    <row r="110" spans="1:14">
      <c r="A110" s="1" t="s">
        <v>105</v>
      </c>
      <c r="C110" s="39">
        <v>641124</v>
      </c>
      <c r="E110" s="14">
        <v>733377</v>
      </c>
      <c r="F110" s="12"/>
      <c r="G110" s="14">
        <v>780481</v>
      </c>
      <c r="H110" s="12"/>
      <c r="I110" s="14">
        <v>793183</v>
      </c>
      <c r="J110" s="12"/>
      <c r="K110" s="42">
        <f t="shared" si="25"/>
        <v>1.3527011709779657</v>
      </c>
      <c r="L110" s="15">
        <f t="shared" si="21"/>
        <v>1.1916866551436645</v>
      </c>
      <c r="M110" s="15">
        <f t="shared" si="22"/>
        <v>0.3401970904978846</v>
      </c>
      <c r="N110" s="15">
        <f t="shared" si="26"/>
        <v>0.78637268889862888</v>
      </c>
    </row>
    <row r="111" spans="1:14">
      <c r="A111" s="1" t="s">
        <v>106</v>
      </c>
      <c r="C111" s="39">
        <v>360160</v>
      </c>
      <c r="E111" s="14">
        <v>399137</v>
      </c>
      <c r="F111" s="12"/>
      <c r="G111" s="14">
        <v>421750</v>
      </c>
      <c r="H111" s="12"/>
      <c r="I111" s="14">
        <v>429573</v>
      </c>
      <c r="J111" s="12"/>
      <c r="K111" s="42">
        <f t="shared" si="25"/>
        <v>1.032292403472379</v>
      </c>
      <c r="L111" s="15">
        <f t="shared" si="21"/>
        <v>1.0542368800112278</v>
      </c>
      <c r="M111" s="15">
        <f t="shared" si="22"/>
        <v>0.3873953761458715</v>
      </c>
      <c r="N111" s="15">
        <f t="shared" si="26"/>
        <v>0.736968595269194</v>
      </c>
    </row>
    <row r="112" spans="1:14">
      <c r="C112" s="40"/>
      <c r="E112" s="12"/>
      <c r="F112" s="12"/>
      <c r="G112" s="12"/>
      <c r="H112" s="12"/>
      <c r="I112" s="14"/>
      <c r="J112" s="12"/>
      <c r="K112" s="42"/>
      <c r="L112" s="15"/>
      <c r="M112" s="15"/>
    </row>
    <row r="113" spans="1:14" s="16" customFormat="1">
      <c r="A113" s="16" t="s">
        <v>107</v>
      </c>
      <c r="C113" s="37">
        <f>SUM(C114:C118)</f>
        <v>2831412</v>
      </c>
      <c r="E113" s="7">
        <f>SUM(E114:E118)</f>
        <v>3407353</v>
      </c>
      <c r="F113" s="5"/>
      <c r="G113" s="7">
        <f>SUM(G114:G118)</f>
        <v>3629783</v>
      </c>
      <c r="H113" s="5"/>
      <c r="I113" s="7">
        <f>SUM(I114:I118)</f>
        <v>3875576</v>
      </c>
      <c r="J113" s="5"/>
      <c r="K113" s="41">
        <f t="shared" ref="K113:K118" si="27">(((E113/C113)^(1/(($E$5-$C$5)/365))-1)*100)</f>
        <v>1.8678176434364868</v>
      </c>
      <c r="L113" s="11">
        <f t="shared" si="21"/>
        <v>1.2106878279574573</v>
      </c>
      <c r="M113" s="11">
        <f t="shared" si="22"/>
        <v>1.3879485225030352</v>
      </c>
      <c r="N113" s="11">
        <f>(((I113/E113)^(1/(($I$5-$E$5)/365))-1)*100)</f>
        <v>1.2948394909986893</v>
      </c>
    </row>
    <row r="114" spans="1:14">
      <c r="A114" s="1" t="s">
        <v>108</v>
      </c>
      <c r="C114" s="39">
        <v>823130</v>
      </c>
      <c r="E114" s="14">
        <v>957997</v>
      </c>
      <c r="F114" s="12"/>
      <c r="G114" s="14">
        <v>1011393</v>
      </c>
      <c r="H114" s="12"/>
      <c r="I114" s="14">
        <v>1047455</v>
      </c>
      <c r="J114" s="12"/>
      <c r="K114" s="42">
        <f t="shared" si="27"/>
        <v>1.528030863349672</v>
      </c>
      <c r="L114" s="15">
        <f t="shared" si="21"/>
        <v>1.0375307945563073</v>
      </c>
      <c r="M114" s="15">
        <f t="shared" si="22"/>
        <v>0.73976669982356302</v>
      </c>
      <c r="N114" s="15">
        <f t="shared" ref="N114:N118" si="28">(((I114/E114)^(1/(($I$5-$E$5)/365))-1)*100)</f>
        <v>0.89599753400912974</v>
      </c>
    </row>
    <row r="115" spans="1:14" ht="15.6">
      <c r="A115" s="1" t="s">
        <v>109</v>
      </c>
      <c r="C115" s="39">
        <v>836217</v>
      </c>
      <c r="E115" s="14">
        <v>959685</v>
      </c>
      <c r="F115" s="12"/>
      <c r="G115" s="14">
        <v>1010674</v>
      </c>
      <c r="H115" s="12"/>
      <c r="I115" s="14">
        <v>1050668</v>
      </c>
      <c r="J115" s="12"/>
      <c r="K115" s="42">
        <f t="shared" si="27"/>
        <v>1.3859315752139167</v>
      </c>
      <c r="L115" s="15">
        <f t="shared" si="21"/>
        <v>0.99001858030758338</v>
      </c>
      <c r="M115" s="15">
        <f t="shared" si="22"/>
        <v>0.81977892858868806</v>
      </c>
      <c r="N115" s="15">
        <f t="shared" si="28"/>
        <v>0.90912708875505732</v>
      </c>
    </row>
    <row r="116" spans="1:14">
      <c r="A116" s="1" t="s">
        <v>110</v>
      </c>
      <c r="C116" s="39">
        <v>601794</v>
      </c>
      <c r="E116" s="14">
        <v>807129</v>
      </c>
      <c r="F116" s="12"/>
      <c r="G116" s="14">
        <v>861799</v>
      </c>
      <c r="H116" s="12"/>
      <c r="I116" s="14">
        <v>977234</v>
      </c>
      <c r="J116" s="12"/>
      <c r="K116" s="42">
        <f t="shared" si="27"/>
        <v>2.9775434947950652</v>
      </c>
      <c r="L116" s="15">
        <f t="shared" si="21"/>
        <v>1.255024633280688</v>
      </c>
      <c r="M116" s="15">
        <f t="shared" si="22"/>
        <v>2.6797718298536388</v>
      </c>
      <c r="N116" s="15">
        <f t="shared" si="28"/>
        <v>1.9292293786289827</v>
      </c>
    </row>
    <row r="117" spans="1:14">
      <c r="A117" s="1" t="s">
        <v>111</v>
      </c>
      <c r="C117" s="39">
        <v>497239</v>
      </c>
      <c r="E117" s="14">
        <v>584685</v>
      </c>
      <c r="F117" s="12"/>
      <c r="G117" s="14">
        <v>633129</v>
      </c>
      <c r="H117" s="12"/>
      <c r="I117" s="14">
        <v>669840</v>
      </c>
      <c r="J117" s="12"/>
      <c r="K117" s="42">
        <f t="shared" si="27"/>
        <v>1.6323163101331861</v>
      </c>
      <c r="L117" s="15">
        <f t="shared" si="21"/>
        <v>1.5263568424696894</v>
      </c>
      <c r="M117" s="15">
        <f t="shared" si="22"/>
        <v>1.1928281541640828</v>
      </c>
      <c r="N117" s="15">
        <f t="shared" si="28"/>
        <v>1.3678098473689282</v>
      </c>
    </row>
    <row r="118" spans="1:14">
      <c r="A118" s="1" t="s">
        <v>112</v>
      </c>
      <c r="C118" s="39">
        <v>73032</v>
      </c>
      <c r="E118" s="14">
        <v>97857</v>
      </c>
      <c r="F118" s="12"/>
      <c r="G118" s="14">
        <v>112788</v>
      </c>
      <c r="H118" s="12"/>
      <c r="I118" s="14">
        <v>130379</v>
      </c>
      <c r="J118" s="12"/>
      <c r="K118" s="42">
        <f t="shared" si="27"/>
        <v>2.9676760458555274</v>
      </c>
      <c r="L118" s="15">
        <f t="shared" si="21"/>
        <v>2.739190344082032</v>
      </c>
      <c r="M118" s="15">
        <f t="shared" si="22"/>
        <v>3.096038838334958</v>
      </c>
      <c r="N118" s="15">
        <f t="shared" si="28"/>
        <v>2.9085220126481515</v>
      </c>
    </row>
    <row r="119" spans="1:14">
      <c r="C119" s="40"/>
      <c r="E119" s="12"/>
      <c r="F119" s="12"/>
      <c r="G119" s="12"/>
      <c r="H119" s="12"/>
      <c r="I119" s="14"/>
      <c r="J119" s="12"/>
      <c r="K119" s="42"/>
      <c r="L119" s="15"/>
      <c r="M119" s="15"/>
    </row>
    <row r="120" spans="1:14" s="16" customFormat="1">
      <c r="A120" s="16" t="s">
        <v>113</v>
      </c>
      <c r="C120" s="37">
        <f>SUM(C121:C127)</f>
        <v>3505708</v>
      </c>
      <c r="E120" s="7">
        <f>SUM(E121:E127)</f>
        <v>4297323</v>
      </c>
      <c r="F120" s="5"/>
      <c r="G120" s="7">
        <f>SUM(G121:G127)</f>
        <v>4689302</v>
      </c>
      <c r="H120" s="5"/>
      <c r="I120" s="7">
        <f>SUM(I121:I127)</f>
        <v>5022768</v>
      </c>
      <c r="J120" s="5"/>
      <c r="K120" s="41">
        <f t="shared" ref="K120:K127" si="29">(((E120/C120)^(1/(($E$5-$C$5)/365))-1)*100)</f>
        <v>2.0557276185414697</v>
      </c>
      <c r="L120" s="11">
        <f t="shared" si="21"/>
        <v>1.6750519495044802</v>
      </c>
      <c r="M120" s="11">
        <f t="shared" si="22"/>
        <v>1.4557135450707248</v>
      </c>
      <c r="N120" s="11">
        <f>(((I120/E120)^(1/(($I$5-$E$5)/365))-1)*100)</f>
        <v>1.5708176526877171</v>
      </c>
    </row>
    <row r="121" spans="1:14">
      <c r="A121" s="1" t="s">
        <v>114</v>
      </c>
      <c r="C121" s="39">
        <v>1060415</v>
      </c>
      <c r="E121" s="14">
        <v>1299192</v>
      </c>
      <c r="F121" s="12"/>
      <c r="G121" s="14">
        <v>1415226</v>
      </c>
      <c r="H121" s="12"/>
      <c r="I121" s="14">
        <v>1541308</v>
      </c>
      <c r="J121" s="12"/>
      <c r="K121" s="42">
        <f t="shared" si="29"/>
        <v>2.0504484309584958</v>
      </c>
      <c r="L121" s="15">
        <f t="shared" si="21"/>
        <v>1.6412979779793835</v>
      </c>
      <c r="M121" s="15">
        <f t="shared" si="22"/>
        <v>1.8115967327933857</v>
      </c>
      <c r="N121" s="15">
        <f t="shared" ref="N121:N127" si="30">(((I121/E121)^(1/(($I$5-$E$5)/365))-1)*100)</f>
        <v>1.7221461813059502</v>
      </c>
    </row>
    <row r="122" spans="1:14">
      <c r="A122" s="1" t="s">
        <v>115</v>
      </c>
      <c r="C122" s="39">
        <v>74232</v>
      </c>
      <c r="E122" s="14">
        <v>83807</v>
      </c>
      <c r="F122" s="12"/>
      <c r="G122" s="14">
        <v>88478</v>
      </c>
      <c r="H122" s="12"/>
      <c r="I122" s="14">
        <v>92808</v>
      </c>
      <c r="J122" s="12"/>
      <c r="K122" s="42">
        <f t="shared" si="29"/>
        <v>1.2199288749495496</v>
      </c>
      <c r="L122" s="15">
        <f t="shared" si="21"/>
        <v>1.0374957278950214</v>
      </c>
      <c r="M122" s="15">
        <f t="shared" si="22"/>
        <v>1.0102156573390753</v>
      </c>
      <c r="N122" s="15">
        <f t="shared" si="30"/>
        <v>1.0245380827393236</v>
      </c>
    </row>
    <row r="123" spans="1:14" ht="15.6">
      <c r="A123" s="1" t="s">
        <v>116</v>
      </c>
      <c r="C123" s="39">
        <v>473062</v>
      </c>
      <c r="E123" s="14">
        <v>607917</v>
      </c>
      <c r="F123" s="12"/>
      <c r="G123" s="14">
        <v>676395</v>
      </c>
      <c r="H123" s="12"/>
      <c r="I123" s="14">
        <v>722902</v>
      </c>
      <c r="J123" s="12"/>
      <c r="K123" s="42">
        <f t="shared" si="29"/>
        <v>2.5384285021879727</v>
      </c>
      <c r="L123" s="15">
        <f t="shared" si="21"/>
        <v>2.0520368178176485</v>
      </c>
      <c r="M123" s="15">
        <f t="shared" si="22"/>
        <v>1.4087471212647529</v>
      </c>
      <c r="N123" s="15">
        <f t="shared" si="30"/>
        <v>1.7459977989342734</v>
      </c>
    </row>
    <row r="124" spans="1:14">
      <c r="A124" s="1" t="s">
        <v>117</v>
      </c>
      <c r="C124" s="39">
        <v>285061</v>
      </c>
      <c r="E124" s="14">
        <v>322821</v>
      </c>
      <c r="F124" s="12"/>
      <c r="G124" s="14">
        <v>342618</v>
      </c>
      <c r="H124" s="12"/>
      <c r="I124" s="14">
        <v>363115</v>
      </c>
      <c r="J124" s="12"/>
      <c r="K124" s="42">
        <f t="shared" si="29"/>
        <v>1.2510274233629604</v>
      </c>
      <c r="L124" s="15">
        <f t="shared" si="21"/>
        <v>1.1390830645096717</v>
      </c>
      <c r="M124" s="15">
        <f t="shared" si="22"/>
        <v>1.2298507677665604</v>
      </c>
      <c r="N124" s="15">
        <f t="shared" si="30"/>
        <v>1.1821832229564899</v>
      </c>
    </row>
    <row r="125" spans="1:14">
      <c r="A125" s="1" t="s">
        <v>118</v>
      </c>
      <c r="C125" s="39">
        <v>486723</v>
      </c>
      <c r="E125" s="14">
        <v>567642</v>
      </c>
      <c r="F125" s="12"/>
      <c r="G125" s="14">
        <v>602126</v>
      </c>
      <c r="H125" s="12"/>
      <c r="I125" s="14">
        <v>617333</v>
      </c>
      <c r="J125" s="12"/>
      <c r="K125" s="42">
        <f t="shared" si="29"/>
        <v>1.548989782330179</v>
      </c>
      <c r="L125" s="15">
        <f t="shared" si="21"/>
        <v>1.1286450554151006</v>
      </c>
      <c r="M125" s="15">
        <f t="shared" si="22"/>
        <v>0.526092531308886</v>
      </c>
      <c r="N125" s="15">
        <f t="shared" si="30"/>
        <v>0.84201246559989507</v>
      </c>
    </row>
    <row r="126" spans="1:14" ht="15.6">
      <c r="A126" s="1" t="s">
        <v>119</v>
      </c>
      <c r="C126" s="39">
        <v>664338</v>
      </c>
      <c r="E126" s="14">
        <v>813856</v>
      </c>
      <c r="F126" s="12"/>
      <c r="G126" s="14">
        <v>888509</v>
      </c>
      <c r="H126" s="12"/>
      <c r="I126" s="14">
        <v>956900</v>
      </c>
      <c r="J126" s="12"/>
      <c r="K126" s="42">
        <f t="shared" si="29"/>
        <v>2.0495325059340042</v>
      </c>
      <c r="L126" s="15">
        <f t="shared" si="21"/>
        <v>1.6841436297039714</v>
      </c>
      <c r="M126" s="15">
        <f t="shared" si="22"/>
        <v>1.5722462898430933</v>
      </c>
      <c r="N126" s="15">
        <f t="shared" si="30"/>
        <v>1.6309823917938004</v>
      </c>
    </row>
    <row r="127" spans="1:14">
      <c r="A127" s="1" t="s">
        <v>120</v>
      </c>
      <c r="C127" s="39">
        <v>461877</v>
      </c>
      <c r="E127" s="14">
        <v>602088</v>
      </c>
      <c r="F127" s="12"/>
      <c r="G127" s="14">
        <v>675950</v>
      </c>
      <c r="H127" s="12"/>
      <c r="I127" s="14">
        <v>728402</v>
      </c>
      <c r="J127" s="12"/>
      <c r="K127" s="42">
        <f t="shared" si="29"/>
        <v>2.6850120209451767</v>
      </c>
      <c r="L127" s="15">
        <f t="shared" si="21"/>
        <v>2.2265186575668672</v>
      </c>
      <c r="M127" s="15">
        <f t="shared" si="22"/>
        <v>1.5846378161764152</v>
      </c>
      <c r="N127" s="15">
        <f t="shared" si="30"/>
        <v>1.9211518649894677</v>
      </c>
    </row>
    <row r="128" spans="1:14">
      <c r="C128" s="40"/>
      <c r="E128" s="14"/>
      <c r="F128" s="12"/>
      <c r="G128" s="14"/>
      <c r="H128" s="12"/>
      <c r="I128" s="14"/>
      <c r="J128" s="12"/>
      <c r="K128" s="42"/>
      <c r="L128" s="15"/>
      <c r="M128" s="15"/>
      <c r="N128" s="15"/>
    </row>
    <row r="129" spans="1:14" s="16" customFormat="1">
      <c r="A129" s="16" t="s">
        <v>121</v>
      </c>
      <c r="C129" s="37">
        <f>SUM(C130:C135)</f>
        <v>3676163</v>
      </c>
      <c r="E129" s="7">
        <f>SUM(E130:E135)</f>
        <v>4468563</v>
      </c>
      <c r="F129" s="5"/>
      <c r="G129" s="7">
        <f>SUM(G130:G135)</f>
        <v>4893318</v>
      </c>
      <c r="H129" s="5"/>
      <c r="I129" s="7">
        <f>SUM(I130:I135)</f>
        <v>5243536</v>
      </c>
      <c r="J129" s="5"/>
      <c r="K129" s="41">
        <f t="shared" ref="K129:K135" si="31">(((E129/C129)^(1/(($E$5-$C$5)/365))-1)*100)</f>
        <v>1.9700588621482051</v>
      </c>
      <c r="L129" s="11">
        <f t="shared" si="21"/>
        <v>1.743033158271734</v>
      </c>
      <c r="M129" s="11">
        <f t="shared" si="22"/>
        <v>1.4648500637067574</v>
      </c>
      <c r="N129" s="11">
        <f>(((I129/E129)^(1/(($I$5-$E$5)/365))-1)*100)</f>
        <v>1.6108145464004853</v>
      </c>
    </row>
    <row r="130" spans="1:14" ht="15.6">
      <c r="A130" s="1" t="s">
        <v>122</v>
      </c>
      <c r="C130" s="39">
        <v>580244</v>
      </c>
      <c r="E130" s="14">
        <v>687195</v>
      </c>
      <c r="F130" s="12"/>
      <c r="G130" s="14">
        <v>736107</v>
      </c>
      <c r="H130" s="12"/>
      <c r="I130" s="14">
        <v>767547</v>
      </c>
      <c r="J130" s="12"/>
      <c r="K130" s="42">
        <f t="shared" si="31"/>
        <v>1.7051418231987414</v>
      </c>
      <c r="L130" s="15">
        <f>(((G130/E130)^(1/(($G$5-$E$5)/365))-1)*100)</f>
        <v>1.3170676195784603</v>
      </c>
      <c r="M130" s="15">
        <f>(((I130/G130)^(1/(($I$5-$G$5)/365))-1)*100)</f>
        <v>0.88375794812329822</v>
      </c>
      <c r="N130" s="15">
        <f>(((I130/E130)^(1/(($I$5-$E$5)/365))-1)*100)</f>
        <v>1.1110347156579881</v>
      </c>
    </row>
    <row r="131" spans="1:14">
      <c r="A131" s="1" t="s">
        <v>123</v>
      </c>
      <c r="C131" s="39">
        <v>743811</v>
      </c>
      <c r="E131" s="14">
        <v>945764</v>
      </c>
      <c r="F131" s="12"/>
      <c r="G131" s="14">
        <v>1016332</v>
      </c>
      <c r="H131" s="12"/>
      <c r="I131" s="14">
        <v>1125057</v>
      </c>
      <c r="J131" s="12"/>
      <c r="K131" s="42">
        <f t="shared" si="31"/>
        <v>2.429795384656086</v>
      </c>
      <c r="L131" s="15">
        <f t="shared" si="21"/>
        <v>1.378879494273999</v>
      </c>
      <c r="M131" s="15">
        <f t="shared" si="22"/>
        <v>2.1611353433390823</v>
      </c>
      <c r="N131" s="15">
        <f t="shared" ref="N131:N135" si="32">(((I131/E131)^(1/(($I$5-$E$5)/365))-1)*100)</f>
        <v>1.7496638776623108</v>
      </c>
    </row>
    <row r="132" spans="1:14" ht="15.6">
      <c r="A132" s="1" t="s">
        <v>124</v>
      </c>
      <c r="C132" s="39">
        <v>504289</v>
      </c>
      <c r="E132" s="14">
        <v>574910</v>
      </c>
      <c r="F132" s="12"/>
      <c r="G132" s="14">
        <v>632588</v>
      </c>
      <c r="H132" s="12"/>
      <c r="I132" s="14">
        <v>680481</v>
      </c>
      <c r="J132" s="12"/>
      <c r="K132" s="42">
        <f t="shared" si="31"/>
        <v>1.3185392027483811</v>
      </c>
      <c r="L132" s="15">
        <f t="shared" si="21"/>
        <v>1.8360539137892706</v>
      </c>
      <c r="M132" s="15">
        <f t="shared" si="22"/>
        <v>1.5471725743859688</v>
      </c>
      <c r="N132" s="15">
        <f t="shared" si="32"/>
        <v>1.6987467913553322</v>
      </c>
    </row>
    <row r="133" spans="1:14">
      <c r="A133" s="1" t="s">
        <v>125</v>
      </c>
      <c r="C133" s="39">
        <v>1147116</v>
      </c>
      <c r="E133" s="14">
        <v>1449296</v>
      </c>
      <c r="F133" s="12"/>
      <c r="G133" s="14">
        <v>1632991</v>
      </c>
      <c r="H133" s="12"/>
      <c r="I133" s="14">
        <v>1776949</v>
      </c>
      <c r="J133" s="12"/>
      <c r="K133" s="42">
        <f t="shared" si="31"/>
        <v>2.3645105685929924</v>
      </c>
      <c r="L133" s="15">
        <f t="shared" si="21"/>
        <v>2.2969640171749406</v>
      </c>
      <c r="M133" s="15">
        <f t="shared" si="22"/>
        <v>1.7932292847518516</v>
      </c>
      <c r="N133" s="15">
        <f t="shared" si="32"/>
        <v>2.0574040888116985</v>
      </c>
    </row>
    <row r="134" spans="1:14">
      <c r="A134" s="1" t="s">
        <v>126</v>
      </c>
      <c r="C134" s="39">
        <v>254512</v>
      </c>
      <c r="E134" s="14">
        <v>293780</v>
      </c>
      <c r="F134" s="12"/>
      <c r="G134" s="14">
        <v>316342</v>
      </c>
      <c r="H134" s="12"/>
      <c r="I134" s="14">
        <v>317159</v>
      </c>
      <c r="J134" s="12"/>
      <c r="K134" s="42">
        <f t="shared" si="31"/>
        <v>1.4443780101692338</v>
      </c>
      <c r="L134" s="15">
        <f>(((G134/E134)^(1/(($G$5-$E$5)/365))-1)*100)</f>
        <v>1.4180595995443523</v>
      </c>
      <c r="M134" s="15">
        <f>(((I134/G134)^(1/(($I$5-$G$5)/365))-1)*100)</f>
        <v>5.427704657721133E-2</v>
      </c>
      <c r="N134" s="15">
        <f>(((I134/E134)^(1/(($I$5-$E$5)/365))-1)*100)</f>
        <v>0.76802583664077329</v>
      </c>
    </row>
    <row r="135" spans="1:14">
      <c r="A135" s="1" t="s">
        <v>127</v>
      </c>
      <c r="C135" s="39">
        <v>446191</v>
      </c>
      <c r="E135" s="14">
        <v>517618</v>
      </c>
      <c r="F135" s="12"/>
      <c r="G135" s="14">
        <v>558958</v>
      </c>
      <c r="H135" s="12"/>
      <c r="I135" s="14">
        <v>576343</v>
      </c>
      <c r="J135" s="12"/>
      <c r="K135" s="42">
        <f t="shared" si="31"/>
        <v>1.4951581799680591</v>
      </c>
      <c r="L135" s="15">
        <f t="shared" si="21"/>
        <v>1.4729658475020502</v>
      </c>
      <c r="M135" s="15">
        <f t="shared" si="22"/>
        <v>0.64642916468078404</v>
      </c>
      <c r="N135" s="15">
        <f t="shared" si="32"/>
        <v>1.0795575794308565</v>
      </c>
    </row>
    <row r="136" spans="1:14">
      <c r="C136" s="40"/>
      <c r="E136" s="12"/>
      <c r="F136" s="12"/>
      <c r="G136" s="12"/>
      <c r="H136" s="12"/>
      <c r="I136" s="14"/>
      <c r="J136" s="12"/>
      <c r="K136" s="42"/>
      <c r="L136" s="15"/>
      <c r="M136" s="15"/>
    </row>
    <row r="137" spans="1:14" s="16" customFormat="1">
      <c r="A137" s="16" t="s">
        <v>128</v>
      </c>
      <c r="C137" s="37">
        <f>SUM(C138:C143)</f>
        <v>3222169</v>
      </c>
      <c r="E137" s="7">
        <f>SUM(E138:E143)</f>
        <v>4109571</v>
      </c>
      <c r="F137" s="5"/>
      <c r="G137" s="7">
        <f>SUM(G138:G143)</f>
        <v>4545276</v>
      </c>
      <c r="H137" s="5"/>
      <c r="I137" s="7">
        <f>SUM(I138:I143)</f>
        <v>4901486</v>
      </c>
      <c r="J137" s="5"/>
      <c r="K137" s="41">
        <f t="shared" ref="K137:K143" si="33">(((E137/C137)^(1/(($E$5-$C$5)/365))-1)*100)</f>
        <v>2.4611041221058283</v>
      </c>
      <c r="L137" s="11">
        <f t="shared" si="21"/>
        <v>1.936179083799705</v>
      </c>
      <c r="M137" s="11">
        <f t="shared" si="22"/>
        <v>1.5999402234228244</v>
      </c>
      <c r="N137" s="11">
        <f>(((I137/E137)^(1/(($I$5-$E$5)/365))-1)*100)</f>
        <v>1.7763432120130984</v>
      </c>
    </row>
    <row r="138" spans="1:14">
      <c r="A138" s="1" t="s">
        <v>129</v>
      </c>
      <c r="C138" s="39">
        <v>958643</v>
      </c>
      <c r="E138" s="14">
        <v>1226508</v>
      </c>
      <c r="F138" s="12"/>
      <c r="G138" s="14">
        <v>1379747</v>
      </c>
      <c r="H138" s="12"/>
      <c r="I138" s="14">
        <v>1490618</v>
      </c>
      <c r="J138" s="12"/>
      <c r="K138" s="42">
        <f t="shared" si="33"/>
        <v>2.4933025987403434</v>
      </c>
      <c r="L138" s="15">
        <f t="shared" si="21"/>
        <v>2.2656976080074331</v>
      </c>
      <c r="M138" s="15">
        <f t="shared" si="22"/>
        <v>1.6392905751510645</v>
      </c>
      <c r="N138" s="15">
        <f t="shared" ref="N138:N143" si="34">(((I138/E138)^(1/(($I$5-$E$5)/365))-1)*100)</f>
        <v>1.9677043685558893</v>
      </c>
    </row>
    <row r="139" spans="1:14">
      <c r="A139" s="1" t="s">
        <v>130</v>
      </c>
      <c r="C139" s="39">
        <v>410622</v>
      </c>
      <c r="E139" s="14">
        <v>498904</v>
      </c>
      <c r="F139" s="12"/>
      <c r="G139" s="14">
        <v>544261</v>
      </c>
      <c r="H139" s="12"/>
      <c r="I139" s="14">
        <v>558946</v>
      </c>
      <c r="J139" s="12"/>
      <c r="K139" s="42">
        <f>(((E139/C139)^(1/(($E$5-$C$5)/365))-1)*100)</f>
        <v>1.9654042807073058</v>
      </c>
      <c r="L139" s="15">
        <f>(((G139/E139)^(1/(($G$5-$E$5)/365))-1)*100)</f>
        <v>1.6697068368042522</v>
      </c>
      <c r="M139" s="15">
        <f>(((I139/G139)^(1/(($I$5-$G$5)/365))-1)*100)</f>
        <v>0.56167201516599263</v>
      </c>
      <c r="N139" s="15">
        <f>(((I139/E139)^(1/(($I$5-$E$5)/365))-1)*100)</f>
        <v>1.1419292937233427</v>
      </c>
    </row>
    <row r="140" spans="1:14" ht="15.6">
      <c r="A140" s="1" t="s">
        <v>131</v>
      </c>
      <c r="C140" s="39">
        <v>690728</v>
      </c>
      <c r="E140" s="14">
        <v>827200</v>
      </c>
      <c r="F140" s="12"/>
      <c r="G140" s="14">
        <v>915289</v>
      </c>
      <c r="H140" s="12"/>
      <c r="I140" s="14">
        <v>975476</v>
      </c>
      <c r="J140" s="12"/>
      <c r="K140" s="42">
        <f t="shared" si="33"/>
        <v>1.8183507778600116</v>
      </c>
      <c r="L140" s="15">
        <f t="shared" si="21"/>
        <v>1.9443957396095612</v>
      </c>
      <c r="M140" s="15">
        <f t="shared" si="22"/>
        <v>1.3488008489243919</v>
      </c>
      <c r="N140" s="15">
        <f t="shared" si="34"/>
        <v>1.6610815379694666</v>
      </c>
    </row>
    <row r="141" spans="1:14">
      <c r="A141" s="1" t="s">
        <v>132</v>
      </c>
      <c r="C141" s="39">
        <v>411822</v>
      </c>
      <c r="E141" s="14">
        <v>538086</v>
      </c>
      <c r="F141" s="12"/>
      <c r="G141" s="14">
        <v>594446</v>
      </c>
      <c r="H141" s="12"/>
      <c r="I141" s="14">
        <v>697315</v>
      </c>
      <c r="J141" s="12"/>
      <c r="K141" s="42">
        <f t="shared" si="33"/>
        <v>2.7088471323276186</v>
      </c>
      <c r="L141" s="15">
        <f t="shared" si="21"/>
        <v>1.9137115098529778</v>
      </c>
      <c r="M141" s="15">
        <f t="shared" si="22"/>
        <v>3.4147423830900747</v>
      </c>
      <c r="N141" s="15">
        <f t="shared" si="34"/>
        <v>2.6238931685771849</v>
      </c>
    </row>
    <row r="142" spans="1:14">
      <c r="A142" s="1" t="s">
        <v>133</v>
      </c>
      <c r="C142" s="39">
        <v>586505</v>
      </c>
      <c r="E142" s="14">
        <v>747087</v>
      </c>
      <c r="F142" s="12"/>
      <c r="G142" s="14">
        <v>812095</v>
      </c>
      <c r="H142" s="12"/>
      <c r="I142" s="14">
        <v>854052</v>
      </c>
      <c r="J142" s="12"/>
      <c r="K142" s="42">
        <f t="shared" si="33"/>
        <v>2.4481665063827096</v>
      </c>
      <c r="L142" s="15">
        <f t="shared" si="21"/>
        <v>1.6004736246556961</v>
      </c>
      <c r="M142" s="15">
        <f t="shared" si="22"/>
        <v>1.0653923759587958</v>
      </c>
      <c r="N142" s="15">
        <f t="shared" si="34"/>
        <v>1.3459833529870124</v>
      </c>
    </row>
    <row r="143" spans="1:14">
      <c r="A143" s="1" t="s">
        <v>134</v>
      </c>
      <c r="C143" s="39">
        <v>163849</v>
      </c>
      <c r="E143" s="14">
        <v>271786</v>
      </c>
      <c r="F143" s="12"/>
      <c r="G143" s="14">
        <v>299438</v>
      </c>
      <c r="H143" s="12"/>
      <c r="I143" s="14">
        <v>325079</v>
      </c>
      <c r="J143" s="12"/>
      <c r="K143" s="42">
        <f t="shared" si="33"/>
        <v>5.1880229272858625</v>
      </c>
      <c r="L143" s="15">
        <f t="shared" si="21"/>
        <v>1.860990003194396</v>
      </c>
      <c r="M143" s="15">
        <f t="shared" si="22"/>
        <v>1.7434800580399479</v>
      </c>
      <c r="N143" s="15">
        <f t="shared" si="34"/>
        <v>1.8051614958815465</v>
      </c>
    </row>
    <row r="144" spans="1:14">
      <c r="C144" s="40"/>
      <c r="E144" s="12"/>
      <c r="F144" s="12"/>
      <c r="G144" s="12"/>
      <c r="H144" s="12"/>
      <c r="I144" s="14"/>
      <c r="J144" s="12"/>
      <c r="K144" s="42"/>
      <c r="L144" s="15"/>
      <c r="M144" s="15"/>
    </row>
    <row r="145" spans="1:14" s="16" customFormat="1">
      <c r="A145" s="16" t="s">
        <v>135</v>
      </c>
      <c r="C145" s="37">
        <f>SUM(C146:C151)</f>
        <v>2095367</v>
      </c>
      <c r="E145" s="7">
        <f>SUM(E146:E151)</f>
        <v>2429224</v>
      </c>
      <c r="F145" s="5"/>
      <c r="G145" s="7">
        <f>SUM(G146:G151)</f>
        <v>2596709</v>
      </c>
      <c r="H145" s="5"/>
      <c r="I145" s="7">
        <f>SUM(I146:I151)</f>
        <v>2804788</v>
      </c>
      <c r="J145" s="5"/>
      <c r="K145" s="41">
        <f t="shared" ref="K145:K151" si="35">(((E145/C145)^(1/(($E$5-$C$5)/365))-1)*100)</f>
        <v>1.4885926220787438</v>
      </c>
      <c r="L145" s="11">
        <f t="shared" ref="L145:L151" si="36">(((G145/E145)^(1/(($G$5-$E$5)/365))-1)*100)</f>
        <v>1.2768868176971093</v>
      </c>
      <c r="M145" s="11">
        <f t="shared" ref="M145:M151" si="37">(((I145/G145)^(1/(($I$5-$G$5)/365))-1)*100)</f>
        <v>1.634852400216702</v>
      </c>
      <c r="N145" s="11">
        <f>(((I145/E145)^(1/(($I$5-$E$5)/365))-1)*100)</f>
        <v>1.4467458457422033</v>
      </c>
    </row>
    <row r="146" spans="1:14" ht="15.6">
      <c r="A146" s="1" t="s">
        <v>136</v>
      </c>
      <c r="C146" s="39">
        <v>285570</v>
      </c>
      <c r="E146" s="14">
        <v>332487</v>
      </c>
      <c r="F146" s="12"/>
      <c r="G146" s="14">
        <v>354503</v>
      </c>
      <c r="H146" s="12"/>
      <c r="I146" s="14">
        <v>387503</v>
      </c>
      <c r="J146" s="12"/>
      <c r="K146" s="42">
        <f t="shared" si="35"/>
        <v>1.5319181345094801</v>
      </c>
      <c r="L146" s="15">
        <f t="shared" si="36"/>
        <v>1.2276178723157782</v>
      </c>
      <c r="M146" s="15">
        <f t="shared" si="37"/>
        <v>1.8901177575459727</v>
      </c>
      <c r="N146" s="15">
        <f t="shared" ref="N146:N151" si="38">(((I146/E146)^(1/(($I$5-$E$5)/365))-1)*100)</f>
        <v>1.5417347523766223</v>
      </c>
    </row>
    <row r="147" spans="1:14">
      <c r="A147" s="1" t="s">
        <v>137</v>
      </c>
      <c r="C147" s="39">
        <v>267279</v>
      </c>
      <c r="E147" s="14">
        <v>309709</v>
      </c>
      <c r="F147" s="12"/>
      <c r="G147" s="14">
        <v>337063</v>
      </c>
      <c r="H147" s="12"/>
      <c r="I147" s="14">
        <v>372910</v>
      </c>
      <c r="J147" s="12"/>
      <c r="K147" s="42">
        <f t="shared" si="35"/>
        <v>1.4834900868953449</v>
      </c>
      <c r="L147" s="15">
        <f t="shared" si="36"/>
        <v>1.6236978807962599</v>
      </c>
      <c r="M147" s="15">
        <f t="shared" si="37"/>
        <v>2.1489632276437964</v>
      </c>
      <c r="N147" s="15">
        <f t="shared" si="38"/>
        <v>1.8728361262498661</v>
      </c>
    </row>
    <row r="148" spans="1:14">
      <c r="A148" s="1" t="s">
        <v>138</v>
      </c>
      <c r="C148" s="39">
        <v>559294</v>
      </c>
      <c r="E148" s="14">
        <v>656418</v>
      </c>
      <c r="F148" s="12"/>
      <c r="G148" s="14">
        <v>700653</v>
      </c>
      <c r="H148" s="12"/>
      <c r="I148" s="14">
        <v>739367</v>
      </c>
      <c r="J148" s="12"/>
      <c r="K148" s="42">
        <f t="shared" si="35"/>
        <v>1.6132223242928179</v>
      </c>
      <c r="L148" s="15">
        <f t="shared" si="36"/>
        <v>1.2487897031910444</v>
      </c>
      <c r="M148" s="15">
        <f t="shared" si="37"/>
        <v>1.1378545534526996</v>
      </c>
      <c r="N148" s="15">
        <f t="shared" si="38"/>
        <v>1.1960856576640921</v>
      </c>
    </row>
    <row r="149" spans="1:14">
      <c r="A149" s="1" t="s">
        <v>139</v>
      </c>
      <c r="C149" s="39">
        <v>106951</v>
      </c>
      <c r="E149" s="14">
        <v>126803</v>
      </c>
      <c r="F149" s="12"/>
      <c r="G149" s="14">
        <v>127152</v>
      </c>
      <c r="H149" s="12"/>
      <c r="I149" s="14">
        <v>128117</v>
      </c>
      <c r="J149" s="12"/>
      <c r="K149" s="42">
        <f>(((E149/C149)^(1/(($E$5-$C$5)/365))-1)*100)</f>
        <v>1.7162682212369607</v>
      </c>
      <c r="L149" s="15">
        <f>(((G149/E149)^(1/(($G$5-$E$5)/365))-1)*100)</f>
        <v>5.2318679443708049E-2</v>
      </c>
      <c r="M149" s="15">
        <f>(((I149/G149)^(1/(($I$5-$G$5)/365))-1)*100)</f>
        <v>0.15918425941965353</v>
      </c>
      <c r="N149" s="15">
        <f>(((I149/E149)^(1/(($I$5-$E$5)/365))-1)*100)</f>
        <v>0.10306048612618302</v>
      </c>
    </row>
    <row r="150" spans="1:14">
      <c r="A150" s="1" t="s">
        <v>140</v>
      </c>
      <c r="C150" s="39">
        <v>374465</v>
      </c>
      <c r="E150" s="14">
        <v>442588</v>
      </c>
      <c r="F150" s="12"/>
      <c r="G150" s="14">
        <v>485088</v>
      </c>
      <c r="H150" s="12"/>
      <c r="I150" s="14">
        <v>534636</v>
      </c>
      <c r="J150" s="12"/>
      <c r="K150" s="42">
        <f t="shared" si="35"/>
        <v>1.6845251780926773</v>
      </c>
      <c r="L150" s="15">
        <f t="shared" si="36"/>
        <v>1.7602141217043732</v>
      </c>
      <c r="M150" s="15">
        <f t="shared" si="37"/>
        <v>2.0670902763360255</v>
      </c>
      <c r="N150" s="15">
        <f t="shared" si="38"/>
        <v>1.9058503808630611</v>
      </c>
    </row>
    <row r="151" spans="1:14">
      <c r="A151" s="1" t="s">
        <v>141</v>
      </c>
      <c r="C151" s="39">
        <v>501808</v>
      </c>
      <c r="E151" s="14">
        <v>561219</v>
      </c>
      <c r="F151" s="12"/>
      <c r="G151" s="14">
        <v>592250</v>
      </c>
      <c r="H151" s="12"/>
      <c r="I151" s="14">
        <v>642255</v>
      </c>
      <c r="J151" s="12"/>
      <c r="K151" s="42">
        <f t="shared" si="35"/>
        <v>1.1246001056279153</v>
      </c>
      <c r="L151" s="15">
        <f t="shared" si="36"/>
        <v>1.029425079446078</v>
      </c>
      <c r="M151" s="15">
        <f t="shared" si="37"/>
        <v>1.7198467937884265</v>
      </c>
      <c r="N151" s="15">
        <f t="shared" si="38"/>
        <v>1.3567560522988575</v>
      </c>
    </row>
    <row r="152" spans="1:14">
      <c r="C152" s="40"/>
      <c r="E152" s="12"/>
      <c r="F152" s="12"/>
      <c r="G152" s="12"/>
      <c r="H152" s="12"/>
      <c r="I152" s="14"/>
      <c r="J152" s="12"/>
      <c r="K152" s="42"/>
      <c r="L152" s="15"/>
      <c r="M152" s="15"/>
    </row>
    <row r="153" spans="1:14" s="16" customFormat="1">
      <c r="A153" s="16" t="s">
        <v>142</v>
      </c>
      <c r="C153" s="37">
        <f>SUM(C154:C159)</f>
        <v>2803045</v>
      </c>
      <c r="E153" s="7">
        <f>SUM(E155:E159)</f>
        <v>3256140</v>
      </c>
      <c r="F153" s="5"/>
      <c r="G153" s="7">
        <f>SUM(G155:G159)</f>
        <v>3781387</v>
      </c>
      <c r="H153" s="5"/>
      <c r="I153" s="7">
        <f>SUM(I155:I159)</f>
        <v>4404288</v>
      </c>
      <c r="J153" s="5"/>
      <c r="K153" s="41">
        <f t="shared" ref="K153:K158" si="39">(((E153/C153)^(1/(($E$5-$C$5)/365))-1)*100)</f>
        <v>1.5088099379962472</v>
      </c>
      <c r="L153" s="11">
        <f t="shared" si="21"/>
        <v>2.8868263312942455</v>
      </c>
      <c r="M153" s="11">
        <f t="shared" si="22"/>
        <v>3.2599648446040685</v>
      </c>
      <c r="N153" s="11">
        <f>(((I153/E153)^(1/(($I$5-$E$5)/365))-1)*100)</f>
        <v>3.0638808273263374</v>
      </c>
    </row>
    <row r="154" spans="1:14" s="16" customFormat="1" ht="15.6">
      <c r="A154" s="29" t="s">
        <v>143</v>
      </c>
      <c r="C154" s="39"/>
      <c r="E154" s="7"/>
      <c r="F154" s="5"/>
      <c r="G154" s="7"/>
      <c r="H154" s="5"/>
      <c r="I154" s="7"/>
      <c r="J154" s="5"/>
      <c r="K154" s="42"/>
      <c r="L154" s="11"/>
      <c r="M154" s="11"/>
      <c r="N154" s="11"/>
    </row>
    <row r="155" spans="1:14" s="22" customFormat="1">
      <c r="A155" s="22" t="s">
        <v>144</v>
      </c>
      <c r="C155" s="39">
        <v>259796</v>
      </c>
      <c r="E155" s="14">
        <v>293322</v>
      </c>
      <c r="F155" s="14"/>
      <c r="G155" s="14">
        <v>346579</v>
      </c>
      <c r="H155" s="14"/>
      <c r="I155" s="14">
        <v>426207</v>
      </c>
      <c r="J155" s="14"/>
      <c r="K155" s="42">
        <f t="shared" si="39"/>
        <v>1.2204656740759434</v>
      </c>
      <c r="L155" s="27">
        <f t="shared" si="21"/>
        <v>3.2259423740560234</v>
      </c>
      <c r="M155" s="27">
        <f t="shared" si="22"/>
        <v>4.4468867900287812</v>
      </c>
      <c r="N155" s="27">
        <f t="shared" ref="N155:N159" si="40">(((I155/E155)^(1/(($I$5-$E$5)/365))-1)*100)</f>
        <v>3.8040426093404633</v>
      </c>
    </row>
    <row r="156" spans="1:14" s="22" customFormat="1">
      <c r="A156" s="22" t="s">
        <v>145</v>
      </c>
      <c r="C156" s="39">
        <v>800162</v>
      </c>
      <c r="E156" s="14">
        <v>933260</v>
      </c>
      <c r="F156" s="14"/>
      <c r="G156" s="14">
        <v>1045429</v>
      </c>
      <c r="H156" s="14"/>
      <c r="I156" s="14">
        <v>1195518</v>
      </c>
      <c r="J156" s="14"/>
      <c r="K156" s="42">
        <f t="shared" si="39"/>
        <v>1.5497394177386603</v>
      </c>
      <c r="L156" s="27">
        <f t="shared" si="21"/>
        <v>2.1834037632964653</v>
      </c>
      <c r="M156" s="27">
        <f t="shared" si="22"/>
        <v>2.8624248632969085</v>
      </c>
      <c r="N156" s="27">
        <f t="shared" si="40"/>
        <v>2.5053455425796178</v>
      </c>
    </row>
    <row r="157" spans="1:14" s="22" customFormat="1">
      <c r="A157" s="22" t="s">
        <v>146</v>
      </c>
      <c r="C157" s="39">
        <v>801102</v>
      </c>
      <c r="E157" s="14">
        <v>944718</v>
      </c>
      <c r="F157" s="14"/>
      <c r="G157" s="14">
        <v>1173933</v>
      </c>
      <c r="H157" s="14"/>
      <c r="I157" s="14">
        <v>1342179</v>
      </c>
      <c r="J157" s="14"/>
      <c r="K157" s="42">
        <f t="shared" si="39"/>
        <v>1.6617345832544483</v>
      </c>
      <c r="L157" s="27">
        <f t="shared" si="21"/>
        <v>4.2205454028488187</v>
      </c>
      <c r="M157" s="27">
        <f t="shared" si="22"/>
        <v>2.8577189097921174</v>
      </c>
      <c r="N157" s="27">
        <f t="shared" si="40"/>
        <v>3.5710311997021238</v>
      </c>
    </row>
    <row r="158" spans="1:14">
      <c r="A158" s="1" t="s">
        <v>147</v>
      </c>
      <c r="C158" s="39">
        <v>619668</v>
      </c>
      <c r="E158" s="14">
        <v>718290</v>
      </c>
      <c r="F158" s="12"/>
      <c r="G158" s="14">
        <v>824731</v>
      </c>
      <c r="H158" s="12"/>
      <c r="I158" s="14">
        <v>1000108</v>
      </c>
      <c r="J158" s="12"/>
      <c r="K158" s="42">
        <f t="shared" si="39"/>
        <v>1.4870345085452819</v>
      </c>
      <c r="L158" s="15">
        <f t="shared" si="21"/>
        <v>2.6645534462780285</v>
      </c>
      <c r="M158" s="15">
        <f t="shared" si="22"/>
        <v>4.1395346174077696</v>
      </c>
      <c r="N158" s="15">
        <f t="shared" si="40"/>
        <v>3.3624757331661481</v>
      </c>
    </row>
    <row r="159" spans="1:14">
      <c r="A159" s="1" t="s">
        <v>148</v>
      </c>
      <c r="C159" s="39">
        <v>322317</v>
      </c>
      <c r="E159" s="14">
        <v>366550</v>
      </c>
      <c r="F159" s="12"/>
      <c r="G159" s="14">
        <v>390715</v>
      </c>
      <c r="H159" s="12"/>
      <c r="I159" s="14">
        <v>440276</v>
      </c>
      <c r="J159" s="12"/>
      <c r="K159" s="42">
        <f>(((E159/C159)^(1/(($E$5-$C$5)/365))-1)*100)</f>
        <v>1.293585125829777</v>
      </c>
      <c r="L159" s="15">
        <f t="shared" si="21"/>
        <v>1.2223668600543691</v>
      </c>
      <c r="M159" s="15">
        <f t="shared" si="22"/>
        <v>2.5441915402406146</v>
      </c>
      <c r="N159" s="15">
        <f t="shared" si="40"/>
        <v>1.848032194238769</v>
      </c>
    </row>
    <row r="161" spans="1:22">
      <c r="A161" s="19"/>
      <c r="B161" s="19"/>
      <c r="C161" s="19"/>
      <c r="D161" s="19"/>
      <c r="E161" s="19"/>
      <c r="F161" s="19"/>
      <c r="G161" s="19"/>
      <c r="H161" s="19"/>
      <c r="I161" s="20"/>
      <c r="J161" s="19"/>
      <c r="K161" s="19"/>
      <c r="L161" s="19"/>
      <c r="M161" s="19"/>
      <c r="N161" s="19"/>
    </row>
    <row r="162" spans="1:22">
      <c r="A162" s="36" t="s">
        <v>149</v>
      </c>
    </row>
    <row r="163" spans="1:22" s="22" customFormat="1" ht="15.6">
      <c r="A163" s="28" t="s">
        <v>150</v>
      </c>
      <c r="B163" s="32" t="s">
        <v>151</v>
      </c>
      <c r="C163" s="32"/>
      <c r="D163" s="32"/>
    </row>
    <row r="164" spans="1:22" s="22" customFormat="1" ht="15.6">
      <c r="A164" s="28"/>
      <c r="B164" s="32"/>
      <c r="C164" s="32"/>
      <c r="D164" s="32"/>
    </row>
    <row r="165" spans="1:22" ht="15.6">
      <c r="A165" s="23" t="s">
        <v>10</v>
      </c>
      <c r="B165" s="43" t="s">
        <v>152</v>
      </c>
      <c r="C165" s="33"/>
      <c r="D165" s="33"/>
      <c r="E165" s="24"/>
      <c r="F165" s="24"/>
    </row>
    <row r="166" spans="1:22">
      <c r="A166" s="25"/>
      <c r="B166" s="43" t="s">
        <v>153</v>
      </c>
      <c r="C166" s="33"/>
      <c r="D166" s="33"/>
      <c r="E166" s="24"/>
      <c r="F166" s="24"/>
    </row>
    <row r="167" spans="1:22">
      <c r="A167" s="25"/>
      <c r="B167" s="43" t="s">
        <v>154</v>
      </c>
      <c r="C167" s="33"/>
      <c r="D167" s="33"/>
      <c r="E167" s="24"/>
      <c r="F167" s="24"/>
    </row>
    <row r="168" spans="1:22" ht="15.6">
      <c r="A168" s="23" t="s">
        <v>11</v>
      </c>
      <c r="B168" s="33" t="s">
        <v>155</v>
      </c>
      <c r="C168" s="33"/>
      <c r="D168" s="33"/>
      <c r="E168" s="24"/>
      <c r="F168" s="24"/>
    </row>
    <row r="169" spans="1:22">
      <c r="A169" s="25"/>
      <c r="B169" s="33" t="s">
        <v>156</v>
      </c>
      <c r="C169" s="33"/>
      <c r="D169" s="33"/>
      <c r="E169" s="24"/>
      <c r="F169" s="24"/>
    </row>
    <row r="170" spans="1:22" ht="15.6">
      <c r="A170" s="23" t="s">
        <v>12</v>
      </c>
      <c r="B170" s="34" t="s">
        <v>157</v>
      </c>
      <c r="C170" s="34"/>
      <c r="D170" s="34"/>
      <c r="E170" s="22"/>
      <c r="F170" s="22"/>
      <c r="G170" s="22"/>
    </row>
    <row r="171" spans="1:22">
      <c r="B171" s="34" t="s">
        <v>156</v>
      </c>
      <c r="C171" s="34"/>
      <c r="D171" s="34"/>
      <c r="E171" s="22"/>
      <c r="F171" s="22"/>
      <c r="G171" s="22"/>
    </row>
    <row r="172" spans="1:22" ht="15.6">
      <c r="A172" s="23" t="s">
        <v>13</v>
      </c>
      <c r="B172" s="34" t="s">
        <v>158</v>
      </c>
      <c r="C172" s="34"/>
      <c r="D172" s="34"/>
      <c r="E172" s="22"/>
      <c r="F172" s="22"/>
      <c r="G172" s="22"/>
    </row>
    <row r="173" spans="1:22">
      <c r="B173" s="34" t="s">
        <v>156</v>
      </c>
      <c r="C173" s="34"/>
      <c r="D173" s="34"/>
      <c r="E173" s="22"/>
      <c r="F173" s="22"/>
      <c r="G173" s="22"/>
    </row>
    <row r="174" spans="1:22">
      <c r="B174" s="34"/>
      <c r="C174" s="34"/>
      <c r="D174" s="34"/>
      <c r="E174" s="22"/>
      <c r="F174" s="22"/>
      <c r="G174" s="22"/>
    </row>
    <row r="175" spans="1:22" ht="15.6">
      <c r="A175" s="31">
        <v>1</v>
      </c>
      <c r="B175" s="34" t="s">
        <v>159</v>
      </c>
      <c r="C175" s="34"/>
      <c r="D175" s="34"/>
      <c r="I175" s="1"/>
      <c r="Q175" s="12"/>
      <c r="R175" s="12"/>
      <c r="S175" s="12"/>
      <c r="T175" s="30"/>
      <c r="U175" s="30"/>
      <c r="V175" s="30"/>
    </row>
    <row r="176" spans="1:22">
      <c r="B176" s="35" t="s">
        <v>160</v>
      </c>
      <c r="C176" s="35"/>
      <c r="D176" s="35"/>
      <c r="I176" s="1"/>
      <c r="Q176" s="12"/>
      <c r="R176" s="12"/>
      <c r="S176" s="12"/>
      <c r="T176" s="30"/>
      <c r="U176" s="30"/>
      <c r="V176" s="30"/>
    </row>
    <row r="177" spans="1:22">
      <c r="B177" s="35" t="s">
        <v>161</v>
      </c>
      <c r="C177" s="35"/>
      <c r="D177" s="35"/>
      <c r="I177" s="1"/>
      <c r="Q177" s="12"/>
      <c r="R177" s="12"/>
      <c r="S177" s="12"/>
      <c r="T177" s="30"/>
      <c r="U177" s="30"/>
      <c r="V177" s="30"/>
    </row>
    <row r="178" spans="1:22">
      <c r="B178" s="35" t="s">
        <v>162</v>
      </c>
      <c r="C178" s="35"/>
      <c r="D178" s="35"/>
      <c r="I178" s="1"/>
      <c r="Q178" s="12"/>
      <c r="R178" s="12"/>
      <c r="S178" s="12"/>
      <c r="T178" s="30"/>
      <c r="U178" s="30"/>
      <c r="V178" s="30"/>
    </row>
    <row r="179" spans="1:22" ht="15.6">
      <c r="A179" s="23">
        <v>2</v>
      </c>
      <c r="B179" s="32" t="s">
        <v>163</v>
      </c>
      <c r="C179" s="32"/>
      <c r="D179" s="32"/>
      <c r="E179" s="22"/>
      <c r="F179" s="22"/>
      <c r="G179" s="22"/>
    </row>
    <row r="180" spans="1:22" ht="15.6">
      <c r="A180" s="23">
        <v>3</v>
      </c>
      <c r="B180" s="32" t="s">
        <v>164</v>
      </c>
      <c r="C180" s="32"/>
      <c r="D180" s="32"/>
      <c r="E180" s="22"/>
      <c r="F180" s="22"/>
      <c r="G180" s="22"/>
    </row>
    <row r="181" spans="1:22" ht="15.6">
      <c r="A181" s="23"/>
      <c r="B181" s="26"/>
      <c r="C181" s="26"/>
      <c r="D181" s="26"/>
      <c r="E181" s="22"/>
      <c r="F181" s="22"/>
      <c r="G181" s="22"/>
    </row>
    <row r="182" spans="1:22">
      <c r="B182" s="26"/>
      <c r="C182" s="26"/>
      <c r="D182" s="26"/>
      <c r="E182" s="22"/>
      <c r="F182" s="22"/>
      <c r="G182" s="22"/>
    </row>
    <row r="183" spans="1:22">
      <c r="A183" s="36" t="s">
        <v>165</v>
      </c>
    </row>
    <row r="184" spans="1:22">
      <c r="A184" s="21" t="s">
        <v>166</v>
      </c>
    </row>
    <row r="185" spans="1:22">
      <c r="A185" s="21" t="s">
        <v>167</v>
      </c>
    </row>
    <row r="186" spans="1:22">
      <c r="A186" s="21" t="s">
        <v>168</v>
      </c>
    </row>
    <row r="187" spans="1:22">
      <c r="A187" s="21" t="s">
        <v>169</v>
      </c>
    </row>
    <row r="188" spans="1:22">
      <c r="A188" s="21"/>
    </row>
  </sheetData>
  <mergeCells count="9">
    <mergeCell ref="A1:N1"/>
    <mergeCell ref="A2:N2"/>
    <mergeCell ref="A4:B5"/>
    <mergeCell ref="K4:N4"/>
    <mergeCell ref="C4:I4"/>
    <mergeCell ref="C5:D5"/>
    <mergeCell ref="E5:F5"/>
    <mergeCell ref="G5:H5"/>
    <mergeCell ref="I5:J5"/>
  </mergeCells>
  <printOptions horizontalCentered="1"/>
  <pageMargins left="0.47244094488188981" right="0.47244094488188981" top="0.70866141732283472" bottom="0.51181102362204722" header="0.31496062992125984" footer="0.31496062992125984"/>
  <pageSetup scale="80" orientation="portrait" r:id="rId1"/>
  <headerFooter differentOddEven="1" differentFirst="1">
    <oddHeader>&amp;L&amp;"Arial,Bold Italic"&amp;11 2020 Census of Population and Housing&amp;R&amp;"Arial,Bold Italic"&amp;11Summary Table</oddHeader>
    <oddFooter>&amp;L&amp;"Arial,Bold Italic"Philippine Statistics Authority&amp;R&amp;"Arial,Bold"xxiii</oddFooter>
    <evenHeader>&amp;L&amp;"Arial,Bold Italic"&amp;11Summary Table&amp;R&amp;"Arial,Bold Italic"&amp;11 2020 Census of Population and Housing</evenHeader>
    <evenFooter>&amp;L&amp;"Arial,Bold"xxii&amp;R&amp;"Arial,Bold Italic"Philippine Statistics Authority</evenFooter>
  </headerFooter>
  <rowBreaks count="2" manualBreakCount="2">
    <brk id="68" max="10" man="1"/>
    <brk id="128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Department of Education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</dc:creator>
  <cp:keywords/>
  <dc:description/>
  <cp:lastModifiedBy>carlo</cp:lastModifiedBy>
  <cp:revision/>
  <dcterms:created xsi:type="dcterms:W3CDTF">2021-05-14T01:32:17Z</dcterms:created>
  <dcterms:modified xsi:type="dcterms:W3CDTF">2024-04-08T02:56:30Z</dcterms:modified>
  <cp:category/>
  <cp:contentStatus/>
</cp:coreProperties>
</file>