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User\Desktop\Все\Projects\DFM-LSTM\"/>
    </mc:Choice>
  </mc:AlternateContent>
  <xr:revisionPtr revIDLastSave="0" documentId="13_ncr:1_{7017F601-2324-45E4-ABBB-59FA307841B6}" xr6:coauthVersionLast="37" xr6:coauthVersionMax="47" xr10:uidLastSave="{00000000-0000-0000-0000-000000000000}"/>
  <bookViews>
    <workbookView xWindow="0" yWindow="0" windowWidth="23040" windowHeight="8484" activeTab="4" xr2:uid="{00000000-000D-0000-FFFF-FFFF00000000}"/>
  </bookViews>
  <sheets>
    <sheet name="my_data" sheetId="13" r:id="rId1"/>
    <sheet name="Notation" sheetId="1" r:id="rId2"/>
    <sheet name="gdp" sheetId="2" r:id="rId3"/>
    <sheet name="survey" sheetId="4" r:id="rId4"/>
    <sheet name="real" sheetId="6" r:id="rId5"/>
    <sheet name="financial" sheetId="8" r:id="rId6"/>
    <sheet name="external" sheetId="11" r:id="rId7"/>
    <sheet name="price" sheetId="12" r:id="rId8"/>
    <sheet name="Лист2" sheetId="3" r:id="rId9"/>
  </sheets>
  <definedNames>
    <definedName name="_QR001">#REF!</definedName>
    <definedName name="_QR002">#REF!</definedName>
    <definedName name="_QR003">#REF!</definedName>
    <definedName name="_QR004">#REF!</definedName>
    <definedName name="_QR011">#REF!</definedName>
    <definedName name="_QR012">#REF!</definedName>
    <definedName name="_QR013">#REF!</definedName>
    <definedName name="_QR014">#REF!</definedName>
    <definedName name="_QR021">#REF!</definedName>
    <definedName name="_QR022">#REF!</definedName>
    <definedName name="_QR023">#REF!</definedName>
    <definedName name="_QR024">#REF!</definedName>
    <definedName name="_QR971">#REF!</definedName>
    <definedName name="_QR972">#REF!</definedName>
    <definedName name="_QR981">#REF!</definedName>
    <definedName name="_QR982">#REF!</definedName>
    <definedName name="_QR983">#REF!</definedName>
    <definedName name="_QR984">#REF!</definedName>
    <definedName name="_QR991">#REF!</definedName>
    <definedName name="_QR992">#REF!</definedName>
    <definedName name="_QR993">#REF!</definedName>
    <definedName name="_qr994">#REF!</definedName>
    <definedName name="_xlnm._FilterDatabase" localSheetId="6" hidden="1">external!$K$160:$P$178</definedName>
    <definedName name="BroadMoney2016">#REF!</definedName>
    <definedName name="Consumer">#REF!</definedName>
    <definedName name="Corporates">#REF!</definedName>
    <definedName name="D1_Currency">OFFSET(#REF!, 0, 0, COUNTA(#REF!), 1)</definedName>
    <definedName name="D1_Current">OFFSET(#REF!, 0, 0, COUNTA(#REF!), 1)</definedName>
    <definedName name="D1_Date">OFFSET(#REF!, 0, 0, COUNTA(#REF!), )</definedName>
    <definedName name="D1_Finrez">OFFSET(#REF!, 0, 0, COUNTA(#REF!), 1)</definedName>
    <definedName name="D1_Interest">OFFSET(#REF!, 0, 0, COUNTA(#REF!), 1)</definedName>
    <definedName name="D1_NCR">OFFSET(#REF!, 0, 0, COUNTA(#REF!), 1)</definedName>
    <definedName name="D1_Other">OFFSET(#REF!, 0, 0, COUNTA(#REF!), 1)</definedName>
    <definedName name="D1_Reserves">OFFSET(#REF!, 0, 0, COUNTA(#REF!), 1)</definedName>
    <definedName name="D1_RKO">OFFSET(#REF!, 0, 0, COUNTA(#REF!), 1)</definedName>
    <definedName name="D1a_Currency">OFFSET(#REF!, 0, 0, COUNTA(#REF!), 1)</definedName>
    <definedName name="D1a_Current">OFFSET(#REF!, 0, 0, COUNTA(#REF!), 1)</definedName>
    <definedName name="D1a_Date">OFFSET(#REF!, 0, 0, COUNTA(#REF!), )</definedName>
    <definedName name="D1a_Finrez">OFFSET(#REF!, 0, 0, COUNTA(#REF!), 1)</definedName>
    <definedName name="D1a_Interest">OFFSET(#REF!, 0, 0, COUNTA(#REF!), 1)</definedName>
    <definedName name="D1a_NCR">OFFSET(#REF!, 0, 0, COUNTA(#REF!), 1)</definedName>
    <definedName name="D1a_Other">OFFSET(#REF!, 0, 0, COUNTA(#REF!), 1)</definedName>
    <definedName name="D1a_Reserves">OFFSET(#REF!, 0, 0, COUNTA(#REF!), 1)</definedName>
    <definedName name="D1a_RKO">OFFSET(#REF!, 0, 0, COUNTA(#REF!), 1)</definedName>
    <definedName name="D2_Bonds">OFFSET(#REF!, 0, 0, COUNTA(#REF!), 1)</definedName>
    <definedName name="D2_BoR">OFFSET(#REF!, 0, 0, COUNTA(#REF!), 1)</definedName>
    <definedName name="D2_Credits2Households">OFFSET(#REF!, 0, 0, COUNTA(#REF!), 1)</definedName>
    <definedName name="D2_Credits2NonResidents">OFFSET(#REF!, 0, 0, COUNTA(#REF!), 1)</definedName>
    <definedName name="D2_Credits2Residents">OFFSET(#REF!, 0, 0, COUNTA(#REF!), 1)</definedName>
    <definedName name="D2_Date">OFFSET(#REF!, 0, 0, COUNTA(#REF!), )</definedName>
    <definedName name="D2_Government">OFFSET(#REF!, 0, 0, COUNTA(#REF!), 1)</definedName>
    <definedName name="D2_HouseholdDeposits">OFFSET(#REF!, 0, 0, COUNTA(#REF!), 1)</definedName>
    <definedName name="D2_Interest">OFFSET(#REF!, 0, 0, COUNTA(#REF!), 1)</definedName>
    <definedName name="D2_OtherAssets">OFFSET(#REF!, 0, 0, COUNTA(#REF!), 1)</definedName>
    <definedName name="D2_OtherDeposits">OFFSET(#REF!, 0, 0, COUNTA(#REF!), 1)</definedName>
    <definedName name="D2_OtherLiabilities">OFFSET(#REF!, 0, 0, COUNTA(#REF!), 1)</definedName>
    <definedName name="D2a_Bonds">OFFSET(#REF!, 0, 0, COUNTA(#REF!), 1)</definedName>
    <definedName name="D2a_BoR">OFFSET(#REF!, 0, 0, COUNTA(#REF!), 1)</definedName>
    <definedName name="D2a_Credits2Households">OFFSET(#REF!, 0, 0, COUNTA(#REF!), 1)</definedName>
    <definedName name="D2a_Credits2NonResidents">OFFSET(#REF!, 0, 0, COUNTA(#REF!), 1)</definedName>
    <definedName name="D2a_Credits2Residents">OFFSET(#REF!, 0, 0, COUNTA(#REF!), 1)</definedName>
    <definedName name="D2a_Date">OFFSET(#REF!, 0, 0, COUNTA(#REF!), )</definedName>
    <definedName name="D2a_Government">OFFSET(#REF!, 0, 0, COUNTA(#REF!), 1)</definedName>
    <definedName name="D2a_HouseholdDeposits">OFFSET(#REF!, 0, 0, COUNTA(#REF!), 1)</definedName>
    <definedName name="D2a_Interest">OFFSET(#REF!, 0, 0, COUNTA(#REF!), 1)</definedName>
    <definedName name="D2a_OtherAssets">OFFSET(#REF!, 0, 0, COUNTA(#REF!), 1)</definedName>
    <definedName name="D2a_OtherDeposits">OFFSET(#REF!, 0, 0, COUNTA(#REF!), 1)</definedName>
    <definedName name="D2a_OtherLiabilities">OFFSET(#REF!, 0, 0, COUNTA(#REF!), 1)</definedName>
    <definedName name="D3_Current">OFFSET(#REF!, 0, 0, COUNTA(#REF!), 1)</definedName>
    <definedName name="D3_Current_30">OFFSET(#REF!, 0, 0, COUNTA(#REF!), 1)</definedName>
    <definedName name="D3_Date">OFFSET(#REF!, 0, 0, COUNTA(#REF!), )</definedName>
    <definedName name="D3_Finrez">OFFSET(#REF!, 0, 0, COUNTA(#REF!), 1)</definedName>
    <definedName name="D3_Interest">OFFSET(#REF!, 0, 0, COUNTA(#REF!), 1)</definedName>
    <definedName name="D3_Interest_30">OFFSET(#REF!, 0, 0, COUNTA(#REF!), 1)</definedName>
    <definedName name="D3_Other">OFFSET(#REF!, 0, 0, COUNTA(#REF!), 1)</definedName>
    <definedName name="D3_Other_30">OFFSET(#REF!, 0, 0, COUNTA(#REF!), 1)</definedName>
    <definedName name="D3_Reserves">OFFSET(#REF!, 0, 0, COUNTA(#REF!), 1)</definedName>
    <definedName name="D3_Reserves_30">OFFSET(#REF!, 0, 0, COUNTA(#REF!), 1)</definedName>
    <definedName name="D4_30">OFFSET(#REF!, 0, 0, COUNTA(#REF!), 1)</definedName>
    <definedName name="D4_Date">OFFSET(#REF!, 0, 0, COUNTA(#REF!), )</definedName>
    <definedName name="D4_Finrez">OFFSET(#REF!, 0, 0, COUNTA(#REF!), 1)</definedName>
    <definedName name="D4_Other">OFFSET(#REF!, 0, 0, COUNTA(#REF!), 1)</definedName>
    <definedName name="D5_Credits2Households">OFFSET(#REF!, 0, 0, COUNTA(#REF!), 1)</definedName>
    <definedName name="D5_Credits2Households_30">OFFSET(#REF!, 0, 0, COUNTA(#REF!), 1)</definedName>
    <definedName name="D5_Credits2Organisations">OFFSET(#REF!, 0, 0, COUNTA(#REF!), 1)</definedName>
    <definedName name="D5_Credits2Organisations_30">OFFSET(#REF!, 0, 0, COUNTA(#REF!), 1)</definedName>
    <definedName name="D5_Date">OFFSET(#REF!, 0, 0, COUNTA(#REF!), )</definedName>
    <definedName name="D5_HouseholdDeposits">OFFSET(#REF!, 0, 0, COUNTA(#REF!), 1)</definedName>
    <definedName name="D5_HouseholdDeposits_30">OFFSET(#REF!, 0, 0, COUNTA(#REF!), 1)</definedName>
    <definedName name="D5_Interest">OFFSET(#REF!, 0, 0, COUNTA(#REF!), 1)</definedName>
    <definedName name="D5_OrganisationsDeposits">OFFSET(#REF!, 0, 0, COUNTA(#REF!), 1)</definedName>
    <definedName name="D5_OrganisationsDeposits_30">OFFSET(#REF!, 0, 0, COUNTA(#REF!), 1)</definedName>
    <definedName name="D5_OtherAssets">OFFSET(#REF!, 0, 0, COUNTA(#REF!), 1)</definedName>
    <definedName name="D5_OtherAssets_30">OFFSET(#REF!, 0, 0, COUNTA(#REF!), 1)</definedName>
    <definedName name="D5_OtherLiabilities">OFFSET(#REF!, 0, 0, COUNTA(#REF!), 1)</definedName>
    <definedName name="D5_OtherLiabilities_30">OFFSET(#REF!, 0, 0, COUNTA(#REF!), 1)</definedName>
    <definedName name="DevelopedEconomies">#REF!</definedName>
    <definedName name="Developing_economies">#REF!</definedName>
    <definedName name="DFG">OFFSET(#REF!, 0, 0, COUNTA(#REF!),1)</definedName>
    <definedName name="diff_big">OFFSET(#REF!, 0, 0, COUNTA(#REF!), 1)</definedName>
    <definedName name="diff_cons">OFFSET(#REF!, 0, 0, COUNTA(#REF!), 1)</definedName>
    <definedName name="diff_data">OFFSET(#REF!, 0, 0, COUNTA(#REF!), )</definedName>
    <definedName name="diff_mortgage">OFFSET(#REF!, 0, 0, COUNTA(#REF!), 1)</definedName>
    <definedName name="diff_small">OFFSET(#REF!, 0, 0, COUNTA(#REF!), 1)</definedName>
    <definedName name="Economies_in_transition">#REF!</definedName>
    <definedName name="EU">#REF!</definedName>
    <definedName name="EU_15">#REF!</definedName>
    <definedName name="Europe">#REF!</definedName>
    <definedName name="F_Consumer">#REF!</definedName>
    <definedName name="F_Corporates">#REF!</definedName>
    <definedName name="F_Mortgage">#REF!</definedName>
    <definedName name="F_SME">#REF!</definedName>
    <definedName name="Factor_Name">#REF!</definedName>
    <definedName name="Factor_Value">#REF!</definedName>
    <definedName name="Fuel_exporting_countries">#REF!</definedName>
    <definedName name="G7_">#REF!</definedName>
    <definedName name="GPB_BOP_OPTIONS">#REF!</definedName>
    <definedName name="GPB_IIP_OPTIONS">#REF!</definedName>
    <definedName name="gtf">#REF!</definedName>
    <definedName name="IDE">#REF!</definedName>
    <definedName name="Index_Name">#REF!</definedName>
    <definedName name="Index_Value">#REF!</definedName>
    <definedName name="Inflation19802000">#REF!</definedName>
    <definedName name="Inflation2000current">#REF!</definedName>
    <definedName name="MonetizationYoY19601980">#REF!</definedName>
    <definedName name="MonetizationYoY19802000">#REF!</definedName>
    <definedName name="MonetizationYoY2000current">#REF!</definedName>
    <definedName name="Mortgage">#REF!</definedName>
    <definedName name="net_big">OFFSET(#REF!, 0, 0, COUNTA(#REF!), 1)</definedName>
    <definedName name="net_cons">OFFSET(#REF!, 0, 0, COUNTA(#REF!), 1)</definedName>
    <definedName name="net_data">OFFSET(#REF!, 0, 0, COUNTA(#REF!), )</definedName>
    <definedName name="net_mortgage">OFFSET(#REF!, 0, 0, COUNTA(#REF!), 1)</definedName>
    <definedName name="net_small">OFFSET(#REF!, 0, 0, COUNTA(#REF!), 1)</definedName>
    <definedName name="New_EU_States">#REF!</definedName>
    <definedName name="Other_countries">#REF!</definedName>
    <definedName name="Other_Europe">#REF!</definedName>
    <definedName name="RSQR1">#REF!</definedName>
    <definedName name="RSQR2">#REF!</definedName>
    <definedName name="SF">#REF!</definedName>
    <definedName name="SH">#REF!</definedName>
    <definedName name="SME">#REF!</definedName>
    <definedName name="SP">#REF!</definedName>
    <definedName name="SpreadsheetBuilder_2" hidden="1">#REF!</definedName>
    <definedName name="SpreadsheetBuilder_3" hidden="1">#REF!</definedName>
    <definedName name="SpreadsheetBuilder_4" hidden="1">#REF!</definedName>
    <definedName name="StartDate">#REF!</definedName>
    <definedName name="uu">OFFSET(#REF!, 0, 0, COUNTA(#REF!), 1)</definedName>
    <definedName name="ап">#REF!</definedName>
    <definedName name="Вал_деп_нас">OFFSET(#REF!, 0, 0, COUNTA(#REF!),1)</definedName>
    <definedName name="Вал_деп_орг">OFFSET(#REF!, 0, 0, COUNTA(#REF!),1)</definedName>
    <definedName name="День_M2X">OFFSET(#REF!, 0, 0, COUNTA(#REF!),1)</definedName>
    <definedName name="День_Кредит">OFFSET(#REF!,0,0,COUNTA(#REF!),1)</definedName>
    <definedName name="Долгоср_вал_кред">OFFSET(#REF!, 0, 0, COUNTA(#REF!),1)</definedName>
    <definedName name="Долгоср_руб_кред">OFFSET(#REF!, 0, 0, COUNTA(#REF!),1)</definedName>
    <definedName name="Краткоср_вал_кред">OFFSET(#REF!,0, 0, COUNTA(#REF!), 1)</definedName>
    <definedName name="Краткоср_руб_кред">OFFSET(#REF!, 0, 0, COUNTA(#REF!),1)</definedName>
    <definedName name="Нал_руб">OFFSET(#REF!, 0, 0, COUNTA(#REF!),1)</definedName>
    <definedName name="Переоценка_M2X">OFFSET(#REF!, 0, 0, COUNTA(#REF!),1)</definedName>
    <definedName name="Переоценка_кред">OFFSET(#REF!, 0, 0, COUNTA(#REF!),1)</definedName>
    <definedName name="Прирост_M2X">OFFSET(#REF!, 0, 0, COUNTA(#REF!),1)</definedName>
    <definedName name="Прирост_кред">OFFSET(#REF!,0,0,COUNTA(#REF!),1)</definedName>
    <definedName name="рорыовфролф">#REF!</definedName>
    <definedName name="рр">#REF!</definedName>
    <definedName name="Руб_деп_нас">OFFSET(#REF!, 0, 0, COUNTA(#REF!),1)</definedName>
    <definedName name="Руб_деп_орг">OFFSET(#REF!, 0, 0, COUNTA(#REF!),1)</definedName>
    <definedName name="ФильтрФормулами" comment="Отфильтровывает небалансовые данные на листе ДКПБС">IFERROR(INDEX(#REF!,SMALL(IF(IFERROR(MATCH(#REF!,#REF!,0)&gt;0,FALSE),ROW(#REF!)-ROW(#REF!)+1),ROWS(#REF!))),"")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" i="2" l="1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4" i="2"/>
  <c r="B158" i="6"/>
  <c r="C158" i="6"/>
  <c r="A158" i="6" s="1"/>
  <c r="AE51" i="2" l="1"/>
  <c r="AF51" i="2"/>
  <c r="AG51" i="2"/>
  <c r="AH51" i="2"/>
  <c r="AI51" i="2"/>
  <c r="AJ51" i="2"/>
  <c r="AK51" i="2"/>
  <c r="AL51" i="2"/>
  <c r="AM51" i="2"/>
  <c r="AN51" i="2"/>
  <c r="AE52" i="2"/>
  <c r="AF52" i="2"/>
  <c r="AG52" i="2"/>
  <c r="AH52" i="2"/>
  <c r="AI52" i="2"/>
  <c r="AJ52" i="2"/>
  <c r="AK52" i="2"/>
  <c r="AL52" i="2"/>
  <c r="AM52" i="2"/>
  <c r="AN52" i="2"/>
  <c r="AE53" i="2"/>
  <c r="AF53" i="2"/>
  <c r="AG53" i="2"/>
  <c r="AH53" i="2"/>
  <c r="AI53" i="2"/>
  <c r="AJ53" i="2"/>
  <c r="AK53" i="2"/>
  <c r="AL53" i="2"/>
  <c r="AM53" i="2"/>
  <c r="AN53" i="2"/>
  <c r="AE54" i="2"/>
  <c r="AF54" i="2"/>
  <c r="AG54" i="2"/>
  <c r="AH54" i="2"/>
  <c r="AI54" i="2"/>
  <c r="AJ54" i="2"/>
  <c r="AK54" i="2"/>
  <c r="AL54" i="2"/>
  <c r="AM54" i="2"/>
  <c r="AN54" i="2"/>
  <c r="AE55" i="2"/>
  <c r="AF55" i="2"/>
  <c r="AG55" i="2"/>
  <c r="AH55" i="2"/>
  <c r="AI55" i="2"/>
  <c r="AJ55" i="2"/>
  <c r="AK55" i="2"/>
  <c r="AL55" i="2"/>
  <c r="AM55" i="2"/>
  <c r="AN55" i="2"/>
  <c r="AL50" i="2"/>
  <c r="AM50" i="2"/>
  <c r="AN50" i="2"/>
  <c r="AF50" i="2"/>
  <c r="AG50" i="2"/>
  <c r="AH50" i="2"/>
  <c r="AI50" i="2"/>
  <c r="AJ50" i="2"/>
  <c r="AK50" i="2"/>
  <c r="AC54" i="2"/>
  <c r="AC55" i="2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CX70" i="3"/>
  <c r="CY70" i="3"/>
  <c r="CZ70" i="3"/>
  <c r="DA70" i="3"/>
  <c r="DB70" i="3"/>
  <c r="DC70" i="3"/>
  <c r="DD70" i="3"/>
  <c r="DE70" i="3"/>
  <c r="DF70" i="3"/>
  <c r="DG70" i="3"/>
  <c r="DH70" i="3"/>
  <c r="DI70" i="3"/>
  <c r="DJ70" i="3"/>
  <c r="DK70" i="3"/>
  <c r="DL70" i="3"/>
  <c r="DM70" i="3"/>
  <c r="DN70" i="3"/>
  <c r="DO70" i="3"/>
  <c r="DP70" i="3"/>
  <c r="DQ70" i="3"/>
  <c r="DR70" i="3"/>
  <c r="DS70" i="3"/>
  <c r="DT70" i="3"/>
  <c r="DU70" i="3"/>
  <c r="DV70" i="3"/>
  <c r="DW70" i="3"/>
  <c r="DX70" i="3"/>
  <c r="DY70" i="3"/>
  <c r="DZ70" i="3"/>
  <c r="EA70" i="3"/>
  <c r="EB70" i="3"/>
  <c r="EC70" i="3"/>
  <c r="ED70" i="3"/>
  <c r="EE70" i="3"/>
  <c r="EF70" i="3"/>
  <c r="EG70" i="3"/>
  <c r="EH70" i="3"/>
  <c r="EI70" i="3"/>
  <c r="EJ70" i="3"/>
  <c r="EK70" i="3"/>
  <c r="EL70" i="3"/>
  <c r="EM70" i="3"/>
  <c r="EN70" i="3"/>
  <c r="EO70" i="3"/>
  <c r="EP70" i="3"/>
  <c r="EQ70" i="3"/>
  <c r="ER70" i="3"/>
  <c r="ES70" i="3"/>
  <c r="ET70" i="3"/>
  <c r="EU70" i="3"/>
  <c r="EV70" i="3"/>
  <c r="EW70" i="3"/>
  <c r="EX70" i="3"/>
  <c r="EY70" i="3"/>
  <c r="EZ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CX71" i="3"/>
  <c r="CY71" i="3"/>
  <c r="CZ71" i="3"/>
  <c r="DA71" i="3"/>
  <c r="DB71" i="3"/>
  <c r="DC71" i="3"/>
  <c r="DD71" i="3"/>
  <c r="DE71" i="3"/>
  <c r="DF71" i="3"/>
  <c r="DG71" i="3"/>
  <c r="DH71" i="3"/>
  <c r="DI71" i="3"/>
  <c r="DJ71" i="3"/>
  <c r="DK71" i="3"/>
  <c r="DL71" i="3"/>
  <c r="DM71" i="3"/>
  <c r="DN71" i="3"/>
  <c r="DO71" i="3"/>
  <c r="DP71" i="3"/>
  <c r="DQ71" i="3"/>
  <c r="DR71" i="3"/>
  <c r="DS71" i="3"/>
  <c r="DT71" i="3"/>
  <c r="DU71" i="3"/>
  <c r="DV71" i="3"/>
  <c r="DW71" i="3"/>
  <c r="DX71" i="3"/>
  <c r="DY71" i="3"/>
  <c r="DZ71" i="3"/>
  <c r="EA71" i="3"/>
  <c r="EB71" i="3"/>
  <c r="EC71" i="3"/>
  <c r="ED71" i="3"/>
  <c r="EE71" i="3"/>
  <c r="EF71" i="3"/>
  <c r="EG71" i="3"/>
  <c r="EH71" i="3"/>
  <c r="EI71" i="3"/>
  <c r="EJ71" i="3"/>
  <c r="EK71" i="3"/>
  <c r="EL71" i="3"/>
  <c r="EM71" i="3"/>
  <c r="EN71" i="3"/>
  <c r="EO71" i="3"/>
  <c r="EP71" i="3"/>
  <c r="EQ71" i="3"/>
  <c r="ER71" i="3"/>
  <c r="ES71" i="3"/>
  <c r="ET71" i="3"/>
  <c r="EU71" i="3"/>
  <c r="EV71" i="3"/>
  <c r="EW71" i="3"/>
  <c r="EX71" i="3"/>
  <c r="EY71" i="3"/>
  <c r="EZ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CX72" i="3"/>
  <c r="CY72" i="3"/>
  <c r="CZ72" i="3"/>
  <c r="DA72" i="3"/>
  <c r="DB72" i="3"/>
  <c r="DC72" i="3"/>
  <c r="DD72" i="3"/>
  <c r="DE72" i="3"/>
  <c r="DF72" i="3"/>
  <c r="DG72" i="3"/>
  <c r="DH72" i="3"/>
  <c r="DI72" i="3"/>
  <c r="DJ72" i="3"/>
  <c r="DK72" i="3"/>
  <c r="DL72" i="3"/>
  <c r="DM72" i="3"/>
  <c r="DN72" i="3"/>
  <c r="DO72" i="3"/>
  <c r="DP72" i="3"/>
  <c r="DQ72" i="3"/>
  <c r="DR72" i="3"/>
  <c r="DS72" i="3"/>
  <c r="DT72" i="3"/>
  <c r="DU72" i="3"/>
  <c r="DV72" i="3"/>
  <c r="DW72" i="3"/>
  <c r="DX72" i="3"/>
  <c r="DY72" i="3"/>
  <c r="DZ72" i="3"/>
  <c r="EA72" i="3"/>
  <c r="EB72" i="3"/>
  <c r="EC72" i="3"/>
  <c r="ED72" i="3"/>
  <c r="EE72" i="3"/>
  <c r="EF72" i="3"/>
  <c r="EG72" i="3"/>
  <c r="EH72" i="3"/>
  <c r="EI72" i="3"/>
  <c r="EJ72" i="3"/>
  <c r="EK72" i="3"/>
  <c r="EL72" i="3"/>
  <c r="EM72" i="3"/>
  <c r="EN72" i="3"/>
  <c r="EO72" i="3"/>
  <c r="EP72" i="3"/>
  <c r="EQ72" i="3"/>
  <c r="ER72" i="3"/>
  <c r="ES72" i="3"/>
  <c r="ET72" i="3"/>
  <c r="EU72" i="3"/>
  <c r="EV72" i="3"/>
  <c r="EW72" i="3"/>
  <c r="EX72" i="3"/>
  <c r="EY72" i="3"/>
  <c r="EZ72" i="3"/>
  <c r="A71" i="3"/>
  <c r="A72" i="3"/>
  <c r="A70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CY63" i="3"/>
  <c r="CZ63" i="3"/>
  <c r="DA63" i="3"/>
  <c r="DB63" i="3"/>
  <c r="DC63" i="3"/>
  <c r="DD63" i="3"/>
  <c r="DE63" i="3"/>
  <c r="DF63" i="3"/>
  <c r="DG63" i="3"/>
  <c r="DH63" i="3"/>
  <c r="DI63" i="3"/>
  <c r="DJ63" i="3"/>
  <c r="DK63" i="3"/>
  <c r="DL63" i="3"/>
  <c r="DM63" i="3"/>
  <c r="DN63" i="3"/>
  <c r="DO63" i="3"/>
  <c r="DP63" i="3"/>
  <c r="DQ63" i="3"/>
  <c r="DR63" i="3"/>
  <c r="DS63" i="3"/>
  <c r="DT63" i="3"/>
  <c r="DU63" i="3"/>
  <c r="DV63" i="3"/>
  <c r="DW63" i="3"/>
  <c r="DX63" i="3"/>
  <c r="DY63" i="3"/>
  <c r="DZ63" i="3"/>
  <c r="EA63" i="3"/>
  <c r="EB63" i="3"/>
  <c r="EC63" i="3"/>
  <c r="ED63" i="3"/>
  <c r="EE63" i="3"/>
  <c r="EF63" i="3"/>
  <c r="EG63" i="3"/>
  <c r="EH63" i="3"/>
  <c r="EI63" i="3"/>
  <c r="EJ63" i="3"/>
  <c r="EK63" i="3"/>
  <c r="EL63" i="3"/>
  <c r="EM63" i="3"/>
  <c r="EN63" i="3"/>
  <c r="EO63" i="3"/>
  <c r="EP63" i="3"/>
  <c r="EQ63" i="3"/>
  <c r="ER63" i="3"/>
  <c r="ES63" i="3"/>
  <c r="ET63" i="3"/>
  <c r="EU63" i="3"/>
  <c r="EV63" i="3"/>
  <c r="EW63" i="3"/>
  <c r="EX63" i="3"/>
  <c r="EY63" i="3"/>
  <c r="EZ63" i="3"/>
  <c r="A63" i="3"/>
  <c r="C158" i="12" l="1"/>
  <c r="B158" i="12"/>
  <c r="C157" i="12"/>
  <c r="B157" i="12"/>
  <c r="C156" i="12"/>
  <c r="B156" i="12"/>
  <c r="A156" i="12" s="1"/>
  <c r="C155" i="12"/>
  <c r="A155" i="12" s="1"/>
  <c r="B155" i="12"/>
  <c r="C154" i="12"/>
  <c r="B154" i="12"/>
  <c r="C153" i="12"/>
  <c r="A153" i="12" s="1"/>
  <c r="B153" i="12"/>
  <c r="C152" i="12"/>
  <c r="A152" i="12" s="1"/>
  <c r="B152" i="12"/>
  <c r="C151" i="12"/>
  <c r="A151" i="12" s="1"/>
  <c r="B151" i="12"/>
  <c r="C150" i="12"/>
  <c r="B150" i="12"/>
  <c r="C149" i="12"/>
  <c r="A149" i="12" s="1"/>
  <c r="B149" i="12"/>
  <c r="C148" i="12"/>
  <c r="A148" i="12" s="1"/>
  <c r="B148" i="12"/>
  <c r="C147" i="12"/>
  <c r="B147" i="12"/>
  <c r="A147" i="12"/>
  <c r="C146" i="12"/>
  <c r="A146" i="12" s="1"/>
  <c r="B146" i="12"/>
  <c r="C145" i="12"/>
  <c r="B145" i="12"/>
  <c r="A145" i="12" s="1"/>
  <c r="C144" i="12"/>
  <c r="A144" i="12" s="1"/>
  <c r="B144" i="12"/>
  <c r="C143" i="12"/>
  <c r="A143" i="12" s="1"/>
  <c r="B143" i="12"/>
  <c r="C142" i="12"/>
  <c r="B142" i="12"/>
  <c r="C141" i="12"/>
  <c r="B141" i="12"/>
  <c r="A141" i="12"/>
  <c r="C140" i="12"/>
  <c r="A140" i="12" s="1"/>
  <c r="B140" i="12"/>
  <c r="C139" i="12"/>
  <c r="A139" i="12" s="1"/>
  <c r="B139" i="12"/>
  <c r="C138" i="12"/>
  <c r="B138" i="12"/>
  <c r="C137" i="12"/>
  <c r="A137" i="12" s="1"/>
  <c r="B137" i="12"/>
  <c r="C136" i="12"/>
  <c r="A136" i="12" s="1"/>
  <c r="B136" i="12"/>
  <c r="C135" i="12"/>
  <c r="A135" i="12" s="1"/>
  <c r="B135" i="12"/>
  <c r="C134" i="12"/>
  <c r="B134" i="12"/>
  <c r="C133" i="12"/>
  <c r="B133" i="12"/>
  <c r="A133" i="12" s="1"/>
  <c r="C132" i="12"/>
  <c r="B132" i="12"/>
  <c r="A132" i="12" s="1"/>
  <c r="C131" i="12"/>
  <c r="A131" i="12" s="1"/>
  <c r="B131" i="12"/>
  <c r="C130" i="12"/>
  <c r="A130" i="12" s="1"/>
  <c r="B130" i="12"/>
  <c r="C129" i="12"/>
  <c r="B129" i="12"/>
  <c r="A129" i="12"/>
  <c r="C128" i="12"/>
  <c r="B128" i="12"/>
  <c r="A128" i="12"/>
  <c r="C127" i="12"/>
  <c r="A127" i="12" s="1"/>
  <c r="B127" i="12"/>
  <c r="C126" i="12"/>
  <c r="B126" i="12"/>
  <c r="C125" i="12"/>
  <c r="B125" i="12"/>
  <c r="A125" i="12"/>
  <c r="C124" i="12"/>
  <c r="A124" i="12" s="1"/>
  <c r="B124" i="12"/>
  <c r="C123" i="12"/>
  <c r="A123" i="12" s="1"/>
  <c r="B123" i="12"/>
  <c r="C122" i="12"/>
  <c r="A122" i="12" s="1"/>
  <c r="B122" i="12"/>
  <c r="C121" i="12"/>
  <c r="A121" i="12" s="1"/>
  <c r="B121" i="12"/>
  <c r="C120" i="12"/>
  <c r="A120" i="12" s="1"/>
  <c r="B120" i="12"/>
  <c r="C119" i="12"/>
  <c r="B119" i="12"/>
  <c r="A119" i="12" s="1"/>
  <c r="C118" i="12"/>
  <c r="B118" i="12"/>
  <c r="C117" i="12"/>
  <c r="A117" i="12" s="1"/>
  <c r="B117" i="12"/>
  <c r="C116" i="12"/>
  <c r="B116" i="12"/>
  <c r="A116" i="12"/>
  <c r="C115" i="12"/>
  <c r="B115" i="12"/>
  <c r="A115" i="12"/>
  <c r="C114" i="12"/>
  <c r="B114" i="12"/>
  <c r="C113" i="12"/>
  <c r="A113" i="12" s="1"/>
  <c r="B113" i="12"/>
  <c r="C112" i="12"/>
  <c r="B112" i="12"/>
  <c r="A112" i="12"/>
  <c r="C111" i="12"/>
  <c r="A111" i="12" s="1"/>
  <c r="B111" i="12"/>
  <c r="C110" i="12"/>
  <c r="A110" i="12" s="1"/>
  <c r="B110" i="12"/>
  <c r="C109" i="12"/>
  <c r="A109" i="12" s="1"/>
  <c r="B109" i="12"/>
  <c r="C108" i="12"/>
  <c r="A108" i="12" s="1"/>
  <c r="B108" i="12"/>
  <c r="C107" i="12"/>
  <c r="A107" i="12" s="1"/>
  <c r="B107" i="12"/>
  <c r="C106" i="12"/>
  <c r="B106" i="12"/>
  <c r="C105" i="12"/>
  <c r="B105" i="12"/>
  <c r="A105" i="12"/>
  <c r="C104" i="12"/>
  <c r="A104" i="12" s="1"/>
  <c r="B104" i="12"/>
  <c r="C103" i="12"/>
  <c r="B103" i="12"/>
  <c r="A103" i="12"/>
  <c r="C102" i="12"/>
  <c r="B102" i="12"/>
  <c r="C101" i="12"/>
  <c r="A101" i="12" s="1"/>
  <c r="B101" i="12"/>
  <c r="C100" i="12"/>
  <c r="A100" i="12" s="1"/>
  <c r="B100" i="12"/>
  <c r="C99" i="12"/>
  <c r="B99" i="12"/>
  <c r="A99" i="12"/>
  <c r="C98" i="12"/>
  <c r="A98" i="12" s="1"/>
  <c r="B98" i="12"/>
  <c r="C97" i="12"/>
  <c r="B97" i="12"/>
  <c r="A97" i="12" s="1"/>
  <c r="C96" i="12"/>
  <c r="A96" i="12" s="1"/>
  <c r="B96" i="12"/>
  <c r="C95" i="12"/>
  <c r="A95" i="12" s="1"/>
  <c r="B95" i="12"/>
  <c r="C94" i="12"/>
  <c r="B94" i="12"/>
  <c r="C93" i="12"/>
  <c r="B93" i="12"/>
  <c r="A93" i="12"/>
  <c r="C92" i="12"/>
  <c r="B92" i="12"/>
  <c r="A92" i="12"/>
  <c r="C91" i="12"/>
  <c r="A91" i="12" s="1"/>
  <c r="B91" i="12"/>
  <c r="C90" i="12"/>
  <c r="B90" i="12"/>
  <c r="C89" i="12"/>
  <c r="A89" i="12" s="1"/>
  <c r="B89" i="12"/>
  <c r="C88" i="12"/>
  <c r="A88" i="12" s="1"/>
  <c r="B88" i="12"/>
  <c r="C87" i="12"/>
  <c r="A87" i="12" s="1"/>
  <c r="B87" i="12"/>
  <c r="C86" i="12"/>
  <c r="B86" i="12"/>
  <c r="C85" i="12"/>
  <c r="A85" i="12" s="1"/>
  <c r="B85" i="12"/>
  <c r="C84" i="12"/>
  <c r="B84" i="12"/>
  <c r="A84" i="12" s="1"/>
  <c r="C83" i="12"/>
  <c r="A83" i="12" s="1"/>
  <c r="B83" i="12"/>
  <c r="C82" i="12"/>
  <c r="A82" i="12" s="1"/>
  <c r="B82" i="12"/>
  <c r="C81" i="12"/>
  <c r="B81" i="12"/>
  <c r="A81" i="12"/>
  <c r="C80" i="12"/>
  <c r="B80" i="12"/>
  <c r="A80" i="12"/>
  <c r="C79" i="12"/>
  <c r="B79" i="12"/>
  <c r="A79" i="12"/>
  <c r="C78" i="12"/>
  <c r="B78" i="12"/>
  <c r="C77" i="12"/>
  <c r="B77" i="12"/>
  <c r="A77" i="12"/>
  <c r="C76" i="12"/>
  <c r="A76" i="12" s="1"/>
  <c r="B76" i="12"/>
  <c r="C75" i="12"/>
  <c r="A75" i="12" s="1"/>
  <c r="B75" i="12"/>
  <c r="C74" i="12"/>
  <c r="A74" i="12" s="1"/>
  <c r="B74" i="12"/>
  <c r="C73" i="12"/>
  <c r="A73" i="12" s="1"/>
  <c r="B73" i="12"/>
  <c r="C72" i="12"/>
  <c r="A72" i="12" s="1"/>
  <c r="B72" i="12"/>
  <c r="C71" i="12"/>
  <c r="B71" i="12"/>
  <c r="A71" i="12" s="1"/>
  <c r="C70" i="12"/>
  <c r="B70" i="12"/>
  <c r="C69" i="12"/>
  <c r="A69" i="12" s="1"/>
  <c r="B69" i="12"/>
  <c r="C68" i="12"/>
  <c r="B68" i="12"/>
  <c r="A68" i="12"/>
  <c r="C67" i="12"/>
  <c r="B67" i="12"/>
  <c r="A67" i="12"/>
  <c r="C66" i="12"/>
  <c r="B66" i="12"/>
  <c r="C65" i="12"/>
  <c r="A65" i="12" s="1"/>
  <c r="B65" i="12"/>
  <c r="C64" i="12"/>
  <c r="B64" i="12"/>
  <c r="A64" i="12"/>
  <c r="C63" i="12"/>
  <c r="A63" i="12" s="1"/>
  <c r="B63" i="12"/>
  <c r="C62" i="12"/>
  <c r="A62" i="12" s="1"/>
  <c r="B62" i="12"/>
  <c r="C61" i="12"/>
  <c r="A61" i="12" s="1"/>
  <c r="B61" i="12"/>
  <c r="C60" i="12"/>
  <c r="A60" i="12" s="1"/>
  <c r="B60" i="12"/>
  <c r="C59" i="12"/>
  <c r="A59" i="12" s="1"/>
  <c r="B59" i="12"/>
  <c r="C58" i="12"/>
  <c r="B58" i="12"/>
  <c r="C57" i="12"/>
  <c r="B57" i="12"/>
  <c r="A57" i="12"/>
  <c r="C56" i="12"/>
  <c r="A56" i="12" s="1"/>
  <c r="B56" i="12"/>
  <c r="C55" i="12"/>
  <c r="B55" i="12"/>
  <c r="A55" i="12"/>
  <c r="C54" i="12"/>
  <c r="B54" i="12"/>
  <c r="C53" i="12"/>
  <c r="A53" i="12" s="1"/>
  <c r="B53" i="12"/>
  <c r="C52" i="12"/>
  <c r="B52" i="12"/>
  <c r="A52" i="12"/>
  <c r="C51" i="12"/>
  <c r="B51" i="12"/>
  <c r="A51" i="12"/>
  <c r="C50" i="12"/>
  <c r="A50" i="12" s="1"/>
  <c r="B50" i="12"/>
  <c r="C49" i="12"/>
  <c r="B49" i="12"/>
  <c r="A49" i="12" s="1"/>
  <c r="C48" i="12"/>
  <c r="A48" i="12" s="1"/>
  <c r="B48" i="12"/>
  <c r="C47" i="12"/>
  <c r="A47" i="12" s="1"/>
  <c r="B47" i="12"/>
  <c r="C46" i="12"/>
  <c r="B46" i="12"/>
  <c r="C45" i="12"/>
  <c r="B45" i="12"/>
  <c r="A45" i="12"/>
  <c r="C44" i="12"/>
  <c r="B44" i="12"/>
  <c r="A44" i="12"/>
  <c r="C43" i="12"/>
  <c r="A43" i="12" s="1"/>
  <c r="B43" i="12"/>
  <c r="C42" i="12"/>
  <c r="B42" i="12"/>
  <c r="C41" i="12"/>
  <c r="A41" i="12" s="1"/>
  <c r="B41" i="12"/>
  <c r="C40" i="12"/>
  <c r="A40" i="12" s="1"/>
  <c r="B40" i="12"/>
  <c r="C39" i="12"/>
  <c r="B39" i="12"/>
  <c r="A39" i="12"/>
  <c r="C38" i="12"/>
  <c r="B38" i="12"/>
  <c r="C37" i="12"/>
  <c r="A37" i="12" s="1"/>
  <c r="B37" i="12"/>
  <c r="C36" i="12"/>
  <c r="B36" i="12"/>
  <c r="A36" i="12" s="1"/>
  <c r="C35" i="12"/>
  <c r="A35" i="12" s="1"/>
  <c r="B35" i="12"/>
  <c r="C34" i="12"/>
  <c r="A34" i="12" s="1"/>
  <c r="B34" i="12"/>
  <c r="C33" i="12"/>
  <c r="B33" i="12"/>
  <c r="A33" i="12"/>
  <c r="C32" i="12"/>
  <c r="B32" i="12"/>
  <c r="A32" i="12"/>
  <c r="C31" i="12"/>
  <c r="B31" i="12"/>
  <c r="A31" i="12"/>
  <c r="C30" i="12"/>
  <c r="B30" i="12"/>
  <c r="C29" i="12"/>
  <c r="B29" i="12"/>
  <c r="A29" i="12"/>
  <c r="C28" i="12"/>
  <c r="A28" i="12" s="1"/>
  <c r="B28" i="12"/>
  <c r="C27" i="12"/>
  <c r="A27" i="12" s="1"/>
  <c r="B27" i="12"/>
  <c r="C26" i="12"/>
  <c r="A26" i="12" s="1"/>
  <c r="B26" i="12"/>
  <c r="C25" i="12"/>
  <c r="A25" i="12" s="1"/>
  <c r="B25" i="12"/>
  <c r="C24" i="12"/>
  <c r="A24" i="12" s="1"/>
  <c r="B24" i="12"/>
  <c r="C23" i="12"/>
  <c r="B23" i="12"/>
  <c r="A23" i="12" s="1"/>
  <c r="C22" i="12"/>
  <c r="B22" i="12"/>
  <c r="C21" i="12"/>
  <c r="A21" i="12" s="1"/>
  <c r="B21" i="12"/>
  <c r="C20" i="12"/>
  <c r="B20" i="12"/>
  <c r="A20" i="12"/>
  <c r="C19" i="12"/>
  <c r="B19" i="12"/>
  <c r="A19" i="12"/>
  <c r="C18" i="12"/>
  <c r="B18" i="12"/>
  <c r="C17" i="12"/>
  <c r="B17" i="12"/>
  <c r="A17" i="12"/>
  <c r="C16" i="12"/>
  <c r="B16" i="12"/>
  <c r="A16" i="12"/>
  <c r="C15" i="12"/>
  <c r="A15" i="12" s="1"/>
  <c r="B15" i="12"/>
  <c r="C14" i="12"/>
  <c r="A14" i="12" s="1"/>
  <c r="B14" i="12"/>
  <c r="C13" i="12"/>
  <c r="A13" i="12" s="1"/>
  <c r="B13" i="12"/>
  <c r="C12" i="12"/>
  <c r="A12" i="12" s="1"/>
  <c r="B12" i="12"/>
  <c r="C11" i="12"/>
  <c r="A11" i="12" s="1"/>
  <c r="B11" i="12"/>
  <c r="C10" i="12"/>
  <c r="B10" i="12"/>
  <c r="C9" i="12"/>
  <c r="B9" i="12"/>
  <c r="A9" i="12"/>
  <c r="C8" i="12"/>
  <c r="A8" i="12" s="1"/>
  <c r="B8" i="12"/>
  <c r="C7" i="12"/>
  <c r="B7" i="12"/>
  <c r="A7" i="12"/>
  <c r="C6" i="12"/>
  <c r="B6" i="12"/>
  <c r="C5" i="12"/>
  <c r="A5" i="12" s="1"/>
  <c r="B5" i="12"/>
  <c r="C4" i="12"/>
  <c r="B4" i="12"/>
  <c r="A4" i="12"/>
  <c r="C3" i="12"/>
  <c r="B3" i="12"/>
  <c r="A3" i="12"/>
  <c r="C2" i="12"/>
  <c r="A2" i="12" s="1"/>
  <c r="B2" i="12"/>
  <c r="C158" i="11"/>
  <c r="A158" i="11" s="1"/>
  <c r="B158" i="11"/>
  <c r="C157" i="11"/>
  <c r="B157" i="11"/>
  <c r="A157" i="11"/>
  <c r="C156" i="11"/>
  <c r="B156" i="11"/>
  <c r="A156" i="11"/>
  <c r="C155" i="11"/>
  <c r="A155" i="11" s="1"/>
  <c r="B155" i="11"/>
  <c r="C154" i="11"/>
  <c r="A154" i="11" s="1"/>
  <c r="B154" i="11"/>
  <c r="C153" i="11"/>
  <c r="B153" i="11"/>
  <c r="A153" i="11"/>
  <c r="C152" i="11"/>
  <c r="B152" i="11"/>
  <c r="A152" i="11"/>
  <c r="C151" i="11"/>
  <c r="A151" i="11" s="1"/>
  <c r="B151" i="11"/>
  <c r="C150" i="11"/>
  <c r="A150" i="11" s="1"/>
  <c r="B150" i="11"/>
  <c r="C149" i="11"/>
  <c r="B149" i="11"/>
  <c r="A149" i="11"/>
  <c r="C148" i="11"/>
  <c r="B148" i="11"/>
  <c r="A148" i="11"/>
  <c r="C147" i="11"/>
  <c r="A147" i="11" s="1"/>
  <c r="B147" i="11"/>
  <c r="C146" i="11"/>
  <c r="A146" i="11" s="1"/>
  <c r="B146" i="11"/>
  <c r="C145" i="11"/>
  <c r="B145" i="11"/>
  <c r="A145" i="11"/>
  <c r="C144" i="11"/>
  <c r="B144" i="11"/>
  <c r="A144" i="11"/>
  <c r="C143" i="11"/>
  <c r="A143" i="11" s="1"/>
  <c r="B143" i="11"/>
  <c r="C142" i="11"/>
  <c r="A142" i="11" s="1"/>
  <c r="B142" i="11"/>
  <c r="C141" i="11"/>
  <c r="B141" i="11"/>
  <c r="A141" i="11"/>
  <c r="C140" i="11"/>
  <c r="B140" i="11"/>
  <c r="A140" i="11"/>
  <c r="C139" i="11"/>
  <c r="A139" i="11" s="1"/>
  <c r="B139" i="11"/>
  <c r="C138" i="11"/>
  <c r="A138" i="11" s="1"/>
  <c r="B138" i="11"/>
  <c r="C137" i="11"/>
  <c r="B137" i="11"/>
  <c r="A137" i="11"/>
  <c r="C136" i="11"/>
  <c r="B136" i="11"/>
  <c r="A136" i="11"/>
  <c r="C135" i="11"/>
  <c r="A135" i="11" s="1"/>
  <c r="B135" i="11"/>
  <c r="C134" i="11"/>
  <c r="A134" i="11" s="1"/>
  <c r="B134" i="11"/>
  <c r="C133" i="11"/>
  <c r="B133" i="11"/>
  <c r="A133" i="11"/>
  <c r="C132" i="11"/>
  <c r="B132" i="11"/>
  <c r="A132" i="11"/>
  <c r="C131" i="11"/>
  <c r="A131" i="11" s="1"/>
  <c r="B131" i="11"/>
  <c r="C130" i="11"/>
  <c r="A130" i="11" s="1"/>
  <c r="B130" i="11"/>
  <c r="C129" i="11"/>
  <c r="B129" i="11"/>
  <c r="A129" i="11"/>
  <c r="C128" i="11"/>
  <c r="B128" i="11"/>
  <c r="A128" i="11"/>
  <c r="C127" i="11"/>
  <c r="A127" i="11" s="1"/>
  <c r="B127" i="11"/>
  <c r="C126" i="11"/>
  <c r="A126" i="11" s="1"/>
  <c r="B126" i="11"/>
  <c r="C125" i="11"/>
  <c r="B125" i="11"/>
  <c r="A125" i="11"/>
  <c r="C124" i="11"/>
  <c r="B124" i="11"/>
  <c r="A124" i="11"/>
  <c r="C123" i="11"/>
  <c r="A123" i="11" s="1"/>
  <c r="B123" i="11"/>
  <c r="C122" i="11"/>
  <c r="A122" i="11" s="1"/>
  <c r="B122" i="11"/>
  <c r="C121" i="11"/>
  <c r="B121" i="11"/>
  <c r="A121" i="11"/>
  <c r="C120" i="11"/>
  <c r="B120" i="11"/>
  <c r="A120" i="11"/>
  <c r="C119" i="11"/>
  <c r="A119" i="11" s="1"/>
  <c r="B119" i="11"/>
  <c r="C118" i="11"/>
  <c r="A118" i="11" s="1"/>
  <c r="B118" i="11"/>
  <c r="C117" i="11"/>
  <c r="B117" i="11"/>
  <c r="A117" i="11"/>
  <c r="C116" i="11"/>
  <c r="B116" i="11"/>
  <c r="A116" i="11"/>
  <c r="C115" i="11"/>
  <c r="A115" i="11" s="1"/>
  <c r="B115" i="11"/>
  <c r="C114" i="11"/>
  <c r="A114" i="11" s="1"/>
  <c r="B114" i="11"/>
  <c r="C113" i="11"/>
  <c r="B113" i="11"/>
  <c r="A113" i="11"/>
  <c r="C112" i="11"/>
  <c r="B112" i="11"/>
  <c r="A112" i="11"/>
  <c r="C111" i="11"/>
  <c r="A111" i="11" s="1"/>
  <c r="B111" i="11"/>
  <c r="C110" i="11"/>
  <c r="A110" i="11" s="1"/>
  <c r="B110" i="11"/>
  <c r="C109" i="11"/>
  <c r="B109" i="11"/>
  <c r="A109" i="11"/>
  <c r="C108" i="11"/>
  <c r="B108" i="11"/>
  <c r="A108" i="11"/>
  <c r="C107" i="11"/>
  <c r="A107" i="11" s="1"/>
  <c r="B107" i="11"/>
  <c r="C106" i="11"/>
  <c r="A106" i="11" s="1"/>
  <c r="B106" i="11"/>
  <c r="C105" i="11"/>
  <c r="B105" i="11"/>
  <c r="A105" i="11"/>
  <c r="C104" i="11"/>
  <c r="B104" i="11"/>
  <c r="A104" i="11"/>
  <c r="C103" i="11"/>
  <c r="A103" i="11" s="1"/>
  <c r="B103" i="11"/>
  <c r="C102" i="11"/>
  <c r="A102" i="11" s="1"/>
  <c r="B102" i="11"/>
  <c r="C101" i="11"/>
  <c r="B101" i="11"/>
  <c r="A101" i="11"/>
  <c r="C100" i="11"/>
  <c r="B100" i="11"/>
  <c r="A100" i="11"/>
  <c r="C99" i="11"/>
  <c r="A99" i="11" s="1"/>
  <c r="B99" i="11"/>
  <c r="C98" i="11"/>
  <c r="A98" i="11" s="1"/>
  <c r="B98" i="11"/>
  <c r="C97" i="11"/>
  <c r="B97" i="11"/>
  <c r="A97" i="11"/>
  <c r="C96" i="11"/>
  <c r="B96" i="11"/>
  <c r="A96" i="11"/>
  <c r="C95" i="11"/>
  <c r="A95" i="11" s="1"/>
  <c r="B95" i="11"/>
  <c r="C94" i="11"/>
  <c r="A94" i="11" s="1"/>
  <c r="B94" i="11"/>
  <c r="C93" i="11"/>
  <c r="B93" i="11"/>
  <c r="A93" i="11"/>
  <c r="C92" i="11"/>
  <c r="B92" i="11"/>
  <c r="A92" i="11"/>
  <c r="C91" i="11"/>
  <c r="A91" i="11" s="1"/>
  <c r="B91" i="11"/>
  <c r="C90" i="11"/>
  <c r="A90" i="11" s="1"/>
  <c r="B90" i="11"/>
  <c r="C89" i="11"/>
  <c r="B89" i="11"/>
  <c r="A89" i="11"/>
  <c r="C88" i="11"/>
  <c r="B88" i="11"/>
  <c r="A88" i="11"/>
  <c r="C87" i="11"/>
  <c r="A87" i="11" s="1"/>
  <c r="B87" i="11"/>
  <c r="C86" i="11"/>
  <c r="A86" i="11" s="1"/>
  <c r="B86" i="11"/>
  <c r="C85" i="11"/>
  <c r="B85" i="11"/>
  <c r="A85" i="11"/>
  <c r="C84" i="11"/>
  <c r="B84" i="11"/>
  <c r="A84" i="11"/>
  <c r="C83" i="11"/>
  <c r="A83" i="11" s="1"/>
  <c r="B83" i="11"/>
  <c r="C82" i="11"/>
  <c r="A82" i="11" s="1"/>
  <c r="B82" i="11"/>
  <c r="C81" i="11"/>
  <c r="B81" i="11"/>
  <c r="A81" i="11"/>
  <c r="C80" i="11"/>
  <c r="B80" i="11"/>
  <c r="A80" i="11"/>
  <c r="C79" i="11"/>
  <c r="A79" i="11" s="1"/>
  <c r="B79" i="11"/>
  <c r="C78" i="11"/>
  <c r="A78" i="11" s="1"/>
  <c r="B78" i="11"/>
  <c r="C77" i="11"/>
  <c r="B77" i="11"/>
  <c r="A77" i="11"/>
  <c r="C76" i="11"/>
  <c r="B76" i="11"/>
  <c r="A76" i="11"/>
  <c r="C75" i="11"/>
  <c r="A75" i="11" s="1"/>
  <c r="B75" i="11"/>
  <c r="C74" i="11"/>
  <c r="A74" i="11" s="1"/>
  <c r="B74" i="11"/>
  <c r="C73" i="11"/>
  <c r="B73" i="11"/>
  <c r="A73" i="11"/>
  <c r="C72" i="11"/>
  <c r="B72" i="11"/>
  <c r="A72" i="11"/>
  <c r="C71" i="11"/>
  <c r="A71" i="11" s="1"/>
  <c r="B71" i="11"/>
  <c r="C70" i="11"/>
  <c r="A70" i="11" s="1"/>
  <c r="B70" i="11"/>
  <c r="C69" i="11"/>
  <c r="B69" i="11"/>
  <c r="A69" i="11" s="1"/>
  <c r="C68" i="11"/>
  <c r="B68" i="11"/>
  <c r="A68" i="11"/>
  <c r="C67" i="11"/>
  <c r="A67" i="11" s="1"/>
  <c r="B67" i="11"/>
  <c r="C66" i="11"/>
  <c r="A66" i="11" s="1"/>
  <c r="B66" i="11"/>
  <c r="C65" i="11"/>
  <c r="B65" i="11"/>
  <c r="A65" i="11"/>
  <c r="C64" i="11"/>
  <c r="B64" i="11"/>
  <c r="A64" i="11"/>
  <c r="C63" i="11"/>
  <c r="A63" i="11" s="1"/>
  <c r="B63" i="11"/>
  <c r="C62" i="11"/>
  <c r="A62" i="11" s="1"/>
  <c r="B62" i="11"/>
  <c r="C61" i="11"/>
  <c r="B61" i="11"/>
  <c r="A61" i="11"/>
  <c r="C60" i="11"/>
  <c r="B60" i="11"/>
  <c r="A60" i="11"/>
  <c r="C59" i="11"/>
  <c r="A59" i="11" s="1"/>
  <c r="B59" i="11"/>
  <c r="C58" i="11"/>
  <c r="A58" i="11" s="1"/>
  <c r="B58" i="11"/>
  <c r="C57" i="11"/>
  <c r="B57" i="11"/>
  <c r="A57" i="11"/>
  <c r="C56" i="11"/>
  <c r="B56" i="11"/>
  <c r="A56" i="11"/>
  <c r="C55" i="11"/>
  <c r="A55" i="11" s="1"/>
  <c r="B55" i="11"/>
  <c r="C54" i="11"/>
  <c r="A54" i="11" s="1"/>
  <c r="B54" i="11"/>
  <c r="C53" i="11"/>
  <c r="B53" i="11"/>
  <c r="A53" i="11"/>
  <c r="C52" i="11"/>
  <c r="B52" i="11"/>
  <c r="A52" i="11"/>
  <c r="C51" i="11"/>
  <c r="A51" i="11" s="1"/>
  <c r="B51" i="11"/>
  <c r="C50" i="11"/>
  <c r="A50" i="11" s="1"/>
  <c r="B50" i="11"/>
  <c r="C49" i="11"/>
  <c r="B49" i="11"/>
  <c r="A49" i="11"/>
  <c r="C48" i="11"/>
  <c r="B48" i="11"/>
  <c r="A48" i="11"/>
  <c r="C47" i="11"/>
  <c r="A47" i="11" s="1"/>
  <c r="B47" i="11"/>
  <c r="C46" i="11"/>
  <c r="A46" i="11" s="1"/>
  <c r="B46" i="11"/>
  <c r="C45" i="11"/>
  <c r="B45" i="11"/>
  <c r="A45" i="11"/>
  <c r="C44" i="11"/>
  <c r="B44" i="11"/>
  <c r="A44" i="11"/>
  <c r="C43" i="11"/>
  <c r="A43" i="11" s="1"/>
  <c r="B43" i="11"/>
  <c r="C42" i="11"/>
  <c r="A42" i="11" s="1"/>
  <c r="B42" i="11"/>
  <c r="C41" i="11"/>
  <c r="B41" i="11"/>
  <c r="A41" i="11"/>
  <c r="C40" i="11"/>
  <c r="B40" i="11"/>
  <c r="A40" i="11"/>
  <c r="C39" i="11"/>
  <c r="A39" i="11" s="1"/>
  <c r="B39" i="11"/>
  <c r="C38" i="11"/>
  <c r="A38" i="11" s="1"/>
  <c r="B38" i="11"/>
  <c r="C37" i="11"/>
  <c r="B37" i="11"/>
  <c r="A37" i="11"/>
  <c r="C36" i="11"/>
  <c r="B36" i="11"/>
  <c r="A36" i="11"/>
  <c r="C35" i="11"/>
  <c r="B35" i="11"/>
  <c r="A35" i="11"/>
  <c r="C34" i="11"/>
  <c r="A34" i="11" s="1"/>
  <c r="B34" i="11"/>
  <c r="C33" i="11"/>
  <c r="B33" i="11"/>
  <c r="A33" i="11"/>
  <c r="C32" i="11"/>
  <c r="B32" i="11"/>
  <c r="A32" i="11"/>
  <c r="C31" i="11"/>
  <c r="B31" i="11"/>
  <c r="A31" i="11"/>
  <c r="C30" i="11"/>
  <c r="A30" i="11" s="1"/>
  <c r="B30" i="11"/>
  <c r="C29" i="11"/>
  <c r="B29" i="11"/>
  <c r="A29" i="11"/>
  <c r="C28" i="11"/>
  <c r="B28" i="11"/>
  <c r="A28" i="11"/>
  <c r="C27" i="11"/>
  <c r="B27" i="11"/>
  <c r="A27" i="11"/>
  <c r="C26" i="11"/>
  <c r="A26" i="11" s="1"/>
  <c r="B26" i="11"/>
  <c r="C25" i="11"/>
  <c r="B25" i="11"/>
  <c r="A25" i="11"/>
  <c r="C24" i="11"/>
  <c r="B24" i="11"/>
  <c r="A24" i="11"/>
  <c r="C23" i="11"/>
  <c r="B23" i="11"/>
  <c r="A23" i="11"/>
  <c r="C22" i="11"/>
  <c r="A22" i="11" s="1"/>
  <c r="B22" i="11"/>
  <c r="C21" i="11"/>
  <c r="B21" i="11"/>
  <c r="A21" i="11"/>
  <c r="C20" i="11"/>
  <c r="B20" i="11"/>
  <c r="A20" i="11"/>
  <c r="C19" i="11"/>
  <c r="B19" i="11"/>
  <c r="A19" i="11"/>
  <c r="C18" i="11"/>
  <c r="A18" i="11" s="1"/>
  <c r="B18" i="11"/>
  <c r="C17" i="11"/>
  <c r="B17" i="11"/>
  <c r="A17" i="11"/>
  <c r="C16" i="11"/>
  <c r="B16" i="11"/>
  <c r="A16" i="11"/>
  <c r="C15" i="11"/>
  <c r="B15" i="11"/>
  <c r="A15" i="11"/>
  <c r="C14" i="11"/>
  <c r="A14" i="11" s="1"/>
  <c r="B14" i="11"/>
  <c r="C13" i="11"/>
  <c r="B13" i="11"/>
  <c r="A13" i="11"/>
  <c r="C12" i="11"/>
  <c r="B12" i="11"/>
  <c r="A12" i="11"/>
  <c r="C11" i="11"/>
  <c r="B11" i="11"/>
  <c r="A11" i="11"/>
  <c r="C10" i="11"/>
  <c r="A10" i="11" s="1"/>
  <c r="B10" i="11"/>
  <c r="C9" i="11"/>
  <c r="B9" i="11"/>
  <c r="A9" i="11"/>
  <c r="C8" i="11"/>
  <c r="B8" i="11"/>
  <c r="A8" i="11"/>
  <c r="C7" i="11"/>
  <c r="B7" i="11"/>
  <c r="A7" i="11"/>
  <c r="C6" i="11"/>
  <c r="A6" i="11" s="1"/>
  <c r="B6" i="11"/>
  <c r="C5" i="11"/>
  <c r="B5" i="11"/>
  <c r="A5" i="11"/>
  <c r="C4" i="11"/>
  <c r="B4" i="11"/>
  <c r="A4" i="11"/>
  <c r="C3" i="11"/>
  <c r="B3" i="11"/>
  <c r="A3" i="11"/>
  <c r="C2" i="11"/>
  <c r="A2" i="11" s="1"/>
  <c r="B2" i="11"/>
  <c r="A58" i="12" l="1"/>
  <c r="A154" i="12"/>
  <c r="A10" i="12"/>
  <c r="A106" i="12"/>
  <c r="A6" i="12"/>
  <c r="A54" i="12"/>
  <c r="A102" i="12"/>
  <c r="A150" i="12"/>
  <c r="A42" i="12"/>
  <c r="A90" i="12"/>
  <c r="A138" i="12"/>
  <c r="A46" i="12"/>
  <c r="A94" i="12"/>
  <c r="A142" i="12"/>
  <c r="A38" i="12"/>
  <c r="A86" i="12"/>
  <c r="A134" i="12"/>
  <c r="A30" i="12"/>
  <c r="A78" i="12"/>
  <c r="A126" i="12"/>
  <c r="A157" i="12"/>
  <c r="A22" i="12"/>
  <c r="A70" i="12"/>
  <c r="A118" i="12"/>
  <c r="A18" i="12"/>
  <c r="A66" i="12"/>
  <c r="A114" i="12"/>
  <c r="A158" i="12"/>
  <c r="B158" i="8" l="1"/>
  <c r="C158" i="8"/>
  <c r="A158" i="8" l="1"/>
  <c r="C157" i="8"/>
  <c r="A157" i="8" s="1"/>
  <c r="B157" i="8"/>
  <c r="C156" i="8"/>
  <c r="B156" i="8"/>
  <c r="C155" i="8"/>
  <c r="B155" i="8"/>
  <c r="A155" i="8"/>
  <c r="C154" i="8"/>
  <c r="B154" i="8"/>
  <c r="C153" i="8"/>
  <c r="B153" i="8"/>
  <c r="A153" i="8"/>
  <c r="C152" i="8"/>
  <c r="A152" i="8" s="1"/>
  <c r="B152" i="8"/>
  <c r="C151" i="8"/>
  <c r="B151" i="8"/>
  <c r="A151" i="8"/>
  <c r="C150" i="8"/>
  <c r="B150" i="8"/>
  <c r="A150" i="8" s="1"/>
  <c r="C149" i="8"/>
  <c r="B149" i="8"/>
  <c r="A149" i="8"/>
  <c r="C148" i="8"/>
  <c r="A148" i="8" s="1"/>
  <c r="B148" i="8"/>
  <c r="C147" i="8"/>
  <c r="B147" i="8"/>
  <c r="A147" i="8"/>
  <c r="C146" i="8"/>
  <c r="B146" i="8"/>
  <c r="A146" i="8"/>
  <c r="C145" i="8"/>
  <c r="B145" i="8"/>
  <c r="A145" i="8"/>
  <c r="C144" i="8"/>
  <c r="A144" i="8" s="1"/>
  <c r="B144" i="8"/>
  <c r="C143" i="8"/>
  <c r="B143" i="8"/>
  <c r="A143" i="8"/>
  <c r="C142" i="8"/>
  <c r="B142" i="8"/>
  <c r="A142" i="8"/>
  <c r="C141" i="8"/>
  <c r="B141" i="8"/>
  <c r="A141" i="8"/>
  <c r="C140" i="8"/>
  <c r="A140" i="8" s="1"/>
  <c r="B140" i="8"/>
  <c r="C139" i="8"/>
  <c r="B139" i="8"/>
  <c r="A139" i="8"/>
  <c r="C138" i="8"/>
  <c r="B138" i="8"/>
  <c r="A138" i="8"/>
  <c r="C137" i="8"/>
  <c r="B137" i="8"/>
  <c r="A137" i="8"/>
  <c r="C136" i="8"/>
  <c r="A136" i="8" s="1"/>
  <c r="B136" i="8"/>
  <c r="C135" i="8"/>
  <c r="B135" i="8"/>
  <c r="A135" i="8"/>
  <c r="C134" i="8"/>
  <c r="B134" i="8"/>
  <c r="A134" i="8"/>
  <c r="C133" i="8"/>
  <c r="B133" i="8"/>
  <c r="A133" i="8"/>
  <c r="C132" i="8"/>
  <c r="A132" i="8" s="1"/>
  <c r="B132" i="8"/>
  <c r="C131" i="8"/>
  <c r="B131" i="8"/>
  <c r="A131" i="8"/>
  <c r="C130" i="8"/>
  <c r="B130" i="8"/>
  <c r="A130" i="8"/>
  <c r="C129" i="8"/>
  <c r="B129" i="8"/>
  <c r="A129" i="8"/>
  <c r="C128" i="8"/>
  <c r="A128" i="8" s="1"/>
  <c r="B128" i="8"/>
  <c r="C127" i="8"/>
  <c r="B127" i="8"/>
  <c r="A127" i="8"/>
  <c r="C126" i="8"/>
  <c r="B126" i="8"/>
  <c r="A126" i="8" s="1"/>
  <c r="C125" i="8"/>
  <c r="B125" i="8"/>
  <c r="A125" i="8"/>
  <c r="C124" i="8"/>
  <c r="A124" i="8" s="1"/>
  <c r="B124" i="8"/>
  <c r="C123" i="8"/>
  <c r="B123" i="8"/>
  <c r="A123" i="8"/>
  <c r="C122" i="8"/>
  <c r="B122" i="8"/>
  <c r="A122" i="8"/>
  <c r="C121" i="8"/>
  <c r="B121" i="8"/>
  <c r="A121" i="8"/>
  <c r="C120" i="8"/>
  <c r="A120" i="8" s="1"/>
  <c r="B120" i="8"/>
  <c r="C119" i="8"/>
  <c r="B119" i="8"/>
  <c r="A119" i="8"/>
  <c r="C118" i="8"/>
  <c r="B118" i="8"/>
  <c r="A118" i="8"/>
  <c r="C117" i="8"/>
  <c r="B117" i="8"/>
  <c r="A117" i="8"/>
  <c r="C116" i="8"/>
  <c r="A116" i="8" s="1"/>
  <c r="B116" i="8"/>
  <c r="C115" i="8"/>
  <c r="B115" i="8"/>
  <c r="A115" i="8"/>
  <c r="C114" i="8"/>
  <c r="B114" i="8"/>
  <c r="A114" i="8"/>
  <c r="C113" i="8"/>
  <c r="B113" i="8"/>
  <c r="A113" i="8"/>
  <c r="C112" i="8"/>
  <c r="A112" i="8" s="1"/>
  <c r="B112" i="8"/>
  <c r="C111" i="8"/>
  <c r="B111" i="8"/>
  <c r="A111" i="8"/>
  <c r="C110" i="8"/>
  <c r="B110" i="8"/>
  <c r="A110" i="8"/>
  <c r="C109" i="8"/>
  <c r="B109" i="8"/>
  <c r="A109" i="8"/>
  <c r="C108" i="8"/>
  <c r="A108" i="8" s="1"/>
  <c r="B108" i="8"/>
  <c r="C107" i="8"/>
  <c r="B107" i="8"/>
  <c r="A107" i="8"/>
  <c r="C106" i="8"/>
  <c r="B106" i="8"/>
  <c r="A106" i="8"/>
  <c r="C105" i="8"/>
  <c r="B105" i="8"/>
  <c r="A105" i="8"/>
  <c r="C104" i="8"/>
  <c r="A104" i="8" s="1"/>
  <c r="B104" i="8"/>
  <c r="C103" i="8"/>
  <c r="B103" i="8"/>
  <c r="A103" i="8"/>
  <c r="C102" i="8"/>
  <c r="B102" i="8"/>
  <c r="A102" i="8"/>
  <c r="C101" i="8"/>
  <c r="B101" i="8"/>
  <c r="A101" i="8"/>
  <c r="C100" i="8"/>
  <c r="A100" i="8" s="1"/>
  <c r="B100" i="8"/>
  <c r="C99" i="8"/>
  <c r="B99" i="8"/>
  <c r="A99" i="8"/>
  <c r="C98" i="8"/>
  <c r="B98" i="8"/>
  <c r="A98" i="8"/>
  <c r="C97" i="8"/>
  <c r="B97" i="8"/>
  <c r="A97" i="8"/>
  <c r="C96" i="8"/>
  <c r="A96" i="8" s="1"/>
  <c r="B96" i="8"/>
  <c r="C95" i="8"/>
  <c r="B95" i="8"/>
  <c r="A95" i="8"/>
  <c r="C94" i="8"/>
  <c r="B94" i="8"/>
  <c r="A94" i="8"/>
  <c r="C93" i="8"/>
  <c r="B93" i="8"/>
  <c r="A93" i="8"/>
  <c r="C92" i="8"/>
  <c r="A92" i="8" s="1"/>
  <c r="B92" i="8"/>
  <c r="C91" i="8"/>
  <c r="B91" i="8"/>
  <c r="A91" i="8"/>
  <c r="C90" i="8"/>
  <c r="B90" i="8"/>
  <c r="A90" i="8"/>
  <c r="C89" i="8"/>
  <c r="B89" i="8"/>
  <c r="A89" i="8"/>
  <c r="C88" i="8"/>
  <c r="A88" i="8" s="1"/>
  <c r="B88" i="8"/>
  <c r="C87" i="8"/>
  <c r="B87" i="8"/>
  <c r="A87" i="8"/>
  <c r="C86" i="8"/>
  <c r="B86" i="8"/>
  <c r="A86" i="8"/>
  <c r="C85" i="8"/>
  <c r="B85" i="8"/>
  <c r="A85" i="8"/>
  <c r="C84" i="8"/>
  <c r="A84" i="8" s="1"/>
  <c r="B84" i="8"/>
  <c r="C83" i="8"/>
  <c r="B83" i="8"/>
  <c r="A83" i="8"/>
  <c r="C82" i="8"/>
  <c r="B82" i="8"/>
  <c r="A82" i="8"/>
  <c r="C81" i="8"/>
  <c r="B81" i="8"/>
  <c r="A81" i="8"/>
  <c r="C80" i="8"/>
  <c r="A80" i="8" s="1"/>
  <c r="B80" i="8"/>
  <c r="C79" i="8"/>
  <c r="B79" i="8"/>
  <c r="A79" i="8"/>
  <c r="C78" i="8"/>
  <c r="B78" i="8"/>
  <c r="A78" i="8"/>
  <c r="C77" i="8"/>
  <c r="B77" i="8"/>
  <c r="A77" i="8"/>
  <c r="C76" i="8"/>
  <c r="A76" i="8" s="1"/>
  <c r="B76" i="8"/>
  <c r="C75" i="8"/>
  <c r="B75" i="8"/>
  <c r="A75" i="8"/>
  <c r="C74" i="8"/>
  <c r="B74" i="8"/>
  <c r="A74" i="8"/>
  <c r="C73" i="8"/>
  <c r="B73" i="8"/>
  <c r="A73" i="8"/>
  <c r="C72" i="8"/>
  <c r="A72" i="8" s="1"/>
  <c r="B72" i="8"/>
  <c r="C71" i="8"/>
  <c r="B71" i="8"/>
  <c r="A71" i="8"/>
  <c r="C70" i="8"/>
  <c r="B70" i="8"/>
  <c r="A70" i="8"/>
  <c r="C69" i="8"/>
  <c r="B69" i="8"/>
  <c r="A69" i="8"/>
  <c r="C68" i="8"/>
  <c r="A68" i="8" s="1"/>
  <c r="B68" i="8"/>
  <c r="C67" i="8"/>
  <c r="B67" i="8"/>
  <c r="A67" i="8"/>
  <c r="C66" i="8"/>
  <c r="B66" i="8"/>
  <c r="A66" i="8"/>
  <c r="C65" i="8"/>
  <c r="B65" i="8"/>
  <c r="A65" i="8"/>
  <c r="C64" i="8"/>
  <c r="A64" i="8" s="1"/>
  <c r="B64" i="8"/>
  <c r="C63" i="8"/>
  <c r="B63" i="8"/>
  <c r="A63" i="8"/>
  <c r="C62" i="8"/>
  <c r="B62" i="8"/>
  <c r="A62" i="8"/>
  <c r="C61" i="8"/>
  <c r="B61" i="8"/>
  <c r="A61" i="8"/>
  <c r="C60" i="8"/>
  <c r="A60" i="8" s="1"/>
  <c r="B60" i="8"/>
  <c r="C59" i="8"/>
  <c r="B59" i="8"/>
  <c r="A59" i="8"/>
  <c r="C58" i="8"/>
  <c r="B58" i="8"/>
  <c r="A58" i="8"/>
  <c r="C57" i="8"/>
  <c r="B57" i="8"/>
  <c r="A57" i="8"/>
  <c r="C56" i="8"/>
  <c r="A56" i="8" s="1"/>
  <c r="B56" i="8"/>
  <c r="C55" i="8"/>
  <c r="B55" i="8"/>
  <c r="A55" i="8"/>
  <c r="C54" i="8"/>
  <c r="B54" i="8"/>
  <c r="A54" i="8"/>
  <c r="C53" i="8"/>
  <c r="B53" i="8"/>
  <c r="A53" i="8"/>
  <c r="C52" i="8"/>
  <c r="A52" i="8" s="1"/>
  <c r="B52" i="8"/>
  <c r="C51" i="8"/>
  <c r="B51" i="8"/>
  <c r="A51" i="8"/>
  <c r="C50" i="8"/>
  <c r="B50" i="8"/>
  <c r="A50" i="8"/>
  <c r="C49" i="8"/>
  <c r="B49" i="8"/>
  <c r="A49" i="8"/>
  <c r="C48" i="8"/>
  <c r="A48" i="8" s="1"/>
  <c r="B48" i="8"/>
  <c r="C47" i="8"/>
  <c r="B47" i="8"/>
  <c r="A47" i="8"/>
  <c r="C46" i="8"/>
  <c r="B46" i="8"/>
  <c r="A46" i="8"/>
  <c r="C45" i="8"/>
  <c r="B45" i="8"/>
  <c r="A45" i="8"/>
  <c r="C44" i="8"/>
  <c r="A44" i="8" s="1"/>
  <c r="B44" i="8"/>
  <c r="C43" i="8"/>
  <c r="B43" i="8"/>
  <c r="A43" i="8"/>
  <c r="C42" i="8"/>
  <c r="B42" i="8"/>
  <c r="A42" i="8"/>
  <c r="C41" i="8"/>
  <c r="B41" i="8"/>
  <c r="A41" i="8"/>
  <c r="C40" i="8"/>
  <c r="A40" i="8" s="1"/>
  <c r="B40" i="8"/>
  <c r="C39" i="8"/>
  <c r="B39" i="8"/>
  <c r="A39" i="8"/>
  <c r="C38" i="8"/>
  <c r="B38" i="8"/>
  <c r="A38" i="8"/>
  <c r="C37" i="8"/>
  <c r="B37" i="8"/>
  <c r="A37" i="8"/>
  <c r="C36" i="8"/>
  <c r="A36" i="8" s="1"/>
  <c r="B36" i="8"/>
  <c r="C35" i="8"/>
  <c r="B35" i="8"/>
  <c r="A35" i="8"/>
  <c r="C34" i="8"/>
  <c r="B34" i="8"/>
  <c r="A34" i="8"/>
  <c r="C33" i="8"/>
  <c r="B33" i="8"/>
  <c r="A33" i="8"/>
  <c r="C32" i="8"/>
  <c r="A32" i="8" s="1"/>
  <c r="B32" i="8"/>
  <c r="C31" i="8"/>
  <c r="B31" i="8"/>
  <c r="A31" i="8"/>
  <c r="C30" i="8"/>
  <c r="B30" i="8"/>
  <c r="A30" i="8"/>
  <c r="C29" i="8"/>
  <c r="B29" i="8"/>
  <c r="A29" i="8"/>
  <c r="C28" i="8"/>
  <c r="A28" i="8" s="1"/>
  <c r="B28" i="8"/>
  <c r="C27" i="8"/>
  <c r="B27" i="8"/>
  <c r="A27" i="8"/>
  <c r="C26" i="8"/>
  <c r="B26" i="8"/>
  <c r="A26" i="8"/>
  <c r="C25" i="8"/>
  <c r="B25" i="8"/>
  <c r="A25" i="8"/>
  <c r="C24" i="8"/>
  <c r="A24" i="8" s="1"/>
  <c r="B24" i="8"/>
  <c r="C23" i="8"/>
  <c r="B23" i="8"/>
  <c r="A23" i="8"/>
  <c r="C22" i="8"/>
  <c r="B22" i="8"/>
  <c r="A22" i="8"/>
  <c r="C21" i="8"/>
  <c r="B21" i="8"/>
  <c r="A21" i="8"/>
  <c r="C20" i="8"/>
  <c r="A20" i="8" s="1"/>
  <c r="B20" i="8"/>
  <c r="C19" i="8"/>
  <c r="B19" i="8"/>
  <c r="A19" i="8"/>
  <c r="C18" i="8"/>
  <c r="B18" i="8"/>
  <c r="A18" i="8"/>
  <c r="C17" i="8"/>
  <c r="B17" i="8"/>
  <c r="A17" i="8"/>
  <c r="C16" i="8"/>
  <c r="A16" i="8" s="1"/>
  <c r="B16" i="8"/>
  <c r="C15" i="8"/>
  <c r="B15" i="8"/>
  <c r="A15" i="8"/>
  <c r="C14" i="8"/>
  <c r="B14" i="8"/>
  <c r="A14" i="8"/>
  <c r="C13" i="8"/>
  <c r="B13" i="8"/>
  <c r="A13" i="8"/>
  <c r="C12" i="8"/>
  <c r="A12" i="8" s="1"/>
  <c r="B12" i="8"/>
  <c r="C11" i="8"/>
  <c r="B11" i="8"/>
  <c r="A11" i="8"/>
  <c r="C10" i="8"/>
  <c r="B10" i="8"/>
  <c r="A10" i="8"/>
  <c r="C9" i="8"/>
  <c r="B9" i="8"/>
  <c r="A9" i="8"/>
  <c r="C8" i="8"/>
  <c r="A8" i="8" s="1"/>
  <c r="B8" i="8"/>
  <c r="C7" i="8"/>
  <c r="B7" i="8"/>
  <c r="A7" i="8"/>
  <c r="C6" i="8"/>
  <c r="B6" i="8"/>
  <c r="A6" i="8"/>
  <c r="C5" i="8"/>
  <c r="B5" i="8"/>
  <c r="A5" i="8"/>
  <c r="C4" i="8"/>
  <c r="A4" i="8" s="1"/>
  <c r="B4" i="8"/>
  <c r="C3" i="8"/>
  <c r="B3" i="8"/>
  <c r="A3" i="8"/>
  <c r="C2" i="8"/>
  <c r="B2" i="8"/>
  <c r="A2" i="8"/>
  <c r="A154" i="8" l="1"/>
  <c r="A156" i="8"/>
  <c r="C157" i="6"/>
  <c r="B157" i="6"/>
  <c r="A157" i="6" s="1"/>
  <c r="C156" i="6"/>
  <c r="B156" i="6"/>
  <c r="C155" i="6"/>
  <c r="B155" i="6"/>
  <c r="A155" i="6" s="1"/>
  <c r="C154" i="6"/>
  <c r="B154" i="6"/>
  <c r="C153" i="6"/>
  <c r="B153" i="6"/>
  <c r="A153" i="6" s="1"/>
  <c r="C152" i="6"/>
  <c r="B152" i="6"/>
  <c r="A152" i="6" s="1"/>
  <c r="C151" i="6"/>
  <c r="B151" i="6"/>
  <c r="A151" i="6" s="1"/>
  <c r="C150" i="6"/>
  <c r="B150" i="6"/>
  <c r="A150" i="6" s="1"/>
  <c r="C149" i="6"/>
  <c r="B149" i="6"/>
  <c r="A149" i="6" s="1"/>
  <c r="C148" i="6"/>
  <c r="B148" i="6"/>
  <c r="A148" i="6" s="1"/>
  <c r="C147" i="6"/>
  <c r="B147" i="6"/>
  <c r="A147" i="6" s="1"/>
  <c r="C146" i="6"/>
  <c r="B146" i="6"/>
  <c r="A146" i="6" s="1"/>
  <c r="C145" i="6"/>
  <c r="B145" i="6"/>
  <c r="A145" i="6" s="1"/>
  <c r="C144" i="6"/>
  <c r="B144" i="6"/>
  <c r="A144" i="6" s="1"/>
  <c r="C143" i="6"/>
  <c r="B143" i="6"/>
  <c r="A143" i="6" s="1"/>
  <c r="C142" i="6"/>
  <c r="B142" i="6"/>
  <c r="A142" i="6" s="1"/>
  <c r="C141" i="6"/>
  <c r="B141" i="6"/>
  <c r="A141" i="6" s="1"/>
  <c r="C140" i="6"/>
  <c r="B140" i="6"/>
  <c r="A140" i="6" s="1"/>
  <c r="C139" i="6"/>
  <c r="B139" i="6"/>
  <c r="A139" i="6" s="1"/>
  <c r="C138" i="6"/>
  <c r="B138" i="6"/>
  <c r="A138" i="6" s="1"/>
  <c r="C137" i="6"/>
  <c r="B137" i="6"/>
  <c r="A137" i="6" s="1"/>
  <c r="C136" i="6"/>
  <c r="B136" i="6"/>
  <c r="A136" i="6" s="1"/>
  <c r="C135" i="6"/>
  <c r="B135" i="6"/>
  <c r="A135" i="6" s="1"/>
  <c r="C134" i="6"/>
  <c r="B134" i="6"/>
  <c r="A134" i="6" s="1"/>
  <c r="C133" i="6"/>
  <c r="B133" i="6"/>
  <c r="A133" i="6" s="1"/>
  <c r="C132" i="6"/>
  <c r="B132" i="6"/>
  <c r="A132" i="6" s="1"/>
  <c r="C131" i="6"/>
  <c r="B131" i="6"/>
  <c r="A131" i="6" s="1"/>
  <c r="C130" i="6"/>
  <c r="B130" i="6"/>
  <c r="A130" i="6" s="1"/>
  <c r="C129" i="6"/>
  <c r="B129" i="6"/>
  <c r="A129" i="6" s="1"/>
  <c r="C128" i="6"/>
  <c r="B128" i="6"/>
  <c r="A128" i="6" s="1"/>
  <c r="C127" i="6"/>
  <c r="B127" i="6"/>
  <c r="A127" i="6" s="1"/>
  <c r="C126" i="6"/>
  <c r="B126" i="6"/>
  <c r="A126" i="6" s="1"/>
  <c r="C125" i="6"/>
  <c r="B125" i="6"/>
  <c r="A125" i="6" s="1"/>
  <c r="C124" i="6"/>
  <c r="B124" i="6"/>
  <c r="A124" i="6" s="1"/>
  <c r="C123" i="6"/>
  <c r="B123" i="6"/>
  <c r="A123" i="6" s="1"/>
  <c r="C122" i="6"/>
  <c r="B122" i="6"/>
  <c r="A122" i="6" s="1"/>
  <c r="C121" i="6"/>
  <c r="B121" i="6"/>
  <c r="A121" i="6" s="1"/>
  <c r="C120" i="6"/>
  <c r="B120" i="6"/>
  <c r="A120" i="6" s="1"/>
  <c r="C119" i="6"/>
  <c r="B119" i="6"/>
  <c r="A119" i="6" s="1"/>
  <c r="C118" i="6"/>
  <c r="B118" i="6"/>
  <c r="A118" i="6" s="1"/>
  <c r="C117" i="6"/>
  <c r="B117" i="6"/>
  <c r="A117" i="6" s="1"/>
  <c r="C116" i="6"/>
  <c r="B116" i="6"/>
  <c r="A116" i="6" s="1"/>
  <c r="C115" i="6"/>
  <c r="B115" i="6"/>
  <c r="A115" i="6" s="1"/>
  <c r="C114" i="6"/>
  <c r="B114" i="6"/>
  <c r="A114" i="6" s="1"/>
  <c r="C113" i="6"/>
  <c r="B113" i="6"/>
  <c r="A113" i="6" s="1"/>
  <c r="C112" i="6"/>
  <c r="B112" i="6"/>
  <c r="A112" i="6" s="1"/>
  <c r="C111" i="6"/>
  <c r="B111" i="6"/>
  <c r="A111" i="6" s="1"/>
  <c r="C110" i="6"/>
  <c r="B110" i="6"/>
  <c r="A110" i="6" s="1"/>
  <c r="C109" i="6"/>
  <c r="B109" i="6"/>
  <c r="A109" i="6" s="1"/>
  <c r="C108" i="6"/>
  <c r="B108" i="6"/>
  <c r="A108" i="6" s="1"/>
  <c r="C107" i="6"/>
  <c r="B107" i="6"/>
  <c r="A107" i="6" s="1"/>
  <c r="C106" i="6"/>
  <c r="B106" i="6"/>
  <c r="A106" i="6" s="1"/>
  <c r="C105" i="6"/>
  <c r="B105" i="6"/>
  <c r="A105" i="6" s="1"/>
  <c r="C104" i="6"/>
  <c r="B104" i="6"/>
  <c r="A104" i="6" s="1"/>
  <c r="C103" i="6"/>
  <c r="B103" i="6"/>
  <c r="A103" i="6" s="1"/>
  <c r="C102" i="6"/>
  <c r="B102" i="6"/>
  <c r="A102" i="6" s="1"/>
  <c r="C101" i="6"/>
  <c r="B101" i="6"/>
  <c r="A101" i="6" s="1"/>
  <c r="C100" i="6"/>
  <c r="B100" i="6"/>
  <c r="A100" i="6" s="1"/>
  <c r="C99" i="6"/>
  <c r="B99" i="6"/>
  <c r="A99" i="6" s="1"/>
  <c r="C98" i="6"/>
  <c r="B98" i="6"/>
  <c r="A98" i="6" s="1"/>
  <c r="C97" i="6"/>
  <c r="B97" i="6"/>
  <c r="A97" i="6" s="1"/>
  <c r="C96" i="6"/>
  <c r="B96" i="6"/>
  <c r="A96" i="6" s="1"/>
  <c r="C95" i="6"/>
  <c r="B95" i="6"/>
  <c r="A95" i="6" s="1"/>
  <c r="C94" i="6"/>
  <c r="B94" i="6"/>
  <c r="A94" i="6" s="1"/>
  <c r="C93" i="6"/>
  <c r="B93" i="6"/>
  <c r="A93" i="6" s="1"/>
  <c r="C92" i="6"/>
  <c r="B92" i="6"/>
  <c r="A92" i="6" s="1"/>
  <c r="C91" i="6"/>
  <c r="B91" i="6"/>
  <c r="A91" i="6" s="1"/>
  <c r="C90" i="6"/>
  <c r="B90" i="6"/>
  <c r="A90" i="6" s="1"/>
  <c r="C89" i="6"/>
  <c r="B89" i="6"/>
  <c r="A89" i="6" s="1"/>
  <c r="C88" i="6"/>
  <c r="B88" i="6"/>
  <c r="A88" i="6" s="1"/>
  <c r="C87" i="6"/>
  <c r="B87" i="6"/>
  <c r="A87" i="6" s="1"/>
  <c r="C86" i="6"/>
  <c r="B86" i="6"/>
  <c r="A86" i="6" s="1"/>
  <c r="C85" i="6"/>
  <c r="B85" i="6"/>
  <c r="A85" i="6" s="1"/>
  <c r="C84" i="6"/>
  <c r="B84" i="6"/>
  <c r="A84" i="6" s="1"/>
  <c r="C83" i="6"/>
  <c r="B83" i="6"/>
  <c r="A83" i="6" s="1"/>
  <c r="C82" i="6"/>
  <c r="B82" i="6"/>
  <c r="A82" i="6" s="1"/>
  <c r="C81" i="6"/>
  <c r="B81" i="6"/>
  <c r="A81" i="6" s="1"/>
  <c r="C80" i="6"/>
  <c r="B80" i="6"/>
  <c r="A80" i="6" s="1"/>
  <c r="C79" i="6"/>
  <c r="B79" i="6"/>
  <c r="A79" i="6" s="1"/>
  <c r="C78" i="6"/>
  <c r="B78" i="6"/>
  <c r="A78" i="6" s="1"/>
  <c r="C77" i="6"/>
  <c r="B77" i="6"/>
  <c r="A77" i="6" s="1"/>
  <c r="C76" i="6"/>
  <c r="B76" i="6"/>
  <c r="A76" i="6" s="1"/>
  <c r="C75" i="6"/>
  <c r="B75" i="6"/>
  <c r="A75" i="6" s="1"/>
  <c r="C74" i="6"/>
  <c r="B74" i="6"/>
  <c r="A74" i="6" s="1"/>
  <c r="C73" i="6"/>
  <c r="B73" i="6"/>
  <c r="A73" i="6" s="1"/>
  <c r="C72" i="6"/>
  <c r="B72" i="6"/>
  <c r="A72" i="6" s="1"/>
  <c r="C71" i="6"/>
  <c r="B71" i="6"/>
  <c r="A71" i="6" s="1"/>
  <c r="C70" i="6"/>
  <c r="B70" i="6"/>
  <c r="A70" i="6" s="1"/>
  <c r="C69" i="6"/>
  <c r="B69" i="6"/>
  <c r="A69" i="6" s="1"/>
  <c r="C68" i="6"/>
  <c r="B68" i="6"/>
  <c r="A68" i="6" s="1"/>
  <c r="C67" i="6"/>
  <c r="B67" i="6"/>
  <c r="A67" i="6" s="1"/>
  <c r="C66" i="6"/>
  <c r="B66" i="6"/>
  <c r="A66" i="6" s="1"/>
  <c r="C65" i="6"/>
  <c r="B65" i="6"/>
  <c r="A65" i="6" s="1"/>
  <c r="C64" i="6"/>
  <c r="B64" i="6"/>
  <c r="A64" i="6" s="1"/>
  <c r="C63" i="6"/>
  <c r="B63" i="6"/>
  <c r="A63" i="6" s="1"/>
  <c r="C62" i="6"/>
  <c r="B62" i="6"/>
  <c r="A62" i="6" s="1"/>
  <c r="C61" i="6"/>
  <c r="B61" i="6"/>
  <c r="A61" i="6" s="1"/>
  <c r="C60" i="6"/>
  <c r="B60" i="6"/>
  <c r="A60" i="6" s="1"/>
  <c r="C59" i="6"/>
  <c r="B59" i="6"/>
  <c r="A59" i="6" s="1"/>
  <c r="C58" i="6"/>
  <c r="B58" i="6"/>
  <c r="A58" i="6" s="1"/>
  <c r="C57" i="6"/>
  <c r="B57" i="6"/>
  <c r="A57" i="6" s="1"/>
  <c r="C56" i="6"/>
  <c r="B56" i="6"/>
  <c r="A56" i="6" s="1"/>
  <c r="C55" i="6"/>
  <c r="B55" i="6"/>
  <c r="A55" i="6" s="1"/>
  <c r="C54" i="6"/>
  <c r="B54" i="6"/>
  <c r="A54" i="6" s="1"/>
  <c r="C53" i="6"/>
  <c r="B53" i="6"/>
  <c r="A53" i="6" s="1"/>
  <c r="C52" i="6"/>
  <c r="B52" i="6"/>
  <c r="A52" i="6" s="1"/>
  <c r="C51" i="6"/>
  <c r="B51" i="6"/>
  <c r="A51" i="6" s="1"/>
  <c r="C50" i="6"/>
  <c r="B50" i="6"/>
  <c r="A50" i="6" s="1"/>
  <c r="C49" i="6"/>
  <c r="B49" i="6"/>
  <c r="A49" i="6" s="1"/>
  <c r="C48" i="6"/>
  <c r="B48" i="6"/>
  <c r="A48" i="6" s="1"/>
  <c r="C47" i="6"/>
  <c r="B47" i="6"/>
  <c r="A47" i="6" s="1"/>
  <c r="C46" i="6"/>
  <c r="B46" i="6"/>
  <c r="A46" i="6" s="1"/>
  <c r="C45" i="6"/>
  <c r="B45" i="6"/>
  <c r="A45" i="6" s="1"/>
  <c r="C44" i="6"/>
  <c r="B44" i="6"/>
  <c r="A44" i="6" s="1"/>
  <c r="C43" i="6"/>
  <c r="B43" i="6"/>
  <c r="A43" i="6" s="1"/>
  <c r="C42" i="6"/>
  <c r="B42" i="6"/>
  <c r="A42" i="6" s="1"/>
  <c r="C41" i="6"/>
  <c r="B41" i="6"/>
  <c r="A41" i="6" s="1"/>
  <c r="C40" i="6"/>
  <c r="B40" i="6"/>
  <c r="A40" i="6" s="1"/>
  <c r="C39" i="6"/>
  <c r="B39" i="6"/>
  <c r="A39" i="6" s="1"/>
  <c r="C38" i="6"/>
  <c r="B38" i="6"/>
  <c r="A38" i="6" s="1"/>
  <c r="C37" i="6"/>
  <c r="B37" i="6"/>
  <c r="A37" i="6" s="1"/>
  <c r="C36" i="6"/>
  <c r="B36" i="6"/>
  <c r="A36" i="6" s="1"/>
  <c r="C35" i="6"/>
  <c r="B35" i="6"/>
  <c r="A35" i="6" s="1"/>
  <c r="C34" i="6"/>
  <c r="B34" i="6"/>
  <c r="A34" i="6" s="1"/>
  <c r="C33" i="6"/>
  <c r="B33" i="6"/>
  <c r="A33" i="6" s="1"/>
  <c r="C32" i="6"/>
  <c r="B32" i="6"/>
  <c r="A32" i="6" s="1"/>
  <c r="C31" i="6"/>
  <c r="B31" i="6"/>
  <c r="A31" i="6" s="1"/>
  <c r="C30" i="6"/>
  <c r="B30" i="6"/>
  <c r="A30" i="6" s="1"/>
  <c r="C29" i="6"/>
  <c r="B29" i="6"/>
  <c r="A29" i="6" s="1"/>
  <c r="C28" i="6"/>
  <c r="B28" i="6"/>
  <c r="A28" i="6" s="1"/>
  <c r="C27" i="6"/>
  <c r="B27" i="6"/>
  <c r="A27" i="6" s="1"/>
  <c r="C26" i="6"/>
  <c r="B26" i="6"/>
  <c r="A26" i="6" s="1"/>
  <c r="C25" i="6"/>
  <c r="B25" i="6"/>
  <c r="A25" i="6" s="1"/>
  <c r="C24" i="6"/>
  <c r="B24" i="6"/>
  <c r="A24" i="6" s="1"/>
  <c r="C23" i="6"/>
  <c r="B23" i="6"/>
  <c r="A23" i="6" s="1"/>
  <c r="C22" i="6"/>
  <c r="B22" i="6"/>
  <c r="A22" i="6" s="1"/>
  <c r="C21" i="6"/>
  <c r="B21" i="6"/>
  <c r="A21" i="6" s="1"/>
  <c r="C20" i="6"/>
  <c r="B20" i="6"/>
  <c r="A20" i="6" s="1"/>
  <c r="C19" i="6"/>
  <c r="B19" i="6"/>
  <c r="A19" i="6" s="1"/>
  <c r="C18" i="6"/>
  <c r="B18" i="6"/>
  <c r="A18" i="6" s="1"/>
  <c r="C17" i="6"/>
  <c r="B17" i="6"/>
  <c r="A17" i="6" s="1"/>
  <c r="C16" i="6"/>
  <c r="B16" i="6"/>
  <c r="A16" i="6" s="1"/>
  <c r="C15" i="6"/>
  <c r="B15" i="6"/>
  <c r="A15" i="6" s="1"/>
  <c r="C14" i="6"/>
  <c r="B14" i="6"/>
  <c r="A14" i="6" s="1"/>
  <c r="C13" i="6"/>
  <c r="B13" i="6"/>
  <c r="A13" i="6" s="1"/>
  <c r="C12" i="6"/>
  <c r="B12" i="6"/>
  <c r="A12" i="6" s="1"/>
  <c r="C11" i="6"/>
  <c r="B11" i="6"/>
  <c r="A11" i="6" s="1"/>
  <c r="C10" i="6"/>
  <c r="B10" i="6"/>
  <c r="A10" i="6" s="1"/>
  <c r="C9" i="6"/>
  <c r="B9" i="6"/>
  <c r="A9" i="6" s="1"/>
  <c r="C8" i="6"/>
  <c r="B8" i="6"/>
  <c r="A8" i="6" s="1"/>
  <c r="C7" i="6"/>
  <c r="B7" i="6"/>
  <c r="A7" i="6" s="1"/>
  <c r="C6" i="6"/>
  <c r="B6" i="6"/>
  <c r="A6" i="6" s="1"/>
  <c r="C5" i="6"/>
  <c r="B5" i="6"/>
  <c r="A5" i="6" s="1"/>
  <c r="C4" i="6"/>
  <c r="B4" i="6"/>
  <c r="A4" i="6" s="1"/>
  <c r="C3" i="6"/>
  <c r="B3" i="6"/>
  <c r="A3" i="6" s="1"/>
  <c r="C2" i="6"/>
  <c r="B2" i="6"/>
  <c r="A2" i="6" s="1"/>
  <c r="A154" i="6" l="1"/>
  <c r="A156" i="6"/>
  <c r="C157" i="4"/>
  <c r="A157" i="4" s="1"/>
  <c r="B157" i="4"/>
  <c r="C156" i="4"/>
  <c r="B156" i="4"/>
  <c r="A156" i="4" s="1"/>
  <c r="C155" i="4"/>
  <c r="A155" i="4" s="1"/>
  <c r="B155" i="4"/>
  <c r="C154" i="4"/>
  <c r="B154" i="4"/>
  <c r="A154" i="4" s="1"/>
  <c r="C153" i="4"/>
  <c r="A153" i="4" s="1"/>
  <c r="B153" i="4"/>
  <c r="C152" i="4"/>
  <c r="B152" i="4"/>
  <c r="A152" i="4" s="1"/>
  <c r="C151" i="4"/>
  <c r="A151" i="4" s="1"/>
  <c r="B151" i="4"/>
  <c r="C150" i="4"/>
  <c r="B150" i="4"/>
  <c r="A150" i="4" s="1"/>
  <c r="C149" i="4"/>
  <c r="A149" i="4" s="1"/>
  <c r="B149" i="4"/>
  <c r="C148" i="4"/>
  <c r="B148" i="4"/>
  <c r="A148" i="4" s="1"/>
  <c r="C147" i="4"/>
  <c r="A147" i="4" s="1"/>
  <c r="B147" i="4"/>
  <c r="C146" i="4"/>
  <c r="B146" i="4"/>
  <c r="A146" i="4" s="1"/>
  <c r="C145" i="4"/>
  <c r="A145" i="4" s="1"/>
  <c r="B145" i="4"/>
  <c r="C144" i="4"/>
  <c r="B144" i="4"/>
  <c r="A144" i="4" s="1"/>
  <c r="C143" i="4"/>
  <c r="A143" i="4" s="1"/>
  <c r="B143" i="4"/>
  <c r="C142" i="4"/>
  <c r="B142" i="4"/>
  <c r="A142" i="4" s="1"/>
  <c r="C141" i="4"/>
  <c r="A141" i="4" s="1"/>
  <c r="B141" i="4"/>
  <c r="C140" i="4"/>
  <c r="B140" i="4"/>
  <c r="A140" i="4" s="1"/>
  <c r="C139" i="4"/>
  <c r="A139" i="4" s="1"/>
  <c r="B139" i="4"/>
  <c r="C138" i="4"/>
  <c r="B138" i="4"/>
  <c r="A138" i="4" s="1"/>
  <c r="C137" i="4"/>
  <c r="A137" i="4" s="1"/>
  <c r="B137" i="4"/>
  <c r="C136" i="4"/>
  <c r="B136" i="4"/>
  <c r="A136" i="4" s="1"/>
  <c r="C135" i="4"/>
  <c r="A135" i="4" s="1"/>
  <c r="B135" i="4"/>
  <c r="C134" i="4"/>
  <c r="B134" i="4"/>
  <c r="A134" i="4" s="1"/>
  <c r="C133" i="4"/>
  <c r="A133" i="4" s="1"/>
  <c r="B133" i="4"/>
  <c r="C132" i="4"/>
  <c r="B132" i="4"/>
  <c r="A132" i="4" s="1"/>
  <c r="C131" i="4"/>
  <c r="A131" i="4" s="1"/>
  <c r="B131" i="4"/>
  <c r="C130" i="4"/>
  <c r="B130" i="4"/>
  <c r="A130" i="4" s="1"/>
  <c r="C129" i="4"/>
  <c r="A129" i="4" s="1"/>
  <c r="B129" i="4"/>
  <c r="C128" i="4"/>
  <c r="B128" i="4"/>
  <c r="A128" i="4" s="1"/>
  <c r="C127" i="4"/>
  <c r="A127" i="4" s="1"/>
  <c r="B127" i="4"/>
  <c r="C126" i="4"/>
  <c r="B126" i="4"/>
  <c r="A126" i="4" s="1"/>
  <c r="C125" i="4"/>
  <c r="A125" i="4" s="1"/>
  <c r="B125" i="4"/>
  <c r="C124" i="4"/>
  <c r="B124" i="4"/>
  <c r="A124" i="4" s="1"/>
  <c r="C123" i="4"/>
  <c r="A123" i="4" s="1"/>
  <c r="B123" i="4"/>
  <c r="C122" i="4"/>
  <c r="B122" i="4"/>
  <c r="A122" i="4" s="1"/>
  <c r="C121" i="4"/>
  <c r="A121" i="4" s="1"/>
  <c r="B121" i="4"/>
  <c r="C120" i="4"/>
  <c r="B120" i="4"/>
  <c r="A120" i="4" s="1"/>
  <c r="C119" i="4"/>
  <c r="A119" i="4" s="1"/>
  <c r="B119" i="4"/>
  <c r="C118" i="4"/>
  <c r="B118" i="4"/>
  <c r="A118" i="4" s="1"/>
  <c r="C117" i="4"/>
  <c r="A117" i="4" s="1"/>
  <c r="B117" i="4"/>
  <c r="C116" i="4"/>
  <c r="B116" i="4"/>
  <c r="A116" i="4" s="1"/>
  <c r="C115" i="4"/>
  <c r="A115" i="4" s="1"/>
  <c r="B115" i="4"/>
  <c r="C114" i="4"/>
  <c r="B114" i="4"/>
  <c r="A114" i="4" s="1"/>
  <c r="C113" i="4"/>
  <c r="A113" i="4" s="1"/>
  <c r="B113" i="4"/>
  <c r="C112" i="4"/>
  <c r="B112" i="4"/>
  <c r="A112" i="4" s="1"/>
  <c r="C111" i="4"/>
  <c r="A111" i="4" s="1"/>
  <c r="B111" i="4"/>
  <c r="C110" i="4"/>
  <c r="B110" i="4"/>
  <c r="A110" i="4" s="1"/>
  <c r="C109" i="4"/>
  <c r="A109" i="4" s="1"/>
  <c r="B109" i="4"/>
  <c r="C108" i="4"/>
  <c r="B108" i="4"/>
  <c r="A108" i="4" s="1"/>
  <c r="C107" i="4"/>
  <c r="A107" i="4" s="1"/>
  <c r="B107" i="4"/>
  <c r="C106" i="4"/>
  <c r="B106" i="4"/>
  <c r="A106" i="4" s="1"/>
  <c r="C105" i="4"/>
  <c r="A105" i="4" s="1"/>
  <c r="B105" i="4"/>
  <c r="C104" i="4"/>
  <c r="B104" i="4"/>
  <c r="A104" i="4" s="1"/>
  <c r="C103" i="4"/>
  <c r="A103" i="4" s="1"/>
  <c r="B103" i="4"/>
  <c r="C102" i="4"/>
  <c r="B102" i="4"/>
  <c r="A102" i="4" s="1"/>
  <c r="C101" i="4"/>
  <c r="A101" i="4" s="1"/>
  <c r="B101" i="4"/>
  <c r="C100" i="4"/>
  <c r="B100" i="4"/>
  <c r="A100" i="4" s="1"/>
  <c r="C99" i="4"/>
  <c r="A99" i="4" s="1"/>
  <c r="B99" i="4"/>
  <c r="C98" i="4"/>
  <c r="B98" i="4"/>
  <c r="A98" i="4" s="1"/>
  <c r="C97" i="4"/>
  <c r="A97" i="4" s="1"/>
  <c r="B97" i="4"/>
  <c r="C96" i="4"/>
  <c r="B96" i="4"/>
  <c r="A96" i="4" s="1"/>
  <c r="C95" i="4"/>
  <c r="A95" i="4" s="1"/>
  <c r="B95" i="4"/>
  <c r="C94" i="4"/>
  <c r="B94" i="4"/>
  <c r="A94" i="4" s="1"/>
  <c r="C93" i="4"/>
  <c r="A93" i="4" s="1"/>
  <c r="B93" i="4"/>
  <c r="C92" i="4"/>
  <c r="B92" i="4"/>
  <c r="A92" i="4" s="1"/>
  <c r="C91" i="4"/>
  <c r="A91" i="4" s="1"/>
  <c r="B91" i="4"/>
  <c r="C90" i="4"/>
  <c r="B90" i="4"/>
  <c r="A90" i="4" s="1"/>
  <c r="C89" i="4"/>
  <c r="A89" i="4" s="1"/>
  <c r="B89" i="4"/>
  <c r="C88" i="4"/>
  <c r="B88" i="4"/>
  <c r="A88" i="4" s="1"/>
  <c r="C87" i="4"/>
  <c r="A87" i="4" s="1"/>
  <c r="B87" i="4"/>
  <c r="C86" i="4"/>
  <c r="B86" i="4"/>
  <c r="A86" i="4" s="1"/>
  <c r="C85" i="4"/>
  <c r="A85" i="4" s="1"/>
  <c r="B85" i="4"/>
  <c r="C84" i="4"/>
  <c r="B84" i="4"/>
  <c r="A84" i="4" s="1"/>
  <c r="C83" i="4"/>
  <c r="A83" i="4" s="1"/>
  <c r="B83" i="4"/>
  <c r="C82" i="4"/>
  <c r="B82" i="4"/>
  <c r="A82" i="4" s="1"/>
  <c r="C81" i="4"/>
  <c r="A81" i="4" s="1"/>
  <c r="B81" i="4"/>
  <c r="C80" i="4"/>
  <c r="B80" i="4"/>
  <c r="A80" i="4" s="1"/>
  <c r="C79" i="4"/>
  <c r="A79" i="4" s="1"/>
  <c r="B79" i="4"/>
  <c r="C78" i="4"/>
  <c r="B78" i="4"/>
  <c r="A78" i="4" s="1"/>
  <c r="C77" i="4"/>
  <c r="A77" i="4" s="1"/>
  <c r="B77" i="4"/>
  <c r="C76" i="4"/>
  <c r="B76" i="4"/>
  <c r="A76" i="4" s="1"/>
  <c r="C75" i="4"/>
  <c r="A75" i="4" s="1"/>
  <c r="B75" i="4"/>
  <c r="C74" i="4"/>
  <c r="B74" i="4"/>
  <c r="A74" i="4" s="1"/>
  <c r="C73" i="4"/>
  <c r="A73" i="4" s="1"/>
  <c r="B73" i="4"/>
  <c r="C72" i="4"/>
  <c r="B72" i="4"/>
  <c r="A72" i="4" s="1"/>
  <c r="C71" i="4"/>
  <c r="A71" i="4" s="1"/>
  <c r="B71" i="4"/>
  <c r="C70" i="4"/>
  <c r="B70" i="4"/>
  <c r="A70" i="4" s="1"/>
  <c r="C69" i="4"/>
  <c r="A69" i="4" s="1"/>
  <c r="B69" i="4"/>
  <c r="C68" i="4"/>
  <c r="B68" i="4"/>
  <c r="A68" i="4" s="1"/>
  <c r="C67" i="4"/>
  <c r="A67" i="4" s="1"/>
  <c r="B67" i="4"/>
  <c r="C66" i="4"/>
  <c r="B66" i="4"/>
  <c r="A66" i="4" s="1"/>
  <c r="C65" i="4"/>
  <c r="A65" i="4" s="1"/>
  <c r="B65" i="4"/>
  <c r="C64" i="4"/>
  <c r="B64" i="4"/>
  <c r="A64" i="4" s="1"/>
  <c r="C63" i="4"/>
  <c r="A63" i="4" s="1"/>
  <c r="B63" i="4"/>
  <c r="C62" i="4"/>
  <c r="B62" i="4"/>
  <c r="A62" i="4" s="1"/>
  <c r="C61" i="4"/>
  <c r="A61" i="4" s="1"/>
  <c r="B61" i="4"/>
  <c r="C60" i="4"/>
  <c r="B60" i="4"/>
  <c r="A60" i="4" s="1"/>
  <c r="C59" i="4"/>
  <c r="A59" i="4" s="1"/>
  <c r="B59" i="4"/>
  <c r="C58" i="4"/>
  <c r="B58" i="4"/>
  <c r="A58" i="4" s="1"/>
  <c r="C57" i="4"/>
  <c r="A57" i="4" s="1"/>
  <c r="B57" i="4"/>
  <c r="C56" i="4"/>
  <c r="B56" i="4"/>
  <c r="A56" i="4" s="1"/>
  <c r="C55" i="4"/>
  <c r="A55" i="4" s="1"/>
  <c r="B55" i="4"/>
  <c r="C54" i="4"/>
  <c r="B54" i="4"/>
  <c r="A54" i="4" s="1"/>
  <c r="C53" i="4"/>
  <c r="A53" i="4" s="1"/>
  <c r="B53" i="4"/>
  <c r="C52" i="4"/>
  <c r="B52" i="4"/>
  <c r="A52" i="4" s="1"/>
  <c r="C51" i="4"/>
  <c r="A51" i="4" s="1"/>
  <c r="B51" i="4"/>
  <c r="C50" i="4"/>
  <c r="B50" i="4"/>
  <c r="A50" i="4" s="1"/>
  <c r="C49" i="4"/>
  <c r="A49" i="4" s="1"/>
  <c r="B49" i="4"/>
  <c r="C48" i="4"/>
  <c r="B48" i="4"/>
  <c r="A48" i="4" s="1"/>
  <c r="C47" i="4"/>
  <c r="A47" i="4" s="1"/>
  <c r="B47" i="4"/>
  <c r="C46" i="4"/>
  <c r="B46" i="4"/>
  <c r="A46" i="4" s="1"/>
  <c r="C45" i="4"/>
  <c r="A45" i="4" s="1"/>
  <c r="B45" i="4"/>
  <c r="C44" i="4"/>
  <c r="B44" i="4"/>
  <c r="A44" i="4" s="1"/>
  <c r="C43" i="4"/>
  <c r="A43" i="4" s="1"/>
  <c r="B43" i="4"/>
  <c r="C42" i="4"/>
  <c r="B42" i="4"/>
  <c r="A42" i="4" s="1"/>
  <c r="C41" i="4"/>
  <c r="A41" i="4" s="1"/>
  <c r="B41" i="4"/>
  <c r="C40" i="4"/>
  <c r="B40" i="4"/>
  <c r="A40" i="4" s="1"/>
  <c r="C39" i="4"/>
  <c r="A39" i="4" s="1"/>
  <c r="B39" i="4"/>
  <c r="C38" i="4"/>
  <c r="B38" i="4"/>
  <c r="A38" i="4" s="1"/>
  <c r="C37" i="4"/>
  <c r="A37" i="4" s="1"/>
  <c r="B37" i="4"/>
  <c r="C36" i="4"/>
  <c r="B36" i="4"/>
  <c r="A36" i="4" s="1"/>
  <c r="C35" i="4"/>
  <c r="A35" i="4" s="1"/>
  <c r="B35" i="4"/>
  <c r="C34" i="4"/>
  <c r="B34" i="4"/>
  <c r="A34" i="4" s="1"/>
  <c r="C33" i="4"/>
  <c r="A33" i="4" s="1"/>
  <c r="B33" i="4"/>
  <c r="C32" i="4"/>
  <c r="B32" i="4"/>
  <c r="A32" i="4" s="1"/>
  <c r="C31" i="4"/>
  <c r="A31" i="4" s="1"/>
  <c r="B31" i="4"/>
  <c r="C30" i="4"/>
  <c r="B30" i="4"/>
  <c r="A30" i="4" s="1"/>
  <c r="C29" i="4"/>
  <c r="A29" i="4" s="1"/>
  <c r="B29" i="4"/>
  <c r="C28" i="4"/>
  <c r="B28" i="4"/>
  <c r="A28" i="4" s="1"/>
  <c r="C27" i="4"/>
  <c r="A27" i="4" s="1"/>
  <c r="B27" i="4"/>
  <c r="C26" i="4"/>
  <c r="B26" i="4"/>
  <c r="A26" i="4" s="1"/>
  <c r="C25" i="4"/>
  <c r="A25" i="4" s="1"/>
  <c r="B25" i="4"/>
  <c r="C24" i="4"/>
  <c r="B24" i="4"/>
  <c r="A24" i="4" s="1"/>
  <c r="C23" i="4"/>
  <c r="A23" i="4" s="1"/>
  <c r="B23" i="4"/>
  <c r="C22" i="4"/>
  <c r="B22" i="4"/>
  <c r="A22" i="4" s="1"/>
  <c r="C21" i="4"/>
  <c r="A21" i="4" s="1"/>
  <c r="B21" i="4"/>
  <c r="C20" i="4"/>
  <c r="B20" i="4"/>
  <c r="A20" i="4" s="1"/>
  <c r="C19" i="4"/>
  <c r="A19" i="4" s="1"/>
  <c r="B19" i="4"/>
  <c r="C18" i="4"/>
  <c r="B18" i="4"/>
  <c r="A18" i="4" s="1"/>
  <c r="C17" i="4"/>
  <c r="A17" i="4" s="1"/>
  <c r="B17" i="4"/>
  <c r="C16" i="4"/>
  <c r="B16" i="4"/>
  <c r="A16" i="4" s="1"/>
  <c r="C15" i="4"/>
  <c r="A15" i="4" s="1"/>
  <c r="B15" i="4"/>
  <c r="C14" i="4"/>
  <c r="B14" i="4"/>
  <c r="A14" i="4" s="1"/>
  <c r="C13" i="4"/>
  <c r="A13" i="4" s="1"/>
  <c r="B13" i="4"/>
  <c r="C12" i="4"/>
  <c r="B12" i="4"/>
  <c r="A12" i="4" s="1"/>
  <c r="C11" i="4"/>
  <c r="A11" i="4" s="1"/>
  <c r="B11" i="4"/>
  <c r="C10" i="4"/>
  <c r="B10" i="4"/>
  <c r="A10" i="4" s="1"/>
  <c r="C9" i="4"/>
  <c r="A9" i="4" s="1"/>
  <c r="B9" i="4"/>
  <c r="C8" i="4"/>
  <c r="B8" i="4"/>
  <c r="A8" i="4" s="1"/>
  <c r="C7" i="4"/>
  <c r="A7" i="4" s="1"/>
  <c r="B7" i="4"/>
  <c r="C6" i="4"/>
  <c r="B6" i="4"/>
  <c r="A6" i="4" s="1"/>
  <c r="C5" i="4"/>
  <c r="A5" i="4" s="1"/>
  <c r="B5" i="4"/>
  <c r="C4" i="4"/>
  <c r="B4" i="4"/>
  <c r="A4" i="4" s="1"/>
  <c r="C3" i="4"/>
  <c r="A3" i="4" s="1"/>
  <c r="B3" i="4"/>
  <c r="C2" i="4"/>
  <c r="B2" i="4"/>
  <c r="A2" i="4" s="1"/>
  <c r="O5" i="2" l="1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4" i="2"/>
  <c r="D51" i="3" l="1"/>
  <c r="D4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2" i="3"/>
  <c r="D53" i="3"/>
  <c r="D5" i="2"/>
  <c r="C4" i="2"/>
  <c r="B4" i="2"/>
  <c r="A4" i="2" s="1"/>
  <c r="AN3" i="2"/>
  <c r="AM3" i="2"/>
  <c r="AL3" i="2"/>
  <c r="AJ3" i="2"/>
  <c r="AI3" i="2"/>
  <c r="AH3" i="2"/>
  <c r="AG3" i="2"/>
  <c r="AF3" i="2"/>
  <c r="AE3" i="2"/>
  <c r="AC3" i="2"/>
  <c r="AJ5" i="2" l="1"/>
  <c r="AL5" i="2"/>
  <c r="AH5" i="2"/>
  <c r="AF5" i="2"/>
  <c r="AG5" i="2"/>
  <c r="AN5" i="2"/>
  <c r="AK5" i="2"/>
  <c r="B5" i="2"/>
  <c r="C5" i="2"/>
  <c r="A5" i="2" s="1"/>
  <c r="AI5" i="2"/>
  <c r="D6" i="2"/>
  <c r="AD5" i="2"/>
  <c r="AE5" i="2"/>
  <c r="D7" i="2" l="1"/>
  <c r="AF6" i="2"/>
  <c r="AD6" i="2"/>
  <c r="AG6" i="2"/>
  <c r="AK6" i="2"/>
  <c r="AE6" i="2"/>
  <c r="C6" i="2"/>
  <c r="B6" i="2"/>
  <c r="AN6" i="2"/>
  <c r="AL6" i="2"/>
  <c r="AJ6" i="2"/>
  <c r="AI6" i="2"/>
  <c r="AH6" i="2"/>
  <c r="AC5" i="2"/>
  <c r="AM5" i="2"/>
  <c r="AM6" i="2" l="1"/>
  <c r="AC6" i="2"/>
  <c r="A6" i="2"/>
  <c r="AK7" i="2"/>
  <c r="B7" i="2"/>
  <c r="AJ7" i="2"/>
  <c r="AL7" i="2"/>
  <c r="C7" i="2"/>
  <c r="A7" i="2" s="1"/>
  <c r="AI7" i="2"/>
  <c r="AH7" i="2"/>
  <c r="AD7" i="2"/>
  <c r="AG7" i="2"/>
  <c r="AF7" i="2"/>
  <c r="AE7" i="2"/>
  <c r="D8" i="2"/>
  <c r="AN7" i="2"/>
  <c r="AH8" i="2" l="1"/>
  <c r="D9" i="2"/>
  <c r="AF8" i="2"/>
  <c r="AE8" i="2"/>
  <c r="B8" i="2"/>
  <c r="AI8" i="2"/>
  <c r="AK8" i="2"/>
  <c r="AN8" i="2"/>
  <c r="AL8" i="2"/>
  <c r="AJ8" i="2"/>
  <c r="AG8" i="2"/>
  <c r="AD8" i="2"/>
  <c r="C8" i="2"/>
  <c r="AM7" i="2"/>
  <c r="AC7" i="2"/>
  <c r="A8" i="2" l="1"/>
  <c r="AC8" i="2"/>
  <c r="AM8" i="2"/>
  <c r="AL9" i="2"/>
  <c r="C9" i="2"/>
  <c r="AI9" i="2"/>
  <c r="AH9" i="2"/>
  <c r="AG9" i="2"/>
  <c r="AF9" i="2"/>
  <c r="D10" i="2"/>
  <c r="AE9" i="2"/>
  <c r="B9" i="2"/>
  <c r="AD9" i="2"/>
  <c r="AN9" i="2"/>
  <c r="AK9" i="2"/>
  <c r="AJ9" i="2"/>
  <c r="A9" i="2" l="1"/>
  <c r="AJ10" i="2"/>
  <c r="AH10" i="2"/>
  <c r="AG10" i="2"/>
  <c r="AI10" i="2"/>
  <c r="D11" i="2"/>
  <c r="AN10" i="2"/>
  <c r="AD10" i="2"/>
  <c r="AL10" i="2"/>
  <c r="AK10" i="2"/>
  <c r="AE10" i="2"/>
  <c r="AF10" i="2"/>
  <c r="C10" i="2"/>
  <c r="B10" i="2"/>
  <c r="AC9" i="2"/>
  <c r="AM9" i="2"/>
  <c r="A10" i="2" l="1"/>
  <c r="AC10" i="2"/>
  <c r="AM10" i="2"/>
  <c r="AE11" i="2"/>
  <c r="AN11" i="2"/>
  <c r="AH11" i="2"/>
  <c r="AG11" i="2"/>
  <c r="D12" i="2"/>
  <c r="AF11" i="2"/>
  <c r="C11" i="2"/>
  <c r="AK11" i="2"/>
  <c r="AD11" i="2"/>
  <c r="B11" i="2"/>
  <c r="AL11" i="2"/>
  <c r="AJ11" i="2"/>
  <c r="AI11" i="2"/>
  <c r="AC11" i="2" l="1"/>
  <c r="AM11" i="2"/>
  <c r="A11" i="2"/>
  <c r="AL12" i="2"/>
  <c r="C12" i="2"/>
  <c r="AJ12" i="2"/>
  <c r="AI12" i="2"/>
  <c r="AE12" i="2"/>
  <c r="AN12" i="2"/>
  <c r="AH12" i="2"/>
  <c r="B12" i="2"/>
  <c r="D13" i="2"/>
  <c r="AK12" i="2"/>
  <c r="AF12" i="2"/>
  <c r="AD12" i="2"/>
  <c r="AG12" i="2"/>
  <c r="A12" i="2" l="1"/>
  <c r="AC12" i="2"/>
  <c r="AM12" i="2"/>
  <c r="AG13" i="2"/>
  <c r="AE13" i="2"/>
  <c r="AD13" i="2"/>
  <c r="AN13" i="2"/>
  <c r="AL13" i="2"/>
  <c r="C13" i="2"/>
  <c r="AH13" i="2"/>
  <c r="AK13" i="2"/>
  <c r="AJ13" i="2"/>
  <c r="D14" i="2"/>
  <c r="AI13" i="2"/>
  <c r="B13" i="2"/>
  <c r="AF13" i="2"/>
  <c r="AC13" i="2" l="1"/>
  <c r="AM13" i="2"/>
  <c r="A13" i="2"/>
  <c r="AN14" i="2"/>
  <c r="AL14" i="2"/>
  <c r="C14" i="2"/>
  <c r="AK14" i="2"/>
  <c r="B14" i="2"/>
  <c r="AI14" i="2"/>
  <c r="AG14" i="2"/>
  <c r="AD14" i="2"/>
  <c r="AF14" i="2"/>
  <c r="D15" i="2"/>
  <c r="AJ14" i="2"/>
  <c r="AH14" i="2"/>
  <c r="AE14" i="2"/>
  <c r="AI15" i="2" l="1"/>
  <c r="AG15" i="2"/>
  <c r="D16" i="2"/>
  <c r="AF15" i="2"/>
  <c r="AD15" i="2"/>
  <c r="AN15" i="2"/>
  <c r="AH15" i="2"/>
  <c r="AL15" i="2"/>
  <c r="B15" i="2"/>
  <c r="AK15" i="2"/>
  <c r="AJ15" i="2"/>
  <c r="C15" i="2"/>
  <c r="A15" i="2" s="1"/>
  <c r="AE15" i="2"/>
  <c r="A14" i="2"/>
  <c r="AC14" i="2"/>
  <c r="AM14" i="2"/>
  <c r="AD16" i="2" l="1"/>
  <c r="AN16" i="2"/>
  <c r="AK16" i="2"/>
  <c r="B16" i="2"/>
  <c r="AI16" i="2"/>
  <c r="AE16" i="2"/>
  <c r="AL16" i="2"/>
  <c r="AG16" i="2"/>
  <c r="AJ16" i="2"/>
  <c r="D17" i="2"/>
  <c r="AH16" i="2"/>
  <c r="C16" i="2"/>
  <c r="AF16" i="2"/>
  <c r="AC15" i="2"/>
  <c r="AM15" i="2"/>
  <c r="A16" i="2" l="1"/>
  <c r="AK17" i="2"/>
  <c r="B17" i="2"/>
  <c r="AI17" i="2"/>
  <c r="AH17" i="2"/>
  <c r="AF17" i="2"/>
  <c r="D18" i="2"/>
  <c r="AD17" i="2"/>
  <c r="C17" i="2"/>
  <c r="A17" i="2" s="1"/>
  <c r="AN17" i="2"/>
  <c r="AG17" i="2"/>
  <c r="AL17" i="2"/>
  <c r="AJ17" i="2"/>
  <c r="AE17" i="2"/>
  <c r="AM16" i="2"/>
  <c r="AC16" i="2"/>
  <c r="AK18" i="2" l="1"/>
  <c r="B18" i="2"/>
  <c r="AI18" i="2"/>
  <c r="AL18" i="2"/>
  <c r="AH18" i="2"/>
  <c r="AG18" i="2"/>
  <c r="AE18" i="2"/>
  <c r="C18" i="2"/>
  <c r="A18" i="2" s="1"/>
  <c r="AJ18" i="2"/>
  <c r="AN18" i="2"/>
  <c r="D19" i="2"/>
  <c r="AF18" i="2"/>
  <c r="AD18" i="2"/>
  <c r="AC17" i="2"/>
  <c r="AM17" i="2"/>
  <c r="AC18" i="2" l="1"/>
  <c r="AM18" i="2"/>
  <c r="D20" i="2"/>
  <c r="AF19" i="2"/>
  <c r="AD19" i="2"/>
  <c r="AK19" i="2"/>
  <c r="AJ19" i="2"/>
  <c r="AH19" i="2"/>
  <c r="AE19" i="2"/>
  <c r="AI19" i="2"/>
  <c r="AG19" i="2"/>
  <c r="C19" i="2"/>
  <c r="A19" i="2" s="1"/>
  <c r="B19" i="2"/>
  <c r="AN19" i="2"/>
  <c r="AL19" i="2"/>
  <c r="AM19" i="2" l="1"/>
  <c r="AC19" i="2"/>
  <c r="AK20" i="2"/>
  <c r="B20" i="2"/>
  <c r="AN20" i="2"/>
  <c r="AL20" i="2"/>
  <c r="AI20" i="2"/>
  <c r="AG20" i="2"/>
  <c r="AE20" i="2"/>
  <c r="AJ20" i="2"/>
  <c r="C20" i="2"/>
  <c r="A20" i="2" s="1"/>
  <c r="AH20" i="2"/>
  <c r="AF20" i="2"/>
  <c r="D21" i="2"/>
  <c r="AD20" i="2"/>
  <c r="AM20" i="2" l="1"/>
  <c r="AC20" i="2"/>
  <c r="AH21" i="2"/>
  <c r="AG21" i="2"/>
  <c r="D22" i="2"/>
  <c r="AF21" i="2"/>
  <c r="AE21" i="2"/>
  <c r="AJ21" i="2"/>
  <c r="AD21" i="2"/>
  <c r="C21" i="2"/>
  <c r="B21" i="2"/>
  <c r="AI21" i="2"/>
  <c r="AN21" i="2"/>
  <c r="AL21" i="2"/>
  <c r="AK21" i="2"/>
  <c r="AN22" i="2" l="1"/>
  <c r="AL22" i="2"/>
  <c r="C22" i="2"/>
  <c r="AE22" i="2"/>
  <c r="D23" i="2"/>
  <c r="AJ22" i="2"/>
  <c r="AI22" i="2"/>
  <c r="AF22" i="2"/>
  <c r="B22" i="2"/>
  <c r="AK22" i="2"/>
  <c r="AG22" i="2"/>
  <c r="AH22" i="2"/>
  <c r="AD22" i="2"/>
  <c r="AC21" i="2"/>
  <c r="AM21" i="2"/>
  <c r="A21" i="2"/>
  <c r="AJ23" i="2" l="1"/>
  <c r="AI23" i="2"/>
  <c r="AH23" i="2"/>
  <c r="AG23" i="2"/>
  <c r="D24" i="2"/>
  <c r="AN23" i="2"/>
  <c r="AL23" i="2"/>
  <c r="AK23" i="2"/>
  <c r="AE23" i="2"/>
  <c r="B23" i="2"/>
  <c r="AF23" i="2"/>
  <c r="AD23" i="2"/>
  <c r="C23" i="2"/>
  <c r="A22" i="2"/>
  <c r="AC22" i="2"/>
  <c r="AM22" i="2"/>
  <c r="AE24" i="2" l="1"/>
  <c r="AD24" i="2"/>
  <c r="AN24" i="2"/>
  <c r="AK24" i="2"/>
  <c r="D25" i="2"/>
  <c r="AJ24" i="2"/>
  <c r="AI24" i="2"/>
  <c r="AH24" i="2"/>
  <c r="C24" i="2"/>
  <c r="AG24" i="2"/>
  <c r="B24" i="2"/>
  <c r="AF24" i="2"/>
  <c r="AL24" i="2"/>
  <c r="AC23" i="2"/>
  <c r="AM23" i="2"/>
  <c r="A23" i="2"/>
  <c r="AL25" i="2" l="1"/>
  <c r="C25" i="2"/>
  <c r="AK25" i="2"/>
  <c r="B25" i="2"/>
  <c r="AJ25" i="2"/>
  <c r="AI25" i="2"/>
  <c r="AF25" i="2"/>
  <c r="AE25" i="2"/>
  <c r="AD25" i="2"/>
  <c r="AH25" i="2"/>
  <c r="AN25" i="2"/>
  <c r="AG25" i="2"/>
  <c r="D26" i="2"/>
  <c r="AC24" i="2"/>
  <c r="AM24" i="2"/>
  <c r="A24" i="2"/>
  <c r="AG26" i="2" l="1"/>
  <c r="D27" i="2"/>
  <c r="AF26" i="2"/>
  <c r="AE26" i="2"/>
  <c r="AD26" i="2"/>
  <c r="AN26" i="2"/>
  <c r="AL26" i="2"/>
  <c r="AJ26" i="2"/>
  <c r="C26" i="2"/>
  <c r="A26" i="2" s="1"/>
  <c r="B26" i="2"/>
  <c r="AI26" i="2"/>
  <c r="AK26" i="2"/>
  <c r="AH26" i="2"/>
  <c r="AC25" i="2"/>
  <c r="AM25" i="2"/>
  <c r="A25" i="2"/>
  <c r="AC26" i="2" l="1"/>
  <c r="AM26" i="2"/>
  <c r="AN27" i="2"/>
  <c r="AL27" i="2"/>
  <c r="C27" i="2"/>
  <c r="AK27" i="2"/>
  <c r="B27" i="2"/>
  <c r="AJ27" i="2"/>
  <c r="D28" i="2"/>
  <c r="AI27" i="2"/>
  <c r="AH27" i="2"/>
  <c r="AG27" i="2"/>
  <c r="AE27" i="2"/>
  <c r="AD27" i="2"/>
  <c r="AF27" i="2"/>
  <c r="A27" i="2" l="1"/>
  <c r="AM27" i="2"/>
  <c r="AC27" i="2"/>
  <c r="AI28" i="2"/>
  <c r="AH28" i="2"/>
  <c r="AG28" i="2"/>
  <c r="D29" i="2"/>
  <c r="AF28" i="2"/>
  <c r="AD28" i="2"/>
  <c r="AN28" i="2"/>
  <c r="AL28" i="2"/>
  <c r="AK28" i="2"/>
  <c r="AJ28" i="2"/>
  <c r="C28" i="2"/>
  <c r="AE28" i="2"/>
  <c r="B28" i="2"/>
  <c r="A28" i="2" l="1"/>
  <c r="AM28" i="2"/>
  <c r="AC28" i="2"/>
  <c r="AD29" i="2"/>
  <c r="AN29" i="2"/>
  <c r="AK29" i="2"/>
  <c r="B29" i="2"/>
  <c r="AL29" i="2"/>
  <c r="AJ29" i="2"/>
  <c r="AI29" i="2"/>
  <c r="C29" i="2"/>
  <c r="D30" i="2"/>
  <c r="AH29" i="2"/>
  <c r="AG29" i="2"/>
  <c r="AE29" i="2"/>
  <c r="AF29" i="2"/>
  <c r="A29" i="2" l="1"/>
  <c r="AK30" i="2"/>
  <c r="B30" i="2"/>
  <c r="AJ30" i="2"/>
  <c r="AI30" i="2"/>
  <c r="AH30" i="2"/>
  <c r="D31" i="2"/>
  <c r="AF30" i="2"/>
  <c r="AE30" i="2"/>
  <c r="AN30" i="2"/>
  <c r="AL30" i="2"/>
  <c r="AG30" i="2"/>
  <c r="C30" i="2"/>
  <c r="AD30" i="2"/>
  <c r="AC29" i="2"/>
  <c r="AM29" i="2"/>
  <c r="A30" i="2" l="1"/>
  <c r="AC30" i="2"/>
  <c r="AM30" i="2"/>
  <c r="AH31" i="2"/>
  <c r="AG31" i="2"/>
  <c r="AF31" i="2"/>
  <c r="AE31" i="2"/>
  <c r="D32" i="2"/>
  <c r="AN31" i="2"/>
  <c r="C31" i="2"/>
  <c r="A31" i="2" s="1"/>
  <c r="AL31" i="2"/>
  <c r="AI31" i="2"/>
  <c r="AK31" i="2"/>
  <c r="AJ31" i="2"/>
  <c r="AD31" i="2"/>
  <c r="B31" i="2"/>
  <c r="AE32" i="2" l="1"/>
  <c r="AJ32" i="2"/>
  <c r="AG32" i="2"/>
  <c r="AF32" i="2"/>
  <c r="AD32" i="2"/>
  <c r="D33" i="2"/>
  <c r="C32" i="2"/>
  <c r="AN32" i="2"/>
  <c r="B32" i="2"/>
  <c r="AL32" i="2"/>
  <c r="AK32" i="2"/>
  <c r="AI32" i="2"/>
  <c r="AH32" i="2"/>
  <c r="AC31" i="2"/>
  <c r="AM31" i="2"/>
  <c r="A32" i="2" l="1"/>
  <c r="AL33" i="2"/>
  <c r="C33" i="2"/>
  <c r="AH33" i="2"/>
  <c r="AE33" i="2"/>
  <c r="AJ33" i="2"/>
  <c r="AI33" i="2"/>
  <c r="AG33" i="2"/>
  <c r="AF33" i="2"/>
  <c r="AD33" i="2"/>
  <c r="B33" i="2"/>
  <c r="AN33" i="2"/>
  <c r="AK33" i="2"/>
  <c r="D34" i="2"/>
  <c r="AC32" i="2"/>
  <c r="AM32" i="2"/>
  <c r="A33" i="2" l="1"/>
  <c r="AG34" i="2"/>
  <c r="AL34" i="2"/>
  <c r="C34" i="2"/>
  <c r="A34" i="2" s="1"/>
  <c r="D35" i="2"/>
  <c r="AN34" i="2"/>
  <c r="AK34" i="2"/>
  <c r="AJ34" i="2"/>
  <c r="AI34" i="2"/>
  <c r="AH34" i="2"/>
  <c r="AF34" i="2"/>
  <c r="AE34" i="2"/>
  <c r="AD34" i="2"/>
  <c r="B34" i="2"/>
  <c r="AC33" i="2"/>
  <c r="AM33" i="2"/>
  <c r="AN35" i="2" l="1"/>
  <c r="AJ35" i="2"/>
  <c r="AG35" i="2"/>
  <c r="AH35" i="2"/>
  <c r="AF35" i="2"/>
  <c r="AE35" i="2"/>
  <c r="AD35" i="2"/>
  <c r="C35" i="2"/>
  <c r="B35" i="2"/>
  <c r="AL35" i="2"/>
  <c r="AK35" i="2"/>
  <c r="AI35" i="2"/>
  <c r="D36" i="2"/>
  <c r="AC34" i="2"/>
  <c r="AM34" i="2"/>
  <c r="A35" i="2" l="1"/>
  <c r="AI36" i="2"/>
  <c r="AE36" i="2"/>
  <c r="AN36" i="2"/>
  <c r="D37" i="2"/>
  <c r="AL36" i="2"/>
  <c r="AK36" i="2"/>
  <c r="AJ36" i="2"/>
  <c r="AH36" i="2"/>
  <c r="AG36" i="2"/>
  <c r="AF36" i="2"/>
  <c r="AD36" i="2"/>
  <c r="B36" i="2"/>
  <c r="C36" i="2"/>
  <c r="AM35" i="2"/>
  <c r="AC35" i="2"/>
  <c r="A36" i="2" l="1"/>
  <c r="AC36" i="2"/>
  <c r="AM36" i="2"/>
  <c r="AD37" i="2"/>
  <c r="AL37" i="2"/>
  <c r="C37" i="2"/>
  <c r="AI37" i="2"/>
  <c r="AF37" i="2"/>
  <c r="AE37" i="2"/>
  <c r="B37" i="2"/>
  <c r="AN37" i="2"/>
  <c r="AH37" i="2"/>
  <c r="AG37" i="2"/>
  <c r="D38" i="2"/>
  <c r="AK37" i="2"/>
  <c r="AJ37" i="2"/>
  <c r="A37" i="2" l="1"/>
  <c r="AK38" i="2"/>
  <c r="B38" i="2"/>
  <c r="AH38" i="2"/>
  <c r="AG38" i="2"/>
  <c r="AD38" i="2"/>
  <c r="AN38" i="2"/>
  <c r="D39" i="2"/>
  <c r="AL38" i="2"/>
  <c r="AJ38" i="2"/>
  <c r="AI38" i="2"/>
  <c r="AE38" i="2"/>
  <c r="C38" i="2"/>
  <c r="A38" i="2" s="1"/>
  <c r="AF38" i="2"/>
  <c r="AC37" i="2"/>
  <c r="AM37" i="2"/>
  <c r="AC38" i="2" l="1"/>
  <c r="AM38" i="2"/>
  <c r="D40" i="2"/>
  <c r="AF39" i="2"/>
  <c r="AN39" i="2"/>
  <c r="AK39" i="2"/>
  <c r="B39" i="2"/>
  <c r="AL39" i="2"/>
  <c r="AJ39" i="2"/>
  <c r="AI39" i="2"/>
  <c r="AH39" i="2"/>
  <c r="AG39" i="2"/>
  <c r="C39" i="2"/>
  <c r="AE39" i="2"/>
  <c r="AD39" i="2"/>
  <c r="A39" i="2" l="1"/>
  <c r="AC39" i="2"/>
  <c r="AM39" i="2"/>
  <c r="AJ40" i="2"/>
  <c r="AI40" i="2"/>
  <c r="D41" i="2"/>
  <c r="AF40" i="2"/>
  <c r="AG40" i="2"/>
  <c r="AE40" i="2"/>
  <c r="C40" i="2"/>
  <c r="AD40" i="2"/>
  <c r="B40" i="2"/>
  <c r="AL40" i="2"/>
  <c r="AK40" i="2"/>
  <c r="AH40" i="2"/>
  <c r="AN40" i="2"/>
  <c r="A40" i="2" l="1"/>
  <c r="AM40" i="2"/>
  <c r="AC40" i="2"/>
  <c r="AH41" i="2"/>
  <c r="D42" i="2"/>
  <c r="AE41" i="2"/>
  <c r="AD41" i="2"/>
  <c r="AN41" i="2"/>
  <c r="AL41" i="2"/>
  <c r="AK41" i="2"/>
  <c r="AJ41" i="2"/>
  <c r="AI41" i="2"/>
  <c r="AG41" i="2"/>
  <c r="AF41" i="2"/>
  <c r="C41" i="2"/>
  <c r="B41" i="2"/>
  <c r="A41" i="2" l="1"/>
  <c r="AM41" i="2"/>
  <c r="AC41" i="2"/>
  <c r="AL42" i="2"/>
  <c r="C42" i="2"/>
  <c r="AK42" i="2"/>
  <c r="B42" i="2"/>
  <c r="AI42" i="2"/>
  <c r="AH42" i="2"/>
  <c r="D43" i="2"/>
  <c r="AN42" i="2"/>
  <c r="AJ42" i="2"/>
  <c r="AG42" i="2"/>
  <c r="AF42" i="2"/>
  <c r="AE42" i="2"/>
  <c r="AD42" i="2"/>
  <c r="A42" i="2" l="1"/>
  <c r="AJ43" i="2"/>
  <c r="AH43" i="2"/>
  <c r="AG43" i="2"/>
  <c r="D44" i="2"/>
  <c r="AF43" i="2"/>
  <c r="AD43" i="2"/>
  <c r="AK43" i="2"/>
  <c r="AI43" i="2"/>
  <c r="AE43" i="2"/>
  <c r="B43" i="2"/>
  <c r="AN43" i="2"/>
  <c r="AL43" i="2"/>
  <c r="C43" i="2"/>
  <c r="AC42" i="2"/>
  <c r="AM42" i="2"/>
  <c r="A43" i="2" l="1"/>
  <c r="AC43" i="2"/>
  <c r="AM43" i="2"/>
  <c r="AE44" i="2"/>
  <c r="AN44" i="2"/>
  <c r="AK44" i="2"/>
  <c r="B44" i="2"/>
  <c r="AJ44" i="2"/>
  <c r="AH44" i="2"/>
  <c r="C44" i="2"/>
  <c r="A44" i="2" s="1"/>
  <c r="AL44" i="2"/>
  <c r="AG44" i="2"/>
  <c r="AF44" i="2"/>
  <c r="AD44" i="2"/>
  <c r="D45" i="2"/>
  <c r="AI44" i="2"/>
  <c r="AL45" i="2" l="1"/>
  <c r="C45" i="2"/>
  <c r="AJ45" i="2"/>
  <c r="AI45" i="2"/>
  <c r="AH45" i="2"/>
  <c r="D46" i="2"/>
  <c r="AF45" i="2"/>
  <c r="AE45" i="2"/>
  <c r="AN45" i="2"/>
  <c r="B45" i="2"/>
  <c r="AK45" i="2"/>
  <c r="AG45" i="2"/>
  <c r="AD45" i="2"/>
  <c r="AC44" i="2"/>
  <c r="AM44" i="2"/>
  <c r="A45" i="2" l="1"/>
  <c r="AC45" i="2"/>
  <c r="AM45" i="2"/>
  <c r="AG46" i="2"/>
  <c r="D47" i="2"/>
  <c r="AE46" i="2"/>
  <c r="AD46" i="2"/>
  <c r="AL46" i="2"/>
  <c r="C46" i="2"/>
  <c r="A46" i="2" s="1"/>
  <c r="AK46" i="2"/>
  <c r="AJ46" i="2"/>
  <c r="B46" i="2"/>
  <c r="AF46" i="2"/>
  <c r="AH46" i="2"/>
  <c r="AN46" i="2"/>
  <c r="AI46" i="2"/>
  <c r="AC46" i="2" l="1"/>
  <c r="AM46" i="2"/>
  <c r="AN47" i="2"/>
  <c r="AL47" i="2"/>
  <c r="C47" i="2"/>
  <c r="AK47" i="2"/>
  <c r="B47" i="2"/>
  <c r="AJ47" i="2"/>
  <c r="AH47" i="2"/>
  <c r="AG47" i="2"/>
  <c r="D48" i="2"/>
  <c r="AF47" i="2"/>
  <c r="AE47" i="2"/>
  <c r="AD47" i="2"/>
  <c r="AI47" i="2"/>
  <c r="A47" i="2" l="1"/>
  <c r="AM47" i="2"/>
  <c r="AC47" i="2"/>
  <c r="AI48" i="2"/>
  <c r="AH48" i="2"/>
  <c r="AG48" i="2"/>
  <c r="D49" i="2"/>
  <c r="AF48" i="2"/>
  <c r="AE48" i="2"/>
  <c r="AN48" i="2"/>
  <c r="AL48" i="2"/>
  <c r="C48" i="2"/>
  <c r="A48" i="2" s="1"/>
  <c r="AJ48" i="2"/>
  <c r="AD48" i="2"/>
  <c r="B48" i="2"/>
  <c r="AK48" i="2"/>
  <c r="AC48" i="2" l="1"/>
  <c r="AM48" i="2"/>
  <c r="D50" i="2"/>
  <c r="AD49" i="2"/>
  <c r="AN49" i="2"/>
  <c r="AL49" i="2"/>
  <c r="C49" i="2"/>
  <c r="AJ49" i="2"/>
  <c r="AI49" i="2"/>
  <c r="AH49" i="2"/>
  <c r="AG49" i="2"/>
  <c r="AK49" i="2"/>
  <c r="AF49" i="2"/>
  <c r="AE49" i="2"/>
  <c r="B49" i="2"/>
  <c r="A49" i="2" l="1"/>
  <c r="AC49" i="2"/>
  <c r="AM49" i="2"/>
  <c r="B50" i="2"/>
  <c r="D51" i="2"/>
  <c r="D52" i="2" s="1"/>
  <c r="D53" i="2" s="1"/>
  <c r="D54" i="2" s="1"/>
  <c r="D55" i="2" s="1"/>
  <c r="D56" i="2" s="1"/>
  <c r="AE50" i="2"/>
  <c r="AD50" i="2"/>
  <c r="C50" i="2"/>
  <c r="A50" i="2" l="1"/>
  <c r="B56" i="2"/>
  <c r="C56" i="2"/>
  <c r="D57" i="2"/>
  <c r="AR2" i="2"/>
  <c r="AR3" i="2"/>
  <c r="AC50" i="2"/>
  <c r="AP3" i="2"/>
  <c r="AQ3" i="2"/>
  <c r="AQ2" i="2"/>
  <c r="AQ50" i="2" s="1"/>
  <c r="AD51" i="2"/>
  <c r="C51" i="2"/>
  <c r="A51" i="2" s="1"/>
  <c r="B51" i="2"/>
  <c r="AS2" i="2"/>
  <c r="AS3" i="2"/>
  <c r="AT2" i="2"/>
  <c r="AT3" i="2"/>
  <c r="AU2" i="2"/>
  <c r="AU3" i="2"/>
  <c r="AV2" i="2"/>
  <c r="AV3" i="2"/>
  <c r="AX2" i="2"/>
  <c r="AX3" i="2"/>
  <c r="AU50" i="2" l="1"/>
  <c r="AU55" i="2"/>
  <c r="AU54" i="2"/>
  <c r="AU52" i="2"/>
  <c r="AU51" i="2"/>
  <c r="AU53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R55" i="2"/>
  <c r="AR51" i="2"/>
  <c r="AR52" i="2"/>
  <c r="AR53" i="2"/>
  <c r="AR5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T50" i="2"/>
  <c r="AT55" i="2"/>
  <c r="AT52" i="2"/>
  <c r="AT54" i="2"/>
  <c r="AT53" i="2"/>
  <c r="AT51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S50" i="2"/>
  <c r="AS53" i="2"/>
  <c r="AS54" i="2"/>
  <c r="AS52" i="2"/>
  <c r="AS51" i="2"/>
  <c r="AS55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R50" i="2"/>
  <c r="AQ51" i="2"/>
  <c r="AV51" i="2"/>
  <c r="AV52" i="2"/>
  <c r="AV54" i="2"/>
  <c r="AV55" i="2"/>
  <c r="AV50" i="2"/>
  <c r="AV53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X56" i="2"/>
  <c r="AX57" i="2"/>
  <c r="AX58" i="2"/>
  <c r="AX59" i="2"/>
  <c r="AN59" i="2" s="1"/>
  <c r="AX52" i="2"/>
  <c r="AX51" i="2"/>
  <c r="AX55" i="2"/>
  <c r="AX54" i="2"/>
  <c r="AX50" i="2"/>
  <c r="AX53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Q56" i="2"/>
  <c r="AF56" i="2" s="1"/>
  <c r="AS56" i="2" s="1"/>
  <c r="AH56" i="2" s="1"/>
  <c r="AU56" i="2" s="1"/>
  <c r="AJ56" i="2" s="1"/>
  <c r="AQ57" i="2"/>
  <c r="AQ58" i="2"/>
  <c r="AQ59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56" i="2"/>
  <c r="B57" i="2"/>
  <c r="D58" i="2"/>
  <c r="C57" i="2"/>
  <c r="A57" i="2" s="1"/>
  <c r="AF58" i="2"/>
  <c r="AS58" i="2" s="1"/>
  <c r="AH58" i="2" s="1"/>
  <c r="AU58" i="2" s="1"/>
  <c r="AJ58" i="2" s="1"/>
  <c r="AF59" i="2"/>
  <c r="AS59" i="2" s="1"/>
  <c r="AH59" i="2" s="1"/>
  <c r="AU59" i="2" s="1"/>
  <c r="AJ59" i="2" s="1"/>
  <c r="AF57" i="2"/>
  <c r="AS57" i="2" s="1"/>
  <c r="AH57" i="2" s="1"/>
  <c r="AU57" i="2" s="1"/>
  <c r="AJ57" i="2" s="1"/>
  <c r="AN57" i="2"/>
  <c r="AN58" i="2"/>
  <c r="AN56" i="2"/>
  <c r="AC51" i="2"/>
  <c r="AD52" i="2"/>
  <c r="AQ52" i="2" s="1"/>
  <c r="AC52" i="2"/>
  <c r="C52" i="2"/>
  <c r="B52" i="2"/>
  <c r="AW3" i="2"/>
  <c r="AW2" i="2"/>
  <c r="AW56" i="2" l="1"/>
  <c r="AW57" i="2"/>
  <c r="AW55" i="2"/>
  <c r="AW51" i="2"/>
  <c r="AW53" i="2"/>
  <c r="AW52" i="2"/>
  <c r="AW54" i="2"/>
  <c r="AW50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8" i="2"/>
  <c r="AW59" i="2"/>
  <c r="AM58" i="2"/>
  <c r="AM59" i="2"/>
  <c r="AM56" i="2"/>
  <c r="AM57" i="2"/>
  <c r="A52" i="2"/>
  <c r="D59" i="2"/>
  <c r="C58" i="2"/>
  <c r="B58" i="2"/>
  <c r="AC53" i="2"/>
  <c r="C53" i="2"/>
  <c r="B53" i="2"/>
  <c r="AD53" i="2"/>
  <c r="AQ53" i="2" s="1"/>
  <c r="A58" i="2" l="1"/>
  <c r="C59" i="2"/>
  <c r="B59" i="2"/>
  <c r="A53" i="2"/>
  <c r="B54" i="2"/>
  <c r="AD54" i="2"/>
  <c r="AQ54" i="2" s="1"/>
  <c r="C54" i="2"/>
  <c r="A59" i="2" l="1"/>
  <c r="A54" i="2"/>
  <c r="C55" i="2"/>
  <c r="B55" i="2"/>
  <c r="A55" i="2" l="1"/>
  <c r="AD55" i="2"/>
  <c r="AQ55" i="2" s="1"/>
  <c r="AP2" i="2"/>
  <c r="AP56" i="2" l="1"/>
  <c r="AP57" i="2"/>
  <c r="AE57" i="2" s="1"/>
  <c r="AR57" i="2" s="1"/>
  <c r="AG57" i="2" s="1"/>
  <c r="AT57" i="2" s="1"/>
  <c r="AI57" i="2" s="1"/>
  <c r="AV57" i="2" s="1"/>
  <c r="AL57" i="2" s="1"/>
  <c r="AP58" i="2"/>
  <c r="AP59" i="2"/>
  <c r="AP54" i="2"/>
  <c r="AP55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E59" i="2"/>
  <c r="AR59" i="2" s="1"/>
  <c r="AG59" i="2" s="1"/>
  <c r="AT59" i="2" s="1"/>
  <c r="AI59" i="2" s="1"/>
  <c r="AV59" i="2" s="1"/>
  <c r="AL59" i="2" s="1"/>
  <c r="AE56" i="2"/>
  <c r="AR56" i="2" s="1"/>
  <c r="AG56" i="2" s="1"/>
  <c r="AT56" i="2" s="1"/>
  <c r="AI56" i="2" s="1"/>
  <c r="AV56" i="2" s="1"/>
  <c r="AL56" i="2" s="1"/>
  <c r="AE58" i="2"/>
  <c r="AR58" i="2" s="1"/>
  <c r="AG58" i="2" s="1"/>
  <c r="AT58" i="2" s="1"/>
  <c r="AI58" i="2" s="1"/>
  <c r="AV58" i="2" s="1"/>
  <c r="AL58" i="2" s="1"/>
</calcChain>
</file>

<file path=xl/sharedStrings.xml><?xml version="1.0" encoding="utf-8"?>
<sst xmlns="http://schemas.openxmlformats.org/spreadsheetml/2006/main" count="1037" uniqueCount="455">
  <si>
    <t>Номер</t>
  </si>
  <si>
    <t>Показатель</t>
  </si>
  <si>
    <t>Переменная</t>
  </si>
  <si>
    <t>Вкладка</t>
  </si>
  <si>
    <t>Источник</t>
  </si>
  <si>
    <t>GDP</t>
  </si>
  <si>
    <t>Росстат</t>
  </si>
  <si>
    <t>GVA_B</t>
  </si>
  <si>
    <t>GVA_C</t>
  </si>
  <si>
    <t>GVA_DE</t>
  </si>
  <si>
    <t>GVA_F</t>
  </si>
  <si>
    <t>GVA_G</t>
  </si>
  <si>
    <t>GVA_H</t>
  </si>
  <si>
    <t>GVA_K</t>
  </si>
  <si>
    <t>GVA_L</t>
  </si>
  <si>
    <t>GVA_OTHER</t>
  </si>
  <si>
    <t>GVA_tax</t>
  </si>
  <si>
    <t>X-13 auto</t>
  </si>
  <si>
    <t>Manufacturing PMI</t>
  </si>
  <si>
    <t>PMI Mnf</t>
  </si>
  <si>
    <t>survey</t>
  </si>
  <si>
    <t>PMI Serv</t>
  </si>
  <si>
    <t>PMI Comp</t>
  </si>
  <si>
    <t>Сводный опережающий индекс ВШЭ</t>
  </si>
  <si>
    <t>hse</t>
  </si>
  <si>
    <t>Индекс деловой среды РСПП</t>
  </si>
  <si>
    <t>rspp1</t>
  </si>
  <si>
    <t>Индекс рынка производимой продукции</t>
  </si>
  <si>
    <t>rspp2</t>
  </si>
  <si>
    <t>Индекс логистики и инфраструктуры</t>
  </si>
  <si>
    <t>rspp3</t>
  </si>
  <si>
    <t>Индекс B2B</t>
  </si>
  <si>
    <t>rspp4</t>
  </si>
  <si>
    <t>Индекс B2G</t>
  </si>
  <si>
    <t>rspp5</t>
  </si>
  <si>
    <t>Индекс финансовых рынков</t>
  </si>
  <si>
    <t>rspp6</t>
  </si>
  <si>
    <t>Индекс личной оценки делового климата</t>
  </si>
  <si>
    <t>rspp7</t>
  </si>
  <si>
    <t>Промышленное производство (ПП)</t>
  </si>
  <si>
    <t>ip</t>
  </si>
  <si>
    <t>real</t>
  </si>
  <si>
    <t>ip_raw</t>
  </si>
  <si>
    <t>gas</t>
  </si>
  <si>
    <t>ip_man</t>
  </si>
  <si>
    <t>ip_cars</t>
  </si>
  <si>
    <t>ip_food</t>
  </si>
  <si>
    <t>ЭГиВ</t>
  </si>
  <si>
    <t>ip_el</t>
  </si>
  <si>
    <t>Объем погрузки грузов на железнодорожном транспорте млн тонн (всего)</t>
  </si>
  <si>
    <t>Сводный индекс цен строительной продукции</t>
  </si>
  <si>
    <t>pserv</t>
  </si>
  <si>
    <t>tfood</t>
  </si>
  <si>
    <t>Реальные располагаемые доходы</t>
  </si>
  <si>
    <t>dispinc</t>
  </si>
  <si>
    <t>eap</t>
  </si>
  <si>
    <t>Безработица, %</t>
  </si>
  <si>
    <t>unemp</t>
  </si>
  <si>
    <t>Продажи новых легковых и легких коммерческих автомобилей</t>
  </si>
  <si>
    <t>Ставка MIACR</t>
  </si>
  <si>
    <t>miacr</t>
  </si>
  <si>
    <t>financial</t>
  </si>
  <si>
    <t>Индекс РТС: среднее за месяц</t>
  </si>
  <si>
    <t>rts</t>
  </si>
  <si>
    <t>Индекс ММВБ: среднее за месяц</t>
  </si>
  <si>
    <t>reer</t>
  </si>
  <si>
    <t>Индекс волатильности РТС</t>
  </si>
  <si>
    <t>rvi</t>
  </si>
  <si>
    <t xml:space="preserve">Денежная масса: агрегат M0, млрд руб </t>
  </si>
  <si>
    <t>m0</t>
  </si>
  <si>
    <t xml:space="preserve">Денежная масса: агрегат M2Х, млрд руб </t>
  </si>
  <si>
    <t>m2x</t>
  </si>
  <si>
    <t>ofz5</t>
  </si>
  <si>
    <t>ofz10</t>
  </si>
  <si>
    <t>Ставка по депозитам нефинансовых организаций в рублях: На срок до 1 года, включая «до востребования»</t>
  </si>
  <si>
    <t>Ставка по кредитам нефинансовым организациям в рублях: На срок до 1 года, включая «до востребования»</t>
  </si>
  <si>
    <t>external</t>
  </si>
  <si>
    <t>UST доходность, 2 года</t>
  </si>
  <si>
    <t>t2</t>
  </si>
  <si>
    <t>UST доходность, 10 лет</t>
  </si>
  <si>
    <t>t10</t>
  </si>
  <si>
    <t>Инфляция в США SA</t>
  </si>
  <si>
    <t>us_cpi</t>
  </si>
  <si>
    <t>eu_cpi</t>
  </si>
  <si>
    <t>cpi</t>
  </si>
  <si>
    <t>price</t>
  </si>
  <si>
    <t>Продовольственная инфляция: В % к предыдущему месяцу</t>
  </si>
  <si>
    <t>Непродоволсьвенная инфляция: В % к предыдущему месяцу</t>
  </si>
  <si>
    <t>Инфляция: услуги: В % к предыдущему месяцу</t>
  </si>
  <si>
    <t>Индекс цен производителей: В % к предыдущему месяцу</t>
  </si>
  <si>
    <t>ppi</t>
  </si>
  <si>
    <t>brent</t>
  </si>
  <si>
    <t>gold</t>
  </si>
  <si>
    <t>ВВП в ценах 2021 года</t>
  </si>
  <si>
    <t>ВДС: Добыча  в ценах 2021 года</t>
  </si>
  <si>
    <t>ВДС: Обработка в ценах 2021 года</t>
  </si>
  <si>
    <t>ВДС: ЭГиВ в ценах 2021 года</t>
  </si>
  <si>
    <t>ВДС: Строительство в ценах 2021 года</t>
  </si>
  <si>
    <t>ВДС: Торговля в ценах 2021 года</t>
  </si>
  <si>
    <t>ВДС: Транспортировка в ценах 2021 года</t>
  </si>
  <si>
    <t>ВДС: Финансы в ценах 2021 года</t>
  </si>
  <si>
    <t>ВДС: Недвижимость в ценах 2021 года</t>
  </si>
  <si>
    <t>Чистые налоги в ценах 2021 года</t>
  </si>
  <si>
    <t>SA</t>
  </si>
  <si>
    <t>Mom SA</t>
  </si>
  <si>
    <t>Стандартизованные</t>
  </si>
  <si>
    <t>ВВП NSA</t>
  </si>
  <si>
    <t>С/х</t>
  </si>
  <si>
    <t>Добыча</t>
  </si>
  <si>
    <t>Обработка</t>
  </si>
  <si>
    <t>ЭЭГП</t>
  </si>
  <si>
    <t>Строительство</t>
  </si>
  <si>
    <t>Торговля</t>
  </si>
  <si>
    <t>Транспортировка</t>
  </si>
  <si>
    <t>Финансы</t>
  </si>
  <si>
    <t>Недвижимость</t>
  </si>
  <si>
    <t>Прочее</t>
  </si>
  <si>
    <t>Чистые налоги</t>
  </si>
  <si>
    <t>ВВП SA</t>
  </si>
  <si>
    <t>ВВП</t>
  </si>
  <si>
    <t>Mu</t>
  </si>
  <si>
    <t>КварталГод</t>
  </si>
  <si>
    <t>квартал</t>
  </si>
  <si>
    <t>Sigma</t>
  </si>
  <si>
    <t>ВДС: Прочие в ценах 2021 года</t>
  </si>
  <si>
    <t>gdp</t>
  </si>
  <si>
    <t>в ценах 2021 года</t>
  </si>
  <si>
    <t>год</t>
  </si>
  <si>
    <t>Дата</t>
  </si>
  <si>
    <t>cars</t>
  </si>
  <si>
    <t>https://macrovar.com/russia/composite-pmi/</t>
  </si>
  <si>
    <t>https://macrovar.com/russia/manufacturing-pmi/</t>
  </si>
  <si>
    <t>https://macrovar.com/russia/services-pmi/</t>
  </si>
  <si>
    <t>https://cbr.ru/Content/Document/File/135603/mp_survey_data.xlsx</t>
  </si>
  <si>
    <t>Services PMI</t>
  </si>
  <si>
    <t>Composite PMI</t>
  </si>
  <si>
    <t>IBC total fact</t>
  </si>
  <si>
    <t>IBC total output</t>
  </si>
  <si>
    <t>IBC total output 3m</t>
  </si>
  <si>
    <t>IBC total 3m</t>
  </si>
  <si>
    <t>IBC total</t>
  </si>
  <si>
    <t>IBC total demand</t>
  </si>
  <si>
    <t>IBC total demand 3m</t>
  </si>
  <si>
    <t>IBC total price</t>
  </si>
  <si>
    <t>IBC total price 3m</t>
  </si>
  <si>
    <t>IBC total costs</t>
  </si>
  <si>
    <t>Индикатор бизнес-климата Банка России</t>
  </si>
  <si>
    <t>Индикатор бизнес-климата Банка России (факт)</t>
  </si>
  <si>
    <t>Индикатор бизнес-климата Банка России (ожид)</t>
  </si>
  <si>
    <t xml:space="preserve">Как изменился объем производства, подрядных работ, товарооборота, услуг? 
баланс ответов </t>
  </si>
  <si>
    <t xml:space="preserve">Как изменится в ближайшие три месяца объем производства, подрядных работ, товарооборота, услуг?
баланс ответов </t>
  </si>
  <si>
    <t xml:space="preserve">Как изменился спрос на продукцию, товары, услуги?
баланс ответов </t>
  </si>
  <si>
    <t xml:space="preserve">Как изменится в ближайшие три месяца спрос на продукцию, товары, услуги?
баланс ответов </t>
  </si>
  <si>
    <t xml:space="preserve">Ценовые ожидания предприятий на следующие 3 месяца, 
баланс ответов 
</t>
  </si>
  <si>
    <t>Как изменились цены на готовую продукцию, работы/услуги, отпускные цены, тарифы на услуги?
баланс ответов</t>
  </si>
  <si>
    <t>Как изменились издержки производства, обращения?
баланс ответов</t>
  </si>
  <si>
    <t>Экономика всего: Индикатор бизнес-климата Банка России</t>
  </si>
  <si>
    <t>Экономика всего: Индикатор бизнес-климата Банка России (факт)</t>
  </si>
  <si>
    <t>Экономика всего: Индикатор бизнес-климата Банка России (ожид)</t>
  </si>
  <si>
    <t xml:space="preserve">Экономика всего: Как изменился объем производства, подрядных работ, товарооборота, услуг? 
баланс ответов </t>
  </si>
  <si>
    <t xml:space="preserve">Экономика всего: Как изменится в ближайшие три месяца объем производства, подрядных работ, товарооборота, услуг?
баланс ответов </t>
  </si>
  <si>
    <t xml:space="preserve">Экономика всего: Как изменился спрос на продукцию, товары, услуги?
баланс ответов </t>
  </si>
  <si>
    <t xml:space="preserve">Экономика всего: Как изменится в ближайшие три месяца спрос на продукцию, товары, услуги?
баланс ответов </t>
  </si>
  <si>
    <t xml:space="preserve">Экономика всего: Ценовые ожидания предприятий на следующие 3 месяца, 
баланс ответов 
</t>
  </si>
  <si>
    <t>Экономика всего: Как изменились цены на готовую продукцию, работы/услуги, отпускные цены, тарифы на услуги?
баланс ответов</t>
  </si>
  <si>
    <t>Экономика всего: Как изменились издержки производства, обращения?
баланс ответов</t>
  </si>
  <si>
    <t>IBC total credit</t>
  </si>
  <si>
    <t>Экономика всего: Как изменились условия кредитования? 
баланс ответов</t>
  </si>
  <si>
    <t>Промышленное производство: Индикатор бизнес-климата Банка России</t>
  </si>
  <si>
    <t>Промышленное производство: Индикатор бизнес-климата Банка России (факт)</t>
  </si>
  <si>
    <t>Промышленное производство: Индикатор бизнес-климата Банка России (ожид)</t>
  </si>
  <si>
    <t xml:space="preserve">Промышленное производство: Как изменился объем производства, подрядных работ, товарооборота, услуг? 
баланс ответов </t>
  </si>
  <si>
    <t xml:space="preserve">Промышленное производство: Как изменится в ближайшие три месяца объем производства, подрядных работ, товарооборота, услуг?
баланс ответов </t>
  </si>
  <si>
    <t xml:space="preserve">Промышленное производство: Как изменился спрос на продукцию, товары, услуги?
баланс ответов </t>
  </si>
  <si>
    <t xml:space="preserve">Промышленное производство: Как изменится в ближайшие три месяца спрос на продукцию, товары, услуги?
баланс ответов </t>
  </si>
  <si>
    <t xml:space="preserve">Промышленное производство: Ценовые ожидания предприятий на следующие 3 месяца, 
баланс ответов 
</t>
  </si>
  <si>
    <t>Промышленное производство: Как изменились цены на готовую продукцию, работы/услуги, отпускные цены, тарифы на услуги?
баланс ответов</t>
  </si>
  <si>
    <t>Промышленное производство: Как изменились издержки производства, обращения?
баланс ответов</t>
  </si>
  <si>
    <t>Промышленное производство: Как изменились условия кредитования? 
баланс ответов</t>
  </si>
  <si>
    <t>Добыча полезных ископаемых: Индикатор бизнес-климата Банка России</t>
  </si>
  <si>
    <t>Добыча полезных ископаемых: Индикатор бизнес-климата Банка России (факт)</t>
  </si>
  <si>
    <t>Добыча полезных ископаемых: Индикатор бизнес-климата Банка России (ожид)</t>
  </si>
  <si>
    <t xml:space="preserve">Добыча полезных ископаемых: Как изменился объем производства, подрядных работ, товарооборота, услуг? 
баланс ответов </t>
  </si>
  <si>
    <t xml:space="preserve">Добыча полезных ископаемых: Как изменится в ближайшие три месяца объем производства, подрядных работ, товарооборота, услуг?
баланс ответов </t>
  </si>
  <si>
    <t xml:space="preserve">Добыча полезных ископаемых: Как изменился спрос на продукцию, товары, услуги?
баланс ответов </t>
  </si>
  <si>
    <t xml:space="preserve">Добыча полезных ископаемых: Как изменится в ближайшие три месяца спрос на продукцию, товары, услуги?
баланс ответов </t>
  </si>
  <si>
    <t xml:space="preserve">Добыча полезных ископаемых: Ценовые ожидания предприятий на следующие 3 месяца, 
баланс ответов 
</t>
  </si>
  <si>
    <t>Добыча полезных ископаемых: Как изменились цены на готовую продукцию, работы/услуги, отпускные цены, тарифы на услуги?
баланс ответов</t>
  </si>
  <si>
    <t>Добыча полезных ископаемых: Как изменились издержки производства, обращения?
баланс ответов</t>
  </si>
  <si>
    <t>Добыча полезных ископаемых: Как изменились условия кредитования? 
баланс ответов</t>
  </si>
  <si>
    <t>IBC mining credit</t>
  </si>
  <si>
    <t>IBC mining</t>
  </si>
  <si>
    <t>IBC mining fact</t>
  </si>
  <si>
    <t>IBC mining 3m</t>
  </si>
  <si>
    <t>IBC mining output</t>
  </si>
  <si>
    <t>IBC mining output 3m</t>
  </si>
  <si>
    <t>IBC mining demand</t>
  </si>
  <si>
    <t>IBC mining demand 3m</t>
  </si>
  <si>
    <t>IBC mining price</t>
  </si>
  <si>
    <t>IBC mining price 3m</t>
  </si>
  <si>
    <t>IBC mining costs</t>
  </si>
  <si>
    <t>IBC mnf output</t>
  </si>
  <si>
    <t>IBC mnf output 3m</t>
  </si>
  <si>
    <t>IBC mnf demand</t>
  </si>
  <si>
    <t>IBC mnf demand 3m</t>
  </si>
  <si>
    <t>IBC mnf price</t>
  </si>
  <si>
    <t>IBC mnf price 3m</t>
  </si>
  <si>
    <t>IBC mnf costs</t>
  </si>
  <si>
    <t>IBC mnf credit</t>
  </si>
  <si>
    <t xml:space="preserve">Обрабатывающие производства: Как изменился объем производства, подрядных работ, товарооборота, услуг? 
баланс ответов </t>
  </si>
  <si>
    <t xml:space="preserve">Обрабатывающие производства: Как изменится в ближайшие три месяца объем производства, подрядных работ, товарооборота, услуг?
баланс ответов </t>
  </si>
  <si>
    <t xml:space="preserve">Обрабатывающие производства: Как изменился спрос на продукцию, товары, услуги?
баланс ответов </t>
  </si>
  <si>
    <t xml:space="preserve">Обрабатывающие производства: Как изменится в ближайшие три месяца спрос на продукцию, товары, услуги?
баланс ответов </t>
  </si>
  <si>
    <t xml:space="preserve">Обрабатывающие производства: Ценовые ожидания предприятий на следующие 3 месяца, 
баланс ответов 
</t>
  </si>
  <si>
    <t>Обрабатывающие производства: Как изменились цены на готовую продукцию, работы/услуги, отпускные цены, тарифы на услуги?
баланс ответов</t>
  </si>
  <si>
    <t>Обрабатывающие производства: Как изменились издержки производства, обращения?
баланс ответов</t>
  </si>
  <si>
    <t>Обрабатывающие производства: Как изменились условия кредитования? 
баланс ответов</t>
  </si>
  <si>
    <t>IBC mnf</t>
  </si>
  <si>
    <t>IBC mnf fact</t>
  </si>
  <si>
    <t>IBC mnf 3m</t>
  </si>
  <si>
    <t>Обрабатывающие производства: Индикатор бизнес-климата Банка России</t>
  </si>
  <si>
    <t>Обрабатывающие производства: Индикатор бизнес-климата Банка России (факт)</t>
  </si>
  <si>
    <t>Обрабатывающие производства: Индикатор бизнес-климата Банка России (ожид)</t>
  </si>
  <si>
    <t>Строительство: Индикатор бизнес-климата Банка России</t>
  </si>
  <si>
    <t>Строительство: Индикатор бизнес-климата Банка России (факт)</t>
  </si>
  <si>
    <t>Строительство: Индикатор бизнес-климата Банка России (ожид)</t>
  </si>
  <si>
    <t xml:space="preserve">Строительство: Как изменился объем производства, подрядных работ, товарооборота, услуг? 
баланс ответов </t>
  </si>
  <si>
    <t xml:space="preserve">Строительство: Как изменится в ближайшие три месяца объем производства, подрядных работ, товарооборота, услуг?
баланс ответов </t>
  </si>
  <si>
    <t xml:space="preserve">Строительство: Как изменился спрос на продукцию, товары, услуги?
баланс ответов </t>
  </si>
  <si>
    <t xml:space="preserve">Строительство: Как изменится в ближайшие три месяца спрос на продукцию, товары, услуги?
баланс ответов </t>
  </si>
  <si>
    <t xml:space="preserve">Строительство: Ценовые ожидания предприятий на следующие 3 месяца, 
баланс ответов 
</t>
  </si>
  <si>
    <t>Строительство: Как изменились цены на готовую продукцию, работы/услуги, отпускные цены, тарифы на услуги?
баланс ответов</t>
  </si>
  <si>
    <t>Строительство: Как изменились издержки производства, обращения?
баланс ответов</t>
  </si>
  <si>
    <t>Строительство: Как изменились условия кредитования? 
баланс ответов</t>
  </si>
  <si>
    <t>IBC constr</t>
  </si>
  <si>
    <t>IBC constr fact</t>
  </si>
  <si>
    <t>IBC constr 3m</t>
  </si>
  <si>
    <t>IBC constr output</t>
  </si>
  <si>
    <t>IBC constr output 3m</t>
  </si>
  <si>
    <t>IBC constr demand</t>
  </si>
  <si>
    <t>IBC constr demand 3m</t>
  </si>
  <si>
    <t>IBC constr price</t>
  </si>
  <si>
    <t>IBC constr price 3m</t>
  </si>
  <si>
    <t>IBC constr costs</t>
  </si>
  <si>
    <t>IBC constr credit</t>
  </si>
  <si>
    <t>Торговля: Индикатор бизнес-климата Банка России (ожид)</t>
  </si>
  <si>
    <t xml:space="preserve">Торговля: Как изменился объем производства, подрядных работ, товарооборота, услуг? 
баланс ответов </t>
  </si>
  <si>
    <t xml:space="preserve">Торговля: Как изменится в ближайшие три месяца объем производства, подрядных работ, товарооборота, услуг?
баланс ответов </t>
  </si>
  <si>
    <t xml:space="preserve">Торговля: Как изменился спрос на продукцию, товары, услуги?
баланс ответов </t>
  </si>
  <si>
    <t xml:space="preserve">Торговля: Как изменится в ближайшие три месяца спрос на продукцию, товары, услуги?
баланс ответов </t>
  </si>
  <si>
    <t xml:space="preserve">Торговля: Ценовые ожидания предприятий на следующие 3 месяца, 
баланс ответов 
</t>
  </si>
  <si>
    <t>Торговля: Как изменились цены на готовую продукцию, работы/услуги, отпускные цены, тарифы на услуги?
баланс ответов</t>
  </si>
  <si>
    <t>Торговля: Как изменились издержки производства, обращения?
баланс ответов</t>
  </si>
  <si>
    <t>Торговля: Как изменились условия кредитования? 
баланс ответов</t>
  </si>
  <si>
    <t>IBC trade 3m</t>
  </si>
  <si>
    <t>IBC trade output</t>
  </si>
  <si>
    <t>IBC trade output 3m</t>
  </si>
  <si>
    <t>IBC trade demand</t>
  </si>
  <si>
    <t>IBC trade demand 3m</t>
  </si>
  <si>
    <t>IBC trade price</t>
  </si>
  <si>
    <t>IBC trade price 3m</t>
  </si>
  <si>
    <t>IBC trade costs</t>
  </si>
  <si>
    <t>IBC trade credit</t>
  </si>
  <si>
    <t>Торговля: Индикатор бизнес-климата Банка России</t>
  </si>
  <si>
    <t>Торговля: Индикатор бизнес-климата Банка России (факт)</t>
  </si>
  <si>
    <t>IBC trade</t>
  </si>
  <si>
    <t>IBC trade fact</t>
  </si>
  <si>
    <t>Транспортировка и хранение: Индикатор бизнес-климата Банка России</t>
  </si>
  <si>
    <t>Транспортировка и хранение: Индикатор бизнес-климата Банка России (факт)</t>
  </si>
  <si>
    <t>Транспортировка и хранение: Индикатор бизнес-климата Банка России (ожид)</t>
  </si>
  <si>
    <t xml:space="preserve">Транспортировка и хранение: Как изменился объем производства, подрядных работ, товарооборота, услуг? 
баланс ответов </t>
  </si>
  <si>
    <t xml:space="preserve">Транспортировка и хранение: Как изменится в ближайшие три месяца объем производства, подрядных работ, товарооборота, услуг?
баланс ответов </t>
  </si>
  <si>
    <t xml:space="preserve">Транспортировка и хранение: Как изменился спрос на продукцию, товары, услуги?
баланс ответов </t>
  </si>
  <si>
    <t xml:space="preserve">Транспортировка и хранение: Как изменится в ближайшие три месяца спрос на продукцию, товары, услуги?
баланс ответов </t>
  </si>
  <si>
    <t xml:space="preserve">Транспортировка и хранение: Ценовые ожидания предприятий на следующие 3 месяца, 
баланс ответов 
</t>
  </si>
  <si>
    <t>Транспортировка и хранение: Как изменились цены на готовую продукцию, работы/услуги, отпускные цены, тарифы на услуги?
баланс ответов</t>
  </si>
  <si>
    <t>Транспортировка и хранение: Как изменились издержки производства, обращения?
баланс ответов</t>
  </si>
  <si>
    <t>Транспортировка и хранение: Как изменились условия кредитования? 
баланс ответов</t>
  </si>
  <si>
    <t>IBC transp</t>
  </si>
  <si>
    <t>IBC transp fact</t>
  </si>
  <si>
    <t>IBC transp 3m</t>
  </si>
  <si>
    <t>IBC transp output</t>
  </si>
  <si>
    <t>IBC transp output 3m</t>
  </si>
  <si>
    <t>IBC transp demand</t>
  </si>
  <si>
    <t>IBC transp demand 3m</t>
  </si>
  <si>
    <t>IBC transp price</t>
  </si>
  <si>
    <t>IBC transp price 3m</t>
  </si>
  <si>
    <t>IBC transp costs</t>
  </si>
  <si>
    <t>IBC transp credit</t>
  </si>
  <si>
    <t>Услуги: Индикатор бизнес-климата Банка России</t>
  </si>
  <si>
    <t>Услуги: Индикатор бизнес-климата Банка России (факт)</t>
  </si>
  <si>
    <t>Услуги: Индикатор бизнес-климата Банка России (ожид)</t>
  </si>
  <si>
    <t xml:space="preserve">Услуги: Как изменился объем производства, подрядных работ, товарооборота, услуг? 
баланс ответов </t>
  </si>
  <si>
    <t xml:space="preserve">Услуги: Как изменится в ближайшие три месяца объем производства, подрядных работ, товарооборота, услуг?
баланс ответов </t>
  </si>
  <si>
    <t xml:space="preserve">Услуги: Как изменился спрос на продукцию, товары, услуги?
баланс ответов </t>
  </si>
  <si>
    <t xml:space="preserve">Услуги: Как изменится в ближайшие три месяца спрос на продукцию, товары, услуги?
баланс ответов </t>
  </si>
  <si>
    <t xml:space="preserve">Услуги: Ценовые ожидания предприятий на следующие 3 месяца, 
баланс ответов 
</t>
  </si>
  <si>
    <t>Услуги: Как изменились цены на готовую продукцию, работы/услуги, отпускные цены, тарифы на услуги?
баланс ответов</t>
  </si>
  <si>
    <t>Услуги: Как изменились издержки производства, обращения?
баланс ответов</t>
  </si>
  <si>
    <t>Услуги: Как изменились условия кредитования? 
баланс ответов</t>
  </si>
  <si>
    <t>IBC serv</t>
  </si>
  <si>
    <t>IBC serv fact</t>
  </si>
  <si>
    <t>IBC serv 3m</t>
  </si>
  <si>
    <t>IBC serv output</t>
  </si>
  <si>
    <t>IBC serv output 3m</t>
  </si>
  <si>
    <t>IBC serv demand</t>
  </si>
  <si>
    <t>IBC serv demand 3m</t>
  </si>
  <si>
    <t>IBC serv price</t>
  </si>
  <si>
    <t>IBC serv price 3m</t>
  </si>
  <si>
    <t>IBC serv costs</t>
  </si>
  <si>
    <t>IBC serv credit</t>
  </si>
  <si>
    <t>https://dcenter.hse.ru/soi</t>
  </si>
  <si>
    <t>https://rspp.ru/activity/analytics/</t>
  </si>
  <si>
    <t>IBC ip</t>
  </si>
  <si>
    <t>IBC ip fact</t>
  </si>
  <si>
    <t>IBC ip 3m</t>
  </si>
  <si>
    <t>IBC ip output</t>
  </si>
  <si>
    <t>IBC ip output 3m</t>
  </si>
  <si>
    <t>IBC ip demand</t>
  </si>
  <si>
    <t>IBC ip demand 3m</t>
  </si>
  <si>
    <t>IBC ip price</t>
  </si>
  <si>
    <t>IBC ip price 3m</t>
  </si>
  <si>
    <t>IBC ip costs</t>
  </si>
  <si>
    <t>IBC ip credit</t>
  </si>
  <si>
    <t>https://dcenter.hse.ru/iipp</t>
  </si>
  <si>
    <t>ПП: Добыча полезных ископаемых</t>
  </si>
  <si>
    <t>ПП: Уголь</t>
  </si>
  <si>
    <t>ПП: Кокс и нефтепродукты</t>
  </si>
  <si>
    <t>ПП: Химические вещества</t>
  </si>
  <si>
    <t>ip_coal</t>
  </si>
  <si>
    <t>ip_oil_products</t>
  </si>
  <si>
    <t>ip_chemicals</t>
  </si>
  <si>
    <t>ip_metals</t>
  </si>
  <si>
    <t>ПП: Пищевые продукты</t>
  </si>
  <si>
    <t>ПП: Металлургическое производство</t>
  </si>
  <si>
    <t>ПП: Обработка</t>
  </si>
  <si>
    <t>ПП: ЭГиВ</t>
  </si>
  <si>
    <t>ПП: Автотранспорт</t>
  </si>
  <si>
    <t>rail</t>
  </si>
  <si>
    <t>https://company.rzd.ru/ru/9397</t>
  </si>
  <si>
    <t>cargo_rail</t>
  </si>
  <si>
    <t>cargo_auto</t>
  </si>
  <si>
    <t>cargo_sea</t>
  </si>
  <si>
    <t>cargo_pipe</t>
  </si>
  <si>
    <t>Грузооборот по видам транспорта: Железнодорожного</t>
  </si>
  <si>
    <t>Грузооборот по видам транспорта: Автомобильного</t>
  </si>
  <si>
    <t>Грузооборот по видам транспорта: Морского</t>
  </si>
  <si>
    <t>Грузооборот по видам транспорта: Трубопроводного</t>
  </si>
  <si>
    <t>https://www.fedstat.ru/indicator/57813</t>
  </si>
  <si>
    <t>Объем работ по виду деятельности «Строительство», включая работы, выполненные хозспособом, в сопоставимых ценах, к предыдущему периоду</t>
  </si>
  <si>
    <t>constr_vol</t>
  </si>
  <si>
    <t>constr_prices</t>
  </si>
  <si>
    <t>https://www.fedstat.ru/indicator/57795</t>
  </si>
  <si>
    <t>retail_prod</t>
  </si>
  <si>
    <t>retail_neprod</t>
  </si>
  <si>
    <t>obschepit</t>
  </si>
  <si>
    <t>https://rosstat.gov.ru/statistics/roznichnayatorgovlya</t>
  </si>
  <si>
    <t>https://www.fedstat.ru/indicator/57788</t>
  </si>
  <si>
    <t>https://rosstat.gov.ru/folder/13397</t>
  </si>
  <si>
    <t>https://rosstat.gov.ru/labour_force</t>
  </si>
  <si>
    <t>Численность рабочей силы в возрасте 15–72 лет</t>
  </si>
  <si>
    <t>nwage</t>
  </si>
  <si>
    <t>https://rosstat.gov.ru/labour_costs</t>
  </si>
  <si>
    <t>Среднемесячная номинальная начисленная зарплата</t>
  </si>
  <si>
    <t>https://abreview.ru/stat/aeb/</t>
  </si>
  <si>
    <t>https://cbr.ru/hd_base/mkr/mkr_monthes/?UniDbQuery.Posted=True&amp;UniDbQuery.From=01.2011&amp;UniDbQuery.To=12.2023&amp;UniDbQuery.st=SF&amp;UniDbQuery.Currency=-1&amp;UniDbQuery.sk=Dd1_</t>
  </si>
  <si>
    <t>moex</t>
  </si>
  <si>
    <t>rtc</t>
  </si>
  <si>
    <t>https://www.moex.com/ru/index/IMOEX/archive?from=2011-01-01&amp;till=2024-01-01&amp;sort=TRADEDATE&amp;order=desc</t>
  </si>
  <si>
    <t>https://www.moex.com/ru/index/RTSI/archive?from=2011-01-01&amp;till=2024-01-01&amp;sort=TRADEDATE&amp;order=desc</t>
  </si>
  <si>
    <t>https://fred.stlouisfed.org/series/RBRUBIS</t>
  </si>
  <si>
    <t>Реальный эффективный обменный курс</t>
  </si>
  <si>
    <t>https://www.moex.com/ru/index/RVI/archive?from=2022-02-01&amp;till=2024-02-01&amp;sort=TRADEDATE&amp;order=asc</t>
  </si>
  <si>
    <t>https://cbr.ru/statistics/macro_itm/dkfs/#a_128613file</t>
  </si>
  <si>
    <t>Индекс ОФЗ до 1 года</t>
  </si>
  <si>
    <t>ofz1</t>
  </si>
  <si>
    <t>https://www.moex.com/ru/index/RUGBITR1Y/archive?from=2011-01-01&amp;till=2024-02-01&amp;sort=TRADEDATE&amp;order=asc</t>
  </si>
  <si>
    <t xml:space="preserve">Индекс ОФЗ от 1 до 3 лет </t>
  </si>
  <si>
    <t>ofz3</t>
  </si>
  <si>
    <t>https://www.moex.com/ru/index/RUGBITR3Y/archive?from=2011-01-01&amp;till=2024-02-01&amp;sort=TRADEDATE&amp;order=desc</t>
  </si>
  <si>
    <t xml:space="preserve">Индекс ОФЗ от 3 до 5 лет </t>
  </si>
  <si>
    <t>https://www.moex.com/ru/index/RUGBITR5Y/archive?from=2011-01-01&amp;till=2024-02-01&amp;sort=TRADEDATE&amp;order=desc</t>
  </si>
  <si>
    <t>https://www.moex.com/ru/index/RUGBITR10Y/archive?from=2011-01-01&amp;till=2024-02-01&amp;sort=TRADEDATE&amp;order=asc</t>
  </si>
  <si>
    <t xml:space="preserve">Индекс ОФЗ от 5 до 10 лет </t>
  </si>
  <si>
    <t>Ставка по депозитам физических лиц в рублях: На срок до 1 года, включая «до востребования»</t>
  </si>
  <si>
    <t>dep_hh_rate</t>
  </si>
  <si>
    <t>dep_nfo_rate</t>
  </si>
  <si>
    <t>cred_hh_rate</t>
  </si>
  <si>
    <t>cred_nfo_rate</t>
  </si>
  <si>
    <t>Ставка по кредитам физическим лицам в рублях: На срок до 1 года, включая «до востребования»</t>
  </si>
  <si>
    <t>https://cbr.ru/statistics/bank_sector/int_rat/</t>
  </si>
  <si>
    <t>https://cbr.ru/dkp/mp/</t>
  </si>
  <si>
    <t>https://fred.stlouisfed.org/series/DGS2#0</t>
  </si>
  <si>
    <t>https://fred.stlouisfed.org/series/GS10#0</t>
  </si>
  <si>
    <t>ISM PMI Manufacturing</t>
  </si>
  <si>
    <t>https://www.investing.com/economic-calendar/ism-manufacturing-pmi-173</t>
  </si>
  <si>
    <t>https://www.investing.com/economic-calendar/ism-non-manufacturing-pmi-176</t>
  </si>
  <si>
    <t>ISM PMI Non-Manufacturing</t>
  </si>
  <si>
    <t>ism_serv</t>
  </si>
  <si>
    <t>ism_man</t>
  </si>
  <si>
    <t>https://fred.stlouisfed.org/series/CPIAUCSL</t>
  </si>
  <si>
    <t>https://ec.europa.eu/eurostat/databrowser/view/PRC_HICP_MANR__custom_9671221/default/table?lang=en</t>
  </si>
  <si>
    <t>Инфляция в Еврозоне (HICP)</t>
  </si>
  <si>
    <t>https://cbr.ru/statistics/ddkp/aipd/</t>
  </si>
  <si>
    <t/>
  </si>
  <si>
    <t>Инфляция: все товары и услуги: В % к предыдущему месяцу</t>
  </si>
  <si>
    <t>cpi_prod</t>
  </si>
  <si>
    <t>cpi_neprod</t>
  </si>
  <si>
    <t>cpi_serv</t>
  </si>
  <si>
    <t>https://www.investing.com/economic-calendar/russian-ppi-972</t>
  </si>
  <si>
    <t>https://www.fxempire.com/commodities/brent-crude-oil/history</t>
  </si>
  <si>
    <t>https://www.fxempire.com/commodities/natural-gas/history</t>
  </si>
  <si>
    <t>https://www.fxempire.com/commodities/gold/history</t>
  </si>
  <si>
    <t>https://ru.investing.com/commodities/crude-oil-urals-spot-futures-historical-data</t>
  </si>
  <si>
    <t>urals</t>
  </si>
  <si>
    <t>Цены на нефть Brent, USD</t>
  </si>
  <si>
    <t>Цены на нефть Urals, USD</t>
  </si>
  <si>
    <t>Цены на алюминий, USD</t>
  </si>
  <si>
    <t>Цены на золото, USD</t>
  </si>
  <si>
    <t>Цены на газ, USD</t>
  </si>
  <si>
    <t>https://www.investing.com/commodities/aluminum-historical-data</t>
  </si>
  <si>
    <t>aluminium</t>
  </si>
  <si>
    <t>GVA_A</t>
  </si>
  <si>
    <t>Сезонно-сглаженный ВВП в ценах 2021 года</t>
  </si>
  <si>
    <t>Сезонно-сглаженный ВДС: Добыча  в ценах 2021 года</t>
  </si>
  <si>
    <t>Сезонно-сглаженный ВДС: Обработка в ценах 2021 года</t>
  </si>
  <si>
    <t>Сезонно-сглаженный ВДС: ЭГиВ в ценах 2021 года</t>
  </si>
  <si>
    <t>Сезонно-сглаженный ВДС: Строительство в ценах 2021 года</t>
  </si>
  <si>
    <t>Сезонно-сглаженный ВДС: Торговля в ценах 2021 года</t>
  </si>
  <si>
    <t>Сезонно-сглаженный ВДС: Транспортировка в ценах 2021 года</t>
  </si>
  <si>
    <t>Сезонно-сглаженный ВДС: Финансы в ценах 2021 года</t>
  </si>
  <si>
    <t>Сезонно-сглаженный ВДС: Недвижимость в ценах 2021 года</t>
  </si>
  <si>
    <t>Сезонно-сглаженный ВДС: Прочие (ВВП- (2-10)-(12)) в ценах 2021 года</t>
  </si>
  <si>
    <t>Сезонно-сглаженный Чистые налоги в ценах 2021 года</t>
  </si>
  <si>
    <t>agri</t>
  </si>
  <si>
    <t>mining</t>
  </si>
  <si>
    <t>manufacturing</t>
  </si>
  <si>
    <t>egpiv</t>
  </si>
  <si>
    <t>construction</t>
  </si>
  <si>
    <t>trade</t>
  </si>
  <si>
    <t>transport</t>
  </si>
  <si>
    <t>finance</t>
  </si>
  <si>
    <t>real_estate</t>
  </si>
  <si>
    <t>others</t>
  </si>
  <si>
    <t>taxes</t>
  </si>
  <si>
    <t>ВДС: Сельское хозяйство в ценах 2021 года</t>
  </si>
  <si>
    <t>Сезонно-сглаженный ВДС: Сельское хозяйство в ценах 2021 года</t>
  </si>
  <si>
    <t>Остаток</t>
  </si>
  <si>
    <t>agri_sa</t>
  </si>
  <si>
    <t>finance_sa</t>
  </si>
  <si>
    <t>Оборот розничной торговли: Пищевые продукты, напитки, табак</t>
  </si>
  <si>
    <t>Оборот розничной торговли: Непродовольственные товары</t>
  </si>
  <si>
    <t>Объем платных услуг населению</t>
  </si>
  <si>
    <t>Оборот общественного питания</t>
  </si>
  <si>
    <t>https://www.fedstat.ru/indicator/30990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</si>
</sst>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₽_-;\-* #,##0.00\ _₽_-;_-* &quot;-&quot;??\ _₽_-;_-@_-"/>
    <numFmt numFmtId="164" formatCode="#,##0.0"/>
    <numFmt numFmtId="165" formatCode="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Arial"/>
      <family val="2"/>
      <charset val="204"/>
    </font>
    <font>
      <sz val="11"/>
      <color theme="0" tint="-0.499984740745262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Calibri"/>
      <family val="2"/>
      <charset val="204"/>
    </font>
    <font>
      <sz val="11"/>
      <color rgb="FFFF0000"/>
      <name val="Arial"/>
      <family val="2"/>
      <charset val="204"/>
    </font>
    <font>
      <sz val="6.15"/>
      <name val="Arial"/>
      <family val="2"/>
    </font>
    <font>
      <u/>
      <sz val="10"/>
      <color indexed="12"/>
      <name val="Arial Cyr"/>
      <charset val="204"/>
    </font>
    <font>
      <sz val="10"/>
      <name val="Arial Cyr"/>
      <charset val="204"/>
    </font>
    <font>
      <sz val="12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0"/>
      <name val="Times New Roman"/>
      <family val="1"/>
      <charset val="204"/>
    </font>
    <font>
      <u/>
      <sz val="12"/>
      <color theme="1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/>
      <diagonal/>
    </border>
  </borders>
  <cellStyleXfs count="28">
    <xf numFmtId="0" fontId="0" fillId="0" borderId="0"/>
    <xf numFmtId="0" fontId="5" fillId="0" borderId="0" applyNumberFormat="0" applyFill="0" applyBorder="0" applyAlignment="0" applyProtection="0"/>
    <xf numFmtId="0" fontId="13" fillId="0" borderId="0"/>
    <xf numFmtId="0" fontId="13" fillId="0" borderId="0"/>
    <xf numFmtId="0" fontId="11" fillId="0" borderId="0"/>
    <xf numFmtId="0" fontId="15" fillId="0" borderId="2" applyNumberFormat="0" applyFill="0" applyProtection="0">
      <alignment horizontal="left" vertical="top" wrapText="1"/>
    </xf>
    <xf numFmtId="0" fontId="19" fillId="0" borderId="0"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0" fillId="0" borderId="0"/>
    <xf numFmtId="0" fontId="3" fillId="0" borderId="0"/>
    <xf numFmtId="0" fontId="3" fillId="0" borderId="0"/>
    <xf numFmtId="0" fontId="22" fillId="0" borderId="0"/>
    <xf numFmtId="0" fontId="1" fillId="0" borderId="0"/>
    <xf numFmtId="0" fontId="2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0" borderId="0"/>
    <xf numFmtId="0" fontId="5" fillId="0" borderId="0" applyNumberFormat="0" applyFill="0" applyBorder="0" applyAlignment="0" applyProtection="0"/>
    <xf numFmtId="0" fontId="22" fillId="0" borderId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6" fillId="2" borderId="0" xfId="0" applyFont="1" applyFill="1"/>
    <xf numFmtId="0" fontId="7" fillId="2" borderId="0" xfId="0" applyFont="1" applyFill="1"/>
    <xf numFmtId="0" fontId="7" fillId="0" borderId="0" xfId="0" applyFont="1"/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5" fillId="0" borderId="0" xfId="1"/>
    <xf numFmtId="0" fontId="10" fillId="5" borderId="0" xfId="0" applyFont="1" applyFill="1"/>
    <xf numFmtId="0" fontId="11" fillId="0" borderId="0" xfId="0" applyFont="1" applyAlignment="1">
      <alignment horizontal="center" vertical="center" wrapText="1"/>
    </xf>
    <xf numFmtId="0" fontId="12" fillId="6" borderId="0" xfId="0" applyFont="1" applyFill="1"/>
    <xf numFmtId="4" fontId="12" fillId="0" borderId="0" xfId="0" applyNumberFormat="1" applyFont="1"/>
    <xf numFmtId="1" fontId="12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1" fontId="12" fillId="3" borderId="0" xfId="0" applyNumberFormat="1" applyFont="1" applyFill="1"/>
    <xf numFmtId="0" fontId="12" fillId="0" borderId="0" xfId="0" applyFont="1"/>
    <xf numFmtId="0" fontId="14" fillId="6" borderId="0" xfId="0" applyFont="1" applyFill="1"/>
    <xf numFmtId="4" fontId="9" fillId="0" borderId="0" xfId="0" applyNumberFormat="1" applyFont="1"/>
    <xf numFmtId="1" fontId="14" fillId="3" borderId="0" xfId="0" applyNumberFormat="1" applyFont="1" applyFill="1"/>
    <xf numFmtId="4" fontId="14" fillId="0" borderId="0" xfId="0" applyNumberFormat="1" applyFont="1"/>
    <xf numFmtId="0" fontId="14" fillId="5" borderId="0" xfId="0" applyFont="1" applyFill="1"/>
    <xf numFmtId="164" fontId="0" fillId="0" borderId="0" xfId="0" applyNumberFormat="1"/>
    <xf numFmtId="164" fontId="18" fillId="0" borderId="3" xfId="9" applyNumberFormat="1" applyFont="1" applyBorder="1" applyAlignment="1">
      <alignment horizontal="center" vertical="center"/>
    </xf>
    <xf numFmtId="164" fontId="21" fillId="0" borderId="3" xfId="14" applyNumberFormat="1" applyFont="1" applyBorder="1" applyAlignment="1">
      <alignment horizontal="center" vertical="center"/>
    </xf>
    <xf numFmtId="164" fontId="18" fillId="0" borderId="3" xfId="0" applyNumberFormat="1" applyFont="1" applyBorder="1" applyAlignment="1">
      <alignment horizontal="center" vertical="center"/>
    </xf>
    <xf numFmtId="0" fontId="9" fillId="0" borderId="0" xfId="0" applyFont="1"/>
    <xf numFmtId="0" fontId="14" fillId="0" borderId="0" xfId="0" applyFont="1"/>
    <xf numFmtId="0" fontId="12" fillId="0" borderId="0" xfId="0" applyFont="1" applyAlignment="1">
      <alignment horizontal="center" vertical="center"/>
    </xf>
    <xf numFmtId="14" fontId="12" fillId="0" borderId="0" xfId="0" applyNumberFormat="1" applyFont="1"/>
    <xf numFmtId="165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165" fontId="22" fillId="0" borderId="0" xfId="17" applyNumberFormat="1"/>
    <xf numFmtId="165" fontId="12" fillId="0" borderId="0" xfId="17" applyNumberFormat="1" applyFont="1" applyAlignment="1">
      <alignment horizontal="center" vertical="center"/>
    </xf>
    <xf numFmtId="0" fontId="7" fillId="7" borderId="0" xfId="0" applyFont="1" applyFill="1"/>
    <xf numFmtId="0" fontId="7" fillId="7" borderId="0" xfId="0" applyFont="1" applyFill="1" applyAlignment="1">
      <alignment wrapText="1"/>
    </xf>
    <xf numFmtId="0" fontId="7" fillId="4" borderId="0" xfId="0" applyFont="1" applyFill="1"/>
    <xf numFmtId="1" fontId="9" fillId="0" borderId="0" xfId="0" applyNumberFormat="1" applyFont="1" applyAlignment="1">
      <alignment horizontal="center" vertical="center"/>
    </xf>
    <xf numFmtId="0" fontId="2" fillId="0" borderId="0" xfId="0" applyFont="1"/>
    <xf numFmtId="0" fontId="1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1" fontId="9" fillId="3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2" fontId="13" fillId="0" borderId="0" xfId="2" applyNumberFormat="1"/>
    <xf numFmtId="2" fontId="12" fillId="0" borderId="0" xfId="0" applyNumberFormat="1" applyFont="1" applyAlignment="1">
      <alignment horizontal="center" vertical="center"/>
    </xf>
    <xf numFmtId="0" fontId="8" fillId="7" borderId="0" xfId="0" applyFont="1" applyFill="1"/>
    <xf numFmtId="0" fontId="12" fillId="0" borderId="0" xfId="0" applyFont="1" applyAlignment="1">
      <alignment horizontal="center"/>
    </xf>
    <xf numFmtId="3" fontId="7" fillId="0" borderId="4" xfId="18" applyNumberFormat="1" applyFont="1" applyBorder="1"/>
    <xf numFmtId="3" fontId="0" fillId="0" borderId="0" xfId="0" applyNumberFormat="1"/>
    <xf numFmtId="1" fontId="12" fillId="0" borderId="0" xfId="0" applyNumberFormat="1" applyFont="1" applyAlignment="1">
      <alignment horizontal="center" vertical="center"/>
    </xf>
    <xf numFmtId="0" fontId="4" fillId="8" borderId="0" xfId="0" applyFont="1" applyFill="1"/>
    <xf numFmtId="0" fontId="0" fillId="8" borderId="0" xfId="0" applyFill="1"/>
    <xf numFmtId="14" fontId="12" fillId="0" borderId="8" xfId="0" applyNumberFormat="1" applyFont="1" applyBorder="1"/>
    <xf numFmtId="14" fontId="12" fillId="0" borderId="9" xfId="0" applyNumberFormat="1" applyFont="1" applyBorder="1"/>
    <xf numFmtId="14" fontId="9" fillId="0" borderId="9" xfId="0" applyNumberFormat="1" applyFont="1" applyBorder="1"/>
    <xf numFmtId="14" fontId="14" fillId="0" borderId="9" xfId="0" applyNumberFormat="1" applyFont="1" applyBorder="1"/>
    <xf numFmtId="0" fontId="12" fillId="3" borderId="7" xfId="0" applyFont="1" applyFill="1" applyBorder="1" applyAlignment="1">
      <alignment horizontal="center" vertical="center" wrapText="1"/>
    </xf>
    <xf numFmtId="1" fontId="12" fillId="3" borderId="7" xfId="0" applyNumberFormat="1" applyFont="1" applyFill="1" applyBorder="1"/>
    <xf numFmtId="1" fontId="14" fillId="3" borderId="7" xfId="0" applyNumberFormat="1" applyFont="1" applyFill="1" applyBorder="1"/>
    <xf numFmtId="1" fontId="9" fillId="0" borderId="5" xfId="0" applyNumberFormat="1" applyFont="1" applyBorder="1" applyAlignment="1">
      <alignment horizontal="center" vertical="center"/>
    </xf>
    <xf numFmtId="1" fontId="12" fillId="3" borderId="5" xfId="0" applyNumberFormat="1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" fontId="12" fillId="3" borderId="5" xfId="0" applyNumberFormat="1" applyFont="1" applyFill="1" applyBorder="1" applyAlignment="1">
      <alignment horizontal="center" vertical="center"/>
    </xf>
    <xf numFmtId="1" fontId="12" fillId="3" borderId="6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4" fontId="12" fillId="0" borderId="5" xfId="0" applyNumberFormat="1" applyFont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6" fillId="2" borderId="0" xfId="1" applyFont="1" applyFill="1" applyAlignment="1">
      <alignment horizontal="left"/>
    </xf>
    <xf numFmtId="0" fontId="26" fillId="2" borderId="0" xfId="1" applyFont="1" applyFill="1"/>
    <xf numFmtId="0" fontId="26" fillId="0" borderId="0" xfId="1" applyFont="1"/>
    <xf numFmtId="1" fontId="8" fillId="2" borderId="0" xfId="0" applyNumberFormat="1" applyFont="1" applyFill="1" applyAlignment="1">
      <alignment horizontal="left"/>
    </xf>
    <xf numFmtId="1" fontId="26" fillId="2" borderId="0" xfId="1" applyNumberFormat="1" applyFont="1" applyFill="1" applyBorder="1" applyAlignment="1">
      <alignment horizontal="left"/>
    </xf>
    <xf numFmtId="0" fontId="26" fillId="7" borderId="0" xfId="1" applyFont="1" applyFill="1"/>
    <xf numFmtId="0" fontId="26" fillId="4" borderId="0" xfId="1" applyFont="1" applyFill="1"/>
    <xf numFmtId="20" fontId="12" fillId="0" borderId="0" xfId="0" applyNumberFormat="1" applyFont="1"/>
    <xf numFmtId="0" fontId="2" fillId="0" borderId="7" xfId="0" applyFont="1" applyBorder="1"/>
    <xf numFmtId="0" fontId="2" fillId="0" borderId="6" xfId="0" applyFont="1" applyBorder="1"/>
    <xf numFmtId="0" fontId="5" fillId="2" borderId="0" xfId="1" applyFill="1"/>
    <xf numFmtId="0" fontId="2" fillId="0" borderId="0" xfId="0" applyFont="1" applyAlignment="1">
      <alignment horizontal="center"/>
    </xf>
    <xf numFmtId="1" fontId="9" fillId="0" borderId="0" xfId="0" applyNumberFormat="1" applyFont="1" applyAlignment="1">
      <alignment horizontal="center" vertical="center"/>
    </xf>
    <xf numFmtId="1" fontId="12" fillId="3" borderId="11" xfId="0" applyNumberFormat="1" applyFont="1" applyFill="1" applyBorder="1" applyAlignment="1">
      <alignment horizontal="center" vertical="center"/>
    </xf>
    <xf numFmtId="1" fontId="12" fillId="3" borderId="1" xfId="0" applyNumberFormat="1" applyFont="1" applyFill="1" applyBorder="1" applyAlignment="1">
      <alignment horizontal="center" vertical="center"/>
    </xf>
    <xf numFmtId="1" fontId="12" fillId="3" borderId="1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</cellXfs>
  <cellStyles count="28">
    <cellStyle name="m49048872" xfId="5" xr:uid="{881990C8-9582-4726-A447-19213EA7699E}"/>
    <cellStyle name="Normal" xfId="6" xr:uid="{93994653-347B-42AE-B0CB-EEE0A2C2FF48}"/>
    <cellStyle name="Гиперссылка" xfId="1" builtinId="8"/>
    <cellStyle name="Гиперссылка 2" xfId="7" xr:uid="{A58CAB4D-42A2-47B3-9536-4B33747995EC}"/>
    <cellStyle name="Гиперссылка 2 2" xfId="23" xr:uid="{45F77FA0-D885-4C90-BEAD-733290E6BB8C}"/>
    <cellStyle name="Обычный" xfId="0" builtinId="0"/>
    <cellStyle name="Обычный 16" xfId="16" xr:uid="{4143DE81-DBCB-4BCE-A0B8-40C5C040B1D4}"/>
    <cellStyle name="Обычный 2" xfId="3" xr:uid="{6E650C20-8C29-4098-95D9-129155B81894}"/>
    <cellStyle name="Обычный 2 2" xfId="9" xr:uid="{605C723C-B446-44D8-AB5F-A4686CBD9DAC}"/>
    <cellStyle name="Обычный 2 3" xfId="8" xr:uid="{62E43DDA-1897-4B7D-B997-BA9FB4979598}"/>
    <cellStyle name="Обычный 2 4" xfId="24" xr:uid="{CEEF71DA-9BD4-415A-9836-8DFBD5D9E850}"/>
    <cellStyle name="Обычный 3" xfId="2" xr:uid="{4F6B1412-B9BE-47AA-BCF9-1A76ED0C0C58}"/>
    <cellStyle name="Обычный 3 2" xfId="10" xr:uid="{52C8E02F-71E1-40BF-84DB-8489AB05B7DC}"/>
    <cellStyle name="Обычный 3 3" xfId="19" xr:uid="{9FAEAAF6-382C-48CB-9B00-C4C5873E6ABB}"/>
    <cellStyle name="Обычный 4" xfId="4" xr:uid="{8CAF0A1C-F5C7-4E7E-8E8F-6C59434D4885}"/>
    <cellStyle name="Обычный 4 2" xfId="17" xr:uid="{87204AD1-F832-47A0-82A8-290801C84C6A}"/>
    <cellStyle name="Обычный 4 3" xfId="22" xr:uid="{C71B83EC-AEFB-46EC-8478-F791F4FAAE52}"/>
    <cellStyle name="Обычный 5" xfId="14" xr:uid="{AEE15F28-7FA5-4C3C-9D45-B1EBA9283E9B}"/>
    <cellStyle name="Обычный 6" xfId="15" xr:uid="{62CF9962-6B0C-47B8-92D9-8778A21785DA}"/>
    <cellStyle name="Обычный 7" xfId="18" xr:uid="{ECA07292-B2B0-4621-AF2D-7548AFE7DAB8}"/>
    <cellStyle name="Процентный 2" xfId="11" xr:uid="{AD464C91-153E-43D7-A6E9-87EB44EC5FCB}"/>
    <cellStyle name="Процентный 2 2" xfId="12" xr:uid="{C28499E9-74E7-4C3C-B683-40AB935CB06F}"/>
    <cellStyle name="Процентный 2 3" xfId="13" xr:uid="{D3A075A7-6B73-49F0-9D8D-8EBDBD6589B8}"/>
    <cellStyle name="Процентный 2 4" xfId="25" xr:uid="{E0113C89-52FB-4A02-B3EB-2705A69174B0}"/>
    <cellStyle name="Финансовый 2" xfId="26" xr:uid="{D01DF366-976F-4929-B11E-B1E800FE36BE}"/>
    <cellStyle name="Финансовый 3" xfId="20" xr:uid="{43CCDAA3-73D3-47C7-A64D-DC317DD711F0}"/>
    <cellStyle name="Финансовый 3 2" xfId="21" xr:uid="{50AFB8D1-149A-4436-BFF8-7AADB7DFEDE0}"/>
    <cellStyle name="Финансовый 4" xfId="27" xr:uid="{F9AFF668-C120-445D-9026-51C0E5F609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ex.com/ru/index/RUGBITR10Y/archive?from=2011-01-01&amp;till=2024-02-01&amp;sort=TRADEDATE&amp;order=asc" TargetMode="External"/><Relationship Id="rId13" Type="http://schemas.openxmlformats.org/officeDocument/2006/relationships/hyperlink" Target="https://rosstat.gov.ru/statistics/accounts" TargetMode="External"/><Relationship Id="rId18" Type="http://schemas.openxmlformats.org/officeDocument/2006/relationships/hyperlink" Target="https://www.fedstat.ru/indicator/30990" TargetMode="External"/><Relationship Id="rId3" Type="http://schemas.openxmlformats.org/officeDocument/2006/relationships/hyperlink" Target="https://macrovar.com/russia/composite-pmi/" TargetMode="External"/><Relationship Id="rId21" Type="http://schemas.openxmlformats.org/officeDocument/2006/relationships/hyperlink" Target="https://rosstat.gov.ru/statistics/roznichnayatorgovlya" TargetMode="External"/><Relationship Id="rId7" Type="http://schemas.openxmlformats.org/officeDocument/2006/relationships/hyperlink" Target="https://www.moex.com/ru/index/RUGBITR5Y/archive?from=2011-01-01&amp;till=2024-02-01&amp;sort=TRADEDATE&amp;order=desc" TargetMode="External"/><Relationship Id="rId12" Type="http://schemas.openxmlformats.org/officeDocument/2006/relationships/hyperlink" Target="https://ru.investing.com/commodities/crude-oil-urals-spot-futures-historical-data" TargetMode="External"/><Relationship Id="rId17" Type="http://schemas.openxmlformats.org/officeDocument/2006/relationships/hyperlink" Target="https://www.fedstat.ru/indicator/30990" TargetMode="External"/><Relationship Id="rId2" Type="http://schemas.openxmlformats.org/officeDocument/2006/relationships/hyperlink" Target="https://rosstat.gov.ru/statistics/accounts" TargetMode="External"/><Relationship Id="rId16" Type="http://schemas.openxmlformats.org/officeDocument/2006/relationships/hyperlink" Target="https://www.fedstat.ru/indicator/30990" TargetMode="External"/><Relationship Id="rId20" Type="http://schemas.openxmlformats.org/officeDocument/2006/relationships/hyperlink" Target="https://www.fedstat.ru/indicator/57795" TargetMode="External"/><Relationship Id="rId1" Type="http://schemas.openxmlformats.org/officeDocument/2006/relationships/hyperlink" Target="https://rosstat.gov.ru/statistics/accounts" TargetMode="External"/><Relationship Id="rId6" Type="http://schemas.openxmlformats.org/officeDocument/2006/relationships/hyperlink" Target="https://www.moex.com/ru/index/RUGBITR1Y/archive?from=2011-01-01&amp;till=2024-02-01&amp;sort=TRADEDATE&amp;order=asc" TargetMode="External"/><Relationship Id="rId11" Type="http://schemas.openxmlformats.org/officeDocument/2006/relationships/hyperlink" Target="https://www.investing.com/economic-calendar/russian-ppi-972" TargetMode="External"/><Relationship Id="rId5" Type="http://schemas.openxmlformats.org/officeDocument/2006/relationships/hyperlink" Target="https://www.moex.com/ru/index/RVI/archive?from=2022-02-01&amp;till=2024-02-01&amp;sort=TRADEDATE&amp;order=asc" TargetMode="External"/><Relationship Id="rId15" Type="http://schemas.openxmlformats.org/officeDocument/2006/relationships/hyperlink" Target="https://www.fedstat.ru/indicator/30990" TargetMode="External"/><Relationship Id="rId23" Type="http://schemas.openxmlformats.org/officeDocument/2006/relationships/hyperlink" Target="https://fred.stlouisfed.org/series/RBRUBIS" TargetMode="External"/><Relationship Id="rId10" Type="http://schemas.openxmlformats.org/officeDocument/2006/relationships/hyperlink" Target="https://cbr.ru/statistics/ddkp/aipd/" TargetMode="External"/><Relationship Id="rId19" Type="http://schemas.openxmlformats.org/officeDocument/2006/relationships/hyperlink" Target="https://www.fedstat.ru/indicator/57813" TargetMode="External"/><Relationship Id="rId4" Type="http://schemas.openxmlformats.org/officeDocument/2006/relationships/hyperlink" Target="https://macrovar.com/russia/manufacturing-pmi/" TargetMode="External"/><Relationship Id="rId9" Type="http://schemas.openxmlformats.org/officeDocument/2006/relationships/hyperlink" Target="https://cbr.ru/statistics/ddkp/aipd/" TargetMode="External"/><Relationship Id="rId14" Type="http://schemas.openxmlformats.org/officeDocument/2006/relationships/hyperlink" Target="https://rosstat.gov.ru/folder/13397" TargetMode="External"/><Relationship Id="rId22" Type="http://schemas.openxmlformats.org/officeDocument/2006/relationships/hyperlink" Target="https://cbr.ru/statistics/bank_sector/int_ra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cbr.ru/Content/Document/File/135603/mp_survey_dat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841DC-8A21-41C8-A0AB-C4B20D281B3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1"/>
  <sheetViews>
    <sheetView zoomScale="85" zoomScaleNormal="85" workbookViewId="0">
      <selection activeCell="E154" sqref="E154"/>
    </sheetView>
  </sheetViews>
  <sheetFormatPr defaultRowHeight="15.6" x14ac:dyDescent="0.3"/>
  <cols>
    <col min="1" max="1" width="8.6640625" customWidth="1"/>
    <col min="2" max="2" width="58.5546875" customWidth="1"/>
    <col min="3" max="3" width="23.33203125" style="3" customWidth="1"/>
    <col min="4" max="4" width="41.109375" style="3" customWidth="1"/>
    <col min="5" max="5" width="71.5546875" style="3" customWidth="1"/>
    <col min="6" max="6" width="3.6640625" style="53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52"/>
    </row>
    <row r="2" spans="1:6" x14ac:dyDescent="0.3">
      <c r="A2" s="2">
        <v>1</v>
      </c>
      <c r="B2" s="2" t="s">
        <v>93</v>
      </c>
      <c r="C2" s="74" t="s">
        <v>5</v>
      </c>
      <c r="D2" s="75" t="s">
        <v>125</v>
      </c>
      <c r="E2" s="71" t="s">
        <v>6</v>
      </c>
    </row>
    <row r="3" spans="1:6" x14ac:dyDescent="0.3">
      <c r="A3" s="2">
        <v>2</v>
      </c>
      <c r="B3" s="2" t="s">
        <v>445</v>
      </c>
      <c r="C3" s="74" t="s">
        <v>422</v>
      </c>
      <c r="D3" s="75" t="s">
        <v>125</v>
      </c>
      <c r="E3" s="71" t="s">
        <v>6</v>
      </c>
    </row>
    <row r="4" spans="1:6" x14ac:dyDescent="0.3">
      <c r="A4" s="2">
        <v>3</v>
      </c>
      <c r="B4" s="2" t="s">
        <v>94</v>
      </c>
      <c r="C4" s="74" t="s">
        <v>7</v>
      </c>
      <c r="D4" s="75" t="s">
        <v>125</v>
      </c>
      <c r="E4" s="71" t="s">
        <v>6</v>
      </c>
    </row>
    <row r="5" spans="1:6" x14ac:dyDescent="0.3">
      <c r="A5" s="2">
        <v>4</v>
      </c>
      <c r="B5" s="2" t="s">
        <v>95</v>
      </c>
      <c r="C5" s="74" t="s">
        <v>8</v>
      </c>
      <c r="D5" s="75" t="s">
        <v>125</v>
      </c>
      <c r="E5" s="71" t="s">
        <v>6</v>
      </c>
    </row>
    <row r="6" spans="1:6" x14ac:dyDescent="0.3">
      <c r="A6" s="2">
        <v>5</v>
      </c>
      <c r="B6" s="2" t="s">
        <v>96</v>
      </c>
      <c r="C6" s="74" t="s">
        <v>9</v>
      </c>
      <c r="D6" s="75" t="s">
        <v>125</v>
      </c>
      <c r="E6" s="71" t="s">
        <v>6</v>
      </c>
    </row>
    <row r="7" spans="1:6" x14ac:dyDescent="0.3">
      <c r="A7" s="2">
        <v>6</v>
      </c>
      <c r="B7" s="2" t="s">
        <v>97</v>
      </c>
      <c r="C7" s="74" t="s">
        <v>10</v>
      </c>
      <c r="D7" s="75" t="s">
        <v>125</v>
      </c>
      <c r="E7" s="71" t="s">
        <v>6</v>
      </c>
    </row>
    <row r="8" spans="1:6" x14ac:dyDescent="0.3">
      <c r="A8" s="2">
        <v>7</v>
      </c>
      <c r="B8" s="2" t="s">
        <v>98</v>
      </c>
      <c r="C8" s="74" t="s">
        <v>11</v>
      </c>
      <c r="D8" s="75" t="s">
        <v>125</v>
      </c>
      <c r="E8" s="71" t="s">
        <v>6</v>
      </c>
    </row>
    <row r="9" spans="1:6" x14ac:dyDescent="0.3">
      <c r="A9" s="2">
        <v>8</v>
      </c>
      <c r="B9" s="2" t="s">
        <v>99</v>
      </c>
      <c r="C9" s="74" t="s">
        <v>12</v>
      </c>
      <c r="D9" s="75" t="s">
        <v>125</v>
      </c>
      <c r="E9" s="71" t="s">
        <v>6</v>
      </c>
    </row>
    <row r="10" spans="1:6" x14ac:dyDescent="0.3">
      <c r="A10" s="2">
        <v>9</v>
      </c>
      <c r="B10" s="2" t="s">
        <v>100</v>
      </c>
      <c r="C10" s="74" t="s">
        <v>13</v>
      </c>
      <c r="D10" s="75" t="s">
        <v>125</v>
      </c>
      <c r="E10" s="71" t="s">
        <v>6</v>
      </c>
    </row>
    <row r="11" spans="1:6" x14ac:dyDescent="0.3">
      <c r="A11" s="2">
        <v>10</v>
      </c>
      <c r="B11" s="2" t="s">
        <v>101</v>
      </c>
      <c r="C11" s="74" t="s">
        <v>14</v>
      </c>
      <c r="D11" s="75" t="s">
        <v>125</v>
      </c>
      <c r="E11" s="71" t="s">
        <v>6</v>
      </c>
    </row>
    <row r="12" spans="1:6" x14ac:dyDescent="0.3">
      <c r="A12" s="2">
        <v>11</v>
      </c>
      <c r="B12" s="2" t="s">
        <v>124</v>
      </c>
      <c r="C12" s="74" t="s">
        <v>15</v>
      </c>
      <c r="D12" s="75" t="s">
        <v>125</v>
      </c>
      <c r="E12" s="71" t="s">
        <v>6</v>
      </c>
    </row>
    <row r="13" spans="1:6" x14ac:dyDescent="0.3">
      <c r="A13" s="2">
        <v>12</v>
      </c>
      <c r="B13" s="2" t="s">
        <v>102</v>
      </c>
      <c r="C13" s="74" t="s">
        <v>16</v>
      </c>
      <c r="D13" s="75" t="s">
        <v>125</v>
      </c>
      <c r="E13" s="71" t="s">
        <v>6</v>
      </c>
    </row>
    <row r="14" spans="1:6" x14ac:dyDescent="0.3">
      <c r="A14" s="2">
        <v>13</v>
      </c>
      <c r="B14" s="2" t="s">
        <v>423</v>
      </c>
      <c r="C14" s="74" t="s">
        <v>125</v>
      </c>
      <c r="D14" s="75" t="s">
        <v>125</v>
      </c>
      <c r="E14" s="2" t="s">
        <v>17</v>
      </c>
    </row>
    <row r="15" spans="1:6" x14ac:dyDescent="0.3">
      <c r="A15" s="2">
        <v>14</v>
      </c>
      <c r="B15" s="2" t="s">
        <v>446</v>
      </c>
      <c r="C15" s="74" t="s">
        <v>434</v>
      </c>
      <c r="D15" s="75" t="s">
        <v>125</v>
      </c>
      <c r="E15" s="2" t="s">
        <v>17</v>
      </c>
    </row>
    <row r="16" spans="1:6" x14ac:dyDescent="0.3">
      <c r="A16" s="2">
        <v>15</v>
      </c>
      <c r="B16" s="2" t="s">
        <v>424</v>
      </c>
      <c r="C16" s="74" t="s">
        <v>435</v>
      </c>
      <c r="D16" s="75" t="s">
        <v>125</v>
      </c>
      <c r="E16" s="2" t="s">
        <v>17</v>
      </c>
    </row>
    <row r="17" spans="1:5" x14ac:dyDescent="0.3">
      <c r="A17" s="2">
        <v>16</v>
      </c>
      <c r="B17" s="2" t="s">
        <v>425</v>
      </c>
      <c r="C17" s="74" t="s">
        <v>436</v>
      </c>
      <c r="D17" s="75" t="s">
        <v>125</v>
      </c>
      <c r="E17" s="2" t="s">
        <v>17</v>
      </c>
    </row>
    <row r="18" spans="1:5" x14ac:dyDescent="0.3">
      <c r="A18" s="2">
        <v>17</v>
      </c>
      <c r="B18" s="2" t="s">
        <v>426</v>
      </c>
      <c r="C18" s="74" t="s">
        <v>437</v>
      </c>
      <c r="D18" s="75" t="s">
        <v>125</v>
      </c>
      <c r="E18" s="2" t="s">
        <v>17</v>
      </c>
    </row>
    <row r="19" spans="1:5" x14ac:dyDescent="0.3">
      <c r="A19" s="2">
        <v>18</v>
      </c>
      <c r="B19" s="2" t="s">
        <v>427</v>
      </c>
      <c r="C19" s="74" t="s">
        <v>438</v>
      </c>
      <c r="D19" s="75" t="s">
        <v>125</v>
      </c>
      <c r="E19" s="2" t="s">
        <v>17</v>
      </c>
    </row>
    <row r="20" spans="1:5" x14ac:dyDescent="0.3">
      <c r="A20" s="2">
        <v>19</v>
      </c>
      <c r="B20" s="2" t="s">
        <v>428</v>
      </c>
      <c r="C20" s="74" t="s">
        <v>439</v>
      </c>
      <c r="D20" s="75" t="s">
        <v>125</v>
      </c>
      <c r="E20" s="2" t="s">
        <v>17</v>
      </c>
    </row>
    <row r="21" spans="1:5" x14ac:dyDescent="0.3">
      <c r="A21" s="2">
        <v>20</v>
      </c>
      <c r="B21" s="2" t="s">
        <v>429</v>
      </c>
      <c r="C21" s="74" t="s">
        <v>440</v>
      </c>
      <c r="D21" s="75" t="s">
        <v>125</v>
      </c>
      <c r="E21" s="2" t="s">
        <v>17</v>
      </c>
    </row>
    <row r="22" spans="1:5" x14ac:dyDescent="0.3">
      <c r="A22" s="2">
        <v>21</v>
      </c>
      <c r="B22" s="2" t="s">
        <v>430</v>
      </c>
      <c r="C22" s="74" t="s">
        <v>441</v>
      </c>
      <c r="D22" s="75" t="s">
        <v>125</v>
      </c>
      <c r="E22" s="2" t="s">
        <v>17</v>
      </c>
    </row>
    <row r="23" spans="1:5" x14ac:dyDescent="0.3">
      <c r="A23" s="2">
        <v>22</v>
      </c>
      <c r="B23" s="2" t="s">
        <v>431</v>
      </c>
      <c r="C23" s="3" t="s">
        <v>442</v>
      </c>
      <c r="D23" s="75" t="s">
        <v>125</v>
      </c>
      <c r="E23" s="2" t="s">
        <v>17</v>
      </c>
    </row>
    <row r="24" spans="1:5" x14ac:dyDescent="0.3">
      <c r="A24" s="2">
        <v>23</v>
      </c>
      <c r="B24" s="2" t="s">
        <v>432</v>
      </c>
      <c r="C24" s="74" t="s">
        <v>443</v>
      </c>
      <c r="D24" s="75" t="s">
        <v>125</v>
      </c>
      <c r="E24" s="2" t="s">
        <v>17</v>
      </c>
    </row>
    <row r="25" spans="1:5" x14ac:dyDescent="0.3">
      <c r="A25" s="2">
        <v>24</v>
      </c>
      <c r="B25" s="2" t="s">
        <v>433</v>
      </c>
      <c r="C25" s="74" t="s">
        <v>444</v>
      </c>
      <c r="D25" s="75" t="s">
        <v>125</v>
      </c>
      <c r="E25" s="5" t="s">
        <v>447</v>
      </c>
    </row>
    <row r="26" spans="1:5" x14ac:dyDescent="0.3">
      <c r="A26" s="2">
        <v>25</v>
      </c>
      <c r="B26" s="33" t="s">
        <v>18</v>
      </c>
      <c r="C26" s="33" t="s">
        <v>19</v>
      </c>
      <c r="D26" s="76" t="s">
        <v>20</v>
      </c>
      <c r="E26" s="72" t="s">
        <v>131</v>
      </c>
    </row>
    <row r="27" spans="1:5" x14ac:dyDescent="0.3">
      <c r="A27" s="2">
        <v>26</v>
      </c>
      <c r="B27" s="33" t="s">
        <v>134</v>
      </c>
      <c r="C27" s="33" t="s">
        <v>21</v>
      </c>
      <c r="D27" s="76" t="s">
        <v>20</v>
      </c>
      <c r="E27" s="72" t="s">
        <v>132</v>
      </c>
    </row>
    <row r="28" spans="1:5" x14ac:dyDescent="0.3">
      <c r="A28" s="2">
        <v>27</v>
      </c>
      <c r="B28" s="33" t="s">
        <v>135</v>
      </c>
      <c r="C28" s="33" t="s">
        <v>22</v>
      </c>
      <c r="D28" s="76" t="s">
        <v>20</v>
      </c>
      <c r="E28" s="72" t="s">
        <v>130</v>
      </c>
    </row>
    <row r="29" spans="1:5" x14ac:dyDescent="0.3">
      <c r="A29" s="2">
        <v>28</v>
      </c>
      <c r="B29" s="33" t="s">
        <v>156</v>
      </c>
      <c r="C29" s="33" t="s">
        <v>140</v>
      </c>
      <c r="D29" s="76" t="s">
        <v>20</v>
      </c>
      <c r="E29" s="72" t="s">
        <v>391</v>
      </c>
    </row>
    <row r="30" spans="1:5" x14ac:dyDescent="0.3">
      <c r="A30" s="2">
        <v>29</v>
      </c>
      <c r="B30" s="33" t="s">
        <v>157</v>
      </c>
      <c r="C30" s="33" t="s">
        <v>136</v>
      </c>
      <c r="D30" s="76" t="s">
        <v>20</v>
      </c>
      <c r="E30" s="72" t="s">
        <v>391</v>
      </c>
    </row>
    <row r="31" spans="1:5" x14ac:dyDescent="0.3">
      <c r="A31" s="2">
        <v>30</v>
      </c>
      <c r="B31" s="33" t="s">
        <v>158</v>
      </c>
      <c r="C31" s="33" t="s">
        <v>139</v>
      </c>
      <c r="D31" s="76" t="s">
        <v>20</v>
      </c>
      <c r="E31" s="72" t="s">
        <v>391</v>
      </c>
    </row>
    <row r="32" spans="1:5" x14ac:dyDescent="0.3">
      <c r="A32" s="2">
        <v>31</v>
      </c>
      <c r="B32" s="33" t="s">
        <v>159</v>
      </c>
      <c r="C32" s="33" t="s">
        <v>137</v>
      </c>
      <c r="D32" s="76" t="s">
        <v>20</v>
      </c>
      <c r="E32" s="72" t="s">
        <v>391</v>
      </c>
    </row>
    <row r="33" spans="1:5" x14ac:dyDescent="0.3">
      <c r="A33" s="2">
        <v>32</v>
      </c>
      <c r="B33" s="33" t="s">
        <v>160</v>
      </c>
      <c r="C33" s="33" t="s">
        <v>138</v>
      </c>
      <c r="D33" s="76" t="s">
        <v>20</v>
      </c>
      <c r="E33" s="72" t="s">
        <v>391</v>
      </c>
    </row>
    <row r="34" spans="1:5" x14ac:dyDescent="0.3">
      <c r="A34" s="2">
        <v>33</v>
      </c>
      <c r="B34" s="33" t="s">
        <v>161</v>
      </c>
      <c r="C34" s="33" t="s">
        <v>141</v>
      </c>
      <c r="D34" s="76" t="s">
        <v>20</v>
      </c>
      <c r="E34" s="72" t="s">
        <v>391</v>
      </c>
    </row>
    <row r="35" spans="1:5" x14ac:dyDescent="0.3">
      <c r="A35" s="2">
        <v>34</v>
      </c>
      <c r="B35" s="33" t="s">
        <v>162</v>
      </c>
      <c r="C35" s="33" t="s">
        <v>142</v>
      </c>
      <c r="D35" s="76" t="s">
        <v>20</v>
      </c>
      <c r="E35" s="72" t="s">
        <v>391</v>
      </c>
    </row>
    <row r="36" spans="1:5" x14ac:dyDescent="0.3">
      <c r="A36" s="2">
        <v>35</v>
      </c>
      <c r="B36" s="33" t="s">
        <v>163</v>
      </c>
      <c r="C36" s="33" t="s">
        <v>143</v>
      </c>
      <c r="D36" s="76" t="s">
        <v>20</v>
      </c>
      <c r="E36" s="72" t="s">
        <v>391</v>
      </c>
    </row>
    <row r="37" spans="1:5" x14ac:dyDescent="0.3">
      <c r="A37" s="2">
        <v>36</v>
      </c>
      <c r="B37" s="33" t="s">
        <v>164</v>
      </c>
      <c r="C37" s="33" t="s">
        <v>144</v>
      </c>
      <c r="D37" s="76" t="s">
        <v>20</v>
      </c>
      <c r="E37" s="72" t="s">
        <v>391</v>
      </c>
    </row>
    <row r="38" spans="1:5" x14ac:dyDescent="0.3">
      <c r="A38" s="2">
        <v>37</v>
      </c>
      <c r="B38" s="33" t="s">
        <v>165</v>
      </c>
      <c r="C38" s="33" t="s">
        <v>145</v>
      </c>
      <c r="D38" s="76" t="s">
        <v>20</v>
      </c>
      <c r="E38" s="72" t="s">
        <v>391</v>
      </c>
    </row>
    <row r="39" spans="1:5" x14ac:dyDescent="0.3">
      <c r="A39" s="2">
        <v>38</v>
      </c>
      <c r="B39" s="33" t="s">
        <v>167</v>
      </c>
      <c r="C39" s="33" t="s">
        <v>166</v>
      </c>
      <c r="D39" s="76" t="s">
        <v>20</v>
      </c>
      <c r="E39" s="72" t="s">
        <v>391</v>
      </c>
    </row>
    <row r="40" spans="1:5" x14ac:dyDescent="0.3">
      <c r="A40" s="2">
        <v>39</v>
      </c>
      <c r="B40" s="33" t="s">
        <v>168</v>
      </c>
      <c r="C40" s="33" t="s">
        <v>313</v>
      </c>
      <c r="D40" s="76" t="s">
        <v>20</v>
      </c>
      <c r="E40" s="72" t="s">
        <v>391</v>
      </c>
    </row>
    <row r="41" spans="1:5" x14ac:dyDescent="0.3">
      <c r="A41" s="2">
        <v>40</v>
      </c>
      <c r="B41" s="33" t="s">
        <v>169</v>
      </c>
      <c r="C41" s="33" t="s">
        <v>314</v>
      </c>
      <c r="D41" s="76" t="s">
        <v>20</v>
      </c>
      <c r="E41" s="72" t="s">
        <v>391</v>
      </c>
    </row>
    <row r="42" spans="1:5" x14ac:dyDescent="0.3">
      <c r="A42" s="2">
        <v>41</v>
      </c>
      <c r="B42" s="33" t="s">
        <v>170</v>
      </c>
      <c r="C42" s="33" t="s">
        <v>315</v>
      </c>
      <c r="D42" s="76" t="s">
        <v>20</v>
      </c>
      <c r="E42" s="72" t="s">
        <v>391</v>
      </c>
    </row>
    <row r="43" spans="1:5" x14ac:dyDescent="0.3">
      <c r="A43" s="2">
        <v>42</v>
      </c>
      <c r="B43" s="33" t="s">
        <v>171</v>
      </c>
      <c r="C43" s="33" t="s">
        <v>316</v>
      </c>
      <c r="D43" s="76" t="s">
        <v>20</v>
      </c>
      <c r="E43" s="72" t="s">
        <v>391</v>
      </c>
    </row>
    <row r="44" spans="1:5" x14ac:dyDescent="0.3">
      <c r="A44" s="2">
        <v>43</v>
      </c>
      <c r="B44" s="33" t="s">
        <v>172</v>
      </c>
      <c r="C44" s="33" t="s">
        <v>317</v>
      </c>
      <c r="D44" s="76" t="s">
        <v>20</v>
      </c>
      <c r="E44" s="72" t="s">
        <v>391</v>
      </c>
    </row>
    <row r="45" spans="1:5" x14ac:dyDescent="0.3">
      <c r="A45" s="2">
        <v>44</v>
      </c>
      <c r="B45" s="33" t="s">
        <v>173</v>
      </c>
      <c r="C45" s="33" t="s">
        <v>318</v>
      </c>
      <c r="D45" s="76" t="s">
        <v>20</v>
      </c>
      <c r="E45" s="72" t="s">
        <v>391</v>
      </c>
    </row>
    <row r="46" spans="1:5" x14ac:dyDescent="0.3">
      <c r="A46" s="2">
        <v>45</v>
      </c>
      <c r="B46" s="33" t="s">
        <v>174</v>
      </c>
      <c r="C46" s="33" t="s">
        <v>319</v>
      </c>
      <c r="D46" s="76" t="s">
        <v>20</v>
      </c>
      <c r="E46" s="72" t="s">
        <v>391</v>
      </c>
    </row>
    <row r="47" spans="1:5" x14ac:dyDescent="0.3">
      <c r="A47" s="2">
        <v>46</v>
      </c>
      <c r="B47" s="33" t="s">
        <v>175</v>
      </c>
      <c r="C47" s="33" t="s">
        <v>320</v>
      </c>
      <c r="D47" s="76" t="s">
        <v>20</v>
      </c>
      <c r="E47" s="72" t="s">
        <v>391</v>
      </c>
    </row>
    <row r="48" spans="1:5" x14ac:dyDescent="0.3">
      <c r="A48" s="2">
        <v>47</v>
      </c>
      <c r="B48" s="33" t="s">
        <v>176</v>
      </c>
      <c r="C48" s="33" t="s">
        <v>321</v>
      </c>
      <c r="D48" s="76" t="s">
        <v>20</v>
      </c>
      <c r="E48" s="72" t="s">
        <v>391</v>
      </c>
    </row>
    <row r="49" spans="1:5" x14ac:dyDescent="0.3">
      <c r="A49" s="2">
        <v>48</v>
      </c>
      <c r="B49" s="33" t="s">
        <v>177</v>
      </c>
      <c r="C49" s="33" t="s">
        <v>322</v>
      </c>
      <c r="D49" s="76" t="s">
        <v>20</v>
      </c>
      <c r="E49" s="72" t="s">
        <v>391</v>
      </c>
    </row>
    <row r="50" spans="1:5" x14ac:dyDescent="0.3">
      <c r="A50" s="2">
        <v>49</v>
      </c>
      <c r="B50" s="33" t="s">
        <v>178</v>
      </c>
      <c r="C50" s="33" t="s">
        <v>323</v>
      </c>
      <c r="D50" s="76" t="s">
        <v>20</v>
      </c>
      <c r="E50" s="72" t="s">
        <v>391</v>
      </c>
    </row>
    <row r="51" spans="1:5" x14ac:dyDescent="0.3">
      <c r="A51" s="2">
        <v>50</v>
      </c>
      <c r="B51" s="33" t="s">
        <v>179</v>
      </c>
      <c r="C51" s="33" t="s">
        <v>191</v>
      </c>
      <c r="D51" s="76" t="s">
        <v>20</v>
      </c>
      <c r="E51" s="72" t="s">
        <v>391</v>
      </c>
    </row>
    <row r="52" spans="1:5" x14ac:dyDescent="0.3">
      <c r="A52" s="2">
        <v>51</v>
      </c>
      <c r="B52" s="33" t="s">
        <v>180</v>
      </c>
      <c r="C52" s="33" t="s">
        <v>192</v>
      </c>
      <c r="D52" s="76" t="s">
        <v>20</v>
      </c>
      <c r="E52" s="72" t="s">
        <v>391</v>
      </c>
    </row>
    <row r="53" spans="1:5" x14ac:dyDescent="0.3">
      <c r="A53" s="2">
        <v>52</v>
      </c>
      <c r="B53" s="33" t="s">
        <v>181</v>
      </c>
      <c r="C53" s="33" t="s">
        <v>193</v>
      </c>
      <c r="D53" s="76" t="s">
        <v>20</v>
      </c>
      <c r="E53" s="72" t="s">
        <v>391</v>
      </c>
    </row>
    <row r="54" spans="1:5" x14ac:dyDescent="0.3">
      <c r="A54" s="2">
        <v>53</v>
      </c>
      <c r="B54" s="33" t="s">
        <v>182</v>
      </c>
      <c r="C54" s="33" t="s">
        <v>194</v>
      </c>
      <c r="D54" s="76" t="s">
        <v>20</v>
      </c>
      <c r="E54" s="72" t="s">
        <v>391</v>
      </c>
    </row>
    <row r="55" spans="1:5" x14ac:dyDescent="0.3">
      <c r="A55" s="2">
        <v>54</v>
      </c>
      <c r="B55" s="33" t="s">
        <v>183</v>
      </c>
      <c r="C55" s="33" t="s">
        <v>195</v>
      </c>
      <c r="D55" s="76" t="s">
        <v>20</v>
      </c>
      <c r="E55" s="72" t="s">
        <v>391</v>
      </c>
    </row>
    <row r="56" spans="1:5" x14ac:dyDescent="0.3">
      <c r="A56" s="2">
        <v>55</v>
      </c>
      <c r="B56" s="33" t="s">
        <v>184</v>
      </c>
      <c r="C56" s="33" t="s">
        <v>196</v>
      </c>
      <c r="D56" s="76" t="s">
        <v>20</v>
      </c>
      <c r="E56" s="72" t="s">
        <v>391</v>
      </c>
    </row>
    <row r="57" spans="1:5" x14ac:dyDescent="0.3">
      <c r="A57" s="2">
        <v>56</v>
      </c>
      <c r="B57" s="33" t="s">
        <v>185</v>
      </c>
      <c r="C57" s="33" t="s">
        <v>197</v>
      </c>
      <c r="D57" s="76" t="s">
        <v>20</v>
      </c>
      <c r="E57" s="72" t="s">
        <v>391</v>
      </c>
    </row>
    <row r="58" spans="1:5" x14ac:dyDescent="0.3">
      <c r="A58" s="2">
        <v>57</v>
      </c>
      <c r="B58" s="33" t="s">
        <v>186</v>
      </c>
      <c r="C58" s="33" t="s">
        <v>198</v>
      </c>
      <c r="D58" s="76" t="s">
        <v>20</v>
      </c>
      <c r="E58" s="72" t="s">
        <v>391</v>
      </c>
    </row>
    <row r="59" spans="1:5" x14ac:dyDescent="0.3">
      <c r="A59" s="2">
        <v>58</v>
      </c>
      <c r="B59" s="33" t="s">
        <v>187</v>
      </c>
      <c r="C59" s="33" t="s">
        <v>199</v>
      </c>
      <c r="D59" s="76" t="s">
        <v>20</v>
      </c>
      <c r="E59" s="72" t="s">
        <v>391</v>
      </c>
    </row>
    <row r="60" spans="1:5" x14ac:dyDescent="0.3">
      <c r="A60" s="2">
        <v>59</v>
      </c>
      <c r="B60" s="33" t="s">
        <v>188</v>
      </c>
      <c r="C60" s="33" t="s">
        <v>200</v>
      </c>
      <c r="D60" s="76" t="s">
        <v>20</v>
      </c>
      <c r="E60" s="72" t="s">
        <v>391</v>
      </c>
    </row>
    <row r="61" spans="1:5" x14ac:dyDescent="0.3">
      <c r="A61" s="2">
        <v>60</v>
      </c>
      <c r="B61" s="33" t="s">
        <v>189</v>
      </c>
      <c r="C61" s="33" t="s">
        <v>190</v>
      </c>
      <c r="D61" s="76" t="s">
        <v>20</v>
      </c>
      <c r="E61" s="72" t="s">
        <v>391</v>
      </c>
    </row>
    <row r="62" spans="1:5" x14ac:dyDescent="0.3">
      <c r="A62" s="2">
        <v>61</v>
      </c>
      <c r="B62" s="33" t="s">
        <v>220</v>
      </c>
      <c r="C62" s="33" t="s">
        <v>217</v>
      </c>
      <c r="D62" s="76" t="s">
        <v>20</v>
      </c>
      <c r="E62" s="72" t="s">
        <v>391</v>
      </c>
    </row>
    <row r="63" spans="1:5" x14ac:dyDescent="0.3">
      <c r="A63" s="2">
        <v>62</v>
      </c>
      <c r="B63" s="33" t="s">
        <v>221</v>
      </c>
      <c r="C63" s="33" t="s">
        <v>218</v>
      </c>
      <c r="D63" s="76" t="s">
        <v>20</v>
      </c>
      <c r="E63" s="72" t="s">
        <v>391</v>
      </c>
    </row>
    <row r="64" spans="1:5" x14ac:dyDescent="0.3">
      <c r="A64" s="2">
        <v>63</v>
      </c>
      <c r="B64" s="33" t="s">
        <v>222</v>
      </c>
      <c r="C64" s="33" t="s">
        <v>219</v>
      </c>
      <c r="D64" s="76" t="s">
        <v>20</v>
      </c>
      <c r="E64" s="72" t="s">
        <v>391</v>
      </c>
    </row>
    <row r="65" spans="1:5" x14ac:dyDescent="0.3">
      <c r="A65" s="2">
        <v>64</v>
      </c>
      <c r="B65" s="33" t="s">
        <v>209</v>
      </c>
      <c r="C65" s="33" t="s">
        <v>201</v>
      </c>
      <c r="D65" s="76" t="s">
        <v>20</v>
      </c>
      <c r="E65" s="72" t="s">
        <v>391</v>
      </c>
    </row>
    <row r="66" spans="1:5" x14ac:dyDescent="0.3">
      <c r="A66" s="2">
        <v>65</v>
      </c>
      <c r="B66" s="33" t="s">
        <v>210</v>
      </c>
      <c r="C66" s="33" t="s">
        <v>202</v>
      </c>
      <c r="D66" s="76" t="s">
        <v>20</v>
      </c>
      <c r="E66" s="72" t="s">
        <v>391</v>
      </c>
    </row>
    <row r="67" spans="1:5" x14ac:dyDescent="0.3">
      <c r="A67" s="2">
        <v>66</v>
      </c>
      <c r="B67" s="33" t="s">
        <v>211</v>
      </c>
      <c r="C67" s="33" t="s">
        <v>203</v>
      </c>
      <c r="D67" s="76" t="s">
        <v>20</v>
      </c>
      <c r="E67" s="72" t="s">
        <v>391</v>
      </c>
    </row>
    <row r="68" spans="1:5" x14ac:dyDescent="0.3">
      <c r="A68" s="2">
        <v>67</v>
      </c>
      <c r="B68" s="33" t="s">
        <v>212</v>
      </c>
      <c r="C68" s="33" t="s">
        <v>204</v>
      </c>
      <c r="D68" s="76" t="s">
        <v>20</v>
      </c>
      <c r="E68" s="72" t="s">
        <v>391</v>
      </c>
    </row>
    <row r="69" spans="1:5" x14ac:dyDescent="0.3">
      <c r="A69" s="2">
        <v>68</v>
      </c>
      <c r="B69" s="33" t="s">
        <v>213</v>
      </c>
      <c r="C69" s="33" t="s">
        <v>205</v>
      </c>
      <c r="D69" s="76" t="s">
        <v>20</v>
      </c>
      <c r="E69" s="72" t="s">
        <v>391</v>
      </c>
    </row>
    <row r="70" spans="1:5" x14ac:dyDescent="0.3">
      <c r="A70" s="2">
        <v>69</v>
      </c>
      <c r="B70" s="33" t="s">
        <v>214</v>
      </c>
      <c r="C70" s="33" t="s">
        <v>206</v>
      </c>
      <c r="D70" s="76" t="s">
        <v>20</v>
      </c>
      <c r="E70" s="72" t="s">
        <v>391</v>
      </c>
    </row>
    <row r="71" spans="1:5" x14ac:dyDescent="0.3">
      <c r="A71" s="2">
        <v>70</v>
      </c>
      <c r="B71" s="33" t="s">
        <v>215</v>
      </c>
      <c r="C71" s="33" t="s">
        <v>207</v>
      </c>
      <c r="D71" s="76" t="s">
        <v>20</v>
      </c>
      <c r="E71" s="72" t="s">
        <v>391</v>
      </c>
    </row>
    <row r="72" spans="1:5" x14ac:dyDescent="0.3">
      <c r="A72" s="2">
        <v>71</v>
      </c>
      <c r="B72" s="33" t="s">
        <v>216</v>
      </c>
      <c r="C72" s="33" t="s">
        <v>208</v>
      </c>
      <c r="D72" s="76" t="s">
        <v>20</v>
      </c>
      <c r="E72" s="72" t="s">
        <v>391</v>
      </c>
    </row>
    <row r="73" spans="1:5" x14ac:dyDescent="0.3">
      <c r="A73" s="2">
        <v>72</v>
      </c>
      <c r="B73" s="33" t="s">
        <v>223</v>
      </c>
      <c r="C73" s="33" t="s">
        <v>234</v>
      </c>
      <c r="D73" s="76" t="s">
        <v>20</v>
      </c>
      <c r="E73" s="72" t="s">
        <v>391</v>
      </c>
    </row>
    <row r="74" spans="1:5" x14ac:dyDescent="0.3">
      <c r="A74" s="2">
        <v>73</v>
      </c>
      <c r="B74" s="33" t="s">
        <v>224</v>
      </c>
      <c r="C74" s="33" t="s">
        <v>235</v>
      </c>
      <c r="D74" s="76" t="s">
        <v>20</v>
      </c>
      <c r="E74" s="72" t="s">
        <v>391</v>
      </c>
    </row>
    <row r="75" spans="1:5" x14ac:dyDescent="0.3">
      <c r="A75" s="2">
        <v>74</v>
      </c>
      <c r="B75" s="33" t="s">
        <v>225</v>
      </c>
      <c r="C75" s="33" t="s">
        <v>236</v>
      </c>
      <c r="D75" s="76" t="s">
        <v>20</v>
      </c>
      <c r="E75" s="72" t="s">
        <v>391</v>
      </c>
    </row>
    <row r="76" spans="1:5" x14ac:dyDescent="0.3">
      <c r="A76" s="2">
        <v>75</v>
      </c>
      <c r="B76" s="33" t="s">
        <v>226</v>
      </c>
      <c r="C76" s="33" t="s">
        <v>237</v>
      </c>
      <c r="D76" s="76" t="s">
        <v>20</v>
      </c>
      <c r="E76" s="72" t="s">
        <v>391</v>
      </c>
    </row>
    <row r="77" spans="1:5" x14ac:dyDescent="0.3">
      <c r="A77" s="2">
        <v>76</v>
      </c>
      <c r="B77" s="33" t="s">
        <v>227</v>
      </c>
      <c r="C77" s="33" t="s">
        <v>238</v>
      </c>
      <c r="D77" s="76" t="s">
        <v>20</v>
      </c>
      <c r="E77" s="72" t="s">
        <v>391</v>
      </c>
    </row>
    <row r="78" spans="1:5" x14ac:dyDescent="0.3">
      <c r="A78" s="2">
        <v>77</v>
      </c>
      <c r="B78" s="33" t="s">
        <v>228</v>
      </c>
      <c r="C78" s="33" t="s">
        <v>239</v>
      </c>
      <c r="D78" s="76" t="s">
        <v>20</v>
      </c>
      <c r="E78" s="72" t="s">
        <v>391</v>
      </c>
    </row>
    <row r="79" spans="1:5" x14ac:dyDescent="0.3">
      <c r="A79" s="2">
        <v>78</v>
      </c>
      <c r="B79" s="33" t="s">
        <v>229</v>
      </c>
      <c r="C79" s="33" t="s">
        <v>240</v>
      </c>
      <c r="D79" s="76" t="s">
        <v>20</v>
      </c>
      <c r="E79" s="72" t="s">
        <v>391</v>
      </c>
    </row>
    <row r="80" spans="1:5" x14ac:dyDescent="0.3">
      <c r="A80" s="2">
        <v>79</v>
      </c>
      <c r="B80" s="33" t="s">
        <v>230</v>
      </c>
      <c r="C80" s="33" t="s">
        <v>241</v>
      </c>
      <c r="D80" s="76" t="s">
        <v>20</v>
      </c>
      <c r="E80" s="72" t="s">
        <v>391</v>
      </c>
    </row>
    <row r="81" spans="1:5" x14ac:dyDescent="0.3">
      <c r="A81" s="2">
        <v>80</v>
      </c>
      <c r="B81" s="33" t="s">
        <v>231</v>
      </c>
      <c r="C81" s="33" t="s">
        <v>242</v>
      </c>
      <c r="D81" s="76" t="s">
        <v>20</v>
      </c>
      <c r="E81" s="72" t="s">
        <v>391</v>
      </c>
    </row>
    <row r="82" spans="1:5" x14ac:dyDescent="0.3">
      <c r="A82" s="2">
        <v>81</v>
      </c>
      <c r="B82" s="33" t="s">
        <v>232</v>
      </c>
      <c r="C82" s="33" t="s">
        <v>243</v>
      </c>
      <c r="D82" s="76" t="s">
        <v>20</v>
      </c>
      <c r="E82" s="72" t="s">
        <v>391</v>
      </c>
    </row>
    <row r="83" spans="1:5" x14ac:dyDescent="0.3">
      <c r="A83" s="2">
        <v>82</v>
      </c>
      <c r="B83" s="33" t="s">
        <v>233</v>
      </c>
      <c r="C83" s="33" t="s">
        <v>244</v>
      </c>
      <c r="D83" s="76" t="s">
        <v>20</v>
      </c>
      <c r="E83" s="72" t="s">
        <v>391</v>
      </c>
    </row>
    <row r="84" spans="1:5" x14ac:dyDescent="0.3">
      <c r="A84" s="2">
        <v>83</v>
      </c>
      <c r="B84" s="33" t="s">
        <v>263</v>
      </c>
      <c r="C84" s="33" t="s">
        <v>265</v>
      </c>
      <c r="D84" s="76" t="s">
        <v>20</v>
      </c>
      <c r="E84" s="72" t="s">
        <v>391</v>
      </c>
    </row>
    <row r="85" spans="1:5" x14ac:dyDescent="0.3">
      <c r="A85" s="2">
        <v>84</v>
      </c>
      <c r="B85" s="33" t="s">
        <v>264</v>
      </c>
      <c r="C85" s="33" t="s">
        <v>266</v>
      </c>
      <c r="D85" s="76" t="s">
        <v>20</v>
      </c>
      <c r="E85" s="72" t="s">
        <v>391</v>
      </c>
    </row>
    <row r="86" spans="1:5" x14ac:dyDescent="0.3">
      <c r="A86" s="2">
        <v>85</v>
      </c>
      <c r="B86" s="33" t="s">
        <v>245</v>
      </c>
      <c r="C86" s="33" t="s">
        <v>254</v>
      </c>
      <c r="D86" s="76" t="s">
        <v>20</v>
      </c>
      <c r="E86" s="72" t="s">
        <v>391</v>
      </c>
    </row>
    <row r="87" spans="1:5" x14ac:dyDescent="0.3">
      <c r="A87" s="2">
        <v>86</v>
      </c>
      <c r="B87" s="33" t="s">
        <v>246</v>
      </c>
      <c r="C87" s="33" t="s">
        <v>255</v>
      </c>
      <c r="D87" s="76" t="s">
        <v>20</v>
      </c>
      <c r="E87" s="72" t="s">
        <v>391</v>
      </c>
    </row>
    <row r="88" spans="1:5" x14ac:dyDescent="0.3">
      <c r="A88" s="2">
        <v>87</v>
      </c>
      <c r="B88" s="33" t="s">
        <v>247</v>
      </c>
      <c r="C88" s="33" t="s">
        <v>256</v>
      </c>
      <c r="D88" s="76" t="s">
        <v>20</v>
      </c>
      <c r="E88" s="72" t="s">
        <v>391</v>
      </c>
    </row>
    <row r="89" spans="1:5" x14ac:dyDescent="0.3">
      <c r="A89" s="2">
        <v>88</v>
      </c>
      <c r="B89" s="33" t="s">
        <v>248</v>
      </c>
      <c r="C89" s="33" t="s">
        <v>257</v>
      </c>
      <c r="D89" s="76" t="s">
        <v>20</v>
      </c>
      <c r="E89" s="72" t="s">
        <v>391</v>
      </c>
    </row>
    <row r="90" spans="1:5" x14ac:dyDescent="0.3">
      <c r="A90" s="2">
        <v>89</v>
      </c>
      <c r="B90" s="33" t="s">
        <v>249</v>
      </c>
      <c r="C90" s="33" t="s">
        <v>258</v>
      </c>
      <c r="D90" s="76" t="s">
        <v>20</v>
      </c>
      <c r="E90" s="72" t="s">
        <v>391</v>
      </c>
    </row>
    <row r="91" spans="1:5" x14ac:dyDescent="0.3">
      <c r="A91" s="2">
        <v>90</v>
      </c>
      <c r="B91" s="33" t="s">
        <v>250</v>
      </c>
      <c r="C91" s="33" t="s">
        <v>259</v>
      </c>
      <c r="D91" s="76" t="s">
        <v>20</v>
      </c>
      <c r="E91" s="72" t="s">
        <v>391</v>
      </c>
    </row>
    <row r="92" spans="1:5" x14ac:dyDescent="0.3">
      <c r="A92" s="2">
        <v>91</v>
      </c>
      <c r="B92" s="33" t="s">
        <v>251</v>
      </c>
      <c r="C92" s="33" t="s">
        <v>260</v>
      </c>
      <c r="D92" s="76" t="s">
        <v>20</v>
      </c>
      <c r="E92" s="72" t="s">
        <v>391</v>
      </c>
    </row>
    <row r="93" spans="1:5" x14ac:dyDescent="0.3">
      <c r="A93" s="2">
        <v>92</v>
      </c>
      <c r="B93" s="33" t="s">
        <v>252</v>
      </c>
      <c r="C93" s="33" t="s">
        <v>261</v>
      </c>
      <c r="D93" s="76" t="s">
        <v>20</v>
      </c>
      <c r="E93" s="72" t="s">
        <v>391</v>
      </c>
    </row>
    <row r="94" spans="1:5" x14ac:dyDescent="0.3">
      <c r="A94" s="2">
        <v>93</v>
      </c>
      <c r="B94" s="33" t="s">
        <v>253</v>
      </c>
      <c r="C94" s="33" t="s">
        <v>262</v>
      </c>
      <c r="D94" s="76" t="s">
        <v>20</v>
      </c>
      <c r="E94" s="72" t="s">
        <v>391</v>
      </c>
    </row>
    <row r="95" spans="1:5" x14ac:dyDescent="0.3">
      <c r="A95" s="2">
        <v>94</v>
      </c>
      <c r="B95" s="33" t="s">
        <v>267</v>
      </c>
      <c r="C95" s="33" t="s">
        <v>278</v>
      </c>
      <c r="D95" s="76" t="s">
        <v>20</v>
      </c>
      <c r="E95" s="72" t="s">
        <v>391</v>
      </c>
    </row>
    <row r="96" spans="1:5" x14ac:dyDescent="0.3">
      <c r="A96" s="2">
        <v>95</v>
      </c>
      <c r="B96" s="33" t="s">
        <v>268</v>
      </c>
      <c r="C96" s="33" t="s">
        <v>279</v>
      </c>
      <c r="D96" s="76" t="s">
        <v>20</v>
      </c>
      <c r="E96" s="72" t="s">
        <v>391</v>
      </c>
    </row>
    <row r="97" spans="1:5" x14ac:dyDescent="0.3">
      <c r="A97" s="2">
        <v>96</v>
      </c>
      <c r="B97" s="33" t="s">
        <v>269</v>
      </c>
      <c r="C97" s="33" t="s">
        <v>280</v>
      </c>
      <c r="D97" s="76" t="s">
        <v>20</v>
      </c>
      <c r="E97" s="72" t="s">
        <v>391</v>
      </c>
    </row>
    <row r="98" spans="1:5" x14ac:dyDescent="0.3">
      <c r="A98" s="2">
        <v>97</v>
      </c>
      <c r="B98" s="33" t="s">
        <v>270</v>
      </c>
      <c r="C98" s="33" t="s">
        <v>281</v>
      </c>
      <c r="D98" s="76" t="s">
        <v>20</v>
      </c>
      <c r="E98" s="72" t="s">
        <v>391</v>
      </c>
    </row>
    <row r="99" spans="1:5" x14ac:dyDescent="0.3">
      <c r="A99" s="2">
        <v>98</v>
      </c>
      <c r="B99" s="33" t="s">
        <v>271</v>
      </c>
      <c r="C99" s="33" t="s">
        <v>282</v>
      </c>
      <c r="D99" s="76" t="s">
        <v>20</v>
      </c>
      <c r="E99" s="72" t="s">
        <v>391</v>
      </c>
    </row>
    <row r="100" spans="1:5" x14ac:dyDescent="0.3">
      <c r="A100" s="2">
        <v>99</v>
      </c>
      <c r="B100" s="33" t="s">
        <v>272</v>
      </c>
      <c r="C100" s="33" t="s">
        <v>283</v>
      </c>
      <c r="D100" s="76" t="s">
        <v>20</v>
      </c>
      <c r="E100" s="72" t="s">
        <v>391</v>
      </c>
    </row>
    <row r="101" spans="1:5" x14ac:dyDescent="0.3">
      <c r="A101" s="2">
        <v>100</v>
      </c>
      <c r="B101" s="33" t="s">
        <v>273</v>
      </c>
      <c r="C101" s="33" t="s">
        <v>284</v>
      </c>
      <c r="D101" s="76" t="s">
        <v>20</v>
      </c>
      <c r="E101" s="72" t="s">
        <v>391</v>
      </c>
    </row>
    <row r="102" spans="1:5" x14ac:dyDescent="0.3">
      <c r="A102" s="2">
        <v>101</v>
      </c>
      <c r="B102" s="33" t="s">
        <v>274</v>
      </c>
      <c r="C102" s="33" t="s">
        <v>285</v>
      </c>
      <c r="D102" s="76" t="s">
        <v>20</v>
      </c>
      <c r="E102" s="72" t="s">
        <v>391</v>
      </c>
    </row>
    <row r="103" spans="1:5" x14ac:dyDescent="0.3">
      <c r="A103" s="2">
        <v>102</v>
      </c>
      <c r="B103" s="33" t="s">
        <v>275</v>
      </c>
      <c r="C103" s="33" t="s">
        <v>286</v>
      </c>
      <c r="D103" s="76" t="s">
        <v>20</v>
      </c>
      <c r="E103" s="72" t="s">
        <v>391</v>
      </c>
    </row>
    <row r="104" spans="1:5" x14ac:dyDescent="0.3">
      <c r="A104" s="2">
        <v>103</v>
      </c>
      <c r="B104" s="33" t="s">
        <v>276</v>
      </c>
      <c r="C104" s="33" t="s">
        <v>287</v>
      </c>
      <c r="D104" s="76" t="s">
        <v>20</v>
      </c>
      <c r="E104" s="72" t="s">
        <v>391</v>
      </c>
    </row>
    <row r="105" spans="1:5" x14ac:dyDescent="0.3">
      <c r="A105" s="2">
        <v>104</v>
      </c>
      <c r="B105" s="33" t="s">
        <v>277</v>
      </c>
      <c r="C105" s="33" t="s">
        <v>288</v>
      </c>
      <c r="D105" s="76" t="s">
        <v>20</v>
      </c>
      <c r="E105" s="72" t="s">
        <v>391</v>
      </c>
    </row>
    <row r="106" spans="1:5" x14ac:dyDescent="0.3">
      <c r="A106" s="2">
        <v>105</v>
      </c>
      <c r="B106" s="33" t="s">
        <v>289</v>
      </c>
      <c r="C106" s="33" t="s">
        <v>300</v>
      </c>
      <c r="D106" s="76" t="s">
        <v>20</v>
      </c>
      <c r="E106" s="72" t="s">
        <v>391</v>
      </c>
    </row>
    <row r="107" spans="1:5" x14ac:dyDescent="0.3">
      <c r="A107" s="2">
        <v>106</v>
      </c>
      <c r="B107" s="33" t="s">
        <v>290</v>
      </c>
      <c r="C107" s="33" t="s">
        <v>301</v>
      </c>
      <c r="D107" s="76" t="s">
        <v>20</v>
      </c>
      <c r="E107" s="72" t="s">
        <v>391</v>
      </c>
    </row>
    <row r="108" spans="1:5" x14ac:dyDescent="0.3">
      <c r="A108" s="2">
        <v>107</v>
      </c>
      <c r="B108" s="33" t="s">
        <v>291</v>
      </c>
      <c r="C108" s="33" t="s">
        <v>302</v>
      </c>
      <c r="D108" s="76" t="s">
        <v>20</v>
      </c>
      <c r="E108" s="72" t="s">
        <v>391</v>
      </c>
    </row>
    <row r="109" spans="1:5" x14ac:dyDescent="0.3">
      <c r="A109" s="2">
        <v>108</v>
      </c>
      <c r="B109" s="33" t="s">
        <v>292</v>
      </c>
      <c r="C109" s="33" t="s">
        <v>303</v>
      </c>
      <c r="D109" s="76" t="s">
        <v>20</v>
      </c>
      <c r="E109" s="72" t="s">
        <v>391</v>
      </c>
    </row>
    <row r="110" spans="1:5" x14ac:dyDescent="0.3">
      <c r="A110" s="2">
        <v>109</v>
      </c>
      <c r="B110" s="33" t="s">
        <v>293</v>
      </c>
      <c r="C110" s="33" t="s">
        <v>304</v>
      </c>
      <c r="D110" s="76" t="s">
        <v>20</v>
      </c>
      <c r="E110" s="72" t="s">
        <v>391</v>
      </c>
    </row>
    <row r="111" spans="1:5" x14ac:dyDescent="0.3">
      <c r="A111" s="2">
        <v>110</v>
      </c>
      <c r="B111" s="33" t="s">
        <v>294</v>
      </c>
      <c r="C111" s="33" t="s">
        <v>305</v>
      </c>
      <c r="D111" s="76" t="s">
        <v>20</v>
      </c>
      <c r="E111" s="72" t="s">
        <v>391</v>
      </c>
    </row>
    <row r="112" spans="1:5" x14ac:dyDescent="0.3">
      <c r="A112" s="2">
        <v>111</v>
      </c>
      <c r="B112" s="33" t="s">
        <v>295</v>
      </c>
      <c r="C112" s="33" t="s">
        <v>306</v>
      </c>
      <c r="D112" s="76" t="s">
        <v>20</v>
      </c>
      <c r="E112" s="72" t="s">
        <v>391</v>
      </c>
    </row>
    <row r="113" spans="1:5" x14ac:dyDescent="0.3">
      <c r="A113" s="2">
        <v>112</v>
      </c>
      <c r="B113" s="33" t="s">
        <v>296</v>
      </c>
      <c r="C113" s="33" t="s">
        <v>307</v>
      </c>
      <c r="D113" s="76" t="s">
        <v>20</v>
      </c>
      <c r="E113" s="72" t="s">
        <v>391</v>
      </c>
    </row>
    <row r="114" spans="1:5" x14ac:dyDescent="0.3">
      <c r="A114" s="2">
        <v>113</v>
      </c>
      <c r="B114" s="33" t="s">
        <v>297</v>
      </c>
      <c r="C114" s="33" t="s">
        <v>308</v>
      </c>
      <c r="D114" s="76" t="s">
        <v>20</v>
      </c>
      <c r="E114" s="72" t="s">
        <v>391</v>
      </c>
    </row>
    <row r="115" spans="1:5" x14ac:dyDescent="0.3">
      <c r="A115" s="2">
        <v>114</v>
      </c>
      <c r="B115" s="33" t="s">
        <v>298</v>
      </c>
      <c r="C115" s="33" t="s">
        <v>309</v>
      </c>
      <c r="D115" s="76" t="s">
        <v>20</v>
      </c>
      <c r="E115" s="72" t="s">
        <v>391</v>
      </c>
    </row>
    <row r="116" spans="1:5" x14ac:dyDescent="0.3">
      <c r="A116" s="2">
        <v>115</v>
      </c>
      <c r="B116" s="33" t="s">
        <v>299</v>
      </c>
      <c r="C116" s="33" t="s">
        <v>310</v>
      </c>
      <c r="D116" s="76" t="s">
        <v>20</v>
      </c>
      <c r="E116" s="72" t="s">
        <v>391</v>
      </c>
    </row>
    <row r="117" spans="1:5" x14ac:dyDescent="0.3">
      <c r="A117" s="2">
        <v>116</v>
      </c>
      <c r="B117" s="34" t="s">
        <v>23</v>
      </c>
      <c r="C117" s="33" t="s">
        <v>24</v>
      </c>
      <c r="D117" s="76" t="s">
        <v>20</v>
      </c>
      <c r="E117" s="72" t="s">
        <v>311</v>
      </c>
    </row>
    <row r="118" spans="1:5" x14ac:dyDescent="0.3">
      <c r="A118" s="2">
        <v>117</v>
      </c>
      <c r="B118" s="34" t="s">
        <v>25</v>
      </c>
      <c r="C118" s="33" t="s">
        <v>26</v>
      </c>
      <c r="D118" s="76" t="s">
        <v>20</v>
      </c>
      <c r="E118" s="72" t="s">
        <v>312</v>
      </c>
    </row>
    <row r="119" spans="1:5" x14ac:dyDescent="0.3">
      <c r="A119" s="2">
        <v>118</v>
      </c>
      <c r="B119" s="34" t="s">
        <v>27</v>
      </c>
      <c r="C119" s="33" t="s">
        <v>28</v>
      </c>
      <c r="D119" s="76" t="s">
        <v>20</v>
      </c>
      <c r="E119" s="72" t="s">
        <v>312</v>
      </c>
    </row>
    <row r="120" spans="1:5" x14ac:dyDescent="0.3">
      <c r="A120" s="2">
        <v>119</v>
      </c>
      <c r="B120" s="34" t="s">
        <v>29</v>
      </c>
      <c r="C120" s="33" t="s">
        <v>30</v>
      </c>
      <c r="D120" s="76" t="s">
        <v>20</v>
      </c>
      <c r="E120" s="72" t="s">
        <v>312</v>
      </c>
    </row>
    <row r="121" spans="1:5" x14ac:dyDescent="0.3">
      <c r="A121" s="2">
        <v>120</v>
      </c>
      <c r="B121" s="34" t="s">
        <v>31</v>
      </c>
      <c r="C121" s="33" t="s">
        <v>32</v>
      </c>
      <c r="D121" s="76" t="s">
        <v>20</v>
      </c>
      <c r="E121" s="72" t="s">
        <v>312</v>
      </c>
    </row>
    <row r="122" spans="1:5" x14ac:dyDescent="0.3">
      <c r="A122" s="2">
        <v>121</v>
      </c>
      <c r="B122" s="33" t="s">
        <v>33</v>
      </c>
      <c r="C122" s="33" t="s">
        <v>34</v>
      </c>
      <c r="D122" s="76" t="s">
        <v>20</v>
      </c>
      <c r="E122" s="72" t="s">
        <v>312</v>
      </c>
    </row>
    <row r="123" spans="1:5" x14ac:dyDescent="0.3">
      <c r="A123" s="2">
        <v>122</v>
      </c>
      <c r="B123" s="33" t="s">
        <v>35</v>
      </c>
      <c r="C123" s="33" t="s">
        <v>36</v>
      </c>
      <c r="D123" s="76" t="s">
        <v>20</v>
      </c>
      <c r="E123" s="72" t="s">
        <v>312</v>
      </c>
    </row>
    <row r="124" spans="1:5" x14ac:dyDescent="0.3">
      <c r="A124" s="2">
        <v>123</v>
      </c>
      <c r="B124" s="33" t="s">
        <v>37</v>
      </c>
      <c r="C124" s="33" t="s">
        <v>38</v>
      </c>
      <c r="D124" s="76" t="s">
        <v>20</v>
      </c>
      <c r="E124" s="72" t="s">
        <v>312</v>
      </c>
    </row>
    <row r="125" spans="1:5" x14ac:dyDescent="0.3">
      <c r="A125" s="2">
        <v>124</v>
      </c>
      <c r="B125" s="35" t="s">
        <v>39</v>
      </c>
      <c r="C125" s="35" t="s">
        <v>40</v>
      </c>
      <c r="D125" s="77" t="s">
        <v>41</v>
      </c>
      <c r="E125" s="72" t="s">
        <v>324</v>
      </c>
    </row>
    <row r="126" spans="1:5" x14ac:dyDescent="0.3">
      <c r="A126" s="2">
        <v>125</v>
      </c>
      <c r="B126" s="35" t="s">
        <v>325</v>
      </c>
      <c r="C126" s="35" t="s">
        <v>42</v>
      </c>
      <c r="D126" s="77" t="s">
        <v>41</v>
      </c>
      <c r="E126" s="72" t="s">
        <v>324</v>
      </c>
    </row>
    <row r="127" spans="1:5" x14ac:dyDescent="0.3">
      <c r="A127" s="2">
        <v>126</v>
      </c>
      <c r="B127" s="35" t="s">
        <v>326</v>
      </c>
      <c r="C127" s="35" t="s">
        <v>329</v>
      </c>
      <c r="D127" s="77" t="s">
        <v>41</v>
      </c>
      <c r="E127" s="72" t="s">
        <v>324</v>
      </c>
    </row>
    <row r="128" spans="1:5" x14ac:dyDescent="0.3">
      <c r="A128" s="2">
        <v>127</v>
      </c>
      <c r="B128" s="35" t="s">
        <v>327</v>
      </c>
      <c r="C128" s="35" t="s">
        <v>330</v>
      </c>
      <c r="D128" s="77" t="s">
        <v>41</v>
      </c>
      <c r="E128" s="72" t="s">
        <v>324</v>
      </c>
    </row>
    <row r="129" spans="1:5" x14ac:dyDescent="0.3">
      <c r="A129" s="2">
        <v>128</v>
      </c>
      <c r="B129" s="35" t="s">
        <v>328</v>
      </c>
      <c r="C129" s="35" t="s">
        <v>331</v>
      </c>
      <c r="D129" s="77" t="s">
        <v>41</v>
      </c>
      <c r="E129" s="72" t="s">
        <v>324</v>
      </c>
    </row>
    <row r="130" spans="1:5" x14ac:dyDescent="0.3">
      <c r="A130" s="2">
        <v>129</v>
      </c>
      <c r="B130" s="35" t="s">
        <v>335</v>
      </c>
      <c r="C130" s="35" t="s">
        <v>44</v>
      </c>
      <c r="D130" s="77" t="s">
        <v>41</v>
      </c>
      <c r="E130" s="72" t="s">
        <v>324</v>
      </c>
    </row>
    <row r="131" spans="1:5" x14ac:dyDescent="0.3">
      <c r="A131" s="2">
        <v>130</v>
      </c>
      <c r="B131" s="35" t="s">
        <v>334</v>
      </c>
      <c r="C131" s="35" t="s">
        <v>332</v>
      </c>
      <c r="D131" s="77" t="s">
        <v>41</v>
      </c>
      <c r="E131" s="72" t="s">
        <v>324</v>
      </c>
    </row>
    <row r="132" spans="1:5" x14ac:dyDescent="0.3">
      <c r="A132" s="2">
        <v>131</v>
      </c>
      <c r="B132" s="35" t="s">
        <v>337</v>
      </c>
      <c r="C132" s="35" t="s">
        <v>45</v>
      </c>
      <c r="D132" s="77" t="s">
        <v>41</v>
      </c>
      <c r="E132" s="72" t="s">
        <v>324</v>
      </c>
    </row>
    <row r="133" spans="1:5" x14ac:dyDescent="0.3">
      <c r="A133" s="2">
        <v>132</v>
      </c>
      <c r="B133" s="35" t="s">
        <v>333</v>
      </c>
      <c r="C133" s="35" t="s">
        <v>46</v>
      </c>
      <c r="D133" s="77" t="s">
        <v>41</v>
      </c>
      <c r="E133" s="72" t="s">
        <v>324</v>
      </c>
    </row>
    <row r="134" spans="1:5" x14ac:dyDescent="0.3">
      <c r="A134" s="2">
        <v>133</v>
      </c>
      <c r="B134" s="35" t="s">
        <v>336</v>
      </c>
      <c r="C134" s="35" t="s">
        <v>48</v>
      </c>
      <c r="D134" s="77" t="s">
        <v>41</v>
      </c>
      <c r="E134" s="72" t="s">
        <v>324</v>
      </c>
    </row>
    <row r="135" spans="1:5" x14ac:dyDescent="0.3">
      <c r="A135" s="2">
        <v>134</v>
      </c>
      <c r="B135" s="35" t="s">
        <v>49</v>
      </c>
      <c r="C135" s="35" t="s">
        <v>338</v>
      </c>
      <c r="D135" s="77" t="s">
        <v>41</v>
      </c>
      <c r="E135" s="72" t="s">
        <v>339</v>
      </c>
    </row>
    <row r="136" spans="1:5" x14ac:dyDescent="0.3">
      <c r="A136" s="2">
        <v>135</v>
      </c>
      <c r="B136" s="35" t="s">
        <v>344</v>
      </c>
      <c r="C136" s="35" t="s">
        <v>340</v>
      </c>
      <c r="D136" s="77" t="s">
        <v>41</v>
      </c>
      <c r="E136" s="81" t="s">
        <v>454</v>
      </c>
    </row>
    <row r="137" spans="1:5" x14ac:dyDescent="0.3">
      <c r="A137" s="2">
        <v>136</v>
      </c>
      <c r="B137" s="35" t="s">
        <v>345</v>
      </c>
      <c r="C137" s="35" t="s">
        <v>341</v>
      </c>
      <c r="D137" s="77" t="s">
        <v>41</v>
      </c>
      <c r="E137" s="81" t="s">
        <v>454</v>
      </c>
    </row>
    <row r="138" spans="1:5" x14ac:dyDescent="0.3">
      <c r="A138" s="2">
        <v>137</v>
      </c>
      <c r="B138" s="35" t="s">
        <v>346</v>
      </c>
      <c r="C138" s="35" t="s">
        <v>342</v>
      </c>
      <c r="D138" s="77" t="s">
        <v>41</v>
      </c>
      <c r="E138" s="81" t="s">
        <v>454</v>
      </c>
    </row>
    <row r="139" spans="1:5" x14ac:dyDescent="0.3">
      <c r="A139" s="2">
        <v>138</v>
      </c>
      <c r="B139" s="35" t="s">
        <v>347</v>
      </c>
      <c r="C139" s="35" t="s">
        <v>343</v>
      </c>
      <c r="D139" s="77" t="s">
        <v>41</v>
      </c>
      <c r="E139" s="81" t="s">
        <v>454</v>
      </c>
    </row>
    <row r="140" spans="1:5" x14ac:dyDescent="0.3">
      <c r="A140" s="2">
        <v>139</v>
      </c>
      <c r="B140" s="35" t="s">
        <v>349</v>
      </c>
      <c r="C140" s="35" t="s">
        <v>350</v>
      </c>
      <c r="D140" s="77" t="s">
        <v>41</v>
      </c>
      <c r="E140" s="81" t="s">
        <v>348</v>
      </c>
    </row>
    <row r="141" spans="1:5" x14ac:dyDescent="0.3">
      <c r="A141" s="2">
        <v>140</v>
      </c>
      <c r="B141" s="35" t="s">
        <v>50</v>
      </c>
      <c r="C141" s="35" t="s">
        <v>351</v>
      </c>
      <c r="D141" s="77" t="s">
        <v>41</v>
      </c>
      <c r="E141" s="81" t="s">
        <v>352</v>
      </c>
    </row>
    <row r="142" spans="1:5" x14ac:dyDescent="0.3">
      <c r="A142" s="2">
        <v>141</v>
      </c>
      <c r="B142" s="35" t="s">
        <v>450</v>
      </c>
      <c r="C142" s="35" t="s">
        <v>353</v>
      </c>
      <c r="D142" s="77" t="s">
        <v>41</v>
      </c>
      <c r="E142" s="81" t="s">
        <v>356</v>
      </c>
    </row>
    <row r="143" spans="1:5" x14ac:dyDescent="0.3">
      <c r="A143" s="2">
        <v>142</v>
      </c>
      <c r="B143" s="35" t="s">
        <v>451</v>
      </c>
      <c r="C143" s="35" t="s">
        <v>354</v>
      </c>
      <c r="D143" s="77" t="s">
        <v>41</v>
      </c>
      <c r="E143" s="72" t="s">
        <v>356</v>
      </c>
    </row>
    <row r="144" spans="1:5" x14ac:dyDescent="0.3">
      <c r="A144" s="2">
        <v>143</v>
      </c>
      <c r="B144" s="35" t="s">
        <v>452</v>
      </c>
      <c r="C144" s="35" t="s">
        <v>51</v>
      </c>
      <c r="D144" s="77" t="s">
        <v>41</v>
      </c>
      <c r="E144" s="72" t="s">
        <v>357</v>
      </c>
    </row>
    <row r="145" spans="1:5" x14ac:dyDescent="0.3">
      <c r="A145" s="2">
        <v>144</v>
      </c>
      <c r="B145" s="35" t="s">
        <v>453</v>
      </c>
      <c r="C145" s="35" t="s">
        <v>52</v>
      </c>
      <c r="D145" s="77" t="s">
        <v>41</v>
      </c>
      <c r="E145" s="72" t="s">
        <v>356</v>
      </c>
    </row>
    <row r="146" spans="1:5" x14ac:dyDescent="0.3">
      <c r="A146" s="2">
        <v>145</v>
      </c>
      <c r="B146" s="35" t="s">
        <v>53</v>
      </c>
      <c r="C146" s="35" t="s">
        <v>54</v>
      </c>
      <c r="D146" s="77" t="s">
        <v>41</v>
      </c>
      <c r="E146" s="81" t="s">
        <v>358</v>
      </c>
    </row>
    <row r="147" spans="1:5" x14ac:dyDescent="0.3">
      <c r="A147" s="2">
        <v>146</v>
      </c>
      <c r="B147" s="35" t="s">
        <v>360</v>
      </c>
      <c r="C147" s="35" t="s">
        <v>55</v>
      </c>
      <c r="D147" s="77" t="s">
        <v>41</v>
      </c>
      <c r="E147" s="72" t="s">
        <v>359</v>
      </c>
    </row>
    <row r="148" spans="1:5" x14ac:dyDescent="0.3">
      <c r="A148" s="2">
        <v>147</v>
      </c>
      <c r="B148" s="35" t="s">
        <v>56</v>
      </c>
      <c r="C148" s="35" t="s">
        <v>57</v>
      </c>
      <c r="D148" s="77" t="s">
        <v>41</v>
      </c>
      <c r="E148" s="72" t="s">
        <v>359</v>
      </c>
    </row>
    <row r="149" spans="1:5" x14ac:dyDescent="0.3">
      <c r="A149" s="2">
        <v>148</v>
      </c>
      <c r="B149" s="35" t="s">
        <v>363</v>
      </c>
      <c r="C149" s="35" t="s">
        <v>361</v>
      </c>
      <c r="D149" s="77" t="s">
        <v>41</v>
      </c>
      <c r="E149" s="72" t="s">
        <v>362</v>
      </c>
    </row>
    <row r="150" spans="1:5" x14ac:dyDescent="0.3">
      <c r="A150" s="2">
        <v>149</v>
      </c>
      <c r="B150" s="35" t="s">
        <v>58</v>
      </c>
      <c r="C150" s="35" t="s">
        <v>129</v>
      </c>
      <c r="D150" s="77" t="s">
        <v>41</v>
      </c>
      <c r="E150" s="72" t="s">
        <v>364</v>
      </c>
    </row>
    <row r="151" spans="1:5" x14ac:dyDescent="0.3">
      <c r="A151" s="2">
        <v>150</v>
      </c>
      <c r="B151" s="33" t="s">
        <v>59</v>
      </c>
      <c r="C151" s="33" t="s">
        <v>60</v>
      </c>
      <c r="D151" s="76" t="s">
        <v>61</v>
      </c>
      <c r="E151" s="73" t="s">
        <v>365</v>
      </c>
    </row>
    <row r="152" spans="1:5" x14ac:dyDescent="0.3">
      <c r="A152" s="2">
        <v>151</v>
      </c>
      <c r="B152" s="33" t="s">
        <v>62</v>
      </c>
      <c r="C152" s="33" t="s">
        <v>63</v>
      </c>
      <c r="D152" s="76" t="s">
        <v>61</v>
      </c>
      <c r="E152" s="73" t="s">
        <v>369</v>
      </c>
    </row>
    <row r="153" spans="1:5" x14ac:dyDescent="0.3">
      <c r="A153" s="2">
        <v>152</v>
      </c>
      <c r="B153" s="33" t="s">
        <v>64</v>
      </c>
      <c r="C153" s="33" t="s">
        <v>366</v>
      </c>
      <c r="D153" s="76" t="s">
        <v>61</v>
      </c>
      <c r="E153" s="73" t="s">
        <v>368</v>
      </c>
    </row>
    <row r="154" spans="1:5" x14ac:dyDescent="0.3">
      <c r="A154" s="2">
        <v>153</v>
      </c>
      <c r="B154" s="33" t="s">
        <v>371</v>
      </c>
      <c r="C154" s="33" t="s">
        <v>65</v>
      </c>
      <c r="D154" s="76" t="s">
        <v>61</v>
      </c>
      <c r="E154" s="81" t="s">
        <v>370</v>
      </c>
    </row>
    <row r="155" spans="1:5" x14ac:dyDescent="0.3">
      <c r="A155" s="2">
        <v>154</v>
      </c>
      <c r="B155" s="33" t="s">
        <v>66</v>
      </c>
      <c r="C155" s="33" t="s">
        <v>67</v>
      </c>
      <c r="D155" s="76" t="s">
        <v>61</v>
      </c>
      <c r="E155" s="72" t="s">
        <v>372</v>
      </c>
    </row>
    <row r="156" spans="1:5" x14ac:dyDescent="0.3">
      <c r="A156" s="2">
        <v>155</v>
      </c>
      <c r="B156" s="33" t="s">
        <v>68</v>
      </c>
      <c r="C156" s="33" t="s">
        <v>69</v>
      </c>
      <c r="D156" s="76" t="s">
        <v>61</v>
      </c>
      <c r="E156" s="73" t="s">
        <v>373</v>
      </c>
    </row>
    <row r="157" spans="1:5" x14ac:dyDescent="0.3">
      <c r="A157" s="2">
        <v>156</v>
      </c>
      <c r="B157" s="33" t="s">
        <v>70</v>
      </c>
      <c r="C157" s="33" t="s">
        <v>71</v>
      </c>
      <c r="D157" s="76" t="s">
        <v>61</v>
      </c>
      <c r="E157" s="73" t="s">
        <v>373</v>
      </c>
    </row>
    <row r="158" spans="1:5" x14ac:dyDescent="0.3">
      <c r="A158" s="2">
        <v>157</v>
      </c>
      <c r="B158" s="47" t="s">
        <v>374</v>
      </c>
      <c r="C158" s="33" t="s">
        <v>375</v>
      </c>
      <c r="D158" s="76" t="s">
        <v>61</v>
      </c>
      <c r="E158" s="72" t="s">
        <v>376</v>
      </c>
    </row>
    <row r="159" spans="1:5" x14ac:dyDescent="0.3">
      <c r="A159" s="2">
        <v>158</v>
      </c>
      <c r="B159" s="47" t="s">
        <v>377</v>
      </c>
      <c r="C159" s="33" t="s">
        <v>378</v>
      </c>
      <c r="D159" s="76" t="s">
        <v>61</v>
      </c>
      <c r="E159" s="72" t="s">
        <v>379</v>
      </c>
    </row>
    <row r="160" spans="1:5" x14ac:dyDescent="0.3">
      <c r="A160" s="2">
        <v>159</v>
      </c>
      <c r="B160" s="47" t="s">
        <v>380</v>
      </c>
      <c r="C160" s="33" t="s">
        <v>72</v>
      </c>
      <c r="D160" s="76" t="s">
        <v>61</v>
      </c>
      <c r="E160" s="72" t="s">
        <v>381</v>
      </c>
    </row>
    <row r="161" spans="1:5" x14ac:dyDescent="0.3">
      <c r="A161" s="2">
        <v>160</v>
      </c>
      <c r="B161" s="47" t="s">
        <v>383</v>
      </c>
      <c r="C161" s="33" t="s">
        <v>73</v>
      </c>
      <c r="D161" s="76" t="s">
        <v>61</v>
      </c>
      <c r="E161" s="72" t="s">
        <v>382</v>
      </c>
    </row>
    <row r="162" spans="1:5" x14ac:dyDescent="0.3">
      <c r="A162" s="2">
        <v>161</v>
      </c>
      <c r="B162" s="33" t="s">
        <v>384</v>
      </c>
      <c r="C162" s="33" t="s">
        <v>385</v>
      </c>
      <c r="D162" s="76" t="s">
        <v>61</v>
      </c>
      <c r="E162" s="81" t="s">
        <v>390</v>
      </c>
    </row>
    <row r="163" spans="1:5" x14ac:dyDescent="0.3">
      <c r="A163" s="2">
        <v>162</v>
      </c>
      <c r="B163" s="33" t="s">
        <v>74</v>
      </c>
      <c r="C163" s="33" t="s">
        <v>386</v>
      </c>
      <c r="D163" s="76" t="s">
        <v>61</v>
      </c>
      <c r="E163" s="72" t="s">
        <v>390</v>
      </c>
    </row>
    <row r="164" spans="1:5" x14ac:dyDescent="0.3">
      <c r="A164" s="2">
        <v>163</v>
      </c>
      <c r="B164" s="33" t="s">
        <v>389</v>
      </c>
      <c r="C164" s="33" t="s">
        <v>387</v>
      </c>
      <c r="D164" s="76" t="s">
        <v>61</v>
      </c>
      <c r="E164" s="72" t="s">
        <v>390</v>
      </c>
    </row>
    <row r="165" spans="1:5" x14ac:dyDescent="0.3">
      <c r="A165" s="2">
        <v>164</v>
      </c>
      <c r="B165" s="33" t="s">
        <v>75</v>
      </c>
      <c r="C165" s="33" t="s">
        <v>388</v>
      </c>
      <c r="D165" s="76" t="s">
        <v>61</v>
      </c>
      <c r="E165" s="72" t="s">
        <v>390</v>
      </c>
    </row>
    <row r="166" spans="1:5" x14ac:dyDescent="0.3">
      <c r="A166" s="2">
        <v>165</v>
      </c>
      <c r="B166" s="35" t="s">
        <v>77</v>
      </c>
      <c r="C166" s="35" t="s">
        <v>78</v>
      </c>
      <c r="D166" s="77" t="s">
        <v>76</v>
      </c>
      <c r="E166" s="72" t="s">
        <v>392</v>
      </c>
    </row>
    <row r="167" spans="1:5" x14ac:dyDescent="0.3">
      <c r="A167" s="2">
        <v>166</v>
      </c>
      <c r="B167" s="35" t="s">
        <v>79</v>
      </c>
      <c r="C167" s="35" t="s">
        <v>80</v>
      </c>
      <c r="D167" s="77" t="s">
        <v>76</v>
      </c>
      <c r="E167" s="72" t="s">
        <v>393</v>
      </c>
    </row>
    <row r="168" spans="1:5" x14ac:dyDescent="0.3">
      <c r="A168" s="2">
        <v>167</v>
      </c>
      <c r="B168" s="35" t="s">
        <v>394</v>
      </c>
      <c r="C168" s="35" t="s">
        <v>399</v>
      </c>
      <c r="D168" s="77" t="s">
        <v>76</v>
      </c>
      <c r="E168" s="72" t="s">
        <v>395</v>
      </c>
    </row>
    <row r="169" spans="1:5" x14ac:dyDescent="0.3">
      <c r="A169" s="2">
        <v>168</v>
      </c>
      <c r="B169" s="35" t="s">
        <v>397</v>
      </c>
      <c r="C169" s="35" t="s">
        <v>398</v>
      </c>
      <c r="D169" s="77" t="s">
        <v>76</v>
      </c>
      <c r="E169" s="72" t="s">
        <v>396</v>
      </c>
    </row>
    <row r="170" spans="1:5" x14ac:dyDescent="0.3">
      <c r="A170" s="2">
        <v>169</v>
      </c>
      <c r="B170" s="35" t="s">
        <v>81</v>
      </c>
      <c r="C170" s="35" t="s">
        <v>82</v>
      </c>
      <c r="D170" s="77" t="s">
        <v>76</v>
      </c>
      <c r="E170" s="72" t="s">
        <v>400</v>
      </c>
    </row>
    <row r="171" spans="1:5" x14ac:dyDescent="0.3">
      <c r="A171" s="2">
        <v>170</v>
      </c>
      <c r="B171" s="35" t="s">
        <v>402</v>
      </c>
      <c r="C171" s="35" t="s">
        <v>83</v>
      </c>
      <c r="D171" s="77" t="s">
        <v>76</v>
      </c>
      <c r="E171" s="72" t="s">
        <v>401</v>
      </c>
    </row>
    <row r="172" spans="1:5" x14ac:dyDescent="0.3">
      <c r="A172" s="2">
        <v>171</v>
      </c>
      <c r="B172" s="33" t="s">
        <v>405</v>
      </c>
      <c r="C172" s="33" t="s">
        <v>84</v>
      </c>
      <c r="D172" s="76" t="s">
        <v>85</v>
      </c>
      <c r="E172" s="72" t="s">
        <v>403</v>
      </c>
    </row>
    <row r="173" spans="1:5" x14ac:dyDescent="0.3">
      <c r="A173" s="2">
        <v>172</v>
      </c>
      <c r="B173" s="33" t="s">
        <v>86</v>
      </c>
      <c r="C173" s="33" t="s">
        <v>406</v>
      </c>
      <c r="D173" s="76" t="s">
        <v>85</v>
      </c>
      <c r="E173" s="72" t="s">
        <v>403</v>
      </c>
    </row>
    <row r="174" spans="1:5" x14ac:dyDescent="0.3">
      <c r="A174" s="2">
        <v>173</v>
      </c>
      <c r="B174" s="33" t="s">
        <v>87</v>
      </c>
      <c r="C174" s="33" t="s">
        <v>407</v>
      </c>
      <c r="D174" s="76" t="s">
        <v>85</v>
      </c>
      <c r="E174" s="72" t="s">
        <v>403</v>
      </c>
    </row>
    <row r="175" spans="1:5" x14ac:dyDescent="0.3">
      <c r="A175" s="2">
        <v>174</v>
      </c>
      <c r="B175" s="33" t="s">
        <v>88</v>
      </c>
      <c r="C175" s="33" t="s">
        <v>408</v>
      </c>
      <c r="D175" s="76" t="s">
        <v>85</v>
      </c>
      <c r="E175" s="72" t="s">
        <v>403</v>
      </c>
    </row>
    <row r="176" spans="1:5" x14ac:dyDescent="0.3">
      <c r="A176" s="2">
        <v>175</v>
      </c>
      <c r="B176" s="33" t="s">
        <v>89</v>
      </c>
      <c r="C176" s="33" t="s">
        <v>90</v>
      </c>
      <c r="D176" s="76" t="s">
        <v>85</v>
      </c>
      <c r="E176" s="72" t="s">
        <v>409</v>
      </c>
    </row>
    <row r="177" spans="1:5" x14ac:dyDescent="0.3">
      <c r="A177" s="2">
        <v>176</v>
      </c>
      <c r="B177" s="33" t="s">
        <v>415</v>
      </c>
      <c r="C177" s="33" t="s">
        <v>91</v>
      </c>
      <c r="D177" s="76" t="s">
        <v>85</v>
      </c>
      <c r="E177" s="72" t="s">
        <v>410</v>
      </c>
    </row>
    <row r="178" spans="1:5" x14ac:dyDescent="0.3">
      <c r="A178" s="2">
        <v>177</v>
      </c>
      <c r="B178" s="33" t="s">
        <v>416</v>
      </c>
      <c r="C178" s="33" t="s">
        <v>414</v>
      </c>
      <c r="D178" s="76" t="s">
        <v>85</v>
      </c>
      <c r="E178" s="72" t="s">
        <v>413</v>
      </c>
    </row>
    <row r="179" spans="1:5" x14ac:dyDescent="0.3">
      <c r="A179" s="2">
        <v>178</v>
      </c>
      <c r="B179" s="33" t="s">
        <v>417</v>
      </c>
      <c r="C179" s="33" t="s">
        <v>421</v>
      </c>
      <c r="D179" s="76" t="s">
        <v>85</v>
      </c>
      <c r="E179" s="72" t="s">
        <v>420</v>
      </c>
    </row>
    <row r="180" spans="1:5" x14ac:dyDescent="0.3">
      <c r="A180" s="2">
        <v>179</v>
      </c>
      <c r="B180" s="33" t="s">
        <v>418</v>
      </c>
      <c r="C180" s="33" t="s">
        <v>92</v>
      </c>
      <c r="D180" s="76" t="s">
        <v>85</v>
      </c>
      <c r="E180" s="72" t="s">
        <v>412</v>
      </c>
    </row>
    <row r="181" spans="1:5" x14ac:dyDescent="0.3">
      <c r="A181" s="2">
        <v>180</v>
      </c>
      <c r="B181" s="33" t="s">
        <v>419</v>
      </c>
      <c r="C181" s="33" t="s">
        <v>43</v>
      </c>
      <c r="D181" s="76" t="s">
        <v>85</v>
      </c>
      <c r="E181" s="72" t="s">
        <v>411</v>
      </c>
    </row>
  </sheetData>
  <phoneticPr fontId="23" type="noConversion"/>
  <hyperlinks>
    <hyperlink ref="D2" location="gdp!A1" display="gdp" xr:uid="{946D85BD-BB66-4D94-82FF-2C2324086D76}"/>
    <hyperlink ref="D26" location="survey!A1" display="survey" xr:uid="{1EDF8B49-D73F-4736-B332-B22077297DC5}"/>
    <hyperlink ref="D125" location="real!A1" display="real" xr:uid="{E2EB6625-917E-4723-B695-D85CA8267422}"/>
    <hyperlink ref="D148:D149" location="real!A1" display="real" xr:uid="{3C25E450-8E8F-4C08-BAA4-0B57E9BDA2CE}"/>
    <hyperlink ref="D150" location="real!A1" display="real" xr:uid="{F494ECEF-591A-4E7E-9BDE-1D3DCEAEB5DD}"/>
    <hyperlink ref="D172" location="price!A1" display="price" xr:uid="{881CB83B-E386-4358-A736-004129880A0B}"/>
    <hyperlink ref="E2" r:id="rId1" xr:uid="{DF172A35-D4BA-4331-BEA5-5EF15430FE84}"/>
    <hyperlink ref="E4:E13" r:id="rId2" display="Росстат" xr:uid="{E95FF5C4-12D7-44E4-A5D6-347230AA4F4E}"/>
    <hyperlink ref="D4:D13" location="gdp!A1" display="gdp" xr:uid="{9E821161-F1E3-43DD-96A0-9E5CA28D605E}"/>
    <hyperlink ref="E28" r:id="rId3" xr:uid="{068ADC46-9FA0-42C3-8B0E-F7B608DA81EB}"/>
    <hyperlink ref="E26" r:id="rId4" xr:uid="{CE0CA283-6664-4B15-9238-A4FC3ECFE108}"/>
    <hyperlink ref="D62:D72" location="survey!A1" display="survey" xr:uid="{36C71BA5-D9A2-49DB-BB77-FC5378237BD3}"/>
    <hyperlink ref="D73:D83" location="survey!A1" display="survey" xr:uid="{444AA532-9927-4647-90F1-648FAADE044E}"/>
    <hyperlink ref="D84:D94" location="survey!A1" display="survey" xr:uid="{C2381696-1C1F-4834-A378-01C3D64A9908}"/>
    <hyperlink ref="D95:D105" location="survey!A1" display="survey" xr:uid="{1AD48A31-5F71-4AC9-B93B-90C83D00260E}"/>
    <hyperlink ref="D106:D116" location="survey!A1" display="survey" xr:uid="{A1C95FF7-A497-4C53-9ED7-EB16034914E1}"/>
    <hyperlink ref="D117:D124" location="survey!A1" display="survey" xr:uid="{9FEABC56-D57A-4631-A361-7676927200E4}"/>
    <hyperlink ref="E155" r:id="rId5" xr:uid="{F11338BC-E3F8-43DF-9966-D05D1D36509C}"/>
    <hyperlink ref="D151" location="financial!A1" display="financial" xr:uid="{3DC05F61-1EAC-466E-B90B-BF968BE6CCCC}"/>
    <hyperlink ref="E158" r:id="rId6" xr:uid="{1BE71D21-F4CD-401C-9633-95B1498F2A83}"/>
    <hyperlink ref="E160" r:id="rId7" xr:uid="{44198303-61FE-404D-88B1-7DC0331CC75C}"/>
    <hyperlink ref="E161" r:id="rId8" xr:uid="{9CB9A41A-FFCC-48B6-8C54-89E771001E72}"/>
    <hyperlink ref="D166" location="external!A1" display="external" xr:uid="{B3862E86-4130-4B9A-9E7F-1E95775DC1DF}"/>
    <hyperlink ref="D167:D171" location="external!A1" display="external" xr:uid="{F31F7D62-1EC4-4429-ADE1-D4D0E6A5E274}"/>
    <hyperlink ref="D173:D181" location="price!A1" display="price" xr:uid="{5DB072E2-3C1D-42F1-8187-8CE64E12A893}"/>
    <hyperlink ref="E172" r:id="rId9" xr:uid="{28AED9D9-4F56-45B2-A569-DB00C296975D}"/>
    <hyperlink ref="E173:E175" r:id="rId10" display="https://cbr.ru/statistics/ddkp/aipd/" xr:uid="{13168512-2B56-4B65-9357-7268E9EC22E3}"/>
    <hyperlink ref="E176" r:id="rId11" xr:uid="{7792E8BF-A94C-41E8-B9E0-AAE7483A2730}"/>
    <hyperlink ref="D178" location="price!A1" display="price" xr:uid="{6381A69C-FF6B-4E5E-A351-0C4AF69BBA77}"/>
    <hyperlink ref="E178" r:id="rId12" xr:uid="{245FFC30-5D36-4C45-A9FF-E627298470BF}"/>
    <hyperlink ref="D14:D25" location="gdp!A1" display="gdp" xr:uid="{4FF0A7A4-FD23-49F8-8C13-C806DCAB50F7}"/>
    <hyperlink ref="D15" location="gdp!A1" display="gdp" xr:uid="{B3758061-C245-4676-87D7-E7C3C439EC13}"/>
    <hyperlink ref="D3" location="gdp!A1" display="gdp" xr:uid="{B328E97B-6E26-4CB3-86EB-8C5E372ED38F}"/>
    <hyperlink ref="E3" r:id="rId13" xr:uid="{5551885B-3423-4402-8984-90D9FD7F249F}"/>
    <hyperlink ref="E146" r:id="rId14" xr:uid="{3FEFFE02-A297-45C8-9674-7A2A5C8E5F16}"/>
    <hyperlink ref="E136" r:id="rId15" xr:uid="{F74BA6FF-C197-499C-8660-435B9378E094}"/>
    <hyperlink ref="E137" r:id="rId16" xr:uid="{39AF1468-7BE0-4F34-A83F-52BDF967E8E5}"/>
    <hyperlink ref="E138" r:id="rId17" xr:uid="{E65C4E22-179F-42F2-A561-126D39CCA931}"/>
    <hyperlink ref="E139" r:id="rId18" xr:uid="{E8DC654A-F051-4135-855A-83D98735AB05}"/>
    <hyperlink ref="E140" r:id="rId19" xr:uid="{512C2999-73CA-42DE-B527-6AB0DF5C39D1}"/>
    <hyperlink ref="E141" r:id="rId20" xr:uid="{47BEF19D-F883-4813-96F2-7430358A6F3F}"/>
    <hyperlink ref="E142" r:id="rId21" xr:uid="{7892C9BB-7A8A-4FE1-8F58-0ED1801FF704}"/>
    <hyperlink ref="E162" r:id="rId22" xr:uid="{CAC97078-B223-4A49-8797-E167388C883C}"/>
    <hyperlink ref="E154" r:id="rId23" xr:uid="{48334088-1CF2-4ECA-8A28-42086FCDD62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30099-5B44-493B-8E37-CDC2F16093A5}">
  <dimension ref="A1:AY59"/>
  <sheetViews>
    <sheetView zoomScale="77" zoomScaleNormal="10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G25" sqref="G25"/>
    </sheetView>
  </sheetViews>
  <sheetFormatPr defaultColWidth="9.109375" defaultRowHeight="14.4" x14ac:dyDescent="0.3"/>
  <cols>
    <col min="1" max="1" width="12.109375" style="14" bestFit="1" customWidth="1"/>
    <col min="2" max="2" width="8.44140625" style="14" bestFit="1" customWidth="1"/>
    <col min="3" max="3" width="5.44140625" style="14" bestFit="1" customWidth="1"/>
    <col min="4" max="4" width="11.33203125" style="37" bestFit="1" customWidth="1"/>
    <col min="5" max="6" width="9.33203125" style="37" customWidth="1"/>
    <col min="7" max="7" width="9.5546875" style="37" bestFit="1" customWidth="1"/>
    <col min="8" max="8" width="11.6640625" style="37" customWidth="1"/>
    <col min="9" max="9" width="9.44140625" style="37" bestFit="1" customWidth="1"/>
    <col min="10" max="10" width="9.5546875" style="37" bestFit="1" customWidth="1"/>
    <col min="11" max="11" width="10.109375" style="37" customWidth="1"/>
    <col min="12" max="13" width="12.88671875" style="37" customWidth="1"/>
    <col min="14" max="14" width="9.5546875" style="37" bestFit="1" customWidth="1"/>
    <col min="15" max="15" width="13.6640625" style="37" bestFit="1" customWidth="1"/>
    <col min="16" max="16" width="11.6640625" style="37" customWidth="1"/>
    <col min="17" max="19" width="11.33203125" style="37" customWidth="1"/>
    <col min="20" max="20" width="14.109375" style="37" bestFit="1" customWidth="1"/>
    <col min="21" max="28" width="11.33203125" style="37" customWidth="1"/>
    <col min="29" max="31" width="10.88671875" style="37" customWidth="1"/>
    <col min="32" max="32" width="17.5546875" style="37" bestFit="1" customWidth="1"/>
    <col min="33" max="33" width="15.33203125" style="37" bestFit="1" customWidth="1"/>
    <col min="34" max="34" width="15.6640625" style="37" bestFit="1" customWidth="1"/>
    <col min="35" max="35" width="10.88671875" style="37" customWidth="1"/>
    <col min="36" max="36" width="18" style="37" bestFit="1" customWidth="1"/>
    <col min="37" max="37" width="10.88671875" style="37" customWidth="1"/>
    <col min="38" max="38" width="15.109375" style="37" bestFit="1" customWidth="1"/>
    <col min="39" max="40" width="10.88671875" style="37" customWidth="1"/>
    <col min="41" max="41" width="6.88671875" style="37" customWidth="1"/>
    <col min="42" max="50" width="8.5546875" style="37" customWidth="1"/>
    <col min="51" max="51" width="5.88671875" style="37" customWidth="1"/>
    <col min="52" max="16384" width="9.109375" style="37"/>
  </cols>
  <sheetData>
    <row r="1" spans="1:51" x14ac:dyDescent="0.3">
      <c r="D1" s="79"/>
      <c r="E1" s="83" t="s">
        <v>126</v>
      </c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4" t="s">
        <v>103</v>
      </c>
      <c r="R1" s="85"/>
      <c r="S1" s="85"/>
      <c r="T1" s="85"/>
      <c r="U1" s="85"/>
      <c r="V1" s="85"/>
      <c r="W1" s="85"/>
      <c r="X1" s="85"/>
      <c r="Y1" s="85"/>
      <c r="Z1" s="85"/>
      <c r="AA1" s="85"/>
      <c r="AB1" s="86"/>
      <c r="AC1" s="87" t="s">
        <v>104</v>
      </c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P1" s="82" t="s">
        <v>105</v>
      </c>
      <c r="AQ1" s="82"/>
      <c r="AR1" s="82"/>
      <c r="AS1" s="82"/>
      <c r="AT1" s="82"/>
      <c r="AU1" s="82"/>
      <c r="AV1" s="82"/>
      <c r="AW1" s="82"/>
      <c r="AX1" s="82"/>
      <c r="AY1" s="7"/>
    </row>
    <row r="2" spans="1:51" ht="27.6" x14ac:dyDescent="0.3">
      <c r="D2" s="79"/>
      <c r="E2" s="38" t="s">
        <v>106</v>
      </c>
      <c r="F2" s="38" t="s">
        <v>107</v>
      </c>
      <c r="G2" s="38" t="s">
        <v>108</v>
      </c>
      <c r="H2" s="36" t="s">
        <v>109</v>
      </c>
      <c r="I2" s="40" t="s">
        <v>47</v>
      </c>
      <c r="J2" s="40" t="s">
        <v>111</v>
      </c>
      <c r="K2" s="36" t="s">
        <v>112</v>
      </c>
      <c r="L2" s="40" t="s">
        <v>113</v>
      </c>
      <c r="M2" s="40" t="s">
        <v>114</v>
      </c>
      <c r="N2" s="40" t="s">
        <v>115</v>
      </c>
      <c r="O2" s="36" t="s">
        <v>116</v>
      </c>
      <c r="P2" s="38" t="s">
        <v>117</v>
      </c>
      <c r="Q2" s="41" t="s">
        <v>118</v>
      </c>
      <c r="R2" s="39" t="s">
        <v>107</v>
      </c>
      <c r="S2" s="42" t="s">
        <v>108</v>
      </c>
      <c r="T2" s="43" t="s">
        <v>109</v>
      </c>
      <c r="U2" s="44" t="s">
        <v>110</v>
      </c>
      <c r="V2" s="44" t="s">
        <v>111</v>
      </c>
      <c r="W2" s="43" t="s">
        <v>112</v>
      </c>
      <c r="X2" s="44" t="s">
        <v>113</v>
      </c>
      <c r="Y2" s="8" t="s">
        <v>114</v>
      </c>
      <c r="Z2" s="44" t="s">
        <v>115</v>
      </c>
      <c r="AA2" s="43" t="s">
        <v>116</v>
      </c>
      <c r="AB2" s="58" t="s">
        <v>117</v>
      </c>
      <c r="AC2" s="48" t="s">
        <v>119</v>
      </c>
      <c r="AD2" s="39" t="s">
        <v>107</v>
      </c>
      <c r="AE2" s="38" t="s">
        <v>108</v>
      </c>
      <c r="AF2" s="12" t="s">
        <v>109</v>
      </c>
      <c r="AG2" s="40" t="s">
        <v>110</v>
      </c>
      <c r="AH2" s="40" t="s">
        <v>111</v>
      </c>
      <c r="AI2" s="12" t="s">
        <v>112</v>
      </c>
      <c r="AJ2" s="40" t="s">
        <v>113</v>
      </c>
      <c r="AK2" s="8" t="s">
        <v>114</v>
      </c>
      <c r="AL2" s="40" t="s">
        <v>115</v>
      </c>
      <c r="AM2" s="12" t="s">
        <v>116</v>
      </c>
      <c r="AN2" s="38" t="s">
        <v>117</v>
      </c>
      <c r="AO2" s="9" t="s">
        <v>120</v>
      </c>
      <c r="AP2" s="10">
        <f>AVERAGE(AE5:AE55)</f>
        <v>0.30034226373212186</v>
      </c>
      <c r="AQ2" s="10">
        <f t="shared" ref="AQ2:AU2" si="0">AVERAGE(AF5:AF50)</f>
        <v>0.4934508133763737</v>
      </c>
      <c r="AR2" s="10">
        <f t="shared" si="0"/>
        <v>1.2986437104373749E-2</v>
      </c>
      <c r="AS2" s="10">
        <f t="shared" si="0"/>
        <v>0.12389436623299217</v>
      </c>
      <c r="AT2" s="10">
        <f t="shared" si="0"/>
        <v>-0.30462377631887455</v>
      </c>
      <c r="AU2" s="10">
        <f t="shared" si="0"/>
        <v>0.14773056817663605</v>
      </c>
      <c r="AV2" s="10">
        <f t="shared" ref="AV2:AW2" si="1">AVERAGE(AL5:AL50)</f>
        <v>0.56685081306200191</v>
      </c>
      <c r="AW2" s="10">
        <f t="shared" si="1"/>
        <v>0.69398612052622544</v>
      </c>
      <c r="AX2" s="10">
        <f>AVERAGE(AN5:AN50)</f>
        <v>-0.21421457848396655</v>
      </c>
      <c r="AY2" s="7"/>
    </row>
    <row r="3" spans="1:51" s="70" customFormat="1" x14ac:dyDescent="0.3">
      <c r="A3" s="26" t="s">
        <v>121</v>
      </c>
      <c r="B3" s="26" t="s">
        <v>122</v>
      </c>
      <c r="C3" s="26" t="s">
        <v>127</v>
      </c>
      <c r="D3" s="80"/>
      <c r="E3" s="61" t="s">
        <v>5</v>
      </c>
      <c r="F3" s="61" t="s">
        <v>422</v>
      </c>
      <c r="G3" s="61" t="s">
        <v>7</v>
      </c>
      <c r="H3" s="61" t="s">
        <v>8</v>
      </c>
      <c r="I3" s="61" t="s">
        <v>9</v>
      </c>
      <c r="J3" s="61" t="s">
        <v>10</v>
      </c>
      <c r="K3" s="61" t="s">
        <v>11</v>
      </c>
      <c r="L3" s="61" t="s">
        <v>12</v>
      </c>
      <c r="M3" s="61" t="s">
        <v>13</v>
      </c>
      <c r="N3" s="61" t="s">
        <v>14</v>
      </c>
      <c r="O3" s="61" t="s">
        <v>15</v>
      </c>
      <c r="P3" s="61" t="s">
        <v>16</v>
      </c>
      <c r="Q3" s="64" t="s">
        <v>125</v>
      </c>
      <c r="R3" s="64" t="s">
        <v>434</v>
      </c>
      <c r="S3" s="64" t="s">
        <v>435</v>
      </c>
      <c r="T3" s="64" t="s">
        <v>436</v>
      </c>
      <c r="U3" s="62" t="s">
        <v>437</v>
      </c>
      <c r="V3" s="64" t="s">
        <v>438</v>
      </c>
      <c r="W3" s="64" t="s">
        <v>439</v>
      </c>
      <c r="X3" s="64" t="s">
        <v>440</v>
      </c>
      <c r="Y3" s="64" t="s">
        <v>441</v>
      </c>
      <c r="Z3" s="64" t="s">
        <v>442</v>
      </c>
      <c r="AA3" s="64" t="s">
        <v>443</v>
      </c>
      <c r="AB3" s="65" t="s">
        <v>444</v>
      </c>
      <c r="AC3" s="66" t="str">
        <f>Q3&amp;"_sa"</f>
        <v>gdp_sa</v>
      </c>
      <c r="AD3" s="66" t="s">
        <v>448</v>
      </c>
      <c r="AE3" s="66" t="str">
        <f t="shared" ref="AE3:AJ3" si="2">S3&amp;"_sa"</f>
        <v>mining_sa</v>
      </c>
      <c r="AF3" s="66" t="str">
        <f t="shared" si="2"/>
        <v>manufacturing_sa</v>
      </c>
      <c r="AG3" s="63" t="str">
        <f t="shared" si="2"/>
        <v>egpiv_sa</v>
      </c>
      <c r="AH3" s="66" t="str">
        <f t="shared" si="2"/>
        <v>construction_sa</v>
      </c>
      <c r="AI3" s="66" t="str">
        <f t="shared" si="2"/>
        <v>trade_sa</v>
      </c>
      <c r="AJ3" s="66" t="str">
        <f t="shared" si="2"/>
        <v>transport_sa</v>
      </c>
      <c r="AK3" s="66" t="s">
        <v>449</v>
      </c>
      <c r="AL3" s="66" t="str">
        <f>Z3&amp;"_sa"</f>
        <v>real_estate_sa</v>
      </c>
      <c r="AM3" s="66" t="str">
        <f>AA3&amp;"_sa"</f>
        <v>others_sa</v>
      </c>
      <c r="AN3" s="66" t="str">
        <f>AB3&amp;"_sa"</f>
        <v>taxes_sa</v>
      </c>
      <c r="AO3" s="67" t="s">
        <v>123</v>
      </c>
      <c r="AP3" s="68">
        <f t="shared" ref="AP3:AU3" si="3">_xlfn.STDEV.S(AE5:AE50)</f>
        <v>2.3424070322706312</v>
      </c>
      <c r="AQ3" s="68">
        <f t="shared" si="3"/>
        <v>2.0745461354750137</v>
      </c>
      <c r="AR3" s="68">
        <f t="shared" si="3"/>
        <v>1.5304966797719999</v>
      </c>
      <c r="AS3" s="68">
        <f t="shared" si="3"/>
        <v>1.7995318096274517</v>
      </c>
      <c r="AT3" s="68">
        <f t="shared" si="3"/>
        <v>4.4404539173427189</v>
      </c>
      <c r="AU3" s="68">
        <f t="shared" si="3"/>
        <v>3.1714701444175737</v>
      </c>
      <c r="AV3" s="68">
        <f t="shared" ref="AV3:AX3" si="4">_xlfn.STDEV.S(AL5:AL50)</f>
        <v>1.3666040472753191</v>
      </c>
      <c r="AW3" s="68">
        <f t="shared" si="4"/>
        <v>4.2555729423429858</v>
      </c>
      <c r="AX3" s="68">
        <f t="shared" si="4"/>
        <v>3.0430917146340191</v>
      </c>
      <c r="AY3" s="69"/>
    </row>
    <row r="4" spans="1:51" x14ac:dyDescent="0.3">
      <c r="A4" s="14" t="str">
        <f t="shared" ref="A4:A55" si="5">CONCATENATE(C4,B4)</f>
        <v>20111</v>
      </c>
      <c r="B4" s="14">
        <f t="shared" ref="B4:B55" si="6">INT((MONTH(D4)+2)/3)</f>
        <v>1</v>
      </c>
      <c r="C4" s="14">
        <f t="shared" ref="C4:C55" si="7">YEAR(D4)</f>
        <v>2011</v>
      </c>
      <c r="D4" s="54">
        <v>40603</v>
      </c>
      <c r="E4" s="11">
        <v>26410.644659600726</v>
      </c>
      <c r="F4" s="11">
        <v>589.29749949087159</v>
      </c>
      <c r="G4" s="11">
        <v>3412.4918644110771</v>
      </c>
      <c r="H4" s="11">
        <v>3026.4567098152665</v>
      </c>
      <c r="I4" s="11">
        <v>1047.9015507150059</v>
      </c>
      <c r="J4" s="11">
        <v>878.82674032768864</v>
      </c>
      <c r="K4" s="11">
        <v>3442.3520789002164</v>
      </c>
      <c r="L4" s="11">
        <v>1587.4859533555871</v>
      </c>
      <c r="M4" s="11">
        <v>770.58127452701046</v>
      </c>
      <c r="N4" s="11">
        <v>2477.9715359147917</v>
      </c>
      <c r="O4" s="12">
        <f>E4-SUM(G4:N4)-P4-F4</f>
        <v>5858.7429631606983</v>
      </c>
      <c r="P4" s="11">
        <v>3318.5364889825141</v>
      </c>
      <c r="Q4" s="13">
        <v>28730.9471506359</v>
      </c>
      <c r="R4" s="13">
        <v>1152.8356386033199</v>
      </c>
      <c r="S4" s="13">
        <v>3540.5123525980798</v>
      </c>
      <c r="T4" s="13">
        <v>3388.3624174832999</v>
      </c>
      <c r="U4" s="13">
        <v>883.19754824431095</v>
      </c>
      <c r="V4" s="13">
        <v>1508.3435321781601</v>
      </c>
      <c r="W4" s="13">
        <v>3744.9078450580701</v>
      </c>
      <c r="X4" s="13">
        <v>1753.8676776586601</v>
      </c>
      <c r="Y4" s="13">
        <v>754.09795048472495</v>
      </c>
      <c r="Z4" s="13">
        <v>2468.2610415345598</v>
      </c>
      <c r="AA4" s="13">
        <f>Q4-SUM(S4:Z4)-AB4-R4</f>
        <v>6064.1606367427648</v>
      </c>
      <c r="AB4" s="59">
        <v>3472.4005100499498</v>
      </c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9"/>
      <c r="AP4" s="14"/>
      <c r="AQ4" s="14"/>
      <c r="AR4" s="14"/>
      <c r="AS4" s="14"/>
      <c r="AT4" s="14"/>
      <c r="AU4" s="14"/>
      <c r="AV4" s="14"/>
      <c r="AW4" s="14"/>
      <c r="AX4" s="14"/>
      <c r="AY4" s="7"/>
    </row>
    <row r="5" spans="1:51" x14ac:dyDescent="0.3">
      <c r="A5" s="14" t="str">
        <f t="shared" si="5"/>
        <v>20112</v>
      </c>
      <c r="B5" s="14">
        <f t="shared" si="6"/>
        <v>2</v>
      </c>
      <c r="C5" s="14">
        <f t="shared" si="7"/>
        <v>2011</v>
      </c>
      <c r="D5" s="55">
        <f>EDATE(D4,3)</f>
        <v>40695</v>
      </c>
      <c r="E5" s="11">
        <v>28551.309612990379</v>
      </c>
      <c r="F5" s="11">
        <v>760.54848954432873</v>
      </c>
      <c r="G5" s="11">
        <v>3534.6303620681369</v>
      </c>
      <c r="H5" s="11">
        <v>3555.1928782423115</v>
      </c>
      <c r="I5" s="11">
        <v>813.50314128860271</v>
      </c>
      <c r="J5" s="11">
        <v>1363.4281109011486</v>
      </c>
      <c r="K5" s="11">
        <v>3718.7233996162354</v>
      </c>
      <c r="L5" s="11">
        <v>1732.8065048903752</v>
      </c>
      <c r="M5" s="11">
        <v>754.7554660243751</v>
      </c>
      <c r="N5" s="11">
        <v>2497.931196413836</v>
      </c>
      <c r="O5" s="12">
        <f t="shared" ref="O5:O54" si="8">E5-SUM(G5:N5)-P5-F5</f>
        <v>6278.9310054895095</v>
      </c>
      <c r="P5" s="11">
        <v>3540.8590585115176</v>
      </c>
      <c r="Q5" s="13">
        <v>29171.652099307499</v>
      </c>
      <c r="R5" s="13">
        <v>1075.2074512757799</v>
      </c>
      <c r="S5" s="13">
        <v>3528.3161194566901</v>
      </c>
      <c r="T5" s="13">
        <v>3422.1047821977099</v>
      </c>
      <c r="U5" s="13">
        <v>882.89367978909502</v>
      </c>
      <c r="V5" s="13">
        <v>1513.37602465393</v>
      </c>
      <c r="W5" s="13">
        <v>3750.5876025052298</v>
      </c>
      <c r="X5" s="13">
        <v>1754.2104838401999</v>
      </c>
      <c r="Y5" s="13">
        <v>763.31738866267801</v>
      </c>
      <c r="Z5" s="13">
        <v>2487.80371422294</v>
      </c>
      <c r="AA5" s="13">
        <f t="shared" ref="AA5:AA55" si="9">Q5-SUM(S5:Z5)-AB5-R5</f>
        <v>6477.6232263754691</v>
      </c>
      <c r="AB5" s="59">
        <v>3516.2116263277799</v>
      </c>
      <c r="AC5" s="10">
        <f t="shared" ref="AC5:AN20" si="10">Q5/Q4*100-100</f>
        <v>1.5339033076807027</v>
      </c>
      <c r="AD5" s="10">
        <f t="shared" si="10"/>
        <v>-6.7336734507607616</v>
      </c>
      <c r="AE5" s="10">
        <f t="shared" si="10"/>
        <v>-0.34447650302476518</v>
      </c>
      <c r="AF5" s="10">
        <f t="shared" si="10"/>
        <v>0.99583104039598425</v>
      </c>
      <c r="AG5" s="10">
        <f t="shared" si="10"/>
        <v>-3.4405491253906462E-2</v>
      </c>
      <c r="AH5" s="10">
        <f t="shared" si="10"/>
        <v>0.33364365400913698</v>
      </c>
      <c r="AI5" s="10">
        <f t="shared" si="10"/>
        <v>0.15166614726327055</v>
      </c>
      <c r="AJ5" s="10">
        <f t="shared" si="10"/>
        <v>1.9545726619327297E-2</v>
      </c>
      <c r="AK5" s="10">
        <f t="shared" si="10"/>
        <v>1.2225783364119991</v>
      </c>
      <c r="AL5" s="10">
        <f t="shared" si="10"/>
        <v>0.79175874672601765</v>
      </c>
      <c r="AM5" s="10">
        <f t="shared" si="10"/>
        <v>6.8181338589141944</v>
      </c>
      <c r="AN5" s="10">
        <f t="shared" si="10"/>
        <v>1.2616953646628701</v>
      </c>
      <c r="AO5" s="9"/>
      <c r="AP5" s="45">
        <f>(AC5-AP$2)/AP$3</f>
        <v>0.5266211324309501</v>
      </c>
      <c r="AQ5" s="45">
        <f t="shared" ref="AQ5:AX5" si="11">(AD5-AQ$2)/AQ$3</f>
        <v>-3.4837134448602289</v>
      </c>
      <c r="AR5" s="45">
        <f t="shared" si="11"/>
        <v>-0.23356008859972871</v>
      </c>
      <c r="AS5" s="45">
        <f t="shared" si="11"/>
        <v>0.48453529384596145</v>
      </c>
      <c r="AT5" s="45">
        <f t="shared" si="11"/>
        <v>6.0853752813332565E-2</v>
      </c>
      <c r="AU5" s="45">
        <f t="shared" si="11"/>
        <v>5.8620474848153754E-2</v>
      </c>
      <c r="AV5" s="45">
        <f t="shared" si="11"/>
        <v>-0.30380757808123726</v>
      </c>
      <c r="AW5" s="45">
        <f t="shared" si="11"/>
        <v>-0.15848404035005736</v>
      </c>
      <c r="AX5" s="45">
        <f t="shared" si="11"/>
        <v>0.47214906734047063</v>
      </c>
      <c r="AY5" s="7"/>
    </row>
    <row r="6" spans="1:51" x14ac:dyDescent="0.3">
      <c r="A6" s="14" t="str">
        <f t="shared" si="5"/>
        <v>20113</v>
      </c>
      <c r="B6" s="14">
        <f t="shared" si="6"/>
        <v>3</v>
      </c>
      <c r="C6" s="14">
        <f t="shared" si="7"/>
        <v>2011</v>
      </c>
      <c r="D6" s="55">
        <f t="shared" ref="D6:D55" si="12">EDATE(D5,3)</f>
        <v>40787</v>
      </c>
      <c r="E6" s="11">
        <v>30126.555294728143</v>
      </c>
      <c r="F6" s="11">
        <v>1889.3167337606437</v>
      </c>
      <c r="G6" s="11">
        <v>3517.3637914057249</v>
      </c>
      <c r="H6" s="11">
        <v>3353.7121562242678</v>
      </c>
      <c r="I6" s="11">
        <v>700.90429184928644</v>
      </c>
      <c r="J6" s="11">
        <v>1562.130779912223</v>
      </c>
      <c r="K6" s="11">
        <v>3816.9768515851956</v>
      </c>
      <c r="L6" s="11">
        <v>1755.2598186525004</v>
      </c>
      <c r="M6" s="11">
        <v>790.56649723413523</v>
      </c>
      <c r="N6" s="11">
        <v>2486.5805301767355</v>
      </c>
      <c r="O6" s="12">
        <f t="shared" si="8"/>
        <v>6623.8762171716726</v>
      </c>
      <c r="P6" s="11">
        <v>3629.8676267557594</v>
      </c>
      <c r="Q6" s="13">
        <v>29616.989908197</v>
      </c>
      <c r="R6" s="13">
        <v>1136.02583744044</v>
      </c>
      <c r="S6" s="13">
        <v>3566.5263563089602</v>
      </c>
      <c r="T6" s="13">
        <v>3430.4242412223398</v>
      </c>
      <c r="U6" s="13">
        <v>877.57696348792297</v>
      </c>
      <c r="V6" s="13">
        <v>1548.43207112905</v>
      </c>
      <c r="W6" s="13">
        <v>3818.4117650982298</v>
      </c>
      <c r="X6" s="13">
        <v>1751.99666395187</v>
      </c>
      <c r="Y6" s="13">
        <v>789.56470502200898</v>
      </c>
      <c r="Z6" s="13">
        <v>2503.4636154940599</v>
      </c>
      <c r="AA6" s="13">
        <f t="shared" si="9"/>
        <v>6641.1916209230694</v>
      </c>
      <c r="AB6" s="59">
        <v>3553.3760681190502</v>
      </c>
      <c r="AC6" s="10">
        <f t="shared" si="10"/>
        <v>1.5266115452544824</v>
      </c>
      <c r="AD6" s="10">
        <f t="shared" si="10"/>
        <v>5.6564327277025939</v>
      </c>
      <c r="AE6" s="10">
        <f t="shared" si="10"/>
        <v>1.0829595636729437</v>
      </c>
      <c r="AF6" s="10">
        <f t="shared" si="10"/>
        <v>0.2431094181542619</v>
      </c>
      <c r="AG6" s="10">
        <f t="shared" si="10"/>
        <v>-0.60219213512120007</v>
      </c>
      <c r="AH6" s="10">
        <f t="shared" si="10"/>
        <v>2.3164134956569171</v>
      </c>
      <c r="AI6" s="10">
        <f t="shared" si="10"/>
        <v>1.808360976495976</v>
      </c>
      <c r="AJ6" s="10">
        <f t="shared" si="10"/>
        <v>-0.12620035672593133</v>
      </c>
      <c r="AK6" s="10">
        <f t="shared" si="10"/>
        <v>3.4385848860741817</v>
      </c>
      <c r="AL6" s="10">
        <f t="shared" si="10"/>
        <v>0.6294669141938698</v>
      </c>
      <c r="AM6" s="10">
        <f t="shared" si="10"/>
        <v>2.5251298019555435</v>
      </c>
      <c r="AN6" s="10">
        <f t="shared" si="10"/>
        <v>1.0569455351606223</v>
      </c>
      <c r="AO6" s="9"/>
      <c r="AP6" s="45">
        <f t="shared" ref="AP6:AP55" si="13">(AC6-AP$2)/AP$3</f>
        <v>0.52350819675164084</v>
      </c>
      <c r="AQ6" s="45">
        <f t="shared" ref="AQ6:AQ56" si="14">(AD6-AQ$2)/AQ$3</f>
        <v>2.4887284143931754</v>
      </c>
      <c r="AR6" s="45">
        <f t="shared" ref="AR6:AR56" si="15">(AE6-AR$2)/AR$3</f>
        <v>0.69910189333306183</v>
      </c>
      <c r="AS6" s="45">
        <f t="shared" ref="AS6:AS56" si="16">(AF6-AS$2)/AS$3</f>
        <v>6.6247815839360041E-2</v>
      </c>
      <c r="AT6" s="45">
        <f t="shared" ref="AT6:AT56" si="17">(AG6-AT$2)/AT$3</f>
        <v>-6.7013049643446815E-2</v>
      </c>
      <c r="AU6" s="45">
        <f t="shared" ref="AU6:AU56" si="18">(AH6-AU$2)/AU$3</f>
        <v>0.68380997730582449</v>
      </c>
      <c r="AV6" s="45">
        <f t="shared" ref="AV6:AV56" si="19">(AI6-AV$2)/AV$3</f>
        <v>0.90846369576414465</v>
      </c>
      <c r="AW6" s="45">
        <f t="shared" ref="AW6:AW56" si="20">(AJ6-AW$2)/AW$3</f>
        <v>-0.19273232731867773</v>
      </c>
      <c r="AX6" s="45">
        <f t="shared" ref="AX6:AX56" si="21">(AK6-AX$2)/AX$3</f>
        <v>1.2003579934814606</v>
      </c>
      <c r="AY6" s="7"/>
    </row>
    <row r="7" spans="1:51" x14ac:dyDescent="0.3">
      <c r="A7" s="14" t="str">
        <f t="shared" si="5"/>
        <v>20114</v>
      </c>
      <c r="B7" s="14">
        <f t="shared" si="6"/>
        <v>4</v>
      </c>
      <c r="C7" s="14">
        <f t="shared" si="7"/>
        <v>2011</v>
      </c>
      <c r="D7" s="55">
        <f t="shared" si="12"/>
        <v>40878</v>
      </c>
      <c r="E7" s="11">
        <v>32360.794226034202</v>
      </c>
      <c r="F7" s="11">
        <v>1235.4085977120521</v>
      </c>
      <c r="G7" s="11">
        <v>3749.8914272810239</v>
      </c>
      <c r="H7" s="11">
        <v>3718.7146251927024</v>
      </c>
      <c r="I7" s="11">
        <v>964.0883968366752</v>
      </c>
      <c r="J7" s="11">
        <v>2261.6224496877039</v>
      </c>
      <c r="K7" s="11">
        <v>4314.4720659558916</v>
      </c>
      <c r="L7" s="11">
        <v>1966.8368422451579</v>
      </c>
      <c r="M7" s="11">
        <v>806.60672537142057</v>
      </c>
      <c r="N7" s="11">
        <v>2654.4324919987394</v>
      </c>
      <c r="O7" s="12">
        <f t="shared" si="8"/>
        <v>7061.3824081413604</v>
      </c>
      <c r="P7" s="11">
        <v>3627.3381956114736</v>
      </c>
      <c r="Q7" s="13">
        <v>29997.200532911698</v>
      </c>
      <c r="R7" s="13">
        <v>1112.1286093621</v>
      </c>
      <c r="S7" s="13">
        <v>3577.61927432008</v>
      </c>
      <c r="T7" s="13">
        <v>3435.2314446830001</v>
      </c>
      <c r="U7" s="13">
        <v>875.377513302853</v>
      </c>
      <c r="V7" s="13">
        <v>1544.9347965859299</v>
      </c>
      <c r="W7" s="13">
        <v>3959.4586549189498</v>
      </c>
      <c r="X7" s="13">
        <v>1774.3379027295</v>
      </c>
      <c r="Y7" s="13">
        <v>816.56515919336698</v>
      </c>
      <c r="Z7" s="13">
        <v>2665.1313088493998</v>
      </c>
      <c r="AA7" s="13">
        <f t="shared" si="9"/>
        <v>6644.5052797795379</v>
      </c>
      <c r="AB7" s="59">
        <v>3591.9105891869799</v>
      </c>
      <c r="AC7" s="10">
        <f t="shared" si="10"/>
        <v>1.2837584977177841</v>
      </c>
      <c r="AD7" s="10">
        <f t="shared" si="10"/>
        <v>-2.1035813879182967</v>
      </c>
      <c r="AE7" s="10">
        <f t="shared" si="10"/>
        <v>0.31102862850002566</v>
      </c>
      <c r="AF7" s="10">
        <f t="shared" si="10"/>
        <v>0.14013437180433641</v>
      </c>
      <c r="AG7" s="10">
        <f t="shared" si="10"/>
        <v>-0.25062761177416348</v>
      </c>
      <c r="AH7" s="10">
        <f t="shared" si="10"/>
        <v>-0.22585908728757431</v>
      </c>
      <c r="AI7" s="10">
        <f t="shared" si="10"/>
        <v>3.693862749689373</v>
      </c>
      <c r="AJ7" s="10">
        <f t="shared" si="10"/>
        <v>1.2751872898682421</v>
      </c>
      <c r="AK7" s="10">
        <f t="shared" si="10"/>
        <v>3.4196632650398584</v>
      </c>
      <c r="AL7" s="10">
        <f t="shared" si="10"/>
        <v>6.4577608539932783</v>
      </c>
      <c r="AM7" s="10">
        <f t="shared" si="10"/>
        <v>4.9895546546622427E-2</v>
      </c>
      <c r="AN7" s="10">
        <f t="shared" si="10"/>
        <v>1.0844481509756747</v>
      </c>
      <c r="AO7" s="9"/>
      <c r="AP7" s="45">
        <f t="shared" si="13"/>
        <v>0.41983148976135876</v>
      </c>
      <c r="AQ7" s="45">
        <f t="shared" si="14"/>
        <v>-1.2518556019965408</v>
      </c>
      <c r="AR7" s="45">
        <f t="shared" si="15"/>
        <v>0.19473560141277252</v>
      </c>
      <c r="AS7" s="45">
        <f t="shared" si="16"/>
        <v>9.0245726607668733E-3</v>
      </c>
      <c r="AT7" s="45">
        <f t="shared" si="17"/>
        <v>1.2160055154231564E-2</v>
      </c>
      <c r="AU7" s="45">
        <f t="shared" si="18"/>
        <v>-0.1177969958575216</v>
      </c>
      <c r="AV7" s="45">
        <f t="shared" si="19"/>
        <v>2.2881623560693263</v>
      </c>
      <c r="AW7" s="45">
        <f t="shared" si="20"/>
        <v>0.13657412931618684</v>
      </c>
      <c r="AX7" s="45">
        <f t="shared" si="21"/>
        <v>1.1941400997047693</v>
      </c>
      <c r="AY7" s="7"/>
    </row>
    <row r="8" spans="1:51" x14ac:dyDescent="0.3">
      <c r="A8" s="14" t="str">
        <f t="shared" si="5"/>
        <v>20121</v>
      </c>
      <c r="B8" s="14">
        <f t="shared" si="6"/>
        <v>1</v>
      </c>
      <c r="C8" s="14">
        <f t="shared" si="7"/>
        <v>2012</v>
      </c>
      <c r="D8" s="55">
        <f t="shared" si="12"/>
        <v>40969</v>
      </c>
      <c r="E8" s="11">
        <v>27917.061670067276</v>
      </c>
      <c r="F8" s="11">
        <v>611.8025802246475</v>
      </c>
      <c r="G8" s="11">
        <v>3532.3541810106321</v>
      </c>
      <c r="H8" s="11">
        <v>3164.236870218203</v>
      </c>
      <c r="I8" s="11">
        <v>1050.3988400379687</v>
      </c>
      <c r="J8" s="11">
        <v>922.2741088693665</v>
      </c>
      <c r="K8" s="11">
        <v>3743.3981833557523</v>
      </c>
      <c r="L8" s="11">
        <v>1647.4031905103725</v>
      </c>
      <c r="M8" s="11">
        <v>911.00470594733895</v>
      </c>
      <c r="N8" s="11">
        <v>2618.9384078904218</v>
      </c>
      <c r="O8" s="12">
        <f t="shared" si="8"/>
        <v>6196.7723088955254</v>
      </c>
      <c r="P8" s="11">
        <v>3518.4782931070472</v>
      </c>
      <c r="Q8" s="13">
        <v>30355.4098698866</v>
      </c>
      <c r="R8" s="13">
        <v>1198.6401188539901</v>
      </c>
      <c r="S8" s="13">
        <v>3664.8651807822398</v>
      </c>
      <c r="T8" s="13">
        <v>3544.1098104419898</v>
      </c>
      <c r="U8" s="13">
        <v>889.697497450426</v>
      </c>
      <c r="V8" s="13">
        <v>1576.9372811928799</v>
      </c>
      <c r="W8" s="13">
        <v>4072.4039381692</v>
      </c>
      <c r="X8" s="13">
        <v>1824.1627519829799</v>
      </c>
      <c r="Y8" s="13">
        <v>891.64243824756295</v>
      </c>
      <c r="Z8" s="13">
        <v>2597.3881975877998</v>
      </c>
      <c r="AA8" s="13">
        <f t="shared" si="9"/>
        <v>6460.8365753244007</v>
      </c>
      <c r="AB8" s="59">
        <v>3634.7260798531302</v>
      </c>
      <c r="AC8" s="10">
        <f t="shared" si="10"/>
        <v>1.1941425553424239</v>
      </c>
      <c r="AD8" s="10">
        <f t="shared" si="10"/>
        <v>7.7789123275510121</v>
      </c>
      <c r="AE8" s="10">
        <f t="shared" si="10"/>
        <v>2.4386582185646546</v>
      </c>
      <c r="AF8" s="10">
        <f t="shared" si="10"/>
        <v>3.1694623058807281</v>
      </c>
      <c r="AG8" s="10">
        <f t="shared" si="10"/>
        <v>1.6358638335982363</v>
      </c>
      <c r="AH8" s="10">
        <f t="shared" si="10"/>
        <v>2.0714456479115313</v>
      </c>
      <c r="AI8" s="10">
        <f t="shared" si="10"/>
        <v>2.8525435695593018</v>
      </c>
      <c r="AJ8" s="10">
        <f t="shared" si="10"/>
        <v>2.8080812102831914</v>
      </c>
      <c r="AK8" s="10">
        <f t="shared" si="10"/>
        <v>9.1942790123889182</v>
      </c>
      <c r="AL8" s="10">
        <f t="shared" si="10"/>
        <v>-2.5418301543591326</v>
      </c>
      <c r="AM8" s="10">
        <f t="shared" si="10"/>
        <v>-2.7642194071855926</v>
      </c>
      <c r="AN8" s="10">
        <f t="shared" si="10"/>
        <v>1.1919976737461297</v>
      </c>
      <c r="AO8" s="9"/>
      <c r="AP8" s="45">
        <f t="shared" si="13"/>
        <v>0.38157343249771991</v>
      </c>
      <c r="AQ8" s="45">
        <f t="shared" si="14"/>
        <v>3.5118339330190262</v>
      </c>
      <c r="AR8" s="45">
        <f t="shared" si="15"/>
        <v>1.5848918939318681</v>
      </c>
      <c r="AS8" s="45">
        <f t="shared" si="16"/>
        <v>1.6924223975114088</v>
      </c>
      <c r="AT8" s="45">
        <f t="shared" si="17"/>
        <v>0.4370020826785988</v>
      </c>
      <c r="AU8" s="45">
        <f t="shared" si="18"/>
        <v>0.60656887567458939</v>
      </c>
      <c r="AV8" s="45">
        <f t="shared" si="19"/>
        <v>1.6725347484916522</v>
      </c>
      <c r="AW8" s="45">
        <f t="shared" si="20"/>
        <v>0.49678271725099638</v>
      </c>
      <c r="AX8" s="45">
        <f t="shared" si="21"/>
        <v>3.0917548576101357</v>
      </c>
      <c r="AY8" s="7"/>
    </row>
    <row r="9" spans="1:51" x14ac:dyDescent="0.3">
      <c r="A9" s="14" t="str">
        <f t="shared" si="5"/>
        <v>20122</v>
      </c>
      <c r="B9" s="14">
        <f t="shared" si="6"/>
        <v>2</v>
      </c>
      <c r="C9" s="14">
        <f t="shared" si="7"/>
        <v>2012</v>
      </c>
      <c r="D9" s="55">
        <f t="shared" si="12"/>
        <v>41061</v>
      </c>
      <c r="E9" s="11">
        <v>29937.52551477899</v>
      </c>
      <c r="F9" s="11">
        <v>804.87697490934772</v>
      </c>
      <c r="G9" s="11">
        <v>3626.3378922560582</v>
      </c>
      <c r="H9" s="11">
        <v>3691.9156388269803</v>
      </c>
      <c r="I9" s="11">
        <v>811.83972376143925</v>
      </c>
      <c r="J9" s="11">
        <v>1450.2324219292759</v>
      </c>
      <c r="K9" s="11">
        <v>3935.4047943378587</v>
      </c>
      <c r="L9" s="11">
        <v>1799.1820427682671</v>
      </c>
      <c r="M9" s="11">
        <v>899.16699565918532</v>
      </c>
      <c r="N9" s="11">
        <v>2607.2107719329529</v>
      </c>
      <c r="O9" s="12">
        <f t="shared" si="8"/>
        <v>6643.7243733138475</v>
      </c>
      <c r="P9" s="11">
        <v>3667.633885083776</v>
      </c>
      <c r="Q9" s="13">
        <v>30508.828595700899</v>
      </c>
      <c r="R9" s="13">
        <v>1136.2987979153299</v>
      </c>
      <c r="S9" s="13">
        <v>3619.8586684222601</v>
      </c>
      <c r="T9" s="13">
        <v>3570.4467262598801</v>
      </c>
      <c r="U9" s="13">
        <v>878.63794786368101</v>
      </c>
      <c r="V9" s="13">
        <v>1596.3324926662499</v>
      </c>
      <c r="W9" s="13">
        <v>3969.1232188062399</v>
      </c>
      <c r="X9" s="13">
        <v>1819.20910937282</v>
      </c>
      <c r="Y9" s="13">
        <v>909.24242019593896</v>
      </c>
      <c r="Z9" s="13">
        <v>2598.8847969813701</v>
      </c>
      <c r="AA9" s="13">
        <f t="shared" si="9"/>
        <v>6764.9378672024104</v>
      </c>
      <c r="AB9" s="59">
        <v>3645.8565500147201</v>
      </c>
      <c r="AC9" s="10">
        <f t="shared" si="10"/>
        <v>0.50540818414872035</v>
      </c>
      <c r="AD9" s="10">
        <f t="shared" si="10"/>
        <v>-5.2010040343271839</v>
      </c>
      <c r="AE9" s="10">
        <f t="shared" si="10"/>
        <v>-1.2280536974725322</v>
      </c>
      <c r="AF9" s="10">
        <f t="shared" si="10"/>
        <v>0.74311794009017262</v>
      </c>
      <c r="AG9" s="10">
        <f t="shared" si="10"/>
        <v>-1.2430685281725431</v>
      </c>
      <c r="AH9" s="10">
        <f t="shared" si="10"/>
        <v>1.2299291610823104</v>
      </c>
      <c r="AI9" s="10">
        <f t="shared" si="10"/>
        <v>-2.5361118624541774</v>
      </c>
      <c r="AJ9" s="10">
        <f t="shared" si="10"/>
        <v>-0.2715570529425122</v>
      </c>
      <c r="AK9" s="10">
        <f t="shared" si="10"/>
        <v>1.9738833856951743</v>
      </c>
      <c r="AL9" s="10">
        <f t="shared" si="10"/>
        <v>5.7619396090274222E-2</v>
      </c>
      <c r="AM9" s="10">
        <f t="shared" si="10"/>
        <v>4.7068407989060006</v>
      </c>
      <c r="AN9" s="10">
        <f t="shared" si="10"/>
        <v>0.3062258315223545</v>
      </c>
      <c r="AO9" s="9"/>
      <c r="AP9" s="45">
        <f t="shared" si="13"/>
        <v>8.7544955932708321E-2</v>
      </c>
      <c r="AQ9" s="45">
        <f t="shared" si="14"/>
        <v>-2.7449159844303415</v>
      </c>
      <c r="AR9" s="45">
        <f t="shared" si="15"/>
        <v>-0.81087411098584372</v>
      </c>
      <c r="AS9" s="45">
        <f t="shared" si="16"/>
        <v>0.34410259965639356</v>
      </c>
      <c r="AT9" s="45">
        <f t="shared" si="17"/>
        <v>-0.21133982455903016</v>
      </c>
      <c r="AU9" s="45">
        <f t="shared" si="18"/>
        <v>0.34122931751716529</v>
      </c>
      <c r="AV9" s="45">
        <f t="shared" si="19"/>
        <v>-2.2705645294280687</v>
      </c>
      <c r="AW9" s="45">
        <f t="shared" si="20"/>
        <v>-0.22688911376928242</v>
      </c>
      <c r="AX9" s="45">
        <f t="shared" si="21"/>
        <v>0.71903779753226893</v>
      </c>
      <c r="AY9" s="7"/>
    </row>
    <row r="10" spans="1:51" x14ac:dyDescent="0.3">
      <c r="A10" s="14" t="str">
        <f t="shared" si="5"/>
        <v>20123</v>
      </c>
      <c r="B10" s="14">
        <f t="shared" si="6"/>
        <v>3</v>
      </c>
      <c r="C10" s="14">
        <f t="shared" si="7"/>
        <v>2012</v>
      </c>
      <c r="D10" s="55">
        <f t="shared" si="12"/>
        <v>41153</v>
      </c>
      <c r="E10" s="11">
        <v>31178.718745628303</v>
      </c>
      <c r="F10" s="11">
        <v>1830.6577238358268</v>
      </c>
      <c r="G10" s="11">
        <v>3598.494253650972</v>
      </c>
      <c r="H10" s="11">
        <v>3521.5755896608634</v>
      </c>
      <c r="I10" s="11">
        <v>707.99400831264609</v>
      </c>
      <c r="J10" s="11">
        <v>1568.1821300353995</v>
      </c>
      <c r="K10" s="11">
        <v>3958.8464730479236</v>
      </c>
      <c r="L10" s="11">
        <v>1847.5197321278158</v>
      </c>
      <c r="M10" s="11">
        <v>919.38527358583394</v>
      </c>
      <c r="N10" s="11">
        <v>2589.6028814469196</v>
      </c>
      <c r="O10" s="12">
        <f t="shared" si="8"/>
        <v>6915.7349575836733</v>
      </c>
      <c r="P10" s="11">
        <v>3720.7257223404267</v>
      </c>
      <c r="Q10" s="13">
        <v>30667.651502233399</v>
      </c>
      <c r="R10" s="13">
        <v>1100.98001937305</v>
      </c>
      <c r="S10" s="13">
        <v>3648.7953041170899</v>
      </c>
      <c r="T10" s="13">
        <v>3587.0954663746102</v>
      </c>
      <c r="U10" s="13">
        <v>880.57543431997306</v>
      </c>
      <c r="V10" s="13">
        <v>1580.7771845921</v>
      </c>
      <c r="W10" s="13">
        <v>3960.3385715627101</v>
      </c>
      <c r="X10" s="13">
        <v>1836.9769415891001</v>
      </c>
      <c r="Y10" s="13">
        <v>918.06417996803998</v>
      </c>
      <c r="Z10" s="13">
        <v>2612.51125416271</v>
      </c>
      <c r="AA10" s="13">
        <f t="shared" si="9"/>
        <v>6882.2649727947864</v>
      </c>
      <c r="AB10" s="59">
        <v>3659.27217337923</v>
      </c>
      <c r="AC10" s="10">
        <f t="shared" si="10"/>
        <v>0.52058015283773784</v>
      </c>
      <c r="AD10" s="10">
        <f t="shared" si="10"/>
        <v>-3.108229860585638</v>
      </c>
      <c r="AE10" s="10">
        <f t="shared" si="10"/>
        <v>0.79938578672305027</v>
      </c>
      <c r="AF10" s="10">
        <f t="shared" si="10"/>
        <v>0.46629291489723812</v>
      </c>
      <c r="AG10" s="10">
        <f t="shared" si="10"/>
        <v>0.22051021823071437</v>
      </c>
      <c r="AH10" s="10">
        <f t="shared" si="10"/>
        <v>-0.97444035911145477</v>
      </c>
      <c r="AI10" s="10">
        <f t="shared" si="10"/>
        <v>-0.22132462912482254</v>
      </c>
      <c r="AJ10" s="10">
        <f t="shared" si="10"/>
        <v>0.97667893837700603</v>
      </c>
      <c r="AK10" s="10">
        <f t="shared" si="10"/>
        <v>0.97023187393740784</v>
      </c>
      <c r="AL10" s="10">
        <f t="shared" si="10"/>
        <v>0.52431940027379653</v>
      </c>
      <c r="AM10" s="10">
        <f t="shared" si="10"/>
        <v>1.7343412148867969</v>
      </c>
      <c r="AN10" s="10">
        <f t="shared" si="10"/>
        <v>0.36796904048392776</v>
      </c>
      <c r="AO10" s="9"/>
      <c r="AP10" s="45">
        <f t="shared" si="13"/>
        <v>9.4022040606720092E-2</v>
      </c>
      <c r="AQ10" s="45">
        <f t="shared" si="14"/>
        <v>-1.736129465801119</v>
      </c>
      <c r="AR10" s="45">
        <f t="shared" si="15"/>
        <v>0.51381970311482639</v>
      </c>
      <c r="AS10" s="45">
        <f t="shared" si="16"/>
        <v>0.19027090648379871</v>
      </c>
      <c r="AT10" s="45">
        <f t="shared" si="17"/>
        <v>0.11826133190992388</v>
      </c>
      <c r="AU10" s="45">
        <f t="shared" si="18"/>
        <v>-0.35383304151966799</v>
      </c>
      <c r="AV10" s="45">
        <f t="shared" si="19"/>
        <v>-0.57674016388159932</v>
      </c>
      <c r="AW10" s="45">
        <f t="shared" si="20"/>
        <v>6.6428850281940829E-2</v>
      </c>
      <c r="AX10" s="45">
        <f t="shared" si="21"/>
        <v>0.38922469760784822</v>
      </c>
      <c r="AY10" s="7"/>
    </row>
    <row r="11" spans="1:51" x14ac:dyDescent="0.3">
      <c r="A11" s="14" t="str">
        <f t="shared" si="5"/>
        <v>20124</v>
      </c>
      <c r="B11" s="14">
        <f t="shared" si="6"/>
        <v>4</v>
      </c>
      <c r="C11" s="14">
        <f t="shared" si="7"/>
        <v>2012</v>
      </c>
      <c r="D11" s="55">
        <f t="shared" si="12"/>
        <v>41244</v>
      </c>
      <c r="E11" s="11">
        <v>33142.259038531192</v>
      </c>
      <c r="F11" s="11">
        <v>1162.7109739568059</v>
      </c>
      <c r="G11" s="11">
        <v>3780.2134042980024</v>
      </c>
      <c r="H11" s="11">
        <v>3984.2755625855384</v>
      </c>
      <c r="I11" s="11">
        <v>979.76746480845247</v>
      </c>
      <c r="J11" s="11">
        <v>2373.7103282307526</v>
      </c>
      <c r="K11" s="11">
        <v>4230.3194413794517</v>
      </c>
      <c r="L11" s="11">
        <v>2024.1094125423074</v>
      </c>
      <c r="M11" s="11">
        <v>926.05393072061236</v>
      </c>
      <c r="N11" s="11">
        <v>2620.7601120144045</v>
      </c>
      <c r="O11" s="12">
        <f t="shared" si="8"/>
        <v>7360.9212186548411</v>
      </c>
      <c r="P11" s="11">
        <v>3699.4171893400235</v>
      </c>
      <c r="Q11" s="13">
        <v>30687.777004520001</v>
      </c>
      <c r="R11" s="13">
        <v>1045.48467005983</v>
      </c>
      <c r="S11" s="13">
        <v>3606.5491412292699</v>
      </c>
      <c r="T11" s="13">
        <v>3653.3370468336502</v>
      </c>
      <c r="U11" s="13">
        <v>889.62565535147098</v>
      </c>
      <c r="V11" s="13">
        <v>1598.7999050102601</v>
      </c>
      <c r="W11" s="13">
        <v>3882.2340756429999</v>
      </c>
      <c r="X11" s="13">
        <v>1822.18911616217</v>
      </c>
      <c r="Y11" s="13">
        <v>937.33332722468901</v>
      </c>
      <c r="Z11" s="13">
        <v>2638.8650687090399</v>
      </c>
      <c r="AA11" s="13">
        <f t="shared" si="9"/>
        <v>6951.7962311131505</v>
      </c>
      <c r="AB11" s="59">
        <v>3661.56276718347</v>
      </c>
      <c r="AC11" s="10">
        <f t="shared" si="10"/>
        <v>6.5624530411582782E-2</v>
      </c>
      <c r="AD11" s="10">
        <f t="shared" si="10"/>
        <v>-5.0405410031711284</v>
      </c>
      <c r="AE11" s="10">
        <f t="shared" si="10"/>
        <v>-1.1578112600657988</v>
      </c>
      <c r="AF11" s="10">
        <f t="shared" si="10"/>
        <v>1.8466634378702054</v>
      </c>
      <c r="AG11" s="10">
        <f t="shared" si="10"/>
        <v>1.0277621517441986</v>
      </c>
      <c r="AH11" s="10">
        <f t="shared" si="10"/>
        <v>1.1401176961451966</v>
      </c>
      <c r="AI11" s="10">
        <f t="shared" si="10"/>
        <v>-1.9721671394597706</v>
      </c>
      <c r="AJ11" s="10">
        <f t="shared" si="10"/>
        <v>-0.80500876696567047</v>
      </c>
      <c r="AK11" s="10">
        <f t="shared" si="10"/>
        <v>2.0988889096315404</v>
      </c>
      <c r="AL11" s="10">
        <f t="shared" si="10"/>
        <v>1.0087541060096186</v>
      </c>
      <c r="AM11" s="10">
        <f t="shared" si="10"/>
        <v>1.0102961538565722</v>
      </c>
      <c r="AN11" s="10">
        <f t="shared" si="10"/>
        <v>6.2596978188821595E-2</v>
      </c>
      <c r="AO11" s="9"/>
      <c r="AP11" s="45">
        <f t="shared" si="13"/>
        <v>-0.10020364953097564</v>
      </c>
      <c r="AQ11" s="45">
        <f t="shared" si="14"/>
        <v>-2.6675674847213608</v>
      </c>
      <c r="AR11" s="45">
        <f t="shared" si="15"/>
        <v>-0.76497892000954082</v>
      </c>
      <c r="AS11" s="45">
        <f t="shared" si="16"/>
        <v>0.95734293910251567</v>
      </c>
      <c r="AT11" s="45">
        <f t="shared" si="17"/>
        <v>0.30005624489408211</v>
      </c>
      <c r="AU11" s="45">
        <f t="shared" si="18"/>
        <v>0.31291075834825743</v>
      </c>
      <c r="AV11" s="45">
        <f t="shared" si="19"/>
        <v>-1.8579031414285401</v>
      </c>
      <c r="AW11" s="45">
        <f t="shared" si="20"/>
        <v>-0.35224279028961869</v>
      </c>
      <c r="AX11" s="45">
        <f t="shared" si="21"/>
        <v>0.76011625840652497</v>
      </c>
      <c r="AY11" s="7"/>
    </row>
    <row r="12" spans="1:51" x14ac:dyDescent="0.3">
      <c r="A12" s="14" t="str">
        <f t="shared" si="5"/>
        <v>20131</v>
      </c>
      <c r="B12" s="14">
        <f t="shared" si="6"/>
        <v>1</v>
      </c>
      <c r="C12" s="14">
        <f t="shared" si="7"/>
        <v>2013</v>
      </c>
      <c r="D12" s="55">
        <f t="shared" si="12"/>
        <v>41334</v>
      </c>
      <c r="E12" s="11">
        <v>28232.599064314658</v>
      </c>
      <c r="F12" s="11">
        <v>560.32865584520789</v>
      </c>
      <c r="G12" s="11">
        <v>3519.1753982900527</v>
      </c>
      <c r="H12" s="11">
        <v>3218.0094323945382</v>
      </c>
      <c r="I12" s="11">
        <v>1025.4174200892949</v>
      </c>
      <c r="J12" s="11">
        <v>925.46675447537848</v>
      </c>
      <c r="K12" s="11">
        <v>3667.0554283410675</v>
      </c>
      <c r="L12" s="11">
        <v>1619.2631840655556</v>
      </c>
      <c r="M12" s="11">
        <v>961.33286632438171</v>
      </c>
      <c r="N12" s="11">
        <v>2715.6314387905509</v>
      </c>
      <c r="O12" s="12">
        <f t="shared" si="8"/>
        <v>6431.7786092041197</v>
      </c>
      <c r="P12" s="11">
        <v>3589.1398764945102</v>
      </c>
      <c r="Q12" s="13">
        <v>30914.091284428501</v>
      </c>
      <c r="R12" s="13">
        <v>1101.2580476117901</v>
      </c>
      <c r="S12" s="13">
        <v>3651.1886638360402</v>
      </c>
      <c r="T12" s="13">
        <v>3622.3312359285101</v>
      </c>
      <c r="U12" s="13">
        <v>879.97619283184099</v>
      </c>
      <c r="V12" s="13">
        <v>1589.19769284624</v>
      </c>
      <c r="W12" s="13">
        <v>3989.3501625871299</v>
      </c>
      <c r="X12" s="13">
        <v>1804.56433450239</v>
      </c>
      <c r="Y12" s="13">
        <v>941.33464168257103</v>
      </c>
      <c r="Z12" s="13">
        <v>2677.6657178690698</v>
      </c>
      <c r="AA12" s="13">
        <f t="shared" si="9"/>
        <v>6913.8832908188188</v>
      </c>
      <c r="AB12" s="59">
        <v>3743.3413039141001</v>
      </c>
      <c r="AC12" s="10">
        <f t="shared" si="10"/>
        <v>0.7374736849631347</v>
      </c>
      <c r="AD12" s="10">
        <f t="shared" si="10"/>
        <v>5.3346910910485406</v>
      </c>
      <c r="AE12" s="10">
        <f t="shared" si="10"/>
        <v>1.2377350441856265</v>
      </c>
      <c r="AF12" s="10">
        <f t="shared" si="10"/>
        <v>-0.84869834093224483</v>
      </c>
      <c r="AG12" s="10">
        <f t="shared" si="10"/>
        <v>-1.0846654951534305</v>
      </c>
      <c r="AH12" s="10">
        <f t="shared" si="10"/>
        <v>-0.60058873746045549</v>
      </c>
      <c r="AI12" s="10">
        <f t="shared" si="10"/>
        <v>2.7591352004293839</v>
      </c>
      <c r="AJ12" s="10">
        <f t="shared" si="10"/>
        <v>-0.9672312002883956</v>
      </c>
      <c r="AK12" s="10">
        <f t="shared" si="10"/>
        <v>0.42688276855891161</v>
      </c>
      <c r="AL12" s="10">
        <f t="shared" si="10"/>
        <v>1.4703536615084118</v>
      </c>
      <c r="AM12" s="10">
        <f t="shared" si="10"/>
        <v>-0.54536898139578227</v>
      </c>
      <c r="AN12" s="10">
        <f t="shared" si="10"/>
        <v>2.2334326059781091</v>
      </c>
      <c r="AO12" s="9"/>
      <c r="AP12" s="45">
        <f t="shared" si="13"/>
        <v>0.1866163374720046</v>
      </c>
      <c r="AQ12" s="45">
        <f t="shared" si="14"/>
        <v>2.3336382811094518</v>
      </c>
      <c r="AR12" s="45">
        <f t="shared" si="15"/>
        <v>0.80022950932745907</v>
      </c>
      <c r="AS12" s="45">
        <f t="shared" si="16"/>
        <v>-0.54046986108380501</v>
      </c>
      <c r="AT12" s="45">
        <f t="shared" si="17"/>
        <v>-0.17566711272196983</v>
      </c>
      <c r="AU12" s="45">
        <f t="shared" si="18"/>
        <v>-0.23595344479413888</v>
      </c>
      <c r="AV12" s="45">
        <f t="shared" si="19"/>
        <v>1.6041840295572602</v>
      </c>
      <c r="AW12" s="45">
        <f t="shared" si="20"/>
        <v>-0.39036278858846363</v>
      </c>
      <c r="AX12" s="45">
        <f t="shared" si="21"/>
        <v>0.21067302834150053</v>
      </c>
      <c r="AY12" s="7"/>
    </row>
    <row r="13" spans="1:51" x14ac:dyDescent="0.3">
      <c r="A13" s="14" t="str">
        <f t="shared" si="5"/>
        <v>20132</v>
      </c>
      <c r="B13" s="14">
        <f t="shared" si="6"/>
        <v>2</v>
      </c>
      <c r="C13" s="14">
        <f t="shared" si="7"/>
        <v>2013</v>
      </c>
      <c r="D13" s="55">
        <f t="shared" si="12"/>
        <v>41426</v>
      </c>
      <c r="E13" s="11">
        <v>30452.725447908226</v>
      </c>
      <c r="F13" s="11">
        <v>818.74297885750093</v>
      </c>
      <c r="G13" s="11">
        <v>3731.1932732841078</v>
      </c>
      <c r="H13" s="11">
        <v>3743.7923997006969</v>
      </c>
      <c r="I13" s="11">
        <v>819.58008226805839</v>
      </c>
      <c r="J13" s="11">
        <v>1429.5592184525353</v>
      </c>
      <c r="K13" s="11">
        <v>3931.8785497732679</v>
      </c>
      <c r="L13" s="11">
        <v>1794.2319714071787</v>
      </c>
      <c r="M13" s="11">
        <v>957.47377832063853</v>
      </c>
      <c r="N13" s="11">
        <v>2698.4522442824318</v>
      </c>
      <c r="O13" s="12">
        <f t="shared" si="8"/>
        <v>6800.9508322681568</v>
      </c>
      <c r="P13" s="11">
        <v>3726.8701192936524</v>
      </c>
      <c r="Q13" s="13">
        <v>31019.038512016901</v>
      </c>
      <c r="R13" s="13">
        <v>1154.0390791576499</v>
      </c>
      <c r="S13" s="13">
        <v>3724.5261432501902</v>
      </c>
      <c r="T13" s="13">
        <v>3663.3054999409301</v>
      </c>
      <c r="U13" s="13">
        <v>885.701813306708</v>
      </c>
      <c r="V13" s="13">
        <v>1575.8028792595401</v>
      </c>
      <c r="W13" s="13">
        <v>3965.5647532778798</v>
      </c>
      <c r="X13" s="13">
        <v>1814.48646819039</v>
      </c>
      <c r="Y13" s="13">
        <v>968.25295584517505</v>
      </c>
      <c r="Z13" s="13">
        <v>2692.6128972214601</v>
      </c>
      <c r="AA13" s="13">
        <f t="shared" si="9"/>
        <v>6879.1671221084653</v>
      </c>
      <c r="AB13" s="59">
        <v>3695.5789004585099</v>
      </c>
      <c r="AC13" s="10">
        <f t="shared" si="10"/>
        <v>0.33948022803846811</v>
      </c>
      <c r="AD13" s="10">
        <f t="shared" si="10"/>
        <v>4.7927941739287974</v>
      </c>
      <c r="AE13" s="10">
        <f t="shared" si="10"/>
        <v>2.0085918906501945</v>
      </c>
      <c r="AF13" s="10">
        <f t="shared" si="10"/>
        <v>1.1311572946728745</v>
      </c>
      <c r="AG13" s="10">
        <f t="shared" si="10"/>
        <v>0.65065629292099914</v>
      </c>
      <c r="AH13" s="10">
        <f t="shared" si="10"/>
        <v>-0.84286641284445807</v>
      </c>
      <c r="AI13" s="10">
        <f t="shared" si="10"/>
        <v>-0.59622265130582264</v>
      </c>
      <c r="AJ13" s="10">
        <f t="shared" si="10"/>
        <v>0.54983540892909843</v>
      </c>
      <c r="AK13" s="10">
        <f t="shared" si="10"/>
        <v>2.8595903062155799</v>
      </c>
      <c r="AL13" s="10">
        <f t="shared" si="10"/>
        <v>0.55821678010971709</v>
      </c>
      <c r="AM13" s="10">
        <f t="shared" si="10"/>
        <v>-0.50212257352470147</v>
      </c>
      <c r="AN13" s="10">
        <f t="shared" si="10"/>
        <v>-1.2759296996415799</v>
      </c>
      <c r="AO13" s="9"/>
      <c r="AP13" s="45">
        <f t="shared" si="13"/>
        <v>1.6708438698806137E-2</v>
      </c>
      <c r="AQ13" s="45">
        <f t="shared" si="14"/>
        <v>2.0724260053961121</v>
      </c>
      <c r="AR13" s="45">
        <f t="shared" si="15"/>
        <v>1.3038940103046213</v>
      </c>
      <c r="AS13" s="45">
        <f t="shared" si="16"/>
        <v>0.55973610638670013</v>
      </c>
      <c r="AT13" s="45">
        <f t="shared" si="17"/>
        <v>0.21513117510552565</v>
      </c>
      <c r="AU13" s="45">
        <f t="shared" si="18"/>
        <v>-0.31234630499824961</v>
      </c>
      <c r="AV13" s="45">
        <f t="shared" si="19"/>
        <v>-0.85106835932962011</v>
      </c>
      <c r="AW13" s="45">
        <f t="shared" si="20"/>
        <v>-3.3873396966792937E-2</v>
      </c>
      <c r="AX13" s="45">
        <f t="shared" si="21"/>
        <v>1.0100927520251295</v>
      </c>
      <c r="AY13" s="7"/>
    </row>
    <row r="14" spans="1:51" x14ac:dyDescent="0.3">
      <c r="A14" s="14" t="str">
        <f t="shared" si="5"/>
        <v>20133</v>
      </c>
      <c r="B14" s="14">
        <f t="shared" si="6"/>
        <v>3</v>
      </c>
      <c r="C14" s="14">
        <f t="shared" si="7"/>
        <v>2013</v>
      </c>
      <c r="D14" s="55">
        <f t="shared" si="12"/>
        <v>41518</v>
      </c>
      <c r="E14" s="11">
        <v>31649.196136979175</v>
      </c>
      <c r="F14" s="11">
        <v>1851.8593328004688</v>
      </c>
      <c r="G14" s="11">
        <v>3604.8285341479777</v>
      </c>
      <c r="H14" s="11">
        <v>3624.3054172635066</v>
      </c>
      <c r="I14" s="11">
        <v>710.16846880295941</v>
      </c>
      <c r="J14" s="11">
        <v>1540.4688670365513</v>
      </c>
      <c r="K14" s="11">
        <v>3910.9642065287617</v>
      </c>
      <c r="L14" s="11">
        <v>1846.4425645061951</v>
      </c>
      <c r="M14" s="11">
        <v>984.54805037983476</v>
      </c>
      <c r="N14" s="11">
        <v>2699.9994378328379</v>
      </c>
      <c r="O14" s="12">
        <f t="shared" si="8"/>
        <v>7081.7042620899329</v>
      </c>
      <c r="P14" s="11">
        <v>3793.9069955901468</v>
      </c>
      <c r="Q14" s="13">
        <v>31032.315478320499</v>
      </c>
      <c r="R14" s="13">
        <v>1112.6754880191199</v>
      </c>
      <c r="S14" s="13">
        <v>3655.22237101877</v>
      </c>
      <c r="T14" s="13">
        <v>3663.1925470851702</v>
      </c>
      <c r="U14" s="13">
        <v>871.453919002779</v>
      </c>
      <c r="V14" s="13">
        <v>1561.65980702914</v>
      </c>
      <c r="W14" s="13">
        <v>3912.4381477407401</v>
      </c>
      <c r="X14" s="13">
        <v>1835.2512500975899</v>
      </c>
      <c r="Y14" s="13">
        <v>982.92161704724697</v>
      </c>
      <c r="Z14" s="13">
        <v>2721.1071085071999</v>
      </c>
      <c r="AA14" s="13">
        <f t="shared" si="9"/>
        <v>7048.7249654779644</v>
      </c>
      <c r="AB14" s="59">
        <v>3667.6682572947798</v>
      </c>
      <c r="AC14" s="10">
        <f t="shared" si="10"/>
        <v>4.2802636511311221E-2</v>
      </c>
      <c r="AD14" s="10">
        <f t="shared" si="10"/>
        <v>-3.5842452725883334</v>
      </c>
      <c r="AE14" s="10">
        <f t="shared" si="10"/>
        <v>-1.8607406570904743</v>
      </c>
      <c r="AF14" s="10">
        <f t="shared" si="10"/>
        <v>-3.0833588889009889E-3</v>
      </c>
      <c r="AG14" s="10">
        <f t="shared" si="10"/>
        <v>-1.6086558805536839</v>
      </c>
      <c r="AH14" s="10">
        <f t="shared" si="10"/>
        <v>-0.89751531847980459</v>
      </c>
      <c r="AI14" s="10">
        <f t="shared" si="10"/>
        <v>-1.3396983492256993</v>
      </c>
      <c r="AJ14" s="10">
        <f t="shared" si="10"/>
        <v>1.1443889095468904</v>
      </c>
      <c r="AK14" s="10">
        <f t="shared" si="10"/>
        <v>1.5149616754092818</v>
      </c>
      <c r="AL14" s="10">
        <f t="shared" si="10"/>
        <v>1.0582364555686183</v>
      </c>
      <c r="AM14" s="10">
        <f t="shared" si="10"/>
        <v>2.4648019209268597</v>
      </c>
      <c r="AN14" s="10">
        <f t="shared" si="10"/>
        <v>-0.75524414213609248</v>
      </c>
      <c r="AO14" s="9"/>
      <c r="AP14" s="45">
        <f t="shared" si="13"/>
        <v>-0.10994657361968493</v>
      </c>
      <c r="AQ14" s="45">
        <f t="shared" si="14"/>
        <v>-1.9655846723461887</v>
      </c>
      <c r="AR14" s="45">
        <f t="shared" si="15"/>
        <v>-1.2242608030185205</v>
      </c>
      <c r="AS14" s="45">
        <f t="shared" si="16"/>
        <v>-7.0561534084902192E-2</v>
      </c>
      <c r="AT14" s="45">
        <f t="shared" si="17"/>
        <v>-0.29367090133325274</v>
      </c>
      <c r="AU14" s="45">
        <f t="shared" si="18"/>
        <v>-0.32957771603061881</v>
      </c>
      <c r="AV14" s="45">
        <f t="shared" si="19"/>
        <v>-1.3950998945809527</v>
      </c>
      <c r="AW14" s="45">
        <f t="shared" si="20"/>
        <v>0.10583834306754646</v>
      </c>
      <c r="AX14" s="45">
        <f t="shared" si="21"/>
        <v>0.56823008178746592</v>
      </c>
      <c r="AY14" s="7"/>
    </row>
    <row r="15" spans="1:51" x14ac:dyDescent="0.3">
      <c r="A15" s="14" t="str">
        <f t="shared" si="5"/>
        <v>20134</v>
      </c>
      <c r="B15" s="14">
        <f t="shared" si="6"/>
        <v>4</v>
      </c>
      <c r="C15" s="14">
        <f t="shared" si="7"/>
        <v>2013</v>
      </c>
      <c r="D15" s="55">
        <f t="shared" si="12"/>
        <v>41609</v>
      </c>
      <c r="E15" s="11">
        <v>33985.741248134473</v>
      </c>
      <c r="F15" s="11">
        <v>1351.9667414012733</v>
      </c>
      <c r="G15" s="11">
        <v>3819.9985106680742</v>
      </c>
      <c r="H15" s="11">
        <v>3977.7337545355676</v>
      </c>
      <c r="I15" s="11">
        <v>943.33945980263252</v>
      </c>
      <c r="J15" s="11">
        <v>2338.4864647467248</v>
      </c>
      <c r="K15" s="11">
        <v>4382.2863619442023</v>
      </c>
      <c r="L15" s="11">
        <v>2038.0740039191687</v>
      </c>
      <c r="M15" s="11">
        <v>984.61320354079578</v>
      </c>
      <c r="N15" s="11">
        <v>2715.880072303351</v>
      </c>
      <c r="O15" s="12">
        <f t="shared" si="8"/>
        <v>7666.1243509991291</v>
      </c>
      <c r="P15" s="11">
        <v>3767.2383242735477</v>
      </c>
      <c r="Q15" s="13">
        <v>31212.542417619101</v>
      </c>
      <c r="R15" s="13">
        <v>1214.84907149469</v>
      </c>
      <c r="S15" s="13">
        <v>3644.5038103509801</v>
      </c>
      <c r="T15" s="13">
        <v>3591.99433614601</v>
      </c>
      <c r="U15" s="13">
        <v>852.93080073568001</v>
      </c>
      <c r="V15" s="13">
        <v>1552.0528635511901</v>
      </c>
      <c r="W15" s="13">
        <v>4021.6969883787701</v>
      </c>
      <c r="X15" s="13">
        <v>1827.40355767081</v>
      </c>
      <c r="Y15" s="13">
        <v>996.28872389367905</v>
      </c>
      <c r="Z15" s="13">
        <v>2732.0326781662802</v>
      </c>
      <c r="AA15" s="13">
        <f t="shared" si="9"/>
        <v>7088.531890061181</v>
      </c>
      <c r="AB15" s="59">
        <v>3690.25769716983</v>
      </c>
      <c r="AC15" s="10">
        <f t="shared" si="10"/>
        <v>0.58077180681057428</v>
      </c>
      <c r="AD15" s="10">
        <f t="shared" si="10"/>
        <v>9.1826938380271201</v>
      </c>
      <c r="AE15" s="10">
        <f t="shared" si="10"/>
        <v>-0.293239633045971</v>
      </c>
      <c r="AF15" s="10">
        <f t="shared" si="10"/>
        <v>-1.9436109356526572</v>
      </c>
      <c r="AG15" s="10">
        <f t="shared" si="10"/>
        <v>-2.1255419091230152</v>
      </c>
      <c r="AH15" s="10">
        <f t="shared" si="10"/>
        <v>-0.61517517673877364</v>
      </c>
      <c r="AI15" s="10">
        <f t="shared" si="10"/>
        <v>2.7926023750975304</v>
      </c>
      <c r="AJ15" s="10">
        <f t="shared" si="10"/>
        <v>-0.42760861360878266</v>
      </c>
      <c r="AK15" s="10">
        <f t="shared" si="10"/>
        <v>1.3599361957861618</v>
      </c>
      <c r="AL15" s="10">
        <f t="shared" si="10"/>
        <v>0.40151192964520988</v>
      </c>
      <c r="AM15" s="10">
        <f t="shared" si="10"/>
        <v>0.56473936461098617</v>
      </c>
      <c r="AN15" s="10">
        <f t="shared" si="10"/>
        <v>0.6159073910275481</v>
      </c>
      <c r="AO15" s="9"/>
      <c r="AP15" s="45">
        <f t="shared" si="13"/>
        <v>0.11971853704973545</v>
      </c>
      <c r="AQ15" s="45">
        <f t="shared" si="14"/>
        <v>4.1885031506716288</v>
      </c>
      <c r="AR15" s="45">
        <f t="shared" si="15"/>
        <v>-0.20008280592674246</v>
      </c>
      <c r="AS15" s="45">
        <f t="shared" si="16"/>
        <v>-1.1489128954678911</v>
      </c>
      <c r="AT15" s="45">
        <f t="shared" si="17"/>
        <v>-0.41007477314252244</v>
      </c>
      <c r="AU15" s="45">
        <f t="shared" si="18"/>
        <v>-0.24055271220455204</v>
      </c>
      <c r="AV15" s="45">
        <f t="shared" si="19"/>
        <v>1.6286733282205212</v>
      </c>
      <c r="AW15" s="45">
        <f t="shared" si="20"/>
        <v>-0.2635590434780547</v>
      </c>
      <c r="AX15" s="45">
        <f t="shared" si="21"/>
        <v>0.51728666825917391</v>
      </c>
      <c r="AY15" s="7"/>
    </row>
    <row r="16" spans="1:51" x14ac:dyDescent="0.3">
      <c r="A16" s="14" t="str">
        <f t="shared" si="5"/>
        <v>20141</v>
      </c>
      <c r="B16" s="14">
        <f t="shared" si="6"/>
        <v>1</v>
      </c>
      <c r="C16" s="14">
        <f t="shared" si="7"/>
        <v>2014</v>
      </c>
      <c r="D16" s="55">
        <f t="shared" si="12"/>
        <v>41699</v>
      </c>
      <c r="E16" s="11">
        <v>28219.148741961413</v>
      </c>
      <c r="F16" s="11">
        <v>574.71266889650917</v>
      </c>
      <c r="G16" s="11">
        <v>3531.8938745206606</v>
      </c>
      <c r="H16" s="11">
        <v>3252.5234188073332</v>
      </c>
      <c r="I16" s="11">
        <v>985.80049753956689</v>
      </c>
      <c r="J16" s="11">
        <v>885.23955350229301</v>
      </c>
      <c r="K16" s="11">
        <v>3687.507180874356</v>
      </c>
      <c r="L16" s="11">
        <v>1632.7816990484894</v>
      </c>
      <c r="M16" s="11">
        <v>1045.1380390327733</v>
      </c>
      <c r="N16" s="11">
        <v>2788.5638342190305</v>
      </c>
      <c r="O16" s="12">
        <f t="shared" si="8"/>
        <v>6507.8511807572977</v>
      </c>
      <c r="P16" s="11">
        <v>3327.136794763102</v>
      </c>
      <c r="Q16" s="13">
        <v>31209.0636009054</v>
      </c>
      <c r="R16" s="13">
        <v>1133.01936348871</v>
      </c>
      <c r="S16" s="13">
        <v>3664.38111435163</v>
      </c>
      <c r="T16" s="13">
        <v>3699.7546442674702</v>
      </c>
      <c r="U16" s="13">
        <v>860.10566380745797</v>
      </c>
      <c r="V16" s="13">
        <v>1535.50891022572</v>
      </c>
      <c r="W16" s="13">
        <v>4011.6015439400198</v>
      </c>
      <c r="X16" s="13">
        <v>1824.1190721047601</v>
      </c>
      <c r="Y16" s="13">
        <v>1023.86770985763</v>
      </c>
      <c r="Z16" s="13">
        <v>2760.1630182650701</v>
      </c>
      <c r="AA16" s="13">
        <f t="shared" si="9"/>
        <v>7087.3916312904703</v>
      </c>
      <c r="AB16" s="59">
        <v>3609.1509293064601</v>
      </c>
      <c r="AC16" s="10">
        <f t="shared" si="10"/>
        <v>-1.1145573042909973E-2</v>
      </c>
      <c r="AD16" s="10">
        <f t="shared" si="10"/>
        <v>-6.7357921182176739</v>
      </c>
      <c r="AE16" s="10">
        <f t="shared" si="10"/>
        <v>0.54540494495287817</v>
      </c>
      <c r="AF16" s="10">
        <f t="shared" si="10"/>
        <v>3.0000133084029414</v>
      </c>
      <c r="AG16" s="10">
        <f t="shared" si="10"/>
        <v>0.84120107581875914</v>
      </c>
      <c r="AH16" s="10">
        <f t="shared" si="10"/>
        <v>-1.0659400664753491</v>
      </c>
      <c r="AI16" s="10">
        <f t="shared" si="10"/>
        <v>-0.25102449209680344</v>
      </c>
      <c r="AJ16" s="10">
        <f t="shared" si="10"/>
        <v>-0.17973509749735683</v>
      </c>
      <c r="AK16" s="10">
        <f t="shared" si="10"/>
        <v>2.7681720471719444</v>
      </c>
      <c r="AL16" s="10">
        <f t="shared" si="10"/>
        <v>1.0296487418909948</v>
      </c>
      <c r="AM16" s="10">
        <f t="shared" si="10"/>
        <v>-1.6085965167334848E-2</v>
      </c>
      <c r="AN16" s="10">
        <f t="shared" si="10"/>
        <v>-2.1978618979800046</v>
      </c>
      <c r="AO16" s="9"/>
      <c r="AP16" s="45">
        <f t="shared" si="13"/>
        <v>-0.13297767317283393</v>
      </c>
      <c r="AQ16" s="45">
        <f t="shared" si="14"/>
        <v>-3.4847347127996029</v>
      </c>
      <c r="AR16" s="45">
        <f t="shared" si="15"/>
        <v>0.3478730237610313</v>
      </c>
      <c r="AS16" s="45">
        <f t="shared" si="16"/>
        <v>1.5982595732861082</v>
      </c>
      <c r="AT16" s="45">
        <f t="shared" si="17"/>
        <v>0.25804227979091937</v>
      </c>
      <c r="AU16" s="45">
        <f t="shared" si="18"/>
        <v>-0.38268392240371235</v>
      </c>
      <c r="AV16" s="45">
        <f t="shared" si="19"/>
        <v>-0.59847276670184946</v>
      </c>
      <c r="AW16" s="45">
        <f t="shared" si="20"/>
        <v>-0.20531224111565541</v>
      </c>
      <c r="AX16" s="45">
        <f t="shared" si="21"/>
        <v>0.98005150857393442</v>
      </c>
      <c r="AY16" s="7"/>
    </row>
    <row r="17" spans="1:51" x14ac:dyDescent="0.3">
      <c r="A17" s="14" t="str">
        <f t="shared" si="5"/>
        <v>20142</v>
      </c>
      <c r="B17" s="14">
        <f t="shared" si="6"/>
        <v>2</v>
      </c>
      <c r="C17" s="14">
        <f t="shared" si="7"/>
        <v>2014</v>
      </c>
      <c r="D17" s="55">
        <f t="shared" si="12"/>
        <v>41791</v>
      </c>
      <c r="E17" s="11">
        <v>30621.762797999461</v>
      </c>
      <c r="F17" s="11">
        <v>832.30637313119939</v>
      </c>
      <c r="G17" s="11">
        <v>3809.9180316264055</v>
      </c>
      <c r="H17" s="11">
        <v>3662.2783390543136</v>
      </c>
      <c r="I17" s="11">
        <v>787.18330177283838</v>
      </c>
      <c r="J17" s="11">
        <v>1378.265337784281</v>
      </c>
      <c r="K17" s="11">
        <v>4009.3099761041831</v>
      </c>
      <c r="L17" s="11">
        <v>1820.445631372351</v>
      </c>
      <c r="M17" s="11">
        <v>1008.1184505129855</v>
      </c>
      <c r="N17" s="11">
        <v>2765.9680251136538</v>
      </c>
      <c r="O17" s="12">
        <f t="shared" si="8"/>
        <v>6884.9889601604518</v>
      </c>
      <c r="P17" s="11">
        <v>3662.9803713668011</v>
      </c>
      <c r="Q17" s="13">
        <v>31359.718350494699</v>
      </c>
      <c r="R17" s="13">
        <v>1171.9306173223199</v>
      </c>
      <c r="S17" s="13">
        <v>3803.11500097725</v>
      </c>
      <c r="T17" s="13">
        <v>3651.1808319714901</v>
      </c>
      <c r="U17" s="13">
        <v>856.72456916946305</v>
      </c>
      <c r="V17" s="13">
        <v>1536.70420239486</v>
      </c>
      <c r="W17" s="13">
        <v>4043.6586602590601</v>
      </c>
      <c r="X17" s="13">
        <v>1838.84808502787</v>
      </c>
      <c r="Y17" s="13">
        <v>1019.53282568645</v>
      </c>
      <c r="Z17" s="13">
        <v>2769.3954072340198</v>
      </c>
      <c r="AA17" s="13">
        <f t="shared" si="9"/>
        <v>7010.6049232831465</v>
      </c>
      <c r="AB17" s="59">
        <v>3658.0232271687701</v>
      </c>
      <c r="AC17" s="10">
        <f t="shared" si="10"/>
        <v>0.48272755477651685</v>
      </c>
      <c r="AD17" s="10">
        <f t="shared" si="10"/>
        <v>3.4342973374962753</v>
      </c>
      <c r="AE17" s="10">
        <f t="shared" si="10"/>
        <v>3.7860113971842395</v>
      </c>
      <c r="AF17" s="10">
        <f t="shared" si="10"/>
        <v>-1.3128927987492887</v>
      </c>
      <c r="AG17" s="10">
        <f t="shared" si="10"/>
        <v>-0.39310224083722289</v>
      </c>
      <c r="AH17" s="10">
        <f t="shared" si="10"/>
        <v>7.7843388675887581E-2</v>
      </c>
      <c r="AI17" s="10">
        <f t="shared" si="10"/>
        <v>0.79911018000942136</v>
      </c>
      <c r="AJ17" s="10">
        <f t="shared" si="10"/>
        <v>0.80745896188206245</v>
      </c>
      <c r="AK17" s="10">
        <f t="shared" si="10"/>
        <v>-0.42338322904848269</v>
      </c>
      <c r="AL17" s="10">
        <f t="shared" si="10"/>
        <v>0.33448709035862123</v>
      </c>
      <c r="AM17" s="10">
        <f t="shared" si="10"/>
        <v>-1.0834269079799981</v>
      </c>
      <c r="AN17" s="10">
        <f t="shared" si="10"/>
        <v>1.354121753830384</v>
      </c>
      <c r="AO17" s="9"/>
      <c r="AP17" s="45">
        <f t="shared" si="13"/>
        <v>7.7862339265434302E-2</v>
      </c>
      <c r="AQ17" s="45">
        <f t="shared" si="14"/>
        <v>1.417585501633845</v>
      </c>
      <c r="AR17" s="45">
        <f t="shared" si="15"/>
        <v>2.4652291050000437</v>
      </c>
      <c r="AS17" s="45">
        <f t="shared" si="16"/>
        <v>-0.79842276601919682</v>
      </c>
      <c r="AT17" s="45">
        <f t="shared" si="17"/>
        <v>-1.9925545037813637E-2</v>
      </c>
      <c r="AU17" s="45">
        <f t="shared" si="18"/>
        <v>-2.2036209176921933E-2</v>
      </c>
      <c r="AV17" s="45">
        <f t="shared" si="19"/>
        <v>0.16995366537256271</v>
      </c>
      <c r="AW17" s="45">
        <f t="shared" si="20"/>
        <v>2.6664527407527505E-2</v>
      </c>
      <c r="AX17" s="45">
        <f t="shared" si="21"/>
        <v>-6.8735572299263428E-2</v>
      </c>
      <c r="AY17" s="7"/>
    </row>
    <row r="18" spans="1:51" x14ac:dyDescent="0.3">
      <c r="A18" s="14" t="str">
        <f t="shared" si="5"/>
        <v>20143</v>
      </c>
      <c r="B18" s="14">
        <f t="shared" si="6"/>
        <v>3</v>
      </c>
      <c r="C18" s="14">
        <f t="shared" si="7"/>
        <v>2014</v>
      </c>
      <c r="D18" s="55">
        <f t="shared" si="12"/>
        <v>41883</v>
      </c>
      <c r="E18" s="11">
        <v>32093.784104427497</v>
      </c>
      <c r="F18" s="11">
        <v>2030.4463923349742</v>
      </c>
      <c r="G18" s="11">
        <v>3674.0663927447686</v>
      </c>
      <c r="H18" s="11">
        <v>3615.2265756999082</v>
      </c>
      <c r="I18" s="11">
        <v>703.87299751720707</v>
      </c>
      <c r="J18" s="11">
        <v>1507.7424862530913</v>
      </c>
      <c r="K18" s="11">
        <v>3929.5442080555067</v>
      </c>
      <c r="L18" s="11">
        <v>1823.1720192536834</v>
      </c>
      <c r="M18" s="11">
        <v>1010.0894150658513</v>
      </c>
      <c r="N18" s="11">
        <v>2762.4065060696034</v>
      </c>
      <c r="O18" s="12">
        <f t="shared" si="8"/>
        <v>7162.6444331910643</v>
      </c>
      <c r="P18" s="11">
        <v>3874.5726782418374</v>
      </c>
      <c r="Q18" s="13">
        <v>31258.0224675881</v>
      </c>
      <c r="R18" s="13">
        <v>1217.4326623055399</v>
      </c>
      <c r="S18" s="13">
        <v>3725.4315700371399</v>
      </c>
      <c r="T18" s="13">
        <v>3617.2453819078501</v>
      </c>
      <c r="U18" s="13">
        <v>851.36771170832401</v>
      </c>
      <c r="V18" s="13">
        <v>1517.56770555911</v>
      </c>
      <c r="W18" s="13">
        <v>3931.02074252272</v>
      </c>
      <c r="X18" s="13">
        <v>1817.3070701010399</v>
      </c>
      <c r="Y18" s="13">
        <v>1008.13938553138</v>
      </c>
      <c r="Z18" s="13">
        <v>2774.76655382119</v>
      </c>
      <c r="AA18" s="13">
        <f t="shared" si="9"/>
        <v>7110.056435290835</v>
      </c>
      <c r="AB18" s="59">
        <v>3687.6872488029699</v>
      </c>
      <c r="AC18" s="10">
        <f t="shared" si="10"/>
        <v>-0.32428825338922707</v>
      </c>
      <c r="AD18" s="10">
        <f t="shared" si="10"/>
        <v>3.8826569005582456</v>
      </c>
      <c r="AE18" s="10">
        <f t="shared" si="10"/>
        <v>-2.0426263975753756</v>
      </c>
      <c r="AF18" s="10">
        <f t="shared" si="10"/>
        <v>-0.92943767031434277</v>
      </c>
      <c r="AG18" s="10">
        <f t="shared" si="10"/>
        <v>-0.62527183810453835</v>
      </c>
      <c r="AH18" s="10">
        <f t="shared" si="10"/>
        <v>-1.2452947552253022</v>
      </c>
      <c r="AI18" s="10">
        <f t="shared" si="10"/>
        <v>-2.7855446564602886</v>
      </c>
      <c r="AJ18" s="10">
        <f t="shared" si="10"/>
        <v>-1.1714407025909139</v>
      </c>
      <c r="AK18" s="10">
        <f t="shared" si="10"/>
        <v>-1.1175157746783526</v>
      </c>
      <c r="AL18" s="10">
        <f t="shared" si="10"/>
        <v>0.19394654057489902</v>
      </c>
      <c r="AM18" s="10">
        <f t="shared" si="10"/>
        <v>1.4185867424563696</v>
      </c>
      <c r="AN18" s="10">
        <f t="shared" si="10"/>
        <v>0.81093037938850898</v>
      </c>
      <c r="AO18" s="9"/>
      <c r="AP18" s="45">
        <f t="shared" si="13"/>
        <v>-0.26666181774388642</v>
      </c>
      <c r="AQ18" s="45">
        <f t="shared" si="14"/>
        <v>1.6337096723114513</v>
      </c>
      <c r="AR18" s="45">
        <f t="shared" si="15"/>
        <v>-1.3431017929329823</v>
      </c>
      <c r="AS18" s="45">
        <f t="shared" si="16"/>
        <v>-0.5853367142009015</v>
      </c>
      <c r="AT18" s="45">
        <f t="shared" si="17"/>
        <v>-7.2210649576462171E-2</v>
      </c>
      <c r="AU18" s="45">
        <f t="shared" si="18"/>
        <v>-0.43923646131556482</v>
      </c>
      <c r="AV18" s="45">
        <f t="shared" si="19"/>
        <v>-2.4530846928239116</v>
      </c>
      <c r="AW18" s="45">
        <f t="shared" si="20"/>
        <v>-0.43834915965277604</v>
      </c>
      <c r="AX18" s="45">
        <f t="shared" si="21"/>
        <v>-0.29683666510952422</v>
      </c>
      <c r="AY18" s="7"/>
    </row>
    <row r="19" spans="1:51" x14ac:dyDescent="0.3">
      <c r="A19" s="14" t="str">
        <f t="shared" si="5"/>
        <v>20144</v>
      </c>
      <c r="B19" s="14">
        <f t="shared" si="6"/>
        <v>4</v>
      </c>
      <c r="C19" s="14">
        <f t="shared" si="7"/>
        <v>2014</v>
      </c>
      <c r="D19" s="55">
        <f t="shared" si="12"/>
        <v>41974</v>
      </c>
      <c r="E19" s="11">
        <v>34300.895590861539</v>
      </c>
      <c r="F19" s="11">
        <v>1275.3023237424406</v>
      </c>
      <c r="G19" s="11">
        <v>3931.3783977604412</v>
      </c>
      <c r="H19" s="11">
        <v>4144.7853667775062</v>
      </c>
      <c r="I19" s="11">
        <v>957.4272741719119</v>
      </c>
      <c r="J19" s="11">
        <v>2296.1644576802964</v>
      </c>
      <c r="K19" s="11">
        <v>4349.8554428196103</v>
      </c>
      <c r="L19" s="11">
        <v>2057.7965997554056</v>
      </c>
      <c r="M19" s="11">
        <v>993.38884473597727</v>
      </c>
      <c r="N19" s="11">
        <v>2797.0666386460634</v>
      </c>
      <c r="O19" s="12">
        <f t="shared" si="8"/>
        <v>7745.9894012548484</v>
      </c>
      <c r="P19" s="11">
        <v>3751.7408435170369</v>
      </c>
      <c r="Q19" s="13">
        <v>31184.857329146598</v>
      </c>
      <c r="R19" s="13">
        <v>1146.80392022211</v>
      </c>
      <c r="S19" s="13">
        <v>3750.76049706189</v>
      </c>
      <c r="T19" s="13">
        <v>3646.7567867725002</v>
      </c>
      <c r="U19" s="13">
        <v>857.83550125772001</v>
      </c>
      <c r="V19" s="13">
        <v>1490.38415364052</v>
      </c>
      <c r="W19" s="13">
        <v>3991.9355284660401</v>
      </c>
      <c r="X19" s="13">
        <v>1842.60646587986</v>
      </c>
      <c r="Y19" s="13">
        <v>1004.85119818543</v>
      </c>
      <c r="Z19" s="13">
        <v>2790.36586164147</v>
      </c>
      <c r="AA19" s="13">
        <f t="shared" si="9"/>
        <v>7051.377617755641</v>
      </c>
      <c r="AB19" s="59">
        <v>3611.1797982634198</v>
      </c>
      <c r="AC19" s="10">
        <f t="shared" si="10"/>
        <v>-0.23406835322793995</v>
      </c>
      <c r="AD19" s="10">
        <f t="shared" si="10"/>
        <v>-5.801449580765734</v>
      </c>
      <c r="AE19" s="10">
        <f t="shared" si="10"/>
        <v>0.67989242450366305</v>
      </c>
      <c r="AF19" s="10">
        <f t="shared" si="10"/>
        <v>0.81585299720762805</v>
      </c>
      <c r="AG19" s="10">
        <f t="shared" si="10"/>
        <v>0.75969401475397547</v>
      </c>
      <c r="AH19" s="10">
        <f t="shared" si="10"/>
        <v>-1.7912579332712397</v>
      </c>
      <c r="AI19" s="10">
        <f t="shared" si="10"/>
        <v>1.5495920762867286</v>
      </c>
      <c r="AJ19" s="10">
        <f t="shared" si="10"/>
        <v>1.3921365406570203</v>
      </c>
      <c r="AK19" s="10">
        <f t="shared" si="10"/>
        <v>-0.32616396037505524</v>
      </c>
      <c r="AL19" s="10">
        <f t="shared" si="10"/>
        <v>0.56218451237990053</v>
      </c>
      <c r="AM19" s="10">
        <f t="shared" si="10"/>
        <v>-0.82529327395968721</v>
      </c>
      <c r="AN19" s="10">
        <f t="shared" si="10"/>
        <v>-2.0746729691999803</v>
      </c>
      <c r="AO19" s="9"/>
      <c r="AP19" s="45">
        <f t="shared" si="13"/>
        <v>-0.22814592408477638</v>
      </c>
      <c r="AQ19" s="45">
        <f t="shared" si="14"/>
        <v>-3.0343506401224234</v>
      </c>
      <c r="AR19" s="45">
        <f t="shared" si="15"/>
        <v>0.43574481161150846</v>
      </c>
      <c r="AS19" s="45">
        <f t="shared" si="16"/>
        <v>0.38452147790479385</v>
      </c>
      <c r="AT19" s="45">
        <f t="shared" si="17"/>
        <v>0.23968671016177667</v>
      </c>
      <c r="AU19" s="45">
        <f t="shared" si="18"/>
        <v>-0.61138475632850786</v>
      </c>
      <c r="AV19" s="45">
        <f t="shared" si="19"/>
        <v>0.71911192212848862</v>
      </c>
      <c r="AW19" s="45">
        <f t="shared" si="20"/>
        <v>0.16405556421890752</v>
      </c>
      <c r="AX19" s="45">
        <f t="shared" si="21"/>
        <v>-3.6788040712914367E-2</v>
      </c>
      <c r="AY19" s="7"/>
    </row>
    <row r="20" spans="1:51" x14ac:dyDescent="0.3">
      <c r="A20" s="14" t="str">
        <f t="shared" si="5"/>
        <v>20151</v>
      </c>
      <c r="B20" s="14">
        <f t="shared" si="6"/>
        <v>1</v>
      </c>
      <c r="C20" s="14">
        <f t="shared" si="7"/>
        <v>2015</v>
      </c>
      <c r="D20" s="55">
        <f t="shared" si="12"/>
        <v>42064</v>
      </c>
      <c r="E20" s="11">
        <v>27788.338245198836</v>
      </c>
      <c r="F20" s="11">
        <v>600.98796329305753</v>
      </c>
      <c r="G20" s="11">
        <v>3580.6294546332851</v>
      </c>
      <c r="H20" s="11">
        <v>3090.7025167078582</v>
      </c>
      <c r="I20" s="11">
        <v>941.27957866565816</v>
      </c>
      <c r="J20" s="11">
        <v>851.03133384116029</v>
      </c>
      <c r="K20" s="11">
        <v>3561.0878303320824</v>
      </c>
      <c r="L20" s="11">
        <v>1614.5049814613114</v>
      </c>
      <c r="M20" s="11">
        <v>989.73900513032913</v>
      </c>
      <c r="N20" s="11">
        <v>2796.44537637641</v>
      </c>
      <c r="O20" s="12">
        <f t="shared" si="8"/>
        <v>6502.9211199726315</v>
      </c>
      <c r="P20" s="11">
        <v>3259.0090847850493</v>
      </c>
      <c r="Q20" s="13">
        <v>30869.317275342899</v>
      </c>
      <c r="R20" s="13">
        <v>1187.29610532887</v>
      </c>
      <c r="S20" s="13">
        <v>3714.93879979031</v>
      </c>
      <c r="T20" s="13">
        <v>3570.2035219015302</v>
      </c>
      <c r="U20" s="13">
        <v>829.242242819176</v>
      </c>
      <c r="V20" s="13">
        <v>1485.5656456178599</v>
      </c>
      <c r="W20" s="13">
        <v>3874.07636691383</v>
      </c>
      <c r="X20" s="13">
        <v>1799.7550054876001</v>
      </c>
      <c r="Y20" s="13">
        <v>970.10574822219201</v>
      </c>
      <c r="Z20" s="13">
        <v>2785.1443972711099</v>
      </c>
      <c r="AA20" s="13">
        <f t="shared" si="9"/>
        <v>7107.6094332018411</v>
      </c>
      <c r="AB20" s="59">
        <v>3545.3800087885802</v>
      </c>
      <c r="AC20" s="10">
        <f t="shared" si="10"/>
        <v>-1.0118374135025618</v>
      </c>
      <c r="AD20" s="10">
        <f t="shared" si="10"/>
        <v>3.5308725748790266</v>
      </c>
      <c r="AE20" s="10">
        <f t="shared" si="10"/>
        <v>-0.95505157686395137</v>
      </c>
      <c r="AF20" s="10">
        <f t="shared" si="10"/>
        <v>-2.099214983259742</v>
      </c>
      <c r="AG20" s="10">
        <f t="shared" si="10"/>
        <v>-3.3331866536908166</v>
      </c>
      <c r="AH20" s="10">
        <f t="shared" si="10"/>
        <v>-0.32330644491153748</v>
      </c>
      <c r="AI20" s="10">
        <f t="shared" si="10"/>
        <v>-2.9524314887294594</v>
      </c>
      <c r="AJ20" s="10">
        <f t="shared" si="10"/>
        <v>-2.3255893857833598</v>
      </c>
      <c r="AK20" s="10">
        <f t="shared" si="10"/>
        <v>-3.4577706655454676</v>
      </c>
      <c r="AL20" s="10">
        <f t="shared" si="10"/>
        <v>-0.18712472232184041</v>
      </c>
      <c r="AM20" s="10">
        <f t="shared" si="10"/>
        <v>0.79745857468485326</v>
      </c>
      <c r="AN20" s="10">
        <f t="shared" si="10"/>
        <v>-1.8221133577032731</v>
      </c>
      <c r="AO20" s="9"/>
      <c r="AP20" s="45">
        <f t="shared" si="13"/>
        <v>-0.5601843143216283</v>
      </c>
      <c r="AQ20" s="45">
        <f t="shared" si="14"/>
        <v>1.4641379671255985</v>
      </c>
      <c r="AR20" s="45">
        <f t="shared" si="15"/>
        <v>-0.63249925776548244</v>
      </c>
      <c r="AS20" s="45">
        <f t="shared" si="16"/>
        <v>-1.2353820797160422</v>
      </c>
      <c r="AT20" s="45">
        <f t="shared" si="17"/>
        <v>-0.68203902883521228</v>
      </c>
      <c r="AU20" s="45">
        <f t="shared" si="18"/>
        <v>-0.14852323737535211</v>
      </c>
      <c r="AV20" s="45">
        <f t="shared" si="19"/>
        <v>-2.5752026044471816</v>
      </c>
      <c r="AW20" s="45">
        <f t="shared" si="20"/>
        <v>-0.70955792491882441</v>
      </c>
      <c r="AX20" s="45">
        <f t="shared" si="21"/>
        <v>-1.0658752319108433</v>
      </c>
      <c r="AY20" s="7"/>
    </row>
    <row r="21" spans="1:51" x14ac:dyDescent="0.3">
      <c r="A21" s="14" t="str">
        <f t="shared" si="5"/>
        <v>20152</v>
      </c>
      <c r="B21" s="14">
        <f t="shared" si="6"/>
        <v>2</v>
      </c>
      <c r="C21" s="14">
        <f t="shared" si="7"/>
        <v>2015</v>
      </c>
      <c r="D21" s="55">
        <f t="shared" si="12"/>
        <v>42156</v>
      </c>
      <c r="E21" s="11">
        <v>29675.741583364306</v>
      </c>
      <c r="F21" s="11">
        <v>867.85831518775649</v>
      </c>
      <c r="G21" s="11">
        <v>3750.9646804708213</v>
      </c>
      <c r="H21" s="11">
        <v>3527.1287323116617</v>
      </c>
      <c r="I21" s="11">
        <v>755.76097356010496</v>
      </c>
      <c r="J21" s="11">
        <v>1283.7608396730691</v>
      </c>
      <c r="K21" s="11">
        <v>3668.5332157003836</v>
      </c>
      <c r="L21" s="11">
        <v>1796.5641569129364</v>
      </c>
      <c r="M21" s="11">
        <v>938.07279807275165</v>
      </c>
      <c r="N21" s="11">
        <v>2772.6884318508578</v>
      </c>
      <c r="O21" s="12">
        <f t="shared" si="8"/>
        <v>6840.335153106872</v>
      </c>
      <c r="P21" s="11">
        <v>3474.0742865170923</v>
      </c>
      <c r="Q21" s="13">
        <v>30662.4933421409</v>
      </c>
      <c r="R21" s="13">
        <v>1220.7627017796001</v>
      </c>
      <c r="S21" s="13">
        <v>3744.2774258408899</v>
      </c>
      <c r="T21" s="13">
        <v>3592.7939782677399</v>
      </c>
      <c r="U21" s="13">
        <v>832.07547757305997</v>
      </c>
      <c r="V21" s="13">
        <v>1465.2413327978099</v>
      </c>
      <c r="W21" s="13">
        <v>3699.9614941158202</v>
      </c>
      <c r="X21" s="13">
        <v>1815.36213469019</v>
      </c>
      <c r="Y21" s="13">
        <v>948.77189449426498</v>
      </c>
      <c r="Z21" s="13">
        <v>2785.7280781427298</v>
      </c>
      <c r="AA21" s="13">
        <f t="shared" si="9"/>
        <v>7070.0229296476682</v>
      </c>
      <c r="AB21" s="59">
        <v>3487.49589479113</v>
      </c>
      <c r="AC21" s="10">
        <f t="shared" ref="AC21:AN42" si="22">Q21/Q20*100-100</f>
        <v>-0.66999840442601055</v>
      </c>
      <c r="AD21" s="10">
        <f t="shared" si="22"/>
        <v>2.818723678156104</v>
      </c>
      <c r="AE21" s="10">
        <f t="shared" si="22"/>
        <v>0.78974722415981091</v>
      </c>
      <c r="AF21" s="10">
        <f t="shared" si="22"/>
        <v>0.63274982021690107</v>
      </c>
      <c r="AG21" s="10">
        <f t="shared" si="22"/>
        <v>0.34166551190782002</v>
      </c>
      <c r="AH21" s="10">
        <f t="shared" si="22"/>
        <v>-1.3681194688368521</v>
      </c>
      <c r="AI21" s="10">
        <f t="shared" si="22"/>
        <v>-4.4943583013752857</v>
      </c>
      <c r="AJ21" s="10">
        <f t="shared" si="22"/>
        <v>0.8671807637707758</v>
      </c>
      <c r="AK21" s="10">
        <f t="shared" si="22"/>
        <v>-2.199126617590224</v>
      </c>
      <c r="AL21" s="10">
        <f t="shared" si="22"/>
        <v>2.0956933945399214E-2</v>
      </c>
      <c r="AM21" s="10">
        <f t="shared" si="22"/>
        <v>-0.52882060990287982</v>
      </c>
      <c r="AN21" s="10">
        <f t="shared" si="22"/>
        <v>-1.6326631800811811</v>
      </c>
      <c r="AO21" s="9"/>
      <c r="AP21" s="45">
        <f t="shared" si="13"/>
        <v>-0.4142493831302772</v>
      </c>
      <c r="AQ21" s="45">
        <f t="shared" si="14"/>
        <v>1.1208585940882474</v>
      </c>
      <c r="AR21" s="45">
        <f t="shared" si="15"/>
        <v>0.50752203341672864</v>
      </c>
      <c r="AS21" s="45">
        <f t="shared" si="16"/>
        <v>0.28277102480853322</v>
      </c>
      <c r="AT21" s="45">
        <f t="shared" si="17"/>
        <v>0.14554577082818837</v>
      </c>
      <c r="AU21" s="45">
        <f t="shared" si="18"/>
        <v>-0.47796446694656408</v>
      </c>
      <c r="AV21" s="45">
        <f t="shared" si="19"/>
        <v>-3.7034934328843279</v>
      </c>
      <c r="AW21" s="45">
        <f t="shared" si="20"/>
        <v>4.0698313855993921E-2</v>
      </c>
      <c r="AX21" s="45">
        <f t="shared" si="21"/>
        <v>-0.65226822759266556</v>
      </c>
      <c r="AY21" s="7"/>
    </row>
    <row r="22" spans="1:51" x14ac:dyDescent="0.3">
      <c r="A22" s="14" t="str">
        <f t="shared" si="5"/>
        <v>20153</v>
      </c>
      <c r="B22" s="14">
        <f t="shared" si="6"/>
        <v>3</v>
      </c>
      <c r="C22" s="14">
        <f t="shared" si="7"/>
        <v>2015</v>
      </c>
      <c r="D22" s="55">
        <f t="shared" si="12"/>
        <v>42248</v>
      </c>
      <c r="E22" s="11">
        <v>31548.075800856008</v>
      </c>
      <c r="F22" s="11">
        <v>2039.9706203606434</v>
      </c>
      <c r="G22" s="11">
        <v>3738.5111984108353</v>
      </c>
      <c r="H22" s="11">
        <v>3666.5006547269904</v>
      </c>
      <c r="I22" s="11">
        <v>700.43345063094102</v>
      </c>
      <c r="J22" s="11">
        <v>1458.794846358727</v>
      </c>
      <c r="K22" s="11">
        <v>3745.0020588637872</v>
      </c>
      <c r="L22" s="11">
        <v>1819.4047124433573</v>
      </c>
      <c r="M22" s="11">
        <v>957.51068207263438</v>
      </c>
      <c r="N22" s="11">
        <v>2780.5719858963798</v>
      </c>
      <c r="O22" s="12">
        <f t="shared" si="8"/>
        <v>7089.8680213657462</v>
      </c>
      <c r="P22" s="11">
        <v>3551.5075697259645</v>
      </c>
      <c r="Q22" s="13">
        <v>30720.197340459301</v>
      </c>
      <c r="R22" s="13">
        <v>1221.81555606867</v>
      </c>
      <c r="S22" s="13">
        <v>3790.7808055137898</v>
      </c>
      <c r="T22" s="13">
        <v>3636.1060726811202</v>
      </c>
      <c r="U22" s="13">
        <v>840.69212556679099</v>
      </c>
      <c r="V22" s="13">
        <v>1477.1800445624001</v>
      </c>
      <c r="W22" s="13">
        <v>3746.4036981232798</v>
      </c>
      <c r="X22" s="13">
        <v>1817.1592961640199</v>
      </c>
      <c r="Y22" s="13">
        <v>955.45185344164099</v>
      </c>
      <c r="Z22" s="13">
        <v>2788.2162352396999</v>
      </c>
      <c r="AA22" s="13">
        <f t="shared" si="9"/>
        <v>7016.2953337407216</v>
      </c>
      <c r="AB22" s="59">
        <v>3430.0963193571702</v>
      </c>
      <c r="AC22" s="10">
        <f t="shared" si="22"/>
        <v>0.18819082217001437</v>
      </c>
      <c r="AD22" s="10">
        <f t="shared" si="22"/>
        <v>8.6245614117714808E-2</v>
      </c>
      <c r="AE22" s="10">
        <f t="shared" si="22"/>
        <v>1.2419854189211605</v>
      </c>
      <c r="AF22" s="10">
        <f t="shared" si="22"/>
        <v>1.2055268038013907</v>
      </c>
      <c r="AG22" s="10">
        <f t="shared" si="22"/>
        <v>1.0355608626832122</v>
      </c>
      <c r="AH22" s="10">
        <f t="shared" si="22"/>
        <v>0.81479490766164986</v>
      </c>
      <c r="AI22" s="10">
        <f t="shared" si="22"/>
        <v>1.2552077658461513</v>
      </c>
      <c r="AJ22" s="10">
        <f t="shared" si="22"/>
        <v>9.8997408808273235E-2</v>
      </c>
      <c r="AK22" s="10">
        <f t="shared" si="22"/>
        <v>0.70406374663288318</v>
      </c>
      <c r="AL22" s="10">
        <f t="shared" si="22"/>
        <v>8.9318017666272453E-2</v>
      </c>
      <c r="AM22" s="10">
        <f t="shared" si="22"/>
        <v>-0.75993524266580437</v>
      </c>
      <c r="AN22" s="10">
        <f t="shared" si="22"/>
        <v>-1.6458678996494598</v>
      </c>
      <c r="AO22" s="9"/>
      <c r="AP22" s="45">
        <f t="shared" si="13"/>
        <v>-4.7878716216708327E-2</v>
      </c>
      <c r="AQ22" s="45">
        <f t="shared" si="14"/>
        <v>-0.19628640322593749</v>
      </c>
      <c r="AR22" s="45">
        <f t="shared" si="15"/>
        <v>0.80300663050106869</v>
      </c>
      <c r="AS22" s="45">
        <f t="shared" si="16"/>
        <v>0.60106324977513104</v>
      </c>
      <c r="AT22" s="45">
        <f t="shared" si="17"/>
        <v>0.30181253177019512</v>
      </c>
      <c r="AU22" s="45">
        <f t="shared" si="18"/>
        <v>0.21033284537115424</v>
      </c>
      <c r="AV22" s="45">
        <f t="shared" si="19"/>
        <v>0.50369889812383339</v>
      </c>
      <c r="AW22" s="45">
        <f t="shared" si="20"/>
        <v>-0.13981400854343481</v>
      </c>
      <c r="AX22" s="45">
        <f t="shared" si="21"/>
        <v>0.30175834684867114</v>
      </c>
      <c r="AY22" s="7"/>
    </row>
    <row r="23" spans="1:51" x14ac:dyDescent="0.3">
      <c r="A23" s="14" t="str">
        <f t="shared" si="5"/>
        <v>20154</v>
      </c>
      <c r="B23" s="14">
        <f t="shared" si="6"/>
        <v>4</v>
      </c>
      <c r="C23" s="14">
        <f t="shared" si="7"/>
        <v>2015</v>
      </c>
      <c r="D23" s="55">
        <f t="shared" si="12"/>
        <v>42339</v>
      </c>
      <c r="E23" s="11">
        <v>33752.889019199902</v>
      </c>
      <c r="F23" s="11">
        <v>1339.6936877229134</v>
      </c>
      <c r="G23" s="11">
        <v>4026.4041321646619</v>
      </c>
      <c r="H23" s="11">
        <v>4256.1409516499134</v>
      </c>
      <c r="I23" s="11">
        <v>931.39963183556006</v>
      </c>
      <c r="J23" s="11">
        <v>2353.6223876941513</v>
      </c>
      <c r="K23" s="11">
        <v>3920.8539873556374</v>
      </c>
      <c r="L23" s="11">
        <v>2053.8004970893144</v>
      </c>
      <c r="M23" s="11">
        <v>909.91741565452674</v>
      </c>
      <c r="N23" s="11">
        <v>2803.0242116026084</v>
      </c>
      <c r="O23" s="12">
        <f t="shared" si="8"/>
        <v>7611.5121769181706</v>
      </c>
      <c r="P23" s="11">
        <v>3546.5199395124441</v>
      </c>
      <c r="Q23" s="13">
        <v>30639.689134570901</v>
      </c>
      <c r="R23" s="13">
        <v>1204.41580946972</v>
      </c>
      <c r="S23" s="13">
        <v>3841.4144198721601</v>
      </c>
      <c r="T23" s="13">
        <v>3675.6352836546798</v>
      </c>
      <c r="U23" s="13">
        <v>829.05698668851301</v>
      </c>
      <c r="V23" s="13">
        <v>1490.1622697725099</v>
      </c>
      <c r="W23" s="13">
        <v>3598.23798437701</v>
      </c>
      <c r="X23" s="13">
        <v>1847.3583043988799</v>
      </c>
      <c r="Y23" s="13">
        <v>920.135230969075</v>
      </c>
      <c r="Z23" s="13">
        <v>2792.23948037425</v>
      </c>
      <c r="AA23" s="13">
        <f t="shared" si="9"/>
        <v>7018.2299268905826</v>
      </c>
      <c r="AB23" s="59">
        <v>3422.80343810352</v>
      </c>
      <c r="AC23" s="10">
        <f t="shared" si="22"/>
        <v>-0.26206929921758615</v>
      </c>
      <c r="AD23" s="10">
        <f t="shared" si="22"/>
        <v>-1.4240894636286754</v>
      </c>
      <c r="AE23" s="10">
        <f t="shared" si="22"/>
        <v>1.335704092537398</v>
      </c>
      <c r="AF23" s="10">
        <f t="shared" si="22"/>
        <v>1.0871303032260755</v>
      </c>
      <c r="AG23" s="10">
        <f t="shared" si="22"/>
        <v>-1.3839952254142531</v>
      </c>
      <c r="AH23" s="10">
        <f t="shared" si="22"/>
        <v>0.87885192180183935</v>
      </c>
      <c r="AI23" s="10">
        <f t="shared" si="22"/>
        <v>-3.9548784830767687</v>
      </c>
      <c r="AJ23" s="10">
        <f t="shared" si="22"/>
        <v>1.661880072848291</v>
      </c>
      <c r="AK23" s="10">
        <f t="shared" si="22"/>
        <v>-3.6963267531850761</v>
      </c>
      <c r="AL23" s="10">
        <f t="shared" si="22"/>
        <v>0.14429458819229524</v>
      </c>
      <c r="AM23" s="10">
        <f t="shared" si="22"/>
        <v>2.757285800896625E-2</v>
      </c>
      <c r="AN23" s="10">
        <f t="shared" si="22"/>
        <v>-0.21261447419111335</v>
      </c>
      <c r="AO23" s="9"/>
      <c r="AP23" s="45">
        <f t="shared" si="13"/>
        <v>-0.24009984396457765</v>
      </c>
      <c r="AQ23" s="45">
        <f t="shared" si="14"/>
        <v>-0.92431797211681943</v>
      </c>
      <c r="AR23" s="45">
        <f t="shared" si="15"/>
        <v>0.86424078726526299</v>
      </c>
      <c r="AS23" s="45">
        <f t="shared" si="16"/>
        <v>0.5352703029975876</v>
      </c>
      <c r="AT23" s="45">
        <f t="shared" si="17"/>
        <v>-0.24307682709638431</v>
      </c>
      <c r="AU23" s="45">
        <f t="shared" si="18"/>
        <v>0.23053073821682482</v>
      </c>
      <c r="AV23" s="45">
        <f t="shared" si="19"/>
        <v>-3.3087340149138407</v>
      </c>
      <c r="AW23" s="45">
        <f t="shared" si="20"/>
        <v>0.22744151385387212</v>
      </c>
      <c r="AX23" s="45">
        <f t="shared" si="21"/>
        <v>-1.1442679029211873</v>
      </c>
      <c r="AY23" s="7"/>
    </row>
    <row r="24" spans="1:51" x14ac:dyDescent="0.3">
      <c r="A24" s="14" t="str">
        <f t="shared" si="5"/>
        <v>20161</v>
      </c>
      <c r="B24" s="14">
        <f t="shared" si="6"/>
        <v>1</v>
      </c>
      <c r="C24" s="14">
        <f t="shared" si="7"/>
        <v>2016</v>
      </c>
      <c r="D24" s="55">
        <f t="shared" si="12"/>
        <v>42430</v>
      </c>
      <c r="E24" s="11">
        <v>27730.929142141133</v>
      </c>
      <c r="F24" s="11">
        <v>613.77814157182968</v>
      </c>
      <c r="G24" s="11">
        <v>3683.8484030667632</v>
      </c>
      <c r="H24" s="11">
        <v>3112.5169971718674</v>
      </c>
      <c r="I24" s="11">
        <v>968.59905170274919</v>
      </c>
      <c r="J24" s="11">
        <v>855.41089745608281</v>
      </c>
      <c r="K24" s="11">
        <v>3347.849049991326</v>
      </c>
      <c r="L24" s="11">
        <v>1683.8409065317662</v>
      </c>
      <c r="M24" s="11">
        <v>1076.1927460829261</v>
      </c>
      <c r="N24" s="11">
        <v>2802.5230989550196</v>
      </c>
      <c r="O24" s="12">
        <f t="shared" si="8"/>
        <v>6386.3864003436511</v>
      </c>
      <c r="P24" s="11">
        <v>3199.9834492671512</v>
      </c>
      <c r="Q24" s="13">
        <v>30698.3875039987</v>
      </c>
      <c r="R24" s="13">
        <v>1214.83689164404</v>
      </c>
      <c r="S24" s="13">
        <v>3822.0199411808699</v>
      </c>
      <c r="T24" s="13">
        <v>3612.4967465786199</v>
      </c>
      <c r="U24" s="13">
        <v>854.61703054177099</v>
      </c>
      <c r="V24" s="13">
        <v>1492.41219835521</v>
      </c>
      <c r="W24" s="13">
        <v>3642.10220967549</v>
      </c>
      <c r="X24" s="13">
        <v>1866.26070207155</v>
      </c>
      <c r="Y24" s="13">
        <v>1055.3647798269601</v>
      </c>
      <c r="Z24" s="13">
        <v>2788.52094276651</v>
      </c>
      <c r="AA24" s="13">
        <f t="shared" si="9"/>
        <v>6922.2590516700202</v>
      </c>
      <c r="AB24" s="59">
        <v>3427.49700968766</v>
      </c>
      <c r="AC24" s="10">
        <f t="shared" si="22"/>
        <v>0.19157625643653375</v>
      </c>
      <c r="AD24" s="10">
        <f t="shared" si="22"/>
        <v>0.86523957028661869</v>
      </c>
      <c r="AE24" s="10">
        <f t="shared" si="22"/>
        <v>-0.50487858302817301</v>
      </c>
      <c r="AF24" s="10">
        <f t="shared" si="22"/>
        <v>-1.7177584880859342</v>
      </c>
      <c r="AG24" s="10">
        <f t="shared" si="22"/>
        <v>3.0830261687259792</v>
      </c>
      <c r="AH24" s="10">
        <f t="shared" si="22"/>
        <v>0.15098547509484206</v>
      </c>
      <c r="AI24" s="10">
        <f t="shared" si="22"/>
        <v>1.2190473639857089</v>
      </c>
      <c r="AJ24" s="10">
        <f t="shared" si="22"/>
        <v>1.0232123149937991</v>
      </c>
      <c r="AK24" s="10">
        <f t="shared" si="22"/>
        <v>14.696703735108912</v>
      </c>
      <c r="AL24" s="10">
        <f t="shared" si="22"/>
        <v>-0.13317402156499725</v>
      </c>
      <c r="AM24" s="10">
        <f t="shared" si="22"/>
        <v>-1.3674512835899861</v>
      </c>
      <c r="AN24" s="10">
        <f t="shared" si="22"/>
        <v>0.13712653002184538</v>
      </c>
      <c r="AO24" s="9"/>
      <c r="AP24" s="45">
        <f t="shared" si="13"/>
        <v>-4.6433436118126274E-2</v>
      </c>
      <c r="AQ24" s="45">
        <f t="shared" si="14"/>
        <v>0.17921450410410644</v>
      </c>
      <c r="AR24" s="45">
        <f t="shared" si="15"/>
        <v>-0.33836402716645803</v>
      </c>
      <c r="AS24" s="45">
        <f t="shared" si="16"/>
        <v>-1.0234066685935352</v>
      </c>
      <c r="AT24" s="45">
        <f t="shared" si="17"/>
        <v>0.76290622717960999</v>
      </c>
      <c r="AU24" s="45">
        <f t="shared" si="18"/>
        <v>1.0263085477677616E-3</v>
      </c>
      <c r="AV24" s="45">
        <f t="shared" si="19"/>
        <v>0.47723885511976244</v>
      </c>
      <c r="AW24" s="45">
        <f t="shared" si="20"/>
        <v>7.7363541626033538E-2</v>
      </c>
      <c r="AX24" s="45">
        <f t="shared" si="21"/>
        <v>4.8999240614035049</v>
      </c>
      <c r="AY24" s="7"/>
    </row>
    <row r="25" spans="1:51" x14ac:dyDescent="0.3">
      <c r="A25" s="14" t="str">
        <f t="shared" si="5"/>
        <v>20162</v>
      </c>
      <c r="B25" s="14">
        <f t="shared" si="6"/>
        <v>2</v>
      </c>
      <c r="C25" s="14">
        <f t="shared" si="7"/>
        <v>2016</v>
      </c>
      <c r="D25" s="55">
        <f t="shared" si="12"/>
        <v>42522</v>
      </c>
      <c r="E25" s="11">
        <v>29770.949637685499</v>
      </c>
      <c r="F25" s="11">
        <v>884.03030366696714</v>
      </c>
      <c r="G25" s="11">
        <v>3824.1543756308097</v>
      </c>
      <c r="H25" s="11">
        <v>3519.0996447735192</v>
      </c>
      <c r="I25" s="11">
        <v>768.29539176972969</v>
      </c>
      <c r="J25" s="11">
        <v>1305.4383993976489</v>
      </c>
      <c r="K25" s="11">
        <v>3580.5749676182295</v>
      </c>
      <c r="L25" s="11">
        <v>1835.7243008160272</v>
      </c>
      <c r="M25" s="11">
        <v>1016.2871573182249</v>
      </c>
      <c r="N25" s="11">
        <v>2788.1852630417543</v>
      </c>
      <c r="O25" s="12">
        <f t="shared" si="8"/>
        <v>6808.3450539610567</v>
      </c>
      <c r="P25" s="11">
        <v>3440.81477969153</v>
      </c>
      <c r="Q25" s="13">
        <v>30715.793065125999</v>
      </c>
      <c r="R25" s="13">
        <v>1242.88449361267</v>
      </c>
      <c r="S25" s="13">
        <v>3817.3473810484302</v>
      </c>
      <c r="T25" s="13">
        <v>3621.3579957429301</v>
      </c>
      <c r="U25" s="13">
        <v>850.57918126739401</v>
      </c>
      <c r="V25" s="13">
        <v>1503.14638226802</v>
      </c>
      <c r="W25" s="13">
        <v>3611.2454585619198</v>
      </c>
      <c r="X25" s="13">
        <v>1851.4151010059099</v>
      </c>
      <c r="Y25" s="13">
        <v>1027.97421366045</v>
      </c>
      <c r="Z25" s="13">
        <v>2799.8779901073799</v>
      </c>
      <c r="AA25" s="13">
        <f t="shared" si="9"/>
        <v>6958.4313199566168</v>
      </c>
      <c r="AB25" s="59">
        <v>3431.5335478942802</v>
      </c>
      <c r="AC25" s="10">
        <f t="shared" si="22"/>
        <v>5.6698616906288635E-2</v>
      </c>
      <c r="AD25" s="10">
        <f t="shared" si="22"/>
        <v>2.3087545465196655</v>
      </c>
      <c r="AE25" s="10">
        <f t="shared" si="22"/>
        <v>-0.12225368272139292</v>
      </c>
      <c r="AF25" s="10">
        <f t="shared" si="22"/>
        <v>0.2452943154261078</v>
      </c>
      <c r="AG25" s="10">
        <f t="shared" si="22"/>
        <v>-0.47247470271184966</v>
      </c>
      <c r="AH25" s="10">
        <f t="shared" si="22"/>
        <v>0.71925061485293895</v>
      </c>
      <c r="AI25" s="10">
        <f t="shared" si="22"/>
        <v>-0.84722364549783435</v>
      </c>
      <c r="AJ25" s="10">
        <f t="shared" si="22"/>
        <v>-0.7954730573901827</v>
      </c>
      <c r="AK25" s="10">
        <f t="shared" si="22"/>
        <v>-2.5953648150927648</v>
      </c>
      <c r="AL25" s="10">
        <f t="shared" si="22"/>
        <v>0.40727853847863571</v>
      </c>
      <c r="AM25" s="10">
        <f t="shared" si="22"/>
        <v>0.52255005218087547</v>
      </c>
      <c r="AN25" s="10">
        <f t="shared" si="22"/>
        <v>0.11776926997197279</v>
      </c>
      <c r="AO25" s="9"/>
      <c r="AP25" s="45">
        <f t="shared" si="13"/>
        <v>-0.10401422275002961</v>
      </c>
      <c r="AQ25" s="45">
        <f t="shared" si="14"/>
        <v>0.87503656925308027</v>
      </c>
      <c r="AR25" s="45">
        <f t="shared" si="15"/>
        <v>-8.836354995942465E-2</v>
      </c>
      <c r="AS25" s="45">
        <f t="shared" si="16"/>
        <v>6.7461963463845892E-2</v>
      </c>
      <c r="AT25" s="45">
        <f t="shared" si="17"/>
        <v>-3.7800398228976871E-2</v>
      </c>
      <c r="AU25" s="45">
        <f t="shared" si="18"/>
        <v>0.18020666146969513</v>
      </c>
      <c r="AV25" s="45">
        <f t="shared" si="19"/>
        <v>-1.0347360388542399</v>
      </c>
      <c r="AW25" s="45">
        <f t="shared" si="20"/>
        <v>-0.3500020321814431</v>
      </c>
      <c r="AX25" s="45">
        <f t="shared" si="21"/>
        <v>-0.78247731580287583</v>
      </c>
      <c r="AY25" s="7"/>
    </row>
    <row r="26" spans="1:51" x14ac:dyDescent="0.3">
      <c r="A26" s="14" t="str">
        <f t="shared" si="5"/>
        <v>20163</v>
      </c>
      <c r="B26" s="14">
        <f t="shared" si="6"/>
        <v>3</v>
      </c>
      <c r="C26" s="14">
        <f t="shared" si="7"/>
        <v>2016</v>
      </c>
      <c r="D26" s="55">
        <f t="shared" si="12"/>
        <v>42614</v>
      </c>
      <c r="E26" s="11">
        <v>31566.490452369893</v>
      </c>
      <c r="F26" s="11">
        <v>2078.1932645993747</v>
      </c>
      <c r="G26" s="11">
        <v>3792.3378119699887</v>
      </c>
      <c r="H26" s="11">
        <v>3727.808718000198</v>
      </c>
      <c r="I26" s="11">
        <v>718.58382123235197</v>
      </c>
      <c r="J26" s="11">
        <v>1474.4061020828472</v>
      </c>
      <c r="K26" s="11">
        <v>3591.8513693684117</v>
      </c>
      <c r="L26" s="11">
        <v>1870.255970353528</v>
      </c>
      <c r="M26" s="11">
        <v>1014.2353461502669</v>
      </c>
      <c r="N26" s="11">
        <v>2800.3804688105624</v>
      </c>
      <c r="O26" s="12">
        <f t="shared" si="8"/>
        <v>6982.5602371761106</v>
      </c>
      <c r="P26" s="11">
        <v>3515.8773426262524</v>
      </c>
      <c r="Q26" s="13">
        <v>30746.597232660399</v>
      </c>
      <c r="R26" s="13">
        <v>1243.8221832532399</v>
      </c>
      <c r="S26" s="13">
        <v>3845.36345705759</v>
      </c>
      <c r="T26" s="13">
        <v>3686.22324907246</v>
      </c>
      <c r="U26" s="13">
        <v>861.032992689661</v>
      </c>
      <c r="V26" s="13">
        <v>1500.8439816069399</v>
      </c>
      <c r="W26" s="13">
        <v>3593.1906208198998</v>
      </c>
      <c r="X26" s="13">
        <v>1863.98430943579</v>
      </c>
      <c r="Y26" s="13">
        <v>1011.92980635549</v>
      </c>
      <c r="Z26" s="13">
        <v>2814.31772889489</v>
      </c>
      <c r="AA26" s="13">
        <f t="shared" si="9"/>
        <v>6910.200024030335</v>
      </c>
      <c r="AB26" s="59">
        <v>3415.6888794441002</v>
      </c>
      <c r="AC26" s="10">
        <f t="shared" si="22"/>
        <v>0.10028771671004222</v>
      </c>
      <c r="AD26" s="10">
        <f t="shared" si="22"/>
        <v>7.5444632658047794E-2</v>
      </c>
      <c r="AE26" s="10">
        <f t="shared" si="22"/>
        <v>0.73391476364577102</v>
      </c>
      <c r="AF26" s="10">
        <f t="shared" si="22"/>
        <v>1.7911858867800845</v>
      </c>
      <c r="AG26" s="10">
        <f t="shared" si="22"/>
        <v>1.2290227238680416</v>
      </c>
      <c r="AH26" s="10">
        <f t="shared" si="22"/>
        <v>-0.15317208544959726</v>
      </c>
      <c r="AI26" s="10">
        <f t="shared" si="22"/>
        <v>-0.49996152156353446</v>
      </c>
      <c r="AJ26" s="10">
        <f t="shared" si="22"/>
        <v>0.67889737007389783</v>
      </c>
      <c r="AK26" s="10">
        <f t="shared" si="22"/>
        <v>-1.5607791607756809</v>
      </c>
      <c r="AL26" s="10">
        <f t="shared" si="22"/>
        <v>0.51572742949974781</v>
      </c>
      <c r="AM26" s="10">
        <f t="shared" si="22"/>
        <v>-0.69313461193409864</v>
      </c>
      <c r="AN26" s="10">
        <f t="shared" si="22"/>
        <v>-0.46173724455944409</v>
      </c>
      <c r="AO26" s="9"/>
      <c r="AP26" s="45">
        <f t="shared" si="13"/>
        <v>-8.5405544068980682E-2</v>
      </c>
      <c r="AQ26" s="45">
        <f t="shared" si="14"/>
        <v>-0.2014928342977603</v>
      </c>
      <c r="AR26" s="45">
        <f t="shared" si="15"/>
        <v>0.47104207155078243</v>
      </c>
      <c r="AS26" s="45">
        <f t="shared" si="16"/>
        <v>0.92651405861631508</v>
      </c>
      <c r="AT26" s="45">
        <f t="shared" si="17"/>
        <v>0.34538056890920049</v>
      </c>
      <c r="AU26" s="45">
        <f t="shared" si="18"/>
        <v>-9.4877971389982205E-2</v>
      </c>
      <c r="AV26" s="45">
        <f t="shared" si="19"/>
        <v>-0.78063015893484611</v>
      </c>
      <c r="AW26" s="45">
        <f t="shared" si="20"/>
        <v>-3.5456448888924949E-3</v>
      </c>
      <c r="AX26" s="45">
        <f t="shared" si="21"/>
        <v>-0.44249884938274375</v>
      </c>
      <c r="AY26" s="7"/>
    </row>
    <row r="27" spans="1:51" x14ac:dyDescent="0.3">
      <c r="A27" s="14" t="str">
        <f t="shared" si="5"/>
        <v>20164</v>
      </c>
      <c r="B27" s="14">
        <f t="shared" si="6"/>
        <v>4</v>
      </c>
      <c r="C27" s="14">
        <f t="shared" si="7"/>
        <v>2016</v>
      </c>
      <c r="D27" s="55">
        <f t="shared" si="12"/>
        <v>42705</v>
      </c>
      <c r="E27" s="11">
        <v>33934.435866496315</v>
      </c>
      <c r="F27" s="11">
        <v>1358.9465087240842</v>
      </c>
      <c r="G27" s="11">
        <v>4084.8416251430012</v>
      </c>
      <c r="H27" s="11">
        <v>4339.0248553404062</v>
      </c>
      <c r="I27" s="11">
        <v>990.54249420357087</v>
      </c>
      <c r="J27" s="11">
        <v>2408.854049016446</v>
      </c>
      <c r="K27" s="11">
        <v>3797.3790994120573</v>
      </c>
      <c r="L27" s="11">
        <v>2067.7516943811233</v>
      </c>
      <c r="M27" s="11">
        <v>1008.5156604723852</v>
      </c>
      <c r="N27" s="11">
        <v>2818.2056720507408</v>
      </c>
      <c r="O27" s="12">
        <f t="shared" si="8"/>
        <v>7504.7908252725665</v>
      </c>
      <c r="P27" s="11">
        <v>3555.5833824799338</v>
      </c>
      <c r="Q27" s="13">
        <v>31000.2226038269</v>
      </c>
      <c r="R27" s="13">
        <v>1220.845325362</v>
      </c>
      <c r="S27" s="13">
        <v>3897.16417789056</v>
      </c>
      <c r="T27" s="13">
        <v>3771.4057930313202</v>
      </c>
      <c r="U27" s="13">
        <v>881.25043412918501</v>
      </c>
      <c r="V27" s="13">
        <v>1503.35535008072</v>
      </c>
      <c r="W27" s="13">
        <v>3484.9243693000799</v>
      </c>
      <c r="X27" s="13">
        <v>1879.6323849007899</v>
      </c>
      <c r="Y27" s="13">
        <v>1019.2739793004901</v>
      </c>
      <c r="Z27" s="13">
        <v>2827.8573987934101</v>
      </c>
      <c r="AA27" s="13">
        <f t="shared" si="9"/>
        <v>7055.8241521460741</v>
      </c>
      <c r="AB27" s="59">
        <v>3458.6892388922702</v>
      </c>
      <c r="AC27" s="10">
        <f t="shared" si="22"/>
        <v>0.82488923651391133</v>
      </c>
      <c r="AD27" s="10">
        <f t="shared" si="22"/>
        <v>-1.8472783489954736</v>
      </c>
      <c r="AE27" s="10">
        <f t="shared" si="22"/>
        <v>1.3470955713665376</v>
      </c>
      <c r="AF27" s="10">
        <f t="shared" si="22"/>
        <v>2.3108351882999472</v>
      </c>
      <c r="AG27" s="10">
        <f t="shared" si="22"/>
        <v>2.3480449194367594</v>
      </c>
      <c r="AH27" s="10">
        <f t="shared" si="22"/>
        <v>0.16733041572322804</v>
      </c>
      <c r="AI27" s="10">
        <f t="shared" si="22"/>
        <v>-3.0130951275586852</v>
      </c>
      <c r="AJ27" s="10">
        <f t="shared" si="22"/>
        <v>0.83949609370566236</v>
      </c>
      <c r="AK27" s="10">
        <f t="shared" si="22"/>
        <v>0.72575912863466385</v>
      </c>
      <c r="AL27" s="10">
        <f t="shared" si="22"/>
        <v>0.48109954890689721</v>
      </c>
      <c r="AM27" s="10">
        <f t="shared" si="22"/>
        <v>2.1073793466083117</v>
      </c>
      <c r="AN27" s="10">
        <f t="shared" si="22"/>
        <v>1.2589073819617909</v>
      </c>
      <c r="AO27" s="9"/>
      <c r="AP27" s="45">
        <f t="shared" si="13"/>
        <v>0.22393502305759203</v>
      </c>
      <c r="AQ27" s="45">
        <f t="shared" si="14"/>
        <v>-1.128309041840559</v>
      </c>
      <c r="AR27" s="45">
        <f t="shared" si="15"/>
        <v>0.87168378206538011</v>
      </c>
      <c r="AS27" s="45">
        <f t="shared" si="16"/>
        <v>1.2152832255405956</v>
      </c>
      <c r="AT27" s="45">
        <f t="shared" si="17"/>
        <v>0.5973868314217432</v>
      </c>
      <c r="AU27" s="45">
        <f t="shared" si="18"/>
        <v>6.1800510974671088E-3</v>
      </c>
      <c r="AV27" s="45">
        <f t="shared" si="19"/>
        <v>-2.6195926667700431</v>
      </c>
      <c r="AW27" s="45">
        <f t="shared" si="20"/>
        <v>3.4192804388713798E-2</v>
      </c>
      <c r="AX27" s="45">
        <f t="shared" si="21"/>
        <v>0.30888773499607697</v>
      </c>
      <c r="AY27" s="7"/>
    </row>
    <row r="28" spans="1:51" x14ac:dyDescent="0.3">
      <c r="A28" s="14" t="str">
        <f t="shared" si="5"/>
        <v>20171</v>
      </c>
      <c r="B28" s="14">
        <f t="shared" si="6"/>
        <v>1</v>
      </c>
      <c r="C28" s="14">
        <f t="shared" si="7"/>
        <v>2017</v>
      </c>
      <c r="D28" s="55">
        <f t="shared" si="12"/>
        <v>42795</v>
      </c>
      <c r="E28" s="11">
        <v>28094.388565715588</v>
      </c>
      <c r="F28" s="11">
        <v>617.86577521345373</v>
      </c>
      <c r="G28" s="11">
        <v>3760.4970910970028</v>
      </c>
      <c r="H28" s="11">
        <v>3290.4148242321326</v>
      </c>
      <c r="I28" s="11">
        <v>969.03490343209796</v>
      </c>
      <c r="J28" s="11">
        <v>851.96264480480818</v>
      </c>
      <c r="K28" s="11">
        <v>3253.317959225888</v>
      </c>
      <c r="L28" s="11">
        <v>1691.0783709641507</v>
      </c>
      <c r="M28" s="11">
        <v>1042.8971174756723</v>
      </c>
      <c r="N28" s="11">
        <v>2895.1507765700003</v>
      </c>
      <c r="O28" s="12">
        <f t="shared" si="8"/>
        <v>6469.1923631200762</v>
      </c>
      <c r="P28" s="11">
        <v>3252.9767395803065</v>
      </c>
      <c r="Q28" s="13">
        <v>31062.228327539498</v>
      </c>
      <c r="R28" s="13">
        <v>1224.8405980242901</v>
      </c>
      <c r="S28" s="13">
        <v>3901.5330030606501</v>
      </c>
      <c r="T28" s="13">
        <v>3788.12261343607</v>
      </c>
      <c r="U28" s="13">
        <v>853.49595518983097</v>
      </c>
      <c r="V28" s="13">
        <v>1489.0508025182901</v>
      </c>
      <c r="W28" s="13">
        <v>3539.26966303274</v>
      </c>
      <c r="X28" s="13">
        <v>1867.08045575911</v>
      </c>
      <c r="Y28" s="13">
        <v>1023.04118673536</v>
      </c>
      <c r="Z28" s="13">
        <v>2862.6808254872599</v>
      </c>
      <c r="AA28" s="13">
        <f t="shared" si="9"/>
        <v>7053.1961936776352</v>
      </c>
      <c r="AB28" s="59">
        <v>3459.91703061826</v>
      </c>
      <c r="AC28" s="10">
        <f t="shared" si="22"/>
        <v>0.20001702731302373</v>
      </c>
      <c r="AD28" s="10">
        <f t="shared" si="22"/>
        <v>0.32725461442917947</v>
      </c>
      <c r="AE28" s="10">
        <f t="shared" si="22"/>
        <v>0.11210267185752798</v>
      </c>
      <c r="AF28" s="10">
        <f t="shared" si="22"/>
        <v>0.44325170300258776</v>
      </c>
      <c r="AG28" s="10">
        <f t="shared" si="22"/>
        <v>-3.1494428671436481</v>
      </c>
      <c r="AH28" s="10">
        <f t="shared" si="22"/>
        <v>-0.9515080756962675</v>
      </c>
      <c r="AI28" s="10">
        <f t="shared" si="22"/>
        <v>1.5594396886029074</v>
      </c>
      <c r="AJ28" s="10">
        <f t="shared" si="22"/>
        <v>-0.66778638432229798</v>
      </c>
      <c r="AK28" s="10">
        <f t="shared" si="22"/>
        <v>0.36959713593938659</v>
      </c>
      <c r="AL28" s="10">
        <f t="shared" si="22"/>
        <v>1.2314421055569653</v>
      </c>
      <c r="AM28" s="10">
        <f t="shared" si="22"/>
        <v>-3.7245237576385648E-2</v>
      </c>
      <c r="AN28" s="10">
        <f t="shared" si="22"/>
        <v>3.5498758089730131E-2</v>
      </c>
      <c r="AO28" s="9"/>
      <c r="AP28" s="45">
        <f t="shared" si="13"/>
        <v>-4.2829975762942896E-2</v>
      </c>
      <c r="AQ28" s="45">
        <f t="shared" si="14"/>
        <v>-8.0112076615321881E-2</v>
      </c>
      <c r="AR28" s="45">
        <f t="shared" si="15"/>
        <v>6.4760829646438506E-2</v>
      </c>
      <c r="AS28" s="45">
        <f t="shared" si="16"/>
        <v>0.17746690281385499</v>
      </c>
      <c r="AT28" s="45">
        <f t="shared" si="17"/>
        <v>-0.64065952350366606</v>
      </c>
      <c r="AU28" s="45">
        <f t="shared" si="18"/>
        <v>-0.34660223612944457</v>
      </c>
      <c r="AV28" s="45">
        <f t="shared" si="19"/>
        <v>0.72631782228355735</v>
      </c>
      <c r="AW28" s="45">
        <f t="shared" si="20"/>
        <v>-0.31999745352708581</v>
      </c>
      <c r="AX28" s="45">
        <f t="shared" si="21"/>
        <v>0.19184821529231033</v>
      </c>
      <c r="AY28" s="7"/>
    </row>
    <row r="29" spans="1:51" x14ac:dyDescent="0.3">
      <c r="A29" s="14" t="str">
        <f t="shared" si="5"/>
        <v>20172</v>
      </c>
      <c r="B29" s="14">
        <f t="shared" si="6"/>
        <v>2</v>
      </c>
      <c r="C29" s="14">
        <f t="shared" si="7"/>
        <v>2017</v>
      </c>
      <c r="D29" s="55">
        <f t="shared" si="12"/>
        <v>42887</v>
      </c>
      <c r="E29" s="11">
        <v>30468.219536799785</v>
      </c>
      <c r="F29" s="11">
        <v>878.28270713401287</v>
      </c>
      <c r="G29" s="11">
        <v>3958.9676649084845</v>
      </c>
      <c r="H29" s="11">
        <v>3756.042789790291</v>
      </c>
      <c r="I29" s="11">
        <v>777.44826381841767</v>
      </c>
      <c r="J29" s="11">
        <v>1281.2069097424117</v>
      </c>
      <c r="K29" s="11">
        <v>3625.0551542273706</v>
      </c>
      <c r="L29" s="11">
        <v>1856.0182011535896</v>
      </c>
      <c r="M29" s="11">
        <v>1017.7668861240778</v>
      </c>
      <c r="N29" s="11">
        <v>2879.6850709424907</v>
      </c>
      <c r="O29" s="12">
        <f t="shared" si="8"/>
        <v>6953.0207539109251</v>
      </c>
      <c r="P29" s="11">
        <v>3484.7251350477109</v>
      </c>
      <c r="Q29" s="13">
        <v>31276.502553518199</v>
      </c>
      <c r="R29" s="13">
        <v>1234.67785746512</v>
      </c>
      <c r="S29" s="13">
        <v>3951.9304488088901</v>
      </c>
      <c r="T29" s="13">
        <v>3843.7029301948</v>
      </c>
      <c r="U29" s="13">
        <v>859.56524712966802</v>
      </c>
      <c r="V29" s="13">
        <v>1485.7736350163</v>
      </c>
      <c r="W29" s="13">
        <v>3656.1046006056599</v>
      </c>
      <c r="X29" s="13">
        <v>1862.66875445393</v>
      </c>
      <c r="Y29" s="13">
        <v>1029.76203475432</v>
      </c>
      <c r="Z29" s="13">
        <v>2878.8502432815999</v>
      </c>
      <c r="AA29" s="13">
        <f t="shared" si="9"/>
        <v>7002.8895489562619</v>
      </c>
      <c r="AB29" s="59">
        <v>3470.57725285165</v>
      </c>
      <c r="AC29" s="10">
        <f t="shared" si="22"/>
        <v>0.68982245484534133</v>
      </c>
      <c r="AD29" s="10">
        <f t="shared" si="22"/>
        <v>0.80314609563872352</v>
      </c>
      <c r="AE29" s="10">
        <f t="shared" si="22"/>
        <v>1.2917344466573581</v>
      </c>
      <c r="AF29" s="10">
        <f t="shared" si="22"/>
        <v>1.4672259171757673</v>
      </c>
      <c r="AG29" s="10">
        <f t="shared" si="22"/>
        <v>0.71110963126793081</v>
      </c>
      <c r="AH29" s="10">
        <f t="shared" si="22"/>
        <v>-0.22008433133696315</v>
      </c>
      <c r="AI29" s="10">
        <f t="shared" si="22"/>
        <v>3.3011030154963095</v>
      </c>
      <c r="AJ29" s="10">
        <f t="shared" si="22"/>
        <v>-0.2362887625743042</v>
      </c>
      <c r="AK29" s="10">
        <f t="shared" si="22"/>
        <v>0.65694794169597515</v>
      </c>
      <c r="AL29" s="10">
        <f t="shared" si="22"/>
        <v>0.56483480974821987</v>
      </c>
      <c r="AM29" s="10">
        <f t="shared" si="22"/>
        <v>-0.71324607085887237</v>
      </c>
      <c r="AN29" s="10">
        <f t="shared" si="22"/>
        <v>0.30810629674218148</v>
      </c>
      <c r="AO29" s="9"/>
      <c r="AP29" s="45">
        <f t="shared" si="13"/>
        <v>0.16627348951205706</v>
      </c>
      <c r="AQ29" s="45">
        <f t="shared" si="14"/>
        <v>0.14928339117965106</v>
      </c>
      <c r="AR29" s="45">
        <f t="shared" si="15"/>
        <v>0.83551178284390737</v>
      </c>
      <c r="AS29" s="45">
        <f t="shared" si="16"/>
        <v>0.74648947229272855</v>
      </c>
      <c r="AT29" s="45">
        <f t="shared" si="17"/>
        <v>0.22874540001861932</v>
      </c>
      <c r="AU29" s="45">
        <f t="shared" si="18"/>
        <v>-0.11597615073281629</v>
      </c>
      <c r="AV29" s="45">
        <f t="shared" si="19"/>
        <v>2.0007640163848124</v>
      </c>
      <c r="AW29" s="45">
        <f t="shared" si="20"/>
        <v>-0.21860155981449333</v>
      </c>
      <c r="AX29" s="45">
        <f t="shared" si="21"/>
        <v>0.28627547306266876</v>
      </c>
      <c r="AY29" s="7"/>
    </row>
    <row r="30" spans="1:51" x14ac:dyDescent="0.3">
      <c r="A30" s="14" t="str">
        <f t="shared" si="5"/>
        <v>20173</v>
      </c>
      <c r="B30" s="14">
        <f t="shared" si="6"/>
        <v>3</v>
      </c>
      <c r="C30" s="14">
        <f t="shared" si="7"/>
        <v>2017</v>
      </c>
      <c r="D30" s="55">
        <f t="shared" si="12"/>
        <v>42979</v>
      </c>
      <c r="E30" s="11">
        <v>32399.407796585321</v>
      </c>
      <c r="F30" s="11">
        <v>2155.3120244014135</v>
      </c>
      <c r="G30" s="11">
        <v>3886.1943445821703</v>
      </c>
      <c r="H30" s="11">
        <v>3941.4998292464775</v>
      </c>
      <c r="I30" s="11">
        <v>710.75110234368094</v>
      </c>
      <c r="J30" s="11">
        <v>1445.2636700802955</v>
      </c>
      <c r="K30" s="11">
        <v>3671.0282025502984</v>
      </c>
      <c r="L30" s="11">
        <v>1888.3171284430716</v>
      </c>
      <c r="M30" s="11">
        <v>1031.4936692359718</v>
      </c>
      <c r="N30" s="11">
        <v>2888.6614170208245</v>
      </c>
      <c r="O30" s="12">
        <f t="shared" si="8"/>
        <v>7150.6906268789371</v>
      </c>
      <c r="P30" s="11">
        <v>3630.1957818021783</v>
      </c>
      <c r="Q30" s="13">
        <v>31490.3099465142</v>
      </c>
      <c r="R30" s="13">
        <v>1289.60638263648</v>
      </c>
      <c r="S30" s="13">
        <v>3940.5352512374402</v>
      </c>
      <c r="T30" s="13">
        <v>3893.5401166812799</v>
      </c>
      <c r="U30" s="13">
        <v>851.834393043982</v>
      </c>
      <c r="V30" s="13">
        <v>1466.85415353335</v>
      </c>
      <c r="W30" s="13">
        <v>3672.3948382829699</v>
      </c>
      <c r="X30" s="13">
        <v>1875.52472256028</v>
      </c>
      <c r="Y30" s="13">
        <v>1029.1734060004201</v>
      </c>
      <c r="Z30" s="13">
        <v>2903.8670930445901</v>
      </c>
      <c r="AA30" s="13">
        <f t="shared" si="9"/>
        <v>7046.9977824534571</v>
      </c>
      <c r="AB30" s="59">
        <v>3519.9818070399501</v>
      </c>
      <c r="AC30" s="10">
        <f t="shared" si="22"/>
        <v>0.68360390561619511</v>
      </c>
      <c r="AD30" s="10">
        <f t="shared" si="22"/>
        <v>4.4488143072503306</v>
      </c>
      <c r="AE30" s="10">
        <f t="shared" si="22"/>
        <v>-0.28834509410164344</v>
      </c>
      <c r="AF30" s="10">
        <f t="shared" si="22"/>
        <v>1.2965930872278477</v>
      </c>
      <c r="AG30" s="10">
        <f t="shared" si="22"/>
        <v>-0.89939118775468785</v>
      </c>
      <c r="AH30" s="10">
        <f t="shared" si="22"/>
        <v>-1.2733757711848455</v>
      </c>
      <c r="AI30" s="10">
        <f t="shared" si="22"/>
        <v>0.44556268096410179</v>
      </c>
      <c r="AJ30" s="10">
        <f t="shared" si="22"/>
        <v>0.69019078543135493</v>
      </c>
      <c r="AK30" s="10">
        <f t="shared" si="22"/>
        <v>-5.7161629001043934E-2</v>
      </c>
      <c r="AL30" s="10">
        <f t="shared" si="22"/>
        <v>0.86898753491510661</v>
      </c>
      <c r="AM30" s="10">
        <f t="shared" si="22"/>
        <v>0.6298576207555584</v>
      </c>
      <c r="AN30" s="10">
        <f t="shared" si="22"/>
        <v>1.4235255575338641</v>
      </c>
      <c r="AO30" s="9"/>
      <c r="AP30" s="45">
        <f t="shared" si="13"/>
        <v>0.16361872065955824</v>
      </c>
      <c r="AQ30" s="45">
        <f t="shared" si="14"/>
        <v>1.906616308134448</v>
      </c>
      <c r="AR30" s="45">
        <f t="shared" si="15"/>
        <v>-0.19688479902544248</v>
      </c>
      <c r="AS30" s="45">
        <f t="shared" si="16"/>
        <v>0.65166879224970953</v>
      </c>
      <c r="AT30" s="45">
        <f t="shared" si="17"/>
        <v>-0.13394293072446459</v>
      </c>
      <c r="AU30" s="45">
        <f t="shared" si="18"/>
        <v>-0.44809071965029057</v>
      </c>
      <c r="AV30" s="45">
        <f t="shared" si="19"/>
        <v>-8.8751480240176067E-2</v>
      </c>
      <c r="AW30" s="45">
        <f t="shared" si="20"/>
        <v>-8.9185055603368841E-4</v>
      </c>
      <c r="AX30" s="45">
        <f t="shared" si="21"/>
        <v>5.1609666816042961E-2</v>
      </c>
      <c r="AY30" s="7"/>
    </row>
    <row r="31" spans="1:51" x14ac:dyDescent="0.3">
      <c r="A31" s="14" t="str">
        <f t="shared" si="5"/>
        <v>20174</v>
      </c>
      <c r="B31" s="14">
        <f t="shared" si="6"/>
        <v>4</v>
      </c>
      <c r="C31" s="14">
        <f t="shared" si="7"/>
        <v>2017</v>
      </c>
      <c r="D31" s="55">
        <f t="shared" si="12"/>
        <v>43070</v>
      </c>
      <c r="E31" s="11">
        <v>34287.687929333086</v>
      </c>
      <c r="F31" s="11">
        <v>1357.1804842824381</v>
      </c>
      <c r="G31" s="11">
        <v>4029.5130015968066</v>
      </c>
      <c r="H31" s="11">
        <v>4355.167778123523</v>
      </c>
      <c r="I31" s="11">
        <v>937.99104508409437</v>
      </c>
      <c r="J31" s="11">
        <v>2379.6989392242585</v>
      </c>
      <c r="K31" s="11">
        <v>3927.8258883410135</v>
      </c>
      <c r="L31" s="11">
        <v>2024.1022992108922</v>
      </c>
      <c r="M31" s="11">
        <v>1047.9917286468119</v>
      </c>
      <c r="N31" s="11">
        <v>2904.7556757090983</v>
      </c>
      <c r="O31" s="12">
        <f t="shared" si="8"/>
        <v>7752.4565211009831</v>
      </c>
      <c r="P31" s="11">
        <v>3571.0045680131698</v>
      </c>
      <c r="Q31" s="13">
        <v>31499.343008326199</v>
      </c>
      <c r="R31" s="13">
        <v>1217.88006928449</v>
      </c>
      <c r="S31" s="13">
        <v>3844.3745787513399</v>
      </c>
      <c r="T31" s="13">
        <v>3847.71750196623</v>
      </c>
      <c r="U31" s="13">
        <v>838.471912497517</v>
      </c>
      <c r="V31" s="13">
        <v>1491.6843571203401</v>
      </c>
      <c r="W31" s="13">
        <v>3604.6317369629801</v>
      </c>
      <c r="X31" s="13">
        <v>1862.70976568264</v>
      </c>
      <c r="Y31" s="13">
        <v>1058.57129745106</v>
      </c>
      <c r="Z31" s="13">
        <v>2925.41537013262</v>
      </c>
      <c r="AA31" s="13">
        <f t="shared" si="9"/>
        <v>7309.3038372404908</v>
      </c>
      <c r="AB31" s="59">
        <v>3498.5825812364901</v>
      </c>
      <c r="AC31" s="10">
        <f t="shared" si="22"/>
        <v>2.8685210870719402E-2</v>
      </c>
      <c r="AD31" s="10">
        <f t="shared" si="22"/>
        <v>-5.5618764235139935</v>
      </c>
      <c r="AE31" s="10">
        <f t="shared" si="22"/>
        <v>-2.4402946898115658</v>
      </c>
      <c r="AF31" s="10">
        <f t="shared" si="22"/>
        <v>-1.1768882133441991</v>
      </c>
      <c r="AG31" s="10">
        <f t="shared" si="22"/>
        <v>-1.5686711707794387</v>
      </c>
      <c r="AH31" s="10">
        <f t="shared" si="22"/>
        <v>1.6927520385840182</v>
      </c>
      <c r="AI31" s="10">
        <f t="shared" si="22"/>
        <v>-1.8452019541469724</v>
      </c>
      <c r="AJ31" s="10">
        <f t="shared" si="22"/>
        <v>-0.68327315142752809</v>
      </c>
      <c r="AK31" s="10">
        <f t="shared" si="22"/>
        <v>2.8564565776030122</v>
      </c>
      <c r="AL31" s="10">
        <f t="shared" si="22"/>
        <v>0.74205452238646785</v>
      </c>
      <c r="AM31" s="10">
        <f t="shared" si="22"/>
        <v>3.7222383614219154</v>
      </c>
      <c r="AN31" s="10">
        <f t="shared" si="22"/>
        <v>-0.60793569332267339</v>
      </c>
      <c r="AO31" s="9"/>
      <c r="AP31" s="45">
        <f t="shared" si="13"/>
        <v>-0.11597346196406758</v>
      </c>
      <c r="AQ31" s="45">
        <f t="shared" si="14"/>
        <v>-2.9188684374589071</v>
      </c>
      <c r="AR31" s="45">
        <f t="shared" si="15"/>
        <v>-1.6029313616553602</v>
      </c>
      <c r="AS31" s="45">
        <f t="shared" si="16"/>
        <v>-0.72284500480515868</v>
      </c>
      <c r="AT31" s="45">
        <f t="shared" si="17"/>
        <v>-0.28466625664634809</v>
      </c>
      <c r="AU31" s="45">
        <f t="shared" si="18"/>
        <v>0.48716254609141796</v>
      </c>
      <c r="AV31" s="45">
        <f t="shared" si="19"/>
        <v>-1.7649975294731706</v>
      </c>
      <c r="AW31" s="45">
        <f t="shared" si="20"/>
        <v>-0.32363662675124483</v>
      </c>
      <c r="AX31" s="45">
        <f t="shared" si="21"/>
        <v>1.0090629675472258</v>
      </c>
      <c r="AY31" s="7"/>
    </row>
    <row r="32" spans="1:51" x14ac:dyDescent="0.3">
      <c r="A32" s="14" t="str">
        <f t="shared" si="5"/>
        <v>20181</v>
      </c>
      <c r="B32" s="14">
        <f t="shared" si="6"/>
        <v>1</v>
      </c>
      <c r="C32" s="14">
        <f t="shared" si="7"/>
        <v>2018</v>
      </c>
      <c r="D32" s="55">
        <f t="shared" si="12"/>
        <v>43160</v>
      </c>
      <c r="E32" s="11">
        <v>28814.381448462966</v>
      </c>
      <c r="F32" s="11">
        <v>641.59920439947609</v>
      </c>
      <c r="G32" s="11">
        <v>3759.3862146361748</v>
      </c>
      <c r="H32" s="11">
        <v>3481.9743892666766</v>
      </c>
      <c r="I32" s="11">
        <v>982.0324243937207</v>
      </c>
      <c r="J32" s="11">
        <v>853.58676128021921</v>
      </c>
      <c r="K32" s="11">
        <v>3319.7296604035705</v>
      </c>
      <c r="L32" s="11">
        <v>1728.5676135439257</v>
      </c>
      <c r="M32" s="11">
        <v>1109.5968304626192</v>
      </c>
      <c r="N32" s="11">
        <v>2988.4552037589397</v>
      </c>
      <c r="O32" s="12">
        <f t="shared" si="8"/>
        <v>6593.0966655878274</v>
      </c>
      <c r="P32" s="11">
        <v>3356.3564807298176</v>
      </c>
      <c r="Q32" s="13">
        <v>31919.448444993701</v>
      </c>
      <c r="R32" s="13">
        <v>1273.5164286399499</v>
      </c>
      <c r="S32" s="13">
        <v>3900.36993442637</v>
      </c>
      <c r="T32" s="13">
        <v>3982.3584357694099</v>
      </c>
      <c r="U32" s="13">
        <v>865.592495253518</v>
      </c>
      <c r="V32" s="13">
        <v>1498.5065638135</v>
      </c>
      <c r="W32" s="13">
        <v>3611.5229466180699</v>
      </c>
      <c r="X32" s="13">
        <v>1905.91880778517</v>
      </c>
      <c r="Y32" s="13">
        <v>1088.8189713466099</v>
      </c>
      <c r="Z32" s="13">
        <v>2954.4990947011502</v>
      </c>
      <c r="AA32" s="13">
        <f t="shared" si="9"/>
        <v>7283.6147331332195</v>
      </c>
      <c r="AB32" s="59">
        <v>3554.7300335067298</v>
      </c>
      <c r="AC32" s="10">
        <f t="shared" si="22"/>
        <v>1.3336958696454673</v>
      </c>
      <c r="AD32" s="10">
        <f t="shared" si="22"/>
        <v>4.5682954141902172</v>
      </c>
      <c r="AE32" s="10">
        <f t="shared" si="22"/>
        <v>1.4565530628708245</v>
      </c>
      <c r="AF32" s="10">
        <f t="shared" si="22"/>
        <v>3.4992416603967627</v>
      </c>
      <c r="AG32" s="10">
        <f t="shared" si="22"/>
        <v>3.2345248960359498</v>
      </c>
      <c r="AH32" s="10">
        <f t="shared" si="22"/>
        <v>0.45734921470450729</v>
      </c>
      <c r="AI32" s="10">
        <f t="shared" si="22"/>
        <v>0.19117652392684192</v>
      </c>
      <c r="AJ32" s="10">
        <f t="shared" si="22"/>
        <v>2.3196873124619515</v>
      </c>
      <c r="AK32" s="10">
        <f t="shared" si="22"/>
        <v>2.8574054452811453</v>
      </c>
      <c r="AL32" s="10">
        <f t="shared" si="22"/>
        <v>0.99417419028640097</v>
      </c>
      <c r="AM32" s="10">
        <f t="shared" si="22"/>
        <v>-0.35145760361454847</v>
      </c>
      <c r="AN32" s="10">
        <f t="shared" si="22"/>
        <v>1.6048628542132661</v>
      </c>
      <c r="AO32" s="9"/>
      <c r="AP32" s="45">
        <f t="shared" si="13"/>
        <v>0.44115031746282618</v>
      </c>
      <c r="AQ32" s="45">
        <f t="shared" si="14"/>
        <v>1.964210161988428</v>
      </c>
      <c r="AR32" s="45">
        <f t="shared" si="15"/>
        <v>0.94320140961135623</v>
      </c>
      <c r="AS32" s="45">
        <f t="shared" si="16"/>
        <v>1.8756808165911509</v>
      </c>
      <c r="AT32" s="45">
        <f t="shared" si="17"/>
        <v>0.79702407416779164</v>
      </c>
      <c r="AU32" s="45">
        <f t="shared" si="18"/>
        <v>9.7626221414337591E-2</v>
      </c>
      <c r="AV32" s="45">
        <f t="shared" si="19"/>
        <v>-0.27489622168481387</v>
      </c>
      <c r="AW32" s="45">
        <f t="shared" si="20"/>
        <v>0.38201699605709627</v>
      </c>
      <c r="AX32" s="45">
        <f t="shared" si="21"/>
        <v>1.0093747779581872</v>
      </c>
      <c r="AY32" s="7"/>
    </row>
    <row r="33" spans="1:51" x14ac:dyDescent="0.3">
      <c r="A33" s="14" t="str">
        <f t="shared" si="5"/>
        <v>20182</v>
      </c>
      <c r="B33" s="14">
        <f t="shared" si="6"/>
        <v>2</v>
      </c>
      <c r="C33" s="14">
        <f t="shared" si="7"/>
        <v>2018</v>
      </c>
      <c r="D33" s="55">
        <f t="shared" si="12"/>
        <v>43252</v>
      </c>
      <c r="E33" s="11">
        <v>31299.580315771596</v>
      </c>
      <c r="F33" s="11">
        <v>912.78845670890757</v>
      </c>
      <c r="G33" s="11">
        <v>3962.7136373974276</v>
      </c>
      <c r="H33" s="11">
        <v>3920.0782914250931</v>
      </c>
      <c r="I33" s="11">
        <v>779.91114877835889</v>
      </c>
      <c r="J33" s="11">
        <v>1292.2872461892539</v>
      </c>
      <c r="K33" s="11">
        <v>3711.2515335184708</v>
      </c>
      <c r="L33" s="11">
        <v>1927.4629380686567</v>
      </c>
      <c r="M33" s="11">
        <v>1111.2319912326845</v>
      </c>
      <c r="N33" s="11">
        <v>2975.9100144672761</v>
      </c>
      <c r="O33" s="12">
        <f t="shared" si="8"/>
        <v>7106.5040236847963</v>
      </c>
      <c r="P33" s="11">
        <v>3599.4410343006689</v>
      </c>
      <c r="Q33" s="13">
        <v>32099.116173157901</v>
      </c>
      <c r="R33" s="13">
        <v>1282.8790146185499</v>
      </c>
      <c r="S33" s="13">
        <v>3955.68172509433</v>
      </c>
      <c r="T33" s="13">
        <v>4001.1737724770201</v>
      </c>
      <c r="U33" s="13">
        <v>860.51266075369995</v>
      </c>
      <c r="V33" s="13">
        <v>1503.8692995757999</v>
      </c>
      <c r="W33" s="13">
        <v>3743.0428156797302</v>
      </c>
      <c r="X33" s="13">
        <v>1921.5068483564901</v>
      </c>
      <c r="Y33" s="13">
        <v>1124.7222552237299</v>
      </c>
      <c r="Z33" s="13">
        <v>2976.1698850959301</v>
      </c>
      <c r="AA33" s="13">
        <f t="shared" si="9"/>
        <v>7127.6566655035213</v>
      </c>
      <c r="AB33" s="59">
        <v>3601.9012307790999</v>
      </c>
      <c r="AC33" s="10">
        <f t="shared" si="22"/>
        <v>0.56287854871246168</v>
      </c>
      <c r="AD33" s="10">
        <f t="shared" si="22"/>
        <v>0.73517590884939921</v>
      </c>
      <c r="AE33" s="10">
        <f t="shared" si="22"/>
        <v>1.4181165273517706</v>
      </c>
      <c r="AF33" s="10">
        <f t="shared" si="22"/>
        <v>0.47246718272799626</v>
      </c>
      <c r="AG33" s="10">
        <f t="shared" si="22"/>
        <v>-0.58686212365211077</v>
      </c>
      <c r="AH33" s="10">
        <f t="shared" si="22"/>
        <v>0.357872023506701</v>
      </c>
      <c r="AI33" s="10">
        <f t="shared" si="22"/>
        <v>3.6416733606751279</v>
      </c>
      <c r="AJ33" s="10">
        <f t="shared" si="22"/>
        <v>0.81787537368576579</v>
      </c>
      <c r="AK33" s="10">
        <f t="shared" si="22"/>
        <v>3.2974520854202325</v>
      </c>
      <c r="AL33" s="10">
        <f t="shared" si="22"/>
        <v>0.73348441479119231</v>
      </c>
      <c r="AM33" s="10">
        <f t="shared" si="22"/>
        <v>-2.1412179713493629</v>
      </c>
      <c r="AN33" s="10">
        <f t="shared" si="22"/>
        <v>1.3269980231335836</v>
      </c>
      <c r="AO33" s="9"/>
      <c r="AP33" s="45">
        <f t="shared" si="13"/>
        <v>0.11207970321274528</v>
      </c>
      <c r="AQ33" s="45">
        <f t="shared" si="14"/>
        <v>0.11651950821410735</v>
      </c>
      <c r="AR33" s="45">
        <f t="shared" si="15"/>
        <v>0.91808764358555872</v>
      </c>
      <c r="AS33" s="45">
        <f t="shared" si="16"/>
        <v>0.19370194771225935</v>
      </c>
      <c r="AT33" s="45">
        <f t="shared" si="17"/>
        <v>-6.3560697304147429E-2</v>
      </c>
      <c r="AU33" s="45">
        <f t="shared" si="18"/>
        <v>6.625995067302029E-2</v>
      </c>
      <c r="AV33" s="45">
        <f t="shared" si="19"/>
        <v>2.2499732484647512</v>
      </c>
      <c r="AW33" s="45">
        <f t="shared" si="20"/>
        <v>2.9112238196375692E-2</v>
      </c>
      <c r="AX33" s="45">
        <f t="shared" si="21"/>
        <v>1.153979897160784</v>
      </c>
      <c r="AY33" s="7"/>
    </row>
    <row r="34" spans="1:51" x14ac:dyDescent="0.3">
      <c r="A34" s="14" t="str">
        <f t="shared" si="5"/>
        <v>20183</v>
      </c>
      <c r="B34" s="14">
        <f t="shared" si="6"/>
        <v>3</v>
      </c>
      <c r="C34" s="14">
        <f t="shared" si="7"/>
        <v>2018</v>
      </c>
      <c r="D34" s="55">
        <f t="shared" si="12"/>
        <v>43344</v>
      </c>
      <c r="E34" s="11">
        <v>33252.577831814131</v>
      </c>
      <c r="F34" s="11">
        <v>2109.8655881367577</v>
      </c>
      <c r="G34" s="11">
        <v>4023.6017048574176</v>
      </c>
      <c r="H34" s="11">
        <v>4018.2633424464179</v>
      </c>
      <c r="I34" s="11">
        <v>722.51691019974692</v>
      </c>
      <c r="J34" s="11">
        <v>1539.8629437660884</v>
      </c>
      <c r="K34" s="11">
        <v>3721.8994622354376</v>
      </c>
      <c r="L34" s="11">
        <v>1951.5329187299733</v>
      </c>
      <c r="M34" s="11">
        <v>1135.8744211412159</v>
      </c>
      <c r="N34" s="11">
        <v>2986.4518177066302</v>
      </c>
      <c r="O34" s="12">
        <f t="shared" si="8"/>
        <v>7342.9209815281702</v>
      </c>
      <c r="P34" s="11">
        <v>3699.7877410662772</v>
      </c>
      <c r="Q34" s="13">
        <v>32185.8394925252</v>
      </c>
      <c r="R34" s="13">
        <v>1263.3749119554</v>
      </c>
      <c r="S34" s="13">
        <v>4079.8699987200898</v>
      </c>
      <c r="T34" s="13">
        <v>3953.6386896625299</v>
      </c>
      <c r="U34" s="13">
        <v>861.90711116853697</v>
      </c>
      <c r="V34" s="13">
        <v>1525.6528479169599</v>
      </c>
      <c r="W34" s="13">
        <v>3723.2876037146598</v>
      </c>
      <c r="X34" s="13">
        <v>1931.8214114528901</v>
      </c>
      <c r="Y34" s="13">
        <v>1133.1045344484</v>
      </c>
      <c r="Z34" s="13">
        <v>2998.9808886067999</v>
      </c>
      <c r="AA34" s="13">
        <f t="shared" si="9"/>
        <v>7141.483055980374</v>
      </c>
      <c r="AB34" s="59">
        <v>3572.7184388985602</v>
      </c>
      <c r="AC34" s="10">
        <f t="shared" si="22"/>
        <v>0.27017354278375194</v>
      </c>
      <c r="AD34" s="10">
        <f t="shared" si="22"/>
        <v>-1.5203384294932363</v>
      </c>
      <c r="AE34" s="10">
        <f t="shared" si="22"/>
        <v>3.1394910474704147</v>
      </c>
      <c r="AF34" s="10">
        <f t="shared" si="22"/>
        <v>-1.1880284515876554</v>
      </c>
      <c r="AG34" s="10">
        <f t="shared" si="22"/>
        <v>0.16204879700616459</v>
      </c>
      <c r="AH34" s="10">
        <f t="shared" si="22"/>
        <v>1.4485001021900388</v>
      </c>
      <c r="AI34" s="10">
        <f t="shared" si="22"/>
        <v>-0.52778482475048349</v>
      </c>
      <c r="AJ34" s="10">
        <f t="shared" si="22"/>
        <v>0.53679554175008093</v>
      </c>
      <c r="AK34" s="10">
        <f t="shared" si="22"/>
        <v>0.74527548341281147</v>
      </c>
      <c r="AL34" s="10">
        <f t="shared" si="22"/>
        <v>0.76645502076688388</v>
      </c>
      <c r="AM34" s="10">
        <f t="shared" si="22"/>
        <v>0.19398227391857858</v>
      </c>
      <c r="AN34" s="10">
        <f t="shared" si="22"/>
        <v>-0.81020522248545035</v>
      </c>
      <c r="AO34" s="9"/>
      <c r="AP34" s="45">
        <f t="shared" si="13"/>
        <v>-1.2879367476593351E-2</v>
      </c>
      <c r="AQ34" s="45">
        <f t="shared" si="14"/>
        <v>-0.97071316392224161</v>
      </c>
      <c r="AR34" s="45">
        <f t="shared" si="15"/>
        <v>2.0428039156751394</v>
      </c>
      <c r="AS34" s="45">
        <f t="shared" si="16"/>
        <v>-0.72903563627044099</v>
      </c>
      <c r="AT34" s="45">
        <f t="shared" si="17"/>
        <v>0.10509569111896289</v>
      </c>
      <c r="AU34" s="45">
        <f t="shared" si="18"/>
        <v>0.41014717931462136</v>
      </c>
      <c r="AV34" s="45">
        <f t="shared" si="19"/>
        <v>-0.80098960631276217</v>
      </c>
      <c r="AW34" s="45">
        <f t="shared" si="20"/>
        <v>-3.6937583001362038E-2</v>
      </c>
      <c r="AX34" s="45">
        <f t="shared" si="21"/>
        <v>0.31530106611071107</v>
      </c>
      <c r="AY34" s="7"/>
    </row>
    <row r="35" spans="1:51" x14ac:dyDescent="0.3">
      <c r="A35" s="14" t="str">
        <f t="shared" si="5"/>
        <v>20184</v>
      </c>
      <c r="B35" s="14">
        <f t="shared" si="6"/>
        <v>4</v>
      </c>
      <c r="C35" s="14">
        <f t="shared" si="7"/>
        <v>2018</v>
      </c>
      <c r="D35" s="55">
        <f t="shared" si="12"/>
        <v>43435</v>
      </c>
      <c r="E35" s="11">
        <v>35398.097798435789</v>
      </c>
      <c r="F35" s="11">
        <v>1429.9139366405284</v>
      </c>
      <c r="G35" s="11">
        <v>4255.6033660709791</v>
      </c>
      <c r="H35" s="11">
        <v>4530.7403657781842</v>
      </c>
      <c r="I35" s="11">
        <v>974.46626838327404</v>
      </c>
      <c r="J35" s="11">
        <v>2386.6828013693075</v>
      </c>
      <c r="K35" s="11">
        <v>3943.0229806462271</v>
      </c>
      <c r="L35" s="11">
        <v>2079.2333945880341</v>
      </c>
      <c r="M35" s="11">
        <v>1163.4603940979905</v>
      </c>
      <c r="N35" s="11">
        <v>3005.1658339926566</v>
      </c>
      <c r="O35" s="12">
        <f t="shared" si="8"/>
        <v>7923.4389819252337</v>
      </c>
      <c r="P35" s="11">
        <v>3706.3694749433726</v>
      </c>
      <c r="Q35" s="13">
        <v>32402.3983076437</v>
      </c>
      <c r="R35" s="13">
        <v>1280.38073256092</v>
      </c>
      <c r="S35" s="13">
        <v>4060.0696693582399</v>
      </c>
      <c r="T35" s="13">
        <v>4007.9678763489501</v>
      </c>
      <c r="U35" s="13">
        <v>870.93739582509295</v>
      </c>
      <c r="V35" s="13">
        <v>1507.11976612176</v>
      </c>
      <c r="W35" s="13">
        <v>3618.5678187119602</v>
      </c>
      <c r="X35" s="13">
        <v>1926.91342716801</v>
      </c>
      <c r="Y35" s="13">
        <v>1174.51864184224</v>
      </c>
      <c r="Z35" s="13">
        <v>3019.1611086807702</v>
      </c>
      <c r="AA35" s="13">
        <f t="shared" si="9"/>
        <v>7351.4942651823258</v>
      </c>
      <c r="AB35" s="59">
        <v>3585.2676058434299</v>
      </c>
      <c r="AC35" s="10">
        <f t="shared" si="22"/>
        <v>0.67283879660431012</v>
      </c>
      <c r="AD35" s="10">
        <f t="shared" si="22"/>
        <v>1.3460628705377076</v>
      </c>
      <c r="AE35" s="10">
        <f t="shared" si="22"/>
        <v>-0.48531765394635329</v>
      </c>
      <c r="AF35" s="10">
        <f t="shared" si="22"/>
        <v>1.374156592216508</v>
      </c>
      <c r="AG35" s="10">
        <f t="shared" si="22"/>
        <v>1.0477097287564021</v>
      </c>
      <c r="AH35" s="10">
        <f t="shared" si="22"/>
        <v>-1.2147640153199859</v>
      </c>
      <c r="AI35" s="10">
        <f t="shared" si="22"/>
        <v>-2.8125623413625789</v>
      </c>
      <c r="AJ35" s="10">
        <f t="shared" si="22"/>
        <v>-0.25405993824185202</v>
      </c>
      <c r="AK35" s="10">
        <f t="shared" si="22"/>
        <v>3.654923807537358</v>
      </c>
      <c r="AL35" s="10">
        <f t="shared" si="22"/>
        <v>0.67290259003101482</v>
      </c>
      <c r="AM35" s="10">
        <f t="shared" si="22"/>
        <v>2.940722642002001</v>
      </c>
      <c r="AN35" s="10">
        <f t="shared" si="22"/>
        <v>0.3512498160571198</v>
      </c>
      <c r="AO35" s="9"/>
      <c r="AP35" s="45">
        <f t="shared" si="13"/>
        <v>0.15902297412038835</v>
      </c>
      <c r="AQ35" s="45">
        <f t="shared" si="14"/>
        <v>0.41098727214669017</v>
      </c>
      <c r="AR35" s="45">
        <f t="shared" si="15"/>
        <v>-0.32558325518547354</v>
      </c>
      <c r="AS35" s="45">
        <f t="shared" si="16"/>
        <v>0.6947708394453731</v>
      </c>
      <c r="AT35" s="45">
        <f t="shared" si="17"/>
        <v>0.30454848316150246</v>
      </c>
      <c r="AU35" s="45">
        <f t="shared" si="18"/>
        <v>-0.42960977762785718</v>
      </c>
      <c r="AV35" s="45">
        <f t="shared" si="19"/>
        <v>-2.4728546363976607</v>
      </c>
      <c r="AW35" s="45">
        <f t="shared" si="20"/>
        <v>-0.22277753703502798</v>
      </c>
      <c r="AX35" s="45">
        <f t="shared" si="21"/>
        <v>1.2714498111952734</v>
      </c>
      <c r="AY35" s="7"/>
    </row>
    <row r="36" spans="1:51" x14ac:dyDescent="0.3">
      <c r="A36" s="14" t="str">
        <f t="shared" si="5"/>
        <v>20191</v>
      </c>
      <c r="B36" s="14">
        <f t="shared" si="6"/>
        <v>1</v>
      </c>
      <c r="C36" s="14">
        <f t="shared" si="7"/>
        <v>2019</v>
      </c>
      <c r="D36" s="55">
        <f t="shared" si="12"/>
        <v>43525</v>
      </c>
      <c r="E36" s="11">
        <v>29214.152126536803</v>
      </c>
      <c r="F36" s="11">
        <v>647.91109951419298</v>
      </c>
      <c r="G36" s="11">
        <v>3943.337147074873</v>
      </c>
      <c r="H36" s="11">
        <v>3493.3394514161091</v>
      </c>
      <c r="I36" s="11">
        <v>975.29195927867818</v>
      </c>
      <c r="J36" s="11">
        <v>849.47026476201574</v>
      </c>
      <c r="K36" s="11">
        <v>3172.9589841357338</v>
      </c>
      <c r="L36" s="11">
        <v>1780.5421203387857</v>
      </c>
      <c r="M36" s="11">
        <v>1229.515527547748</v>
      </c>
      <c r="N36" s="11">
        <v>3065.8202876302353</v>
      </c>
      <c r="O36" s="12">
        <f t="shared" si="8"/>
        <v>6644.6177335314396</v>
      </c>
      <c r="P36" s="11">
        <v>3411.3475513069925</v>
      </c>
      <c r="Q36" s="13">
        <v>32548.8847153879</v>
      </c>
      <c r="R36" s="13">
        <v>1288.01265116011</v>
      </c>
      <c r="S36" s="13">
        <v>4091.2057031940799</v>
      </c>
      <c r="T36" s="13">
        <v>3985.1294752325002</v>
      </c>
      <c r="U36" s="13">
        <v>863.20096818122101</v>
      </c>
      <c r="V36" s="13">
        <v>1494.549529659</v>
      </c>
      <c r="W36" s="13">
        <v>3451.8491570574001</v>
      </c>
      <c r="X36" s="13">
        <v>1967.76079691885</v>
      </c>
      <c r="Y36" s="13">
        <v>1206.96556595219</v>
      </c>
      <c r="Z36" s="13">
        <v>3052.1969185563398</v>
      </c>
      <c r="AA36" s="13">
        <f t="shared" si="9"/>
        <v>7518.0342817508408</v>
      </c>
      <c r="AB36" s="59">
        <v>3629.9796677253698</v>
      </c>
      <c r="AC36" s="10">
        <f t="shared" si="22"/>
        <v>0.45208507825064714</v>
      </c>
      <c r="AD36" s="10">
        <f t="shared" si="22"/>
        <v>0.59606634222970456</v>
      </c>
      <c r="AE36" s="10">
        <f t="shared" si="22"/>
        <v>0.76688422543156776</v>
      </c>
      <c r="AF36" s="10">
        <f t="shared" si="22"/>
        <v>-0.56982495421731016</v>
      </c>
      <c r="AG36" s="10">
        <f t="shared" si="22"/>
        <v>-0.88828745682033627</v>
      </c>
      <c r="AH36" s="10">
        <f t="shared" si="22"/>
        <v>-0.83405690412426736</v>
      </c>
      <c r="AI36" s="10">
        <f t="shared" si="22"/>
        <v>-4.6073106822108372</v>
      </c>
      <c r="AJ36" s="10">
        <f t="shared" si="22"/>
        <v>2.1198341957102684</v>
      </c>
      <c r="AK36" s="10">
        <f t="shared" si="22"/>
        <v>2.7625720830668712</v>
      </c>
      <c r="AL36" s="10">
        <f t="shared" si="22"/>
        <v>1.0942049359533854</v>
      </c>
      <c r="AM36" s="10">
        <f t="shared" si="22"/>
        <v>2.2653900086309022</v>
      </c>
      <c r="AN36" s="10">
        <f t="shared" si="22"/>
        <v>1.2471052874565345</v>
      </c>
      <c r="AO36" s="9"/>
      <c r="AP36" s="45">
        <f t="shared" si="13"/>
        <v>6.4780720185693835E-2</v>
      </c>
      <c r="AQ36" s="45">
        <f t="shared" si="14"/>
        <v>4.9464086191476644E-2</v>
      </c>
      <c r="AR36" s="45">
        <f t="shared" si="15"/>
        <v>0.4925837463688606</v>
      </c>
      <c r="AS36" s="45">
        <f t="shared" si="16"/>
        <v>-0.3854998932160692</v>
      </c>
      <c r="AT36" s="45">
        <f t="shared" si="17"/>
        <v>-0.13144234606779592</v>
      </c>
      <c r="AU36" s="45">
        <f t="shared" si="18"/>
        <v>-0.30956856839060809</v>
      </c>
      <c r="AV36" s="45">
        <f t="shared" si="19"/>
        <v>-3.7861453034541181</v>
      </c>
      <c r="AW36" s="45">
        <f t="shared" si="20"/>
        <v>0.33505431454290041</v>
      </c>
      <c r="AX36" s="45">
        <f t="shared" si="21"/>
        <v>0.97821128664498513</v>
      </c>
      <c r="AY36" s="7"/>
    </row>
    <row r="37" spans="1:51" x14ac:dyDescent="0.3">
      <c r="A37" s="14" t="str">
        <f t="shared" si="5"/>
        <v>20192</v>
      </c>
      <c r="B37" s="14">
        <f t="shared" si="6"/>
        <v>2</v>
      </c>
      <c r="C37" s="14">
        <f t="shared" si="7"/>
        <v>2019</v>
      </c>
      <c r="D37" s="55">
        <f t="shared" si="12"/>
        <v>43617</v>
      </c>
      <c r="E37" s="11">
        <v>31724.114866244363</v>
      </c>
      <c r="F37" s="11">
        <v>925.80284048616784</v>
      </c>
      <c r="G37" s="11">
        <v>4063.07981314876</v>
      </c>
      <c r="H37" s="11">
        <v>3991.8060909593264</v>
      </c>
      <c r="I37" s="11">
        <v>785.98827256804725</v>
      </c>
      <c r="J37" s="11">
        <v>1272.7433514861441</v>
      </c>
      <c r="K37" s="11">
        <v>3643.2853869403466</v>
      </c>
      <c r="L37" s="11">
        <v>1972.7468634881466</v>
      </c>
      <c r="M37" s="11">
        <v>1224.7316282665195</v>
      </c>
      <c r="N37" s="11">
        <v>3054.9268734307075</v>
      </c>
      <c r="O37" s="12">
        <f t="shared" si="8"/>
        <v>7251.2701034088932</v>
      </c>
      <c r="P37" s="11">
        <v>3537.7336420613037</v>
      </c>
      <c r="Q37" s="13">
        <v>32709.352739460101</v>
      </c>
      <c r="R37" s="13">
        <v>1301.3100585940899</v>
      </c>
      <c r="S37" s="13">
        <v>4055.88116736047</v>
      </c>
      <c r="T37" s="13">
        <v>4144.0038251915003</v>
      </c>
      <c r="U37" s="13">
        <v>870.85829554364102</v>
      </c>
      <c r="V37" s="13">
        <v>1491.12608170555</v>
      </c>
      <c r="W37" s="13">
        <v>3674.5053311963602</v>
      </c>
      <c r="X37" s="13">
        <v>1958.1007427709001</v>
      </c>
      <c r="Y37" s="13">
        <v>1240.2089095384499</v>
      </c>
      <c r="Z37" s="13">
        <v>3055.2305111605501</v>
      </c>
      <c r="AA37" s="13">
        <f t="shared" si="9"/>
        <v>7267.5880097794488</v>
      </c>
      <c r="AB37" s="59">
        <v>3650.5398066191401</v>
      </c>
      <c r="AC37" s="10">
        <f t="shared" si="22"/>
        <v>0.49300621350118945</v>
      </c>
      <c r="AD37" s="10">
        <f t="shared" si="22"/>
        <v>1.0323972689245693</v>
      </c>
      <c r="AE37" s="10">
        <f t="shared" si="22"/>
        <v>-0.8634260508101903</v>
      </c>
      <c r="AF37" s="10">
        <f t="shared" si="22"/>
        <v>3.9866797539804111</v>
      </c>
      <c r="AG37" s="10">
        <f t="shared" si="22"/>
        <v>0.88708512208393131</v>
      </c>
      <c r="AH37" s="10">
        <f t="shared" si="22"/>
        <v>-0.22906219469562927</v>
      </c>
      <c r="AI37" s="10">
        <f t="shared" si="22"/>
        <v>6.4503448444070557</v>
      </c>
      <c r="AJ37" s="10">
        <f t="shared" si="22"/>
        <v>-0.49091607898053269</v>
      </c>
      <c r="AK37" s="10">
        <f t="shared" si="22"/>
        <v>2.7542909693561768</v>
      </c>
      <c r="AL37" s="10">
        <f t="shared" si="22"/>
        <v>9.939046153174047E-2</v>
      </c>
      <c r="AM37" s="10">
        <f t="shared" si="22"/>
        <v>-3.3312733433434971</v>
      </c>
      <c r="AN37" s="10">
        <f t="shared" si="22"/>
        <v>0.56639818334447511</v>
      </c>
      <c r="AO37" s="9"/>
      <c r="AP37" s="45">
        <f t="shared" si="13"/>
        <v>8.2250414686600062E-2</v>
      </c>
      <c r="AQ37" s="45">
        <f t="shared" si="14"/>
        <v>0.25979005544014655</v>
      </c>
      <c r="AR37" s="45">
        <f t="shared" si="15"/>
        <v>-0.5726327273347136</v>
      </c>
      <c r="AS37" s="45">
        <f t="shared" si="16"/>
        <v>2.1465502121616358</v>
      </c>
      <c r="AT37" s="45">
        <f t="shared" si="17"/>
        <v>0.26837546804583323</v>
      </c>
      <c r="AU37" s="45">
        <f t="shared" si="18"/>
        <v>-0.1188069714405152</v>
      </c>
      <c r="AV37" s="45">
        <f t="shared" si="19"/>
        <v>4.305192892612407</v>
      </c>
      <c r="AW37" s="45">
        <f t="shared" si="20"/>
        <v>-0.27843541059230159</v>
      </c>
      <c r="AX37" s="45">
        <f t="shared" si="21"/>
        <v>0.97549000365805738</v>
      </c>
      <c r="AY37" s="7"/>
    </row>
    <row r="38" spans="1:51" x14ac:dyDescent="0.3">
      <c r="A38" s="14" t="str">
        <f t="shared" si="5"/>
        <v>20193</v>
      </c>
      <c r="B38" s="14">
        <f t="shared" si="6"/>
        <v>3</v>
      </c>
      <c r="C38" s="14">
        <f t="shared" si="7"/>
        <v>2019</v>
      </c>
      <c r="D38" s="55">
        <f t="shared" si="12"/>
        <v>43709</v>
      </c>
      <c r="E38" s="11">
        <v>34172.464636120923</v>
      </c>
      <c r="F38" s="11">
        <v>2195.3868957866162</v>
      </c>
      <c r="G38" s="11">
        <v>4104.0611978920761</v>
      </c>
      <c r="H38" s="11">
        <v>4223.311615857825</v>
      </c>
      <c r="I38" s="11">
        <v>728.83357261466426</v>
      </c>
      <c r="J38" s="11">
        <v>1510.6652325695538</v>
      </c>
      <c r="K38" s="11">
        <v>3775.6962413784172</v>
      </c>
      <c r="L38" s="11">
        <v>1971.0791399561845</v>
      </c>
      <c r="M38" s="11">
        <v>1280.8690109290203</v>
      </c>
      <c r="N38" s="11">
        <v>3072.8425936311987</v>
      </c>
      <c r="O38" s="12">
        <f t="shared" si="8"/>
        <v>7495.0739796681428</v>
      </c>
      <c r="P38" s="11">
        <v>3814.6451558372237</v>
      </c>
      <c r="Q38" s="13">
        <v>33025.061526435296</v>
      </c>
      <c r="R38" s="13">
        <v>1315.33086151011</v>
      </c>
      <c r="S38" s="13">
        <v>4161.4669274042699</v>
      </c>
      <c r="T38" s="13">
        <v>4130.3133114216698</v>
      </c>
      <c r="U38" s="13">
        <v>866.18666818974498</v>
      </c>
      <c r="V38" s="13">
        <v>1498.57446655284</v>
      </c>
      <c r="W38" s="13">
        <v>3777.1153172303202</v>
      </c>
      <c r="X38" s="13">
        <v>1944.7730846235299</v>
      </c>
      <c r="Y38" s="13">
        <v>1277.32389737424</v>
      </c>
      <c r="Z38" s="13">
        <v>3066.9693313719199</v>
      </c>
      <c r="AA38" s="13">
        <f t="shared" si="9"/>
        <v>7309.5396441721041</v>
      </c>
      <c r="AB38" s="59">
        <v>3677.4680165845498</v>
      </c>
      <c r="AC38" s="10">
        <f t="shared" si="22"/>
        <v>0.96519423508594571</v>
      </c>
      <c r="AD38" s="10">
        <f t="shared" si="22"/>
        <v>1.0774375271614929</v>
      </c>
      <c r="AE38" s="10">
        <f t="shared" si="22"/>
        <v>2.6032754828592317</v>
      </c>
      <c r="AF38" s="10">
        <f t="shared" si="22"/>
        <v>-0.33036923582467637</v>
      </c>
      <c r="AG38" s="10">
        <f t="shared" si="22"/>
        <v>-0.53643943886183365</v>
      </c>
      <c r="AH38" s="10">
        <f t="shared" si="22"/>
        <v>0.49951408795496377</v>
      </c>
      <c r="AI38" s="10">
        <f t="shared" si="22"/>
        <v>2.7924843423904377</v>
      </c>
      <c r="AJ38" s="10">
        <f t="shared" si="22"/>
        <v>-0.68064210672379488</v>
      </c>
      <c r="AK38" s="10">
        <f t="shared" si="22"/>
        <v>2.9926399939831612</v>
      </c>
      <c r="AL38" s="10">
        <f t="shared" si="22"/>
        <v>0.38422044321985993</v>
      </c>
      <c r="AM38" s="10">
        <f t="shared" si="22"/>
        <v>0.57724288080451913</v>
      </c>
      <c r="AN38" s="10">
        <f t="shared" si="22"/>
        <v>0.73765008442268254</v>
      </c>
      <c r="AO38" s="9"/>
      <c r="AP38" s="45">
        <f t="shared" si="13"/>
        <v>0.2838328105211263</v>
      </c>
      <c r="AQ38" s="45">
        <f t="shared" si="14"/>
        <v>0.28150095281028897</v>
      </c>
      <c r="AR38" s="45">
        <f t="shared" si="15"/>
        <v>1.6924499608458718</v>
      </c>
      <c r="AS38" s="45">
        <f t="shared" si="16"/>
        <v>-0.25243432743304078</v>
      </c>
      <c r="AT38" s="45">
        <f t="shared" si="17"/>
        <v>-5.2205397659364411E-2</v>
      </c>
      <c r="AU38" s="45">
        <f t="shared" si="18"/>
        <v>0.11092127743896237</v>
      </c>
      <c r="AV38" s="45">
        <f t="shared" si="19"/>
        <v>1.6285869588677244</v>
      </c>
      <c r="AW38" s="45">
        <f t="shared" si="20"/>
        <v>-0.32301836811970913</v>
      </c>
      <c r="AX38" s="45">
        <f t="shared" si="21"/>
        <v>1.0538146310364502</v>
      </c>
      <c r="AY38" s="7"/>
    </row>
    <row r="39" spans="1:51" x14ac:dyDescent="0.3">
      <c r="A39" s="14" t="str">
        <f t="shared" si="5"/>
        <v>20194</v>
      </c>
      <c r="B39" s="14">
        <f t="shared" si="6"/>
        <v>4</v>
      </c>
      <c r="C39" s="14">
        <f t="shared" si="7"/>
        <v>2019</v>
      </c>
      <c r="D39" s="55">
        <f t="shared" si="12"/>
        <v>43800</v>
      </c>
      <c r="E39" s="11">
        <v>36484.249988138719</v>
      </c>
      <c r="F39" s="11">
        <v>1501.1093576154649</v>
      </c>
      <c r="G39" s="11">
        <v>4294.4427786472379</v>
      </c>
      <c r="H39" s="11">
        <v>4700.0092616693546</v>
      </c>
      <c r="I39" s="11">
        <v>957.00681766719822</v>
      </c>
      <c r="J39" s="11">
        <v>2328.0040658826083</v>
      </c>
      <c r="K39" s="11">
        <v>4138.0577015049348</v>
      </c>
      <c r="L39" s="11">
        <v>2091.3548653036751</v>
      </c>
      <c r="M39" s="11">
        <v>1327.6556739186797</v>
      </c>
      <c r="N39" s="11">
        <v>3077.2872154168354</v>
      </c>
      <c r="O39" s="12">
        <f t="shared" si="8"/>
        <v>8156.392175788953</v>
      </c>
      <c r="P39" s="11">
        <v>3912.9300747237803</v>
      </c>
      <c r="Q39" s="13">
        <v>33137.980726451497</v>
      </c>
      <c r="R39" s="13">
        <v>1341.1522631238099</v>
      </c>
      <c r="S39" s="13">
        <v>4097.1156222733098</v>
      </c>
      <c r="T39" s="13">
        <v>4106.0610139563996</v>
      </c>
      <c r="U39" s="13">
        <v>851.839078670812</v>
      </c>
      <c r="V39" s="13">
        <v>1475.05071317636</v>
      </c>
      <c r="W39" s="13">
        <v>3797.54080614139</v>
      </c>
      <c r="X39" s="13">
        <v>1942.7617840682999</v>
      </c>
      <c r="Y39" s="13">
        <v>1339.5313222263401</v>
      </c>
      <c r="Z39" s="13">
        <v>3067.7225203442799</v>
      </c>
      <c r="AA39" s="13">
        <f t="shared" si="9"/>
        <v>7489.3921737675464</v>
      </c>
      <c r="AB39" s="59">
        <v>3629.8134287029502</v>
      </c>
      <c r="AC39" s="10">
        <f t="shared" si="22"/>
        <v>0.34191972640478241</v>
      </c>
      <c r="AD39" s="10">
        <f t="shared" si="22"/>
        <v>1.9631107555748315</v>
      </c>
      <c r="AE39" s="10">
        <f t="shared" si="22"/>
        <v>-1.5463610850104601</v>
      </c>
      <c r="AF39" s="10">
        <f t="shared" si="22"/>
        <v>-0.5871781542142287</v>
      </c>
      <c r="AG39" s="10">
        <f t="shared" si="22"/>
        <v>-1.6564084908993237</v>
      </c>
      <c r="AH39" s="10">
        <f t="shared" si="22"/>
        <v>-1.5697420382846587</v>
      </c>
      <c r="AI39" s="10">
        <f t="shared" si="22"/>
        <v>0.54076953430288199</v>
      </c>
      <c r="AJ39" s="10">
        <f t="shared" si="22"/>
        <v>-0.10342083460186302</v>
      </c>
      <c r="AK39" s="10">
        <f t="shared" si="22"/>
        <v>4.8701370873885708</v>
      </c>
      <c r="AL39" s="10">
        <f t="shared" si="22"/>
        <v>2.4558086207633778E-2</v>
      </c>
      <c r="AM39" s="10">
        <f t="shared" si="22"/>
        <v>2.4605178759627933</v>
      </c>
      <c r="AN39" s="10">
        <f t="shared" si="22"/>
        <v>-1.2958532247374706</v>
      </c>
      <c r="AO39" s="9"/>
      <c r="AP39" s="45">
        <f t="shared" si="13"/>
        <v>1.7749888085145091E-2</v>
      </c>
      <c r="AQ39" s="45">
        <f t="shared" si="14"/>
        <v>0.7084248053427582</v>
      </c>
      <c r="AR39" s="45">
        <f t="shared" si="15"/>
        <v>-1.0188506402687081</v>
      </c>
      <c r="AS39" s="45">
        <f t="shared" si="16"/>
        <v>-0.39514306812638716</v>
      </c>
      <c r="AT39" s="45">
        <f t="shared" si="17"/>
        <v>-0.30442489433363867</v>
      </c>
      <c r="AU39" s="45">
        <f t="shared" si="18"/>
        <v>-0.54153831764249538</v>
      </c>
      <c r="AV39" s="45">
        <f t="shared" si="19"/>
        <v>-1.9084736951511111E-2</v>
      </c>
      <c r="AW39" s="45">
        <f t="shared" si="20"/>
        <v>-0.18737945887236068</v>
      </c>
      <c r="AX39" s="45">
        <f t="shared" si="21"/>
        <v>1.6707848933445677</v>
      </c>
      <c r="AY39" s="7"/>
    </row>
    <row r="40" spans="1:51" x14ac:dyDescent="0.3">
      <c r="A40" s="14" t="str">
        <f t="shared" si="5"/>
        <v>20201</v>
      </c>
      <c r="B40" s="14">
        <f t="shared" si="6"/>
        <v>1</v>
      </c>
      <c r="C40" s="14">
        <f t="shared" si="7"/>
        <v>2020</v>
      </c>
      <c r="D40" s="55">
        <f t="shared" si="12"/>
        <v>43891</v>
      </c>
      <c r="E40" s="11">
        <v>29656.556682411796</v>
      </c>
      <c r="F40" s="11">
        <v>661.59384342224632</v>
      </c>
      <c r="G40" s="11">
        <v>4000.5748899289747</v>
      </c>
      <c r="H40" s="11">
        <v>3670.1065010563329</v>
      </c>
      <c r="I40" s="11">
        <v>943.17742151621053</v>
      </c>
      <c r="J40" s="11">
        <v>855.99236224879621</v>
      </c>
      <c r="K40" s="11">
        <v>3384.4220761617148</v>
      </c>
      <c r="L40" s="11">
        <v>1684.4477780454033</v>
      </c>
      <c r="M40" s="11">
        <v>1403.520325788701</v>
      </c>
      <c r="N40" s="11">
        <v>3034.5098610775349</v>
      </c>
      <c r="O40" s="12">
        <f t="shared" si="8"/>
        <v>6666.1093228748823</v>
      </c>
      <c r="P40" s="11">
        <v>3352.102300290996</v>
      </c>
      <c r="Q40" s="13">
        <v>33050.658521794801</v>
      </c>
      <c r="R40" s="13">
        <v>1317.0932073507299</v>
      </c>
      <c r="S40" s="13">
        <v>4150.5764768835797</v>
      </c>
      <c r="T40" s="13">
        <v>4158.3311895258403</v>
      </c>
      <c r="U40" s="13">
        <v>834.31547982053701</v>
      </c>
      <c r="V40" s="13">
        <v>1481.6530938696901</v>
      </c>
      <c r="W40" s="13">
        <v>3681.8816966838199</v>
      </c>
      <c r="X40" s="13">
        <v>1867.36115767657</v>
      </c>
      <c r="Y40" s="13">
        <v>1378.37921672519</v>
      </c>
      <c r="Z40" s="13">
        <v>3043.9523935645402</v>
      </c>
      <c r="AA40" s="13">
        <f t="shared" si="9"/>
        <v>7590.0346700348891</v>
      </c>
      <c r="AB40" s="59">
        <v>3547.0799396594098</v>
      </c>
      <c r="AC40" s="10">
        <f t="shared" si="22"/>
        <v>-0.26351094044481727</v>
      </c>
      <c r="AD40" s="10">
        <f t="shared" si="22"/>
        <v>-1.7939093445692436</v>
      </c>
      <c r="AE40" s="10">
        <f t="shared" si="22"/>
        <v>1.304841247819283</v>
      </c>
      <c r="AF40" s="10">
        <f t="shared" si="22"/>
        <v>1.2730004593642263</v>
      </c>
      <c r="AG40" s="10">
        <f t="shared" si="22"/>
        <v>-2.057148972035705</v>
      </c>
      <c r="AH40" s="10">
        <f t="shared" si="22"/>
        <v>0.44760364063094471</v>
      </c>
      <c r="AI40" s="10">
        <f t="shared" si="22"/>
        <v>-3.0456317749246011</v>
      </c>
      <c r="AJ40" s="10">
        <f t="shared" si="22"/>
        <v>-3.8811050850421225</v>
      </c>
      <c r="AK40" s="10">
        <f t="shared" si="22"/>
        <v>2.9001109458406376</v>
      </c>
      <c r="AL40" s="10">
        <f t="shared" si="22"/>
        <v>-0.77484605019205333</v>
      </c>
      <c r="AM40" s="10">
        <f t="shared" si="22"/>
        <v>1.3438005906521369</v>
      </c>
      <c r="AN40" s="10">
        <f t="shared" si="22"/>
        <v>-2.2792766258816783</v>
      </c>
      <c r="AO40" s="9"/>
      <c r="AP40" s="45">
        <f t="shared" si="13"/>
        <v>-0.24071529687577969</v>
      </c>
      <c r="AQ40" s="45">
        <f t="shared" si="14"/>
        <v>-1.1025834127433733</v>
      </c>
      <c r="AR40" s="45">
        <f t="shared" si="15"/>
        <v>0.84407553952182279</v>
      </c>
      <c r="AS40" s="45">
        <f t="shared" si="16"/>
        <v>0.63855836667267807</v>
      </c>
      <c r="AT40" s="45">
        <f t="shared" si="17"/>
        <v>-0.3946725331102155</v>
      </c>
      <c r="AU40" s="45">
        <f t="shared" si="18"/>
        <v>9.4553332933669798E-2</v>
      </c>
      <c r="AV40" s="45">
        <f t="shared" si="19"/>
        <v>-2.6434010605991012</v>
      </c>
      <c r="AW40" s="45">
        <f t="shared" si="20"/>
        <v>-1.0750823138398482</v>
      </c>
      <c r="AX40" s="45">
        <f t="shared" si="21"/>
        <v>1.023408367663724</v>
      </c>
      <c r="AY40" s="7"/>
    </row>
    <row r="41" spans="1:51" x14ac:dyDescent="0.3">
      <c r="A41" s="14" t="str">
        <f t="shared" si="5"/>
        <v>20202</v>
      </c>
      <c r="B41" s="14">
        <f t="shared" si="6"/>
        <v>2</v>
      </c>
      <c r="C41" s="14">
        <f t="shared" si="7"/>
        <v>2020</v>
      </c>
      <c r="D41" s="55">
        <f t="shared" si="12"/>
        <v>43983</v>
      </c>
      <c r="E41" s="11">
        <v>29402.852727791222</v>
      </c>
      <c r="F41" s="11">
        <v>937.53997040774834</v>
      </c>
      <c r="G41" s="11">
        <v>3710.3855296081556</v>
      </c>
      <c r="H41" s="11">
        <v>3721.3277353707658</v>
      </c>
      <c r="I41" s="11">
        <v>743.91893661176596</v>
      </c>
      <c r="J41" s="11">
        <v>1165.31196943285</v>
      </c>
      <c r="K41" s="11">
        <v>3225.8199690729261</v>
      </c>
      <c r="L41" s="11">
        <v>1591.990338653341</v>
      </c>
      <c r="M41" s="11">
        <v>1362.9335914704159</v>
      </c>
      <c r="N41" s="11">
        <v>2945.9268257636604</v>
      </c>
      <c r="O41" s="12">
        <f t="shared" si="8"/>
        <v>6790.3277807080412</v>
      </c>
      <c r="P41" s="11">
        <v>3207.3700806915535</v>
      </c>
      <c r="Q41" s="13">
        <v>30305.600907944499</v>
      </c>
      <c r="R41" s="13">
        <v>1317.90164497556</v>
      </c>
      <c r="S41" s="13">
        <v>3703.81881432611</v>
      </c>
      <c r="T41" s="13">
        <v>3943.5422182195098</v>
      </c>
      <c r="U41" s="13">
        <v>827.40786741536897</v>
      </c>
      <c r="V41" s="13">
        <v>1362.5273942040999</v>
      </c>
      <c r="W41" s="13">
        <v>3253.47254800052</v>
      </c>
      <c r="X41" s="13">
        <v>1576.23698151129</v>
      </c>
      <c r="Y41" s="13">
        <v>1380.6957659588099</v>
      </c>
      <c r="Z41" s="13">
        <v>2949.1403943597702</v>
      </c>
      <c r="AA41" s="13">
        <f t="shared" si="9"/>
        <v>6536.0432158416488</v>
      </c>
      <c r="AB41" s="59">
        <v>3454.8140631318101</v>
      </c>
      <c r="AC41" s="10">
        <f t="shared" si="22"/>
        <v>-8.3056064133793654</v>
      </c>
      <c r="AD41" s="10">
        <f t="shared" si="22"/>
        <v>6.1380441438615208E-2</v>
      </c>
      <c r="AE41" s="10">
        <f t="shared" si="22"/>
        <v>-10.763749687438917</v>
      </c>
      <c r="AF41" s="10">
        <f t="shared" si="22"/>
        <v>-5.1652685059657841</v>
      </c>
      <c r="AG41" s="10">
        <f t="shared" si="22"/>
        <v>-0.82793770129421773</v>
      </c>
      <c r="AH41" s="10">
        <f t="shared" si="22"/>
        <v>-8.0400533808129779</v>
      </c>
      <c r="AI41" s="10">
        <f t="shared" si="22"/>
        <v>-11.635603313087373</v>
      </c>
      <c r="AJ41" s="10">
        <f t="shared" si="22"/>
        <v>-15.590137717521444</v>
      </c>
      <c r="AK41" s="10">
        <f t="shared" si="22"/>
        <v>0.16806327355428152</v>
      </c>
      <c r="AL41" s="10">
        <f t="shared" si="22"/>
        <v>-3.1147661640576132</v>
      </c>
      <c r="AM41" s="10">
        <f t="shared" si="22"/>
        <v>-13.886516992529039</v>
      </c>
      <c r="AN41" s="10">
        <f t="shared" si="22"/>
        <v>-2.6011783804471946</v>
      </c>
      <c r="AO41" s="9"/>
      <c r="AP41" s="45">
        <f t="shared" si="13"/>
        <v>-3.6739766225723978</v>
      </c>
      <c r="AQ41" s="45">
        <f t="shared" si="14"/>
        <v>-0.20827224063581809</v>
      </c>
      <c r="AR41" s="45">
        <f t="shared" si="15"/>
        <v>-7.0413325732589733</v>
      </c>
      <c r="AS41" s="45">
        <f t="shared" si="16"/>
        <v>-2.9391883177067961</v>
      </c>
      <c r="AT41" s="45">
        <f t="shared" si="17"/>
        <v>-0.1178514482340372</v>
      </c>
      <c r="AU41" s="45">
        <f t="shared" si="18"/>
        <v>-2.5816998351385281</v>
      </c>
      <c r="AV41" s="45">
        <f t="shared" si="19"/>
        <v>-8.9290340903630003</v>
      </c>
      <c r="AW41" s="45">
        <f t="shared" si="20"/>
        <v>-3.8265408814922437</v>
      </c>
      <c r="AX41" s="45">
        <f t="shared" si="21"/>
        <v>0.12562153490146225</v>
      </c>
      <c r="AY41" s="7"/>
    </row>
    <row r="42" spans="1:51" x14ac:dyDescent="0.3">
      <c r="A42" s="14" t="str">
        <f t="shared" si="5"/>
        <v>20203</v>
      </c>
      <c r="B42" s="14">
        <f t="shared" si="6"/>
        <v>3</v>
      </c>
      <c r="C42" s="14">
        <f t="shared" si="7"/>
        <v>2020</v>
      </c>
      <c r="D42" s="55">
        <f t="shared" si="12"/>
        <v>44075</v>
      </c>
      <c r="E42" s="11">
        <v>33034.592588034073</v>
      </c>
      <c r="F42" s="11">
        <v>2225.139547883397</v>
      </c>
      <c r="G42" s="11">
        <v>3644.4218445824517</v>
      </c>
      <c r="H42" s="11">
        <v>4219.612767199621</v>
      </c>
      <c r="I42" s="11">
        <v>706.741028965493</v>
      </c>
      <c r="J42" s="11">
        <v>1409.9357801856975</v>
      </c>
      <c r="K42" s="11">
        <v>3772.8319102192131</v>
      </c>
      <c r="L42" s="11">
        <v>1773.8632423699298</v>
      </c>
      <c r="M42" s="11">
        <v>1470.7142029168622</v>
      </c>
      <c r="N42" s="11">
        <v>3009.3191402958714</v>
      </c>
      <c r="O42" s="12">
        <f t="shared" si="8"/>
        <v>7344.6291583475559</v>
      </c>
      <c r="P42" s="11">
        <v>3457.3839650679806</v>
      </c>
      <c r="Q42" s="13">
        <v>32118.184246372301</v>
      </c>
      <c r="R42" s="13">
        <v>1333.9135045595001</v>
      </c>
      <c r="S42" s="13">
        <v>3695.4093862755899</v>
      </c>
      <c r="T42" s="13">
        <v>4139.80352926656</v>
      </c>
      <c r="U42" s="13">
        <v>843.251990341696</v>
      </c>
      <c r="V42" s="13">
        <v>1431.5593531474899</v>
      </c>
      <c r="W42" s="13">
        <v>3774.2694888712599</v>
      </c>
      <c r="X42" s="13">
        <v>1748.8163335819199</v>
      </c>
      <c r="Y42" s="13">
        <v>1466.1070325243099</v>
      </c>
      <c r="Z42" s="13">
        <v>3009.9550088805299</v>
      </c>
      <c r="AA42" s="13">
        <f t="shared" si="9"/>
        <v>7283.1497110713453</v>
      </c>
      <c r="AB42" s="59">
        <v>3391.9489078521001</v>
      </c>
      <c r="AC42" s="10">
        <f t="shared" si="22"/>
        <v>5.9810176473110062</v>
      </c>
      <c r="AD42" s="10">
        <f t="shared" si="22"/>
        <v>1.2149510280212894</v>
      </c>
      <c r="AE42" s="10">
        <f t="shared" si="22"/>
        <v>-0.22704750075767777</v>
      </c>
      <c r="AF42" s="10">
        <f t="shared" ref="AF42:AN50" si="23">T42/T41*100-100</f>
        <v>4.9767772268369868</v>
      </c>
      <c r="AG42" s="10">
        <f t="shared" si="23"/>
        <v>1.9149108378459658</v>
      </c>
      <c r="AH42" s="10">
        <f t="shared" si="23"/>
        <v>5.0664639285079573</v>
      </c>
      <c r="AI42" s="10">
        <f t="shared" si="23"/>
        <v>16.007417710987141</v>
      </c>
      <c r="AJ42" s="10">
        <f t="shared" si="23"/>
        <v>10.948820139035291</v>
      </c>
      <c r="AK42" s="10">
        <f t="shared" si="23"/>
        <v>6.1861033162643935</v>
      </c>
      <c r="AL42" s="10">
        <f t="shared" si="23"/>
        <v>2.062113239405889</v>
      </c>
      <c r="AM42" s="10">
        <f t="shared" si="23"/>
        <v>11.430562353365531</v>
      </c>
      <c r="AN42" s="10">
        <f t="shared" si="23"/>
        <v>-1.8196393244596862</v>
      </c>
      <c r="AO42" s="9"/>
      <c r="AP42" s="45">
        <f t="shared" si="13"/>
        <v>2.4251444370333348</v>
      </c>
      <c r="AQ42" s="45">
        <f t="shared" si="14"/>
        <v>0.34778701823361091</v>
      </c>
      <c r="AR42" s="45">
        <f t="shared" si="15"/>
        <v>-0.15683401410436884</v>
      </c>
      <c r="AS42" s="45">
        <f t="shared" si="16"/>
        <v>2.6967474732267518</v>
      </c>
      <c r="AT42" s="45">
        <f t="shared" si="17"/>
        <v>0.49984408249259943</v>
      </c>
      <c r="AU42" s="45">
        <f t="shared" si="18"/>
        <v>1.5509316299222564</v>
      </c>
      <c r="AV42" s="45">
        <f t="shared" si="19"/>
        <v>11.298493465396893</v>
      </c>
      <c r="AW42" s="45">
        <f t="shared" si="20"/>
        <v>2.4097422738248433</v>
      </c>
      <c r="AX42" s="45">
        <f t="shared" si="21"/>
        <v>2.1032287209648235</v>
      </c>
      <c r="AY42" s="7"/>
    </row>
    <row r="43" spans="1:51" x14ac:dyDescent="0.3">
      <c r="A43" s="14" t="str">
        <f t="shared" si="5"/>
        <v>20204</v>
      </c>
      <c r="B43" s="14">
        <f t="shared" si="6"/>
        <v>4</v>
      </c>
      <c r="C43" s="14">
        <f t="shared" si="7"/>
        <v>2020</v>
      </c>
      <c r="D43" s="55">
        <f t="shared" si="12"/>
        <v>44166</v>
      </c>
      <c r="E43" s="11">
        <v>36008.903471356702</v>
      </c>
      <c r="F43" s="11">
        <v>1455.2235835351121</v>
      </c>
      <c r="G43" s="11">
        <v>3980.0029743106584</v>
      </c>
      <c r="H43" s="11">
        <v>4820.551780147146</v>
      </c>
      <c r="I43" s="11">
        <v>966.45417416768782</v>
      </c>
      <c r="J43" s="11">
        <v>2329.8740233654198</v>
      </c>
      <c r="K43" s="11">
        <v>4153.0901639811464</v>
      </c>
      <c r="L43" s="11">
        <v>1914.9991209513605</v>
      </c>
      <c r="M43" s="11">
        <v>1478.0021567834256</v>
      </c>
      <c r="N43" s="11">
        <v>3051.3527286853105</v>
      </c>
      <c r="O43" s="12">
        <f t="shared" si="8"/>
        <v>8116.9500492933266</v>
      </c>
      <c r="P43" s="11">
        <v>3742.4027161361078</v>
      </c>
      <c r="Q43" s="13">
        <v>32677.249139735301</v>
      </c>
      <c r="R43" s="13">
        <v>1297.7925558915799</v>
      </c>
      <c r="S43" s="13">
        <v>3797.11578609552</v>
      </c>
      <c r="T43" s="13">
        <v>4171.8858247376702</v>
      </c>
      <c r="U43" s="13">
        <v>861.18863039330995</v>
      </c>
      <c r="V43" s="13">
        <v>1468.3443962569199</v>
      </c>
      <c r="W43" s="13">
        <v>3811.3304186607402</v>
      </c>
      <c r="X43" s="13">
        <v>1787.14115692926</v>
      </c>
      <c r="Y43" s="13">
        <v>1490.5987780108201</v>
      </c>
      <c r="Z43" s="13">
        <v>3044.27025087622</v>
      </c>
      <c r="AA43" s="13">
        <f t="shared" si="9"/>
        <v>7580.6959254871908</v>
      </c>
      <c r="AB43" s="59">
        <v>3366.88541639607</v>
      </c>
      <c r="AC43" s="10">
        <f t="shared" ref="AC43:AE55" si="24">Q43/Q42*100-100</f>
        <v>1.740649125973377</v>
      </c>
      <c r="AD43" s="10">
        <f t="shared" si="24"/>
        <v>-2.707892868949429</v>
      </c>
      <c r="AE43" s="10">
        <f t="shared" si="24"/>
        <v>2.7522363340218448</v>
      </c>
      <c r="AF43" s="10">
        <f t="shared" si="23"/>
        <v>0.77497145080201335</v>
      </c>
      <c r="AG43" s="10">
        <f t="shared" si="23"/>
        <v>2.1270794800431787</v>
      </c>
      <c r="AH43" s="10">
        <f t="shared" si="23"/>
        <v>2.5695786226783213</v>
      </c>
      <c r="AI43" s="10">
        <f t="shared" si="23"/>
        <v>0.98193650185174874</v>
      </c>
      <c r="AJ43" s="10">
        <f t="shared" si="23"/>
        <v>2.1914721752880268</v>
      </c>
      <c r="AK43" s="10">
        <f t="shared" si="23"/>
        <v>1.6705291594120979</v>
      </c>
      <c r="AL43" s="10">
        <f t="shared" si="23"/>
        <v>1.1400583030127365</v>
      </c>
      <c r="AM43" s="10">
        <f t="shared" si="23"/>
        <v>4.0854057134584991</v>
      </c>
      <c r="AN43" s="10">
        <f t="shared" si="23"/>
        <v>-0.73891123177031659</v>
      </c>
      <c r="AO43" s="9"/>
      <c r="AP43" s="45">
        <f t="shared" si="13"/>
        <v>0.61488325572737124</v>
      </c>
      <c r="AQ43" s="45">
        <f t="shared" si="14"/>
        <v>-1.5431537663021331</v>
      </c>
      <c r="AR43" s="45">
        <f t="shared" si="15"/>
        <v>1.7897783988172655</v>
      </c>
      <c r="AS43" s="45">
        <f t="shared" si="16"/>
        <v>0.3618035986281401</v>
      </c>
      <c r="AT43" s="45">
        <f t="shared" si="17"/>
        <v>0.54762492790765105</v>
      </c>
      <c r="AU43" s="45">
        <f t="shared" si="18"/>
        <v>0.76363577275498729</v>
      </c>
      <c r="AV43" s="45">
        <f t="shared" si="19"/>
        <v>0.30373515256107148</v>
      </c>
      <c r="AW43" s="45">
        <f t="shared" si="20"/>
        <v>0.35188823574419387</v>
      </c>
      <c r="AX43" s="45">
        <f t="shared" si="21"/>
        <v>0.61935160509046161</v>
      </c>
      <c r="AY43" s="7"/>
    </row>
    <row r="44" spans="1:51" x14ac:dyDescent="0.3">
      <c r="A44" s="14" t="str">
        <f t="shared" si="5"/>
        <v>20211</v>
      </c>
      <c r="B44" s="14">
        <f t="shared" si="6"/>
        <v>1</v>
      </c>
      <c r="C44" s="14">
        <f t="shared" si="7"/>
        <v>2021</v>
      </c>
      <c r="D44" s="55">
        <f t="shared" si="12"/>
        <v>44256</v>
      </c>
      <c r="E44" s="11">
        <v>29819.358322661585</v>
      </c>
      <c r="F44" s="11">
        <v>659.65672672960636</v>
      </c>
      <c r="G44" s="11">
        <v>3691.4804297802234</v>
      </c>
      <c r="H44" s="11">
        <v>3723.840192750904</v>
      </c>
      <c r="I44" s="11">
        <v>1012.1973645216173</v>
      </c>
      <c r="J44" s="11">
        <v>872.73333064629344</v>
      </c>
      <c r="K44" s="11">
        <v>3417.5343474103965</v>
      </c>
      <c r="L44" s="11">
        <v>1639.2065316583255</v>
      </c>
      <c r="M44" s="11">
        <v>1585.0966438134046</v>
      </c>
      <c r="N44" s="11">
        <v>3148.1563072197164</v>
      </c>
      <c r="O44" s="12">
        <f t="shared" si="8"/>
        <v>6907.4803588883988</v>
      </c>
      <c r="P44" s="11">
        <v>3161.9760892426989</v>
      </c>
      <c r="Q44" s="13">
        <v>33247.8528771536</v>
      </c>
      <c r="R44" s="13">
        <v>1314.84008843129</v>
      </c>
      <c r="S44" s="13">
        <v>3829.8856168082698</v>
      </c>
      <c r="T44" s="13">
        <v>4193.9473934653397</v>
      </c>
      <c r="U44" s="13">
        <v>891.26833922117305</v>
      </c>
      <c r="V44" s="13">
        <v>1489.0862221288601</v>
      </c>
      <c r="W44" s="13">
        <v>3717.87863688781</v>
      </c>
      <c r="X44" s="13">
        <v>1811.409738972</v>
      </c>
      <c r="Y44" s="13">
        <v>1557.5259567655501</v>
      </c>
      <c r="Z44" s="13">
        <v>3173.7472807570398</v>
      </c>
      <c r="AA44" s="13">
        <f t="shared" si="9"/>
        <v>7967.5905444540658</v>
      </c>
      <c r="AB44" s="59">
        <v>3300.6730592621998</v>
      </c>
      <c r="AC44" s="10">
        <f t="shared" si="24"/>
        <v>1.7461804541082131</v>
      </c>
      <c r="AD44" s="10">
        <f t="shared" si="24"/>
        <v>1.3135791588817085</v>
      </c>
      <c r="AE44" s="10">
        <f t="shared" si="24"/>
        <v>0.86301900070438364</v>
      </c>
      <c r="AF44" s="10">
        <f t="shared" si="23"/>
        <v>0.52881525656462713</v>
      </c>
      <c r="AG44" s="10">
        <f t="shared" si="23"/>
        <v>3.492813045398151</v>
      </c>
      <c r="AH44" s="10">
        <f t="shared" si="23"/>
        <v>1.4125995185335825</v>
      </c>
      <c r="AI44" s="10">
        <f t="shared" si="23"/>
        <v>-2.4519464729528266</v>
      </c>
      <c r="AJ44" s="10">
        <f t="shared" si="23"/>
        <v>1.3579555229111975</v>
      </c>
      <c r="AK44" s="10">
        <f t="shared" si="23"/>
        <v>4.4899526111274071</v>
      </c>
      <c r="AL44" s="10">
        <f t="shared" si="23"/>
        <v>4.253138493323732</v>
      </c>
      <c r="AM44" s="10">
        <f t="shared" si="23"/>
        <v>5.1036820731206234</v>
      </c>
      <c r="AN44" s="10">
        <f t="shared" si="23"/>
        <v>-1.9665758986459423</v>
      </c>
      <c r="AO44" s="9"/>
      <c r="AP44" s="45">
        <f t="shared" si="13"/>
        <v>0.61724464213828645</v>
      </c>
      <c r="AQ44" s="45">
        <f t="shared" si="14"/>
        <v>0.39532904642660455</v>
      </c>
      <c r="AR44" s="45">
        <f t="shared" si="15"/>
        <v>0.55539654207328326</v>
      </c>
      <c r="AS44" s="45">
        <f t="shared" si="16"/>
        <v>0.22501457777257283</v>
      </c>
      <c r="AT44" s="45">
        <f t="shared" si="17"/>
        <v>0.85519113415087722</v>
      </c>
      <c r="AU44" s="45">
        <f t="shared" si="18"/>
        <v>0.39882732384644087</v>
      </c>
      <c r="AV44" s="45">
        <f t="shared" si="19"/>
        <v>-2.2089772762151454</v>
      </c>
      <c r="AW44" s="45">
        <f t="shared" si="20"/>
        <v>0.15602350409235641</v>
      </c>
      <c r="AX44" s="45">
        <f t="shared" si="21"/>
        <v>1.5458512692829325</v>
      </c>
      <c r="AY44" s="7"/>
    </row>
    <row r="45" spans="1:51" x14ac:dyDescent="0.3">
      <c r="A45" s="14" t="str">
        <f t="shared" si="5"/>
        <v>20212</v>
      </c>
      <c r="B45" s="14">
        <f t="shared" si="6"/>
        <v>2</v>
      </c>
      <c r="C45" s="14">
        <f t="shared" si="7"/>
        <v>2021</v>
      </c>
      <c r="D45" s="55">
        <f t="shared" si="12"/>
        <v>44348</v>
      </c>
      <c r="E45" s="11">
        <v>32705.467696786487</v>
      </c>
      <c r="F45" s="11">
        <v>933.91485939868505</v>
      </c>
      <c r="G45" s="11">
        <v>3975.7448439068858</v>
      </c>
      <c r="H45" s="11">
        <v>4175.5291587683141</v>
      </c>
      <c r="I45" s="11">
        <v>813.76367155446417</v>
      </c>
      <c r="J45" s="11">
        <v>1283.0218442144139</v>
      </c>
      <c r="K45" s="11">
        <v>3813.2899928467195</v>
      </c>
      <c r="L45" s="11">
        <v>1906.6573800077801</v>
      </c>
      <c r="M45" s="11">
        <v>1624.8962000484089</v>
      </c>
      <c r="N45" s="11">
        <v>3149.8129797077841</v>
      </c>
      <c r="O45" s="12">
        <f t="shared" si="8"/>
        <v>7525.3642580086471</v>
      </c>
      <c r="P45" s="11">
        <v>3503.4725083243839</v>
      </c>
      <c r="Q45" s="13">
        <v>33709.975374329799</v>
      </c>
      <c r="R45" s="13">
        <v>1312.70343679856</v>
      </c>
      <c r="S45" s="13">
        <v>3968.7183550751101</v>
      </c>
      <c r="T45" s="13">
        <v>4429.5709485623102</v>
      </c>
      <c r="U45" s="13">
        <v>899.72355989626794</v>
      </c>
      <c r="V45" s="13">
        <v>1501.8257759980299</v>
      </c>
      <c r="W45" s="13">
        <v>3845.9869723072902</v>
      </c>
      <c r="X45" s="13">
        <v>1888.7363603654901</v>
      </c>
      <c r="Y45" s="13">
        <v>1646.46651648582</v>
      </c>
      <c r="Z45" s="13">
        <v>3148.1092916856701</v>
      </c>
      <c r="AA45" s="13">
        <f t="shared" si="9"/>
        <v>7265.5399233396929</v>
      </c>
      <c r="AB45" s="59">
        <v>3802.5942338155601</v>
      </c>
      <c r="AC45" s="10">
        <f t="shared" si="24"/>
        <v>1.3899318517910757</v>
      </c>
      <c r="AD45" s="10">
        <f t="shared" si="24"/>
        <v>-0.16250277516859057</v>
      </c>
      <c r="AE45" s="10">
        <f t="shared" si="24"/>
        <v>3.6249839331374147</v>
      </c>
      <c r="AF45" s="10">
        <f t="shared" si="23"/>
        <v>5.618180987775375</v>
      </c>
      <c r="AG45" s="10">
        <f t="shared" si="23"/>
        <v>0.94867284105293948</v>
      </c>
      <c r="AH45" s="10">
        <f t="shared" si="23"/>
        <v>0.85552828841279904</v>
      </c>
      <c r="AI45" s="10">
        <f t="shared" si="23"/>
        <v>3.4457374199475765</v>
      </c>
      <c r="AJ45" s="10">
        <f t="shared" si="23"/>
        <v>4.268864174119642</v>
      </c>
      <c r="AK45" s="10">
        <f t="shared" si="23"/>
        <v>5.7103741567793236</v>
      </c>
      <c r="AL45" s="10">
        <f t="shared" si="23"/>
        <v>-0.80781444782378742</v>
      </c>
      <c r="AM45" s="10">
        <f t="shared" si="23"/>
        <v>-8.8113290611180162</v>
      </c>
      <c r="AN45" s="10">
        <f t="shared" si="23"/>
        <v>15.206631058016853</v>
      </c>
      <c r="AO45" s="9"/>
      <c r="AP45" s="45">
        <f t="shared" si="13"/>
        <v>0.46515809295652233</v>
      </c>
      <c r="AQ45" s="45">
        <f t="shared" si="14"/>
        <v>-0.31619137185144791</v>
      </c>
      <c r="AR45" s="45">
        <f t="shared" si="15"/>
        <v>2.3600165513401343</v>
      </c>
      <c r="AS45" s="45">
        <f t="shared" si="16"/>
        <v>3.0531756049812966</v>
      </c>
      <c r="AT45" s="45">
        <f t="shared" si="17"/>
        <v>0.28224515797290806</v>
      </c>
      <c r="AU45" s="45">
        <f t="shared" si="18"/>
        <v>0.22317653580375948</v>
      </c>
      <c r="AV45" s="45">
        <f t="shared" si="19"/>
        <v>2.1065989176787414</v>
      </c>
      <c r="AW45" s="45">
        <f t="shared" si="20"/>
        <v>0.84004624101806613</v>
      </c>
      <c r="AX45" s="45">
        <f t="shared" si="21"/>
        <v>1.9468978561416175</v>
      </c>
      <c r="AY45" s="7"/>
    </row>
    <row r="46" spans="1:51" x14ac:dyDescent="0.3">
      <c r="A46" s="14" t="str">
        <f t="shared" si="5"/>
        <v>20213</v>
      </c>
      <c r="B46" s="14">
        <f t="shared" si="6"/>
        <v>3</v>
      </c>
      <c r="C46" s="14">
        <f t="shared" si="7"/>
        <v>2021</v>
      </c>
      <c r="D46" s="55">
        <f t="shared" si="12"/>
        <v>44440</v>
      </c>
      <c r="E46" s="11">
        <v>34674.504656885008</v>
      </c>
      <c r="F46" s="11">
        <v>2114.2352204825079</v>
      </c>
      <c r="G46" s="11">
        <v>3944.7948988953694</v>
      </c>
      <c r="H46" s="11">
        <v>4395.9055683081588</v>
      </c>
      <c r="I46" s="11">
        <v>755.12649493392155</v>
      </c>
      <c r="J46" s="11">
        <v>1461.4269465252037</v>
      </c>
      <c r="K46" s="11">
        <v>3891.6063925535277</v>
      </c>
      <c r="L46" s="11">
        <v>1914.9205531787622</v>
      </c>
      <c r="M46" s="11">
        <v>1676.4638796196602</v>
      </c>
      <c r="N46" s="11">
        <v>3170.1828959733471</v>
      </c>
      <c r="O46" s="12">
        <f t="shared" si="8"/>
        <v>7882.9671828375303</v>
      </c>
      <c r="P46" s="11">
        <v>3466.8746235770182</v>
      </c>
      <c r="Q46" s="13">
        <v>33918.6306216511</v>
      </c>
      <c r="R46" s="13">
        <v>1268.5483263005999</v>
      </c>
      <c r="S46" s="13">
        <v>3999.9910346618199</v>
      </c>
      <c r="T46" s="13">
        <v>4349.96826737011</v>
      </c>
      <c r="U46" s="13">
        <v>904.27644256578401</v>
      </c>
      <c r="V46" s="13">
        <v>1507.0068533216399</v>
      </c>
      <c r="W46" s="13">
        <v>3893.1125332481201</v>
      </c>
      <c r="X46" s="13">
        <v>1890.4558792197599</v>
      </c>
      <c r="Y46" s="13">
        <v>1670.6377796265699</v>
      </c>
      <c r="Z46" s="13">
        <v>3157.1666272642301</v>
      </c>
      <c r="AA46" s="13">
        <f t="shared" si="9"/>
        <v>7803.0523652247675</v>
      </c>
      <c r="AB46" s="59">
        <v>3474.4145128476998</v>
      </c>
      <c r="AC46" s="10">
        <f t="shared" si="24"/>
        <v>0.61897181770174825</v>
      </c>
      <c r="AD46" s="10">
        <f t="shared" si="24"/>
        <v>-3.3636775268636683</v>
      </c>
      <c r="AE46" s="10">
        <f t="shared" si="24"/>
        <v>0.78797931192873705</v>
      </c>
      <c r="AF46" s="10">
        <f t="shared" si="23"/>
        <v>-1.7970743017004054</v>
      </c>
      <c r="AG46" s="10">
        <f t="shared" si="23"/>
        <v>0.50603128254648766</v>
      </c>
      <c r="AH46" s="10">
        <f t="shared" si="23"/>
        <v>0.34498524438808431</v>
      </c>
      <c r="AI46" s="10">
        <f t="shared" si="23"/>
        <v>1.2253177475678854</v>
      </c>
      <c r="AJ46" s="10">
        <f t="shared" si="23"/>
        <v>9.104070268108444E-2</v>
      </c>
      <c r="AK46" s="10">
        <f t="shared" si="23"/>
        <v>1.468068915992319</v>
      </c>
      <c r="AL46" s="10">
        <f t="shared" si="23"/>
        <v>0.28770715179682327</v>
      </c>
      <c r="AM46" s="10">
        <f t="shared" si="23"/>
        <v>7.3981073334739875</v>
      </c>
      <c r="AN46" s="10">
        <f t="shared" si="23"/>
        <v>-8.6304165206331049</v>
      </c>
      <c r="AO46" s="9"/>
      <c r="AP46" s="45">
        <f t="shared" si="13"/>
        <v>0.1360265528492545</v>
      </c>
      <c r="AQ46" s="45">
        <f t="shared" si="14"/>
        <v>-1.8592637079902135</v>
      </c>
      <c r="AR46" s="45">
        <f t="shared" si="15"/>
        <v>0.50636691021101399</v>
      </c>
      <c r="AS46" s="45">
        <f t="shared" si="16"/>
        <v>-1.0674824738614019</v>
      </c>
      <c r="AT46" s="45">
        <f t="shared" si="17"/>
        <v>0.18256130430703332</v>
      </c>
      <c r="AU46" s="45">
        <f t="shared" si="18"/>
        <v>6.2196605116606955E-2</v>
      </c>
      <c r="AV46" s="45">
        <f t="shared" si="19"/>
        <v>0.48182715089912742</v>
      </c>
      <c r="AW46" s="45">
        <f t="shared" si="20"/>
        <v>-0.1416837229708435</v>
      </c>
      <c r="AX46" s="45">
        <f t="shared" si="21"/>
        <v>0.55282050369573155</v>
      </c>
      <c r="AY46" s="7"/>
    </row>
    <row r="47" spans="1:51" x14ac:dyDescent="0.3">
      <c r="A47" s="14" t="str">
        <f t="shared" si="5"/>
        <v>20214</v>
      </c>
      <c r="B47" s="14">
        <f t="shared" si="6"/>
        <v>4</v>
      </c>
      <c r="C47" s="14">
        <f t="shared" si="7"/>
        <v>2021</v>
      </c>
      <c r="D47" s="55">
        <f t="shared" si="12"/>
        <v>44531</v>
      </c>
      <c r="E47" s="11">
        <v>38095.643904698925</v>
      </c>
      <c r="F47" s="11">
        <v>1528.1113762405403</v>
      </c>
      <c r="G47" s="11">
        <v>4299.7444603363774</v>
      </c>
      <c r="H47" s="11">
        <v>5118.6168802458533</v>
      </c>
      <c r="I47" s="11">
        <v>1007.7740395389444</v>
      </c>
      <c r="J47" s="11">
        <v>2454.4094785034445</v>
      </c>
      <c r="K47" s="11">
        <v>4267.0784891164039</v>
      </c>
      <c r="L47" s="11">
        <v>2033.2914209858839</v>
      </c>
      <c r="M47" s="11">
        <v>1655.1237580556819</v>
      </c>
      <c r="N47" s="11">
        <v>3208.0217179381016</v>
      </c>
      <c r="O47" s="12">
        <f t="shared" si="8"/>
        <v>8776.9586380794026</v>
      </c>
      <c r="P47" s="11">
        <v>3746.5136456582918</v>
      </c>
      <c r="Q47" s="13">
        <v>34204.5353969305</v>
      </c>
      <c r="R47" s="13">
        <v>1359.99318152505</v>
      </c>
      <c r="S47" s="13">
        <v>4102.1527387890401</v>
      </c>
      <c r="T47" s="13">
        <v>4432.7874227533403</v>
      </c>
      <c r="U47" s="13">
        <v>899.98797603851494</v>
      </c>
      <c r="V47" s="13">
        <v>1531.60959653641</v>
      </c>
      <c r="W47" s="13">
        <v>3915.9361587203098</v>
      </c>
      <c r="X47" s="13">
        <v>1902.2826978242599</v>
      </c>
      <c r="Y47" s="13">
        <v>1668.33987491466</v>
      </c>
      <c r="Z47" s="13">
        <v>3178.98788415944</v>
      </c>
      <c r="AA47" s="13">
        <f t="shared" si="9"/>
        <v>7892.1741344674438</v>
      </c>
      <c r="AB47" s="59">
        <v>3320.2837312020301</v>
      </c>
      <c r="AC47" s="10">
        <f t="shared" si="24"/>
        <v>0.842913673221517</v>
      </c>
      <c r="AD47" s="10">
        <f t="shared" si="24"/>
        <v>7.2086221177813457</v>
      </c>
      <c r="AE47" s="10">
        <f t="shared" si="24"/>
        <v>2.5540483276572417</v>
      </c>
      <c r="AF47" s="10">
        <f t="shared" si="23"/>
        <v>1.9039025181970146</v>
      </c>
      <c r="AG47" s="10">
        <f t="shared" si="23"/>
        <v>-0.47424286704860208</v>
      </c>
      <c r="AH47" s="10">
        <f t="shared" si="23"/>
        <v>1.6325568235169214</v>
      </c>
      <c r="AI47" s="10">
        <f t="shared" si="23"/>
        <v>0.58625650497565118</v>
      </c>
      <c r="AJ47" s="10">
        <f t="shared" si="23"/>
        <v>0.62560669807227498</v>
      </c>
      <c r="AK47" s="10">
        <f t="shared" si="23"/>
        <v>-0.1375465549703847</v>
      </c>
      <c r="AL47" s="10">
        <f t="shared" si="23"/>
        <v>0.69116582909400393</v>
      </c>
      <c r="AM47" s="10">
        <f t="shared" si="23"/>
        <v>1.1421398328666612</v>
      </c>
      <c r="AN47" s="10">
        <f t="shared" si="23"/>
        <v>-4.4361656064849058</v>
      </c>
      <c r="AO47" s="9"/>
      <c r="AP47" s="45">
        <f t="shared" si="13"/>
        <v>0.23162985852354159</v>
      </c>
      <c r="AQ47" s="45">
        <f t="shared" si="14"/>
        <v>3.2369351491271527</v>
      </c>
      <c r="AR47" s="45">
        <f t="shared" si="15"/>
        <v>1.6602857909704276</v>
      </c>
      <c r="AS47" s="45">
        <f t="shared" si="16"/>
        <v>0.98915070155527229</v>
      </c>
      <c r="AT47" s="45">
        <f t="shared" si="17"/>
        <v>-3.8198592731085459E-2</v>
      </c>
      <c r="AU47" s="45">
        <f t="shared" si="18"/>
        <v>0.46818232167623541</v>
      </c>
      <c r="AV47" s="45">
        <f t="shared" si="19"/>
        <v>1.4199937393965405E-2</v>
      </c>
      <c r="AW47" s="45">
        <f t="shared" si="20"/>
        <v>-1.6068205945567196E-2</v>
      </c>
      <c r="AX47" s="45">
        <f t="shared" si="21"/>
        <v>2.5194121867865692E-2</v>
      </c>
      <c r="AY47" s="7"/>
    </row>
    <row r="48" spans="1:51" x14ac:dyDescent="0.3">
      <c r="A48" s="14" t="str">
        <f t="shared" si="5"/>
        <v>20221</v>
      </c>
      <c r="B48" s="14">
        <f t="shared" si="6"/>
        <v>1</v>
      </c>
      <c r="C48" s="14">
        <f t="shared" si="7"/>
        <v>2022</v>
      </c>
      <c r="D48" s="55">
        <f t="shared" si="12"/>
        <v>44621</v>
      </c>
      <c r="E48" s="11">
        <v>30719.37666596712</v>
      </c>
      <c r="F48" s="11">
        <v>670.6547582594801</v>
      </c>
      <c r="G48" s="11">
        <v>3933.0903486643351</v>
      </c>
      <c r="H48" s="11">
        <v>3904.3105163489286</v>
      </c>
      <c r="I48" s="11">
        <v>1013.8414040791313</v>
      </c>
      <c r="J48" s="11">
        <v>909.48878696549264</v>
      </c>
      <c r="K48" s="11">
        <v>3531.7630707542003</v>
      </c>
      <c r="L48" s="11">
        <v>1722.2019172343605</v>
      </c>
      <c r="M48" s="11">
        <v>1656.5932683952369</v>
      </c>
      <c r="N48" s="11">
        <v>3157.1654162808441</v>
      </c>
      <c r="O48" s="12">
        <f t="shared" si="8"/>
        <v>7007.1953141095864</v>
      </c>
      <c r="P48" s="11">
        <v>3213.0718648755205</v>
      </c>
      <c r="Q48" s="13">
        <v>34052.728149300099</v>
      </c>
      <c r="R48" s="13">
        <v>1338.67226864803</v>
      </c>
      <c r="S48" s="13">
        <v>4080.54720319954</v>
      </c>
      <c r="T48" s="13">
        <v>4368.0032568199604</v>
      </c>
      <c r="U48" s="13">
        <v>895.08781241493205</v>
      </c>
      <c r="V48" s="13">
        <v>1547.2607985163099</v>
      </c>
      <c r="W48" s="13">
        <v>3842.1152655565002</v>
      </c>
      <c r="X48" s="13">
        <v>1879.09450529841</v>
      </c>
      <c r="Y48" s="13">
        <v>1628.4389558795899</v>
      </c>
      <c r="Z48" s="13">
        <v>3175.7658217182702</v>
      </c>
      <c r="AA48" s="13">
        <f t="shared" si="9"/>
        <v>8001.886637774498</v>
      </c>
      <c r="AB48" s="59">
        <v>3295.8556234740599</v>
      </c>
      <c r="AC48" s="10">
        <f t="shared" si="24"/>
        <v>-0.44382198404022688</v>
      </c>
      <c r="AD48" s="10">
        <f t="shared" si="24"/>
        <v>-1.5677220420407849</v>
      </c>
      <c r="AE48" s="10">
        <f t="shared" si="24"/>
        <v>-0.52668774093179138</v>
      </c>
      <c r="AF48" s="10">
        <f t="shared" si="23"/>
        <v>-1.4614769388860225</v>
      </c>
      <c r="AG48" s="10">
        <f t="shared" si="23"/>
        <v>-0.54446989893709485</v>
      </c>
      <c r="AH48" s="10">
        <f t="shared" si="23"/>
        <v>1.0218793363069523</v>
      </c>
      <c r="AI48" s="10">
        <f t="shared" si="23"/>
        <v>-1.8851403641864692</v>
      </c>
      <c r="AJ48" s="10">
        <f t="shared" si="23"/>
        <v>-1.2189666947174231</v>
      </c>
      <c r="AK48" s="10">
        <f t="shared" si="23"/>
        <v>-2.3916541008834287</v>
      </c>
      <c r="AL48" s="10">
        <f t="shared" si="23"/>
        <v>-0.10135497707382513</v>
      </c>
      <c r="AM48" s="10">
        <f t="shared" si="23"/>
        <v>1.3901429623544033</v>
      </c>
      <c r="AN48" s="10">
        <f t="shared" si="23"/>
        <v>-0.73572350153119714</v>
      </c>
      <c r="AO48" s="9"/>
      <c r="AP48" s="45">
        <f t="shared" si="13"/>
        <v>-0.3176921164939413</v>
      </c>
      <c r="AQ48" s="45">
        <f t="shared" si="14"/>
        <v>-0.99355363574269551</v>
      </c>
      <c r="AR48" s="45">
        <f t="shared" si="15"/>
        <v>-0.35261375288743596</v>
      </c>
      <c r="AS48" s="45">
        <f t="shared" si="16"/>
        <v>-0.8809909870096857</v>
      </c>
      <c r="AT48" s="45">
        <f t="shared" si="17"/>
        <v>-5.4013874951268574E-2</v>
      </c>
      <c r="AU48" s="45">
        <f t="shared" si="18"/>
        <v>0.27562888134671365</v>
      </c>
      <c r="AV48" s="45">
        <f t="shared" si="19"/>
        <v>-1.7942220953736774</v>
      </c>
      <c r="AW48" s="45">
        <f t="shared" si="20"/>
        <v>-0.44951710173023995</v>
      </c>
      <c r="AX48" s="45">
        <f t="shared" si="21"/>
        <v>-0.71553529324413878</v>
      </c>
      <c r="AY48" s="7"/>
    </row>
    <row r="49" spans="1:51" x14ac:dyDescent="0.3">
      <c r="A49" s="14" t="str">
        <f t="shared" si="5"/>
        <v>20222</v>
      </c>
      <c r="B49" s="14">
        <f t="shared" si="6"/>
        <v>2</v>
      </c>
      <c r="C49" s="14">
        <f t="shared" si="7"/>
        <v>2022</v>
      </c>
      <c r="D49" s="55">
        <f t="shared" si="12"/>
        <v>44713</v>
      </c>
      <c r="E49" s="11">
        <v>31247.195932862087</v>
      </c>
      <c r="F49" s="11">
        <v>972.81903482863629</v>
      </c>
      <c r="G49" s="11">
        <v>3910.4920494205385</v>
      </c>
      <c r="H49" s="11">
        <v>3964.4657151048109</v>
      </c>
      <c r="I49" s="11">
        <v>811.15470557135643</v>
      </c>
      <c r="J49" s="11">
        <v>1327.4186970320948</v>
      </c>
      <c r="K49" s="11">
        <v>3262.7025225126763</v>
      </c>
      <c r="L49" s="11">
        <v>1841.4502976835504</v>
      </c>
      <c r="M49" s="11">
        <v>1650.026844857952</v>
      </c>
      <c r="N49" s="11">
        <v>3173.9435828001992</v>
      </c>
      <c r="O49" s="12">
        <f t="shared" si="8"/>
        <v>7456.4666641126541</v>
      </c>
      <c r="P49" s="11">
        <v>2876.2558189376168</v>
      </c>
      <c r="Q49" s="13">
        <v>32293.214392257702</v>
      </c>
      <c r="R49" s="13">
        <v>1367.54156514389</v>
      </c>
      <c r="S49" s="13">
        <v>3903.5911930652501</v>
      </c>
      <c r="T49" s="13">
        <v>4174.9778743063898</v>
      </c>
      <c r="U49" s="13">
        <v>891.87810538852102</v>
      </c>
      <c r="V49" s="13">
        <v>1553.77035823507</v>
      </c>
      <c r="W49" s="13">
        <v>3290.68080179455</v>
      </c>
      <c r="X49" s="13">
        <v>1832.6331462153801</v>
      </c>
      <c r="Y49" s="13">
        <v>1672.6504873999299</v>
      </c>
      <c r="Z49" s="13">
        <v>3184.1195853211502</v>
      </c>
      <c r="AA49" s="13">
        <f t="shared" si="9"/>
        <v>7284.6932383546018</v>
      </c>
      <c r="AB49" s="59">
        <v>3136.6780370329702</v>
      </c>
      <c r="AC49" s="10">
        <f t="shared" si="24"/>
        <v>-5.1670272916989717</v>
      </c>
      <c r="AD49" s="10">
        <f t="shared" si="24"/>
        <v>2.1565619287098485</v>
      </c>
      <c r="AE49" s="10">
        <f t="shared" si="24"/>
        <v>-4.3365754964319336</v>
      </c>
      <c r="AF49" s="10">
        <f t="shared" si="23"/>
        <v>-4.4190759750966606</v>
      </c>
      <c r="AG49" s="10">
        <f t="shared" si="23"/>
        <v>-0.35859130041680487</v>
      </c>
      <c r="AH49" s="10">
        <f t="shared" si="23"/>
        <v>0.42071509373225524</v>
      </c>
      <c r="AI49" s="10">
        <f t="shared" si="23"/>
        <v>-14.352366486903918</v>
      </c>
      <c r="AJ49" s="10">
        <f t="shared" si="23"/>
        <v>-2.4725397765798789</v>
      </c>
      <c r="AK49" s="10">
        <f t="shared" si="23"/>
        <v>2.7149640065236298</v>
      </c>
      <c r="AL49" s="10">
        <f t="shared" si="23"/>
        <v>0.26304721669812636</v>
      </c>
      <c r="AM49" s="10">
        <f t="shared" si="23"/>
        <v>-8.9628037972225343</v>
      </c>
      <c r="AN49" s="10">
        <f t="shared" si="23"/>
        <v>-4.8296286192689877</v>
      </c>
      <c r="AO49" s="9"/>
      <c r="AP49" s="45">
        <f t="shared" si="13"/>
        <v>-2.3340817714892426</v>
      </c>
      <c r="AQ49" s="45">
        <f t="shared" si="14"/>
        <v>0.80167468290728972</v>
      </c>
      <c r="AR49" s="45">
        <f t="shared" si="15"/>
        <v>-2.8419283694129067</v>
      </c>
      <c r="AS49" s="45">
        <f t="shared" si="16"/>
        <v>-2.5245290564050444</v>
      </c>
      <c r="AT49" s="45">
        <f t="shared" si="17"/>
        <v>-1.2153605262550696E-2</v>
      </c>
      <c r="AU49" s="45">
        <f t="shared" si="18"/>
        <v>8.6075073428052581E-2</v>
      </c>
      <c r="AV49" s="45">
        <f t="shared" si="19"/>
        <v>-10.917000670173094</v>
      </c>
      <c r="AW49" s="45">
        <f t="shared" si="20"/>
        <v>-0.74408920726023642</v>
      </c>
      <c r="AX49" s="45">
        <f t="shared" si="21"/>
        <v>0.96256664592834251</v>
      </c>
      <c r="AY49" s="7"/>
    </row>
    <row r="50" spans="1:51" x14ac:dyDescent="0.3">
      <c r="A50" s="14" t="str">
        <f t="shared" si="5"/>
        <v>20223</v>
      </c>
      <c r="B50" s="14">
        <f t="shared" si="6"/>
        <v>3</v>
      </c>
      <c r="C50" s="14">
        <f t="shared" si="7"/>
        <v>2022</v>
      </c>
      <c r="D50" s="56">
        <f t="shared" si="12"/>
        <v>44805</v>
      </c>
      <c r="E50" s="11">
        <v>33447.76958004287</v>
      </c>
      <c r="F50" s="11">
        <v>2314.1296454783333</v>
      </c>
      <c r="G50" s="11">
        <v>3947.7053965240789</v>
      </c>
      <c r="H50" s="11">
        <v>4242.2856540982357</v>
      </c>
      <c r="I50" s="11">
        <v>736.32595522551139</v>
      </c>
      <c r="J50" s="11">
        <v>1535.7490327790813</v>
      </c>
      <c r="K50" s="11">
        <v>3110.5940293148587</v>
      </c>
      <c r="L50" s="11">
        <v>1845.4354952913109</v>
      </c>
      <c r="M50" s="11">
        <v>1710.554942467505</v>
      </c>
      <c r="N50" s="11">
        <v>3180.9158866521384</v>
      </c>
      <c r="O50" s="12">
        <f t="shared" si="8"/>
        <v>7802.8043202338231</v>
      </c>
      <c r="P50" s="11">
        <v>3021.2692219779892</v>
      </c>
      <c r="Q50" s="13">
        <v>32989.583960565898</v>
      </c>
      <c r="R50" s="13">
        <v>1388.26903027153</v>
      </c>
      <c r="S50" s="13">
        <v>4002.9483065061499</v>
      </c>
      <c r="T50" s="13">
        <v>4208.7533442182103</v>
      </c>
      <c r="U50" s="13">
        <v>883.82858315042199</v>
      </c>
      <c r="V50" s="13">
        <v>1584.9517179638699</v>
      </c>
      <c r="W50" s="13">
        <v>3111.8174451305099</v>
      </c>
      <c r="X50" s="13">
        <v>1833.2464784827901</v>
      </c>
      <c r="Y50" s="13">
        <v>1704.52583695722</v>
      </c>
      <c r="Z50" s="13">
        <v>3188.1050969718399</v>
      </c>
      <c r="AA50" s="13">
        <f t="shared" si="9"/>
        <v>7999.5250134059088</v>
      </c>
      <c r="AB50" s="59">
        <v>3083.61310750745</v>
      </c>
      <c r="AC50" s="10">
        <f>Q50/Q49*100-100</f>
        <v>2.1563959531855943</v>
      </c>
      <c r="AD50" s="10">
        <f t="shared" si="24"/>
        <v>1.5156735017014995</v>
      </c>
      <c r="AE50" s="10">
        <f t="shared" si="24"/>
        <v>2.5452745568595532</v>
      </c>
      <c r="AF50" s="10">
        <f t="shared" si="23"/>
        <v>0.80899757863824107</v>
      </c>
      <c r="AG50" s="10">
        <f t="shared" si="23"/>
        <v>-0.90253614137017735</v>
      </c>
      <c r="AH50" s="10">
        <f t="shared" si="23"/>
        <v>2.0068190620021085</v>
      </c>
      <c r="AI50" s="10">
        <f t="shared" si="23"/>
        <v>-5.4354514289717315</v>
      </c>
      <c r="AJ50" s="10">
        <f t="shared" si="23"/>
        <v>3.3467269140928124E-2</v>
      </c>
      <c r="AK50" s="10">
        <f t="shared" si="23"/>
        <v>1.9056790284286365</v>
      </c>
      <c r="AL50" s="10">
        <f t="shared" si="23"/>
        <v>0.12516840350667735</v>
      </c>
      <c r="AM50" s="10">
        <f t="shared" ref="AM50" si="25">AA50/AA49*100-100</f>
        <v>9.8127917217934311</v>
      </c>
      <c r="AN50" s="10">
        <f t="shared" ref="AN50" si="26">AB50/AB49*100-100</f>
        <v>-1.6917557013825757</v>
      </c>
      <c r="AO50" s="15"/>
      <c r="AP50" s="45">
        <f t="shared" si="13"/>
        <v>0.79237026865236648</v>
      </c>
      <c r="AQ50" s="45">
        <f t="shared" si="14"/>
        <v>0.49274521826484474</v>
      </c>
      <c r="AR50" s="45">
        <f t="shared" si="15"/>
        <v>1.6545531612211126</v>
      </c>
      <c r="AS50" s="45">
        <f t="shared" si="16"/>
        <v>0.38071192114524632</v>
      </c>
      <c r="AT50" s="45">
        <f t="shared" si="17"/>
        <v>-0.13465118120381458</v>
      </c>
      <c r="AU50" s="45">
        <f t="shared" si="18"/>
        <v>0.58619139048111257</v>
      </c>
      <c r="AV50" s="45">
        <f t="shared" si="19"/>
        <v>-4.392129713065672</v>
      </c>
      <c r="AW50" s="45">
        <f t="shared" si="20"/>
        <v>-0.15521267296657737</v>
      </c>
      <c r="AX50" s="45">
        <f t="shared" si="21"/>
        <v>0.69662494781809581</v>
      </c>
      <c r="AY50" s="7"/>
    </row>
    <row r="51" spans="1:51" x14ac:dyDescent="0.3">
      <c r="A51" s="24" t="str">
        <f t="shared" si="5"/>
        <v>20224</v>
      </c>
      <c r="B51" s="24">
        <f t="shared" si="6"/>
        <v>4</v>
      </c>
      <c r="C51" s="24">
        <f t="shared" si="7"/>
        <v>2022</v>
      </c>
      <c r="D51" s="56">
        <f t="shared" si="12"/>
        <v>44896</v>
      </c>
      <c r="E51" s="12">
        <v>37080.416741612469</v>
      </c>
      <c r="F51" s="11">
        <v>1626.5278535563166</v>
      </c>
      <c r="G51" s="12">
        <v>4177.0646049324059</v>
      </c>
      <c r="H51" s="12">
        <v>4871.0251363021925</v>
      </c>
      <c r="I51" s="11">
        <v>989.091384318579</v>
      </c>
      <c r="J51" s="12">
        <v>2603.9137123310438</v>
      </c>
      <c r="K51" s="12">
        <v>3530.4398887704974</v>
      </c>
      <c r="L51" s="12">
        <v>1951.1074258449853</v>
      </c>
      <c r="M51" s="11">
        <v>1743.5972238145671</v>
      </c>
      <c r="N51" s="12">
        <v>3210.1716002526196</v>
      </c>
      <c r="O51" s="12">
        <f t="shared" si="8"/>
        <v>8867.2845127741275</v>
      </c>
      <c r="P51" s="12">
        <v>3510.1933987151347</v>
      </c>
      <c r="Q51" s="13">
        <v>33156.221056323302</v>
      </c>
      <c r="R51" s="13">
        <v>1445.83456742505</v>
      </c>
      <c r="S51" s="13">
        <v>3985.10407932423</v>
      </c>
      <c r="T51" s="13">
        <v>4294.91396712596</v>
      </c>
      <c r="U51" s="13">
        <v>881.032359620487</v>
      </c>
      <c r="V51" s="13">
        <v>1648.7935111265499</v>
      </c>
      <c r="W51" s="13">
        <v>3239.9262444281298</v>
      </c>
      <c r="X51" s="13">
        <v>1836.4137142181801</v>
      </c>
      <c r="Y51" s="13">
        <v>1756.6496240236399</v>
      </c>
      <c r="Z51" s="13">
        <v>3194.36272010523</v>
      </c>
      <c r="AA51" s="13">
        <f t="shared" si="9"/>
        <v>7732.5725048190143</v>
      </c>
      <c r="AB51" s="59">
        <v>3140.6177641068298</v>
      </c>
      <c r="AC51" s="16">
        <f>Q51/Q50*100-100</f>
        <v>0.50512033118268107</v>
      </c>
      <c r="AD51" s="10">
        <f t="shared" si="24"/>
        <v>4.1465692814785911</v>
      </c>
      <c r="AE51" s="10">
        <f t="shared" ref="AE51:AE55" si="27">S51/S50*100-100</f>
        <v>-0.44577710766129997</v>
      </c>
      <c r="AF51" s="10">
        <f t="shared" ref="AF51:AF55" si="28">T51/T50*100-100</f>
        <v>2.0471768208064134</v>
      </c>
      <c r="AG51" s="10">
        <f t="shared" ref="AG51:AG55" si="29">U51/U50*100-100</f>
        <v>-0.31637622761280682</v>
      </c>
      <c r="AH51" s="10">
        <f t="shared" ref="AH51:AH55" si="30">V51/V50*100-100</f>
        <v>4.0279960858804742</v>
      </c>
      <c r="AI51" s="10">
        <f t="shared" ref="AI51:AI55" si="31">W51/W50*100-100</f>
        <v>4.1168481620954083</v>
      </c>
      <c r="AJ51" s="10">
        <f t="shared" ref="AJ51:AJ55" si="32">X51/X50*100-100</f>
        <v>0.17276649771673647</v>
      </c>
      <c r="AK51" s="10">
        <f t="shared" ref="AK51:AK55" si="33">Y51/Y50*100-100</f>
        <v>3.0579640352924855</v>
      </c>
      <c r="AL51" s="10">
        <f t="shared" ref="AL51:AL55" si="34">Z51/Z50*100-100</f>
        <v>0.19628032775122506</v>
      </c>
      <c r="AM51" s="10">
        <f t="shared" ref="AM51:AM55" si="35">AA51/AA50*100-100</f>
        <v>-3.3371044923232915</v>
      </c>
      <c r="AN51" s="10">
        <f t="shared" ref="AN51:AN55" si="36">AB51/AB50*100-100</f>
        <v>1.8486319331239827</v>
      </c>
      <c r="AO51" s="9"/>
      <c r="AP51" s="45">
        <f t="shared" si="13"/>
        <v>8.7422068252611049E-2</v>
      </c>
      <c r="AQ51" s="45">
        <f t="shared" si="14"/>
        <v>1.760924187528736</v>
      </c>
      <c r="AR51" s="45">
        <f t="shared" si="15"/>
        <v>-0.29974814766276808</v>
      </c>
      <c r="AS51" s="45">
        <f t="shared" si="16"/>
        <v>1.068768245320203</v>
      </c>
      <c r="AT51" s="45">
        <f t="shared" si="17"/>
        <v>-2.6466779101189798E-3</v>
      </c>
      <c r="AU51" s="45">
        <f t="shared" si="18"/>
        <v>1.22349110696624</v>
      </c>
      <c r="AV51" s="45">
        <f t="shared" si="19"/>
        <v>2.5976780590627184</v>
      </c>
      <c r="AW51" s="45">
        <f t="shared" si="20"/>
        <v>-0.12247930651672057</v>
      </c>
      <c r="AX51" s="45">
        <f t="shared" si="21"/>
        <v>1.0752809710074691</v>
      </c>
      <c r="AY51" s="7"/>
    </row>
    <row r="52" spans="1:51" x14ac:dyDescent="0.3">
      <c r="A52" s="24" t="str">
        <f t="shared" si="5"/>
        <v>20231</v>
      </c>
      <c r="B52" s="24">
        <f t="shared" si="6"/>
        <v>1</v>
      </c>
      <c r="C52" s="24">
        <f t="shared" si="7"/>
        <v>2023</v>
      </c>
      <c r="D52" s="56">
        <f t="shared" si="12"/>
        <v>44986</v>
      </c>
      <c r="E52" s="12">
        <v>30165.086505691736</v>
      </c>
      <c r="F52" s="11">
        <v>693.78861567044999</v>
      </c>
      <c r="G52" s="12">
        <v>3738.5314598445893</v>
      </c>
      <c r="H52" s="12">
        <v>3917.9446649780407</v>
      </c>
      <c r="I52" s="11">
        <v>992.50707340958206</v>
      </c>
      <c r="J52" s="12">
        <v>973.05378492226373</v>
      </c>
      <c r="K52" s="12">
        <v>3173.3611863602214</v>
      </c>
      <c r="L52" s="12">
        <v>1755.78625921098</v>
      </c>
      <c r="M52" s="11">
        <v>1759.314261141448</v>
      </c>
      <c r="N52" s="12">
        <v>3197.542902412632</v>
      </c>
      <c r="O52" s="12">
        <f t="shared" si="8"/>
        <v>6997.5083467745917</v>
      </c>
      <c r="P52" s="12">
        <v>2965.7479509669361</v>
      </c>
      <c r="Q52" s="13">
        <v>33492.367209683704</v>
      </c>
      <c r="R52" s="13">
        <v>1386.45746939436</v>
      </c>
      <c r="S52" s="13">
        <v>3878.6873740958099</v>
      </c>
      <c r="T52" s="13">
        <v>4382.7506629375303</v>
      </c>
      <c r="U52" s="13">
        <v>879.93101906299398</v>
      </c>
      <c r="V52" s="13">
        <v>1663.8519613934</v>
      </c>
      <c r="W52" s="13">
        <v>3452.2050073263999</v>
      </c>
      <c r="X52" s="13">
        <v>1896.21668771548</v>
      </c>
      <c r="Y52" s="13">
        <v>1729.4490235604401</v>
      </c>
      <c r="Z52" s="13">
        <v>3203.4367764190201</v>
      </c>
      <c r="AA52" s="13">
        <f t="shared" si="9"/>
        <v>7893.3972718352288</v>
      </c>
      <c r="AB52" s="59">
        <v>3125.9839559430402</v>
      </c>
      <c r="AC52" s="16">
        <f t="shared" ref="AC52:AC55" si="37">Q52/Q51*100-100</f>
        <v>1.0138252872345674</v>
      </c>
      <c r="AD52" s="10">
        <f t="shared" si="24"/>
        <v>-4.1067698454905042</v>
      </c>
      <c r="AE52" s="10">
        <f t="shared" si="27"/>
        <v>-2.6703620058642343</v>
      </c>
      <c r="AF52" s="10">
        <f t="shared" si="28"/>
        <v>2.0451328358120264</v>
      </c>
      <c r="AG52" s="10">
        <f t="shared" si="29"/>
        <v>-0.1250056874150971</v>
      </c>
      <c r="AH52" s="10">
        <f t="shared" si="30"/>
        <v>0.9133011602260126</v>
      </c>
      <c r="AI52" s="10">
        <f t="shared" si="31"/>
        <v>6.5519628190097592</v>
      </c>
      <c r="AJ52" s="10">
        <f t="shared" si="32"/>
        <v>3.256508761303806</v>
      </c>
      <c r="AK52" s="10">
        <f t="shared" si="33"/>
        <v>-1.548436301195693</v>
      </c>
      <c r="AL52" s="10">
        <f t="shared" si="34"/>
        <v>0.2840646823442512</v>
      </c>
      <c r="AM52" s="10">
        <f t="shared" si="35"/>
        <v>2.0798352283924544</v>
      </c>
      <c r="AN52" s="10">
        <f t="shared" si="36"/>
        <v>-0.46595317427784266</v>
      </c>
      <c r="AO52" s="15"/>
      <c r="AP52" s="45">
        <f t="shared" si="13"/>
        <v>0.30459395556494084</v>
      </c>
      <c r="AQ52" s="45">
        <f t="shared" si="14"/>
        <v>-2.2174588360328533</v>
      </c>
      <c r="AR52" s="45">
        <f t="shared" si="15"/>
        <v>-1.7532533578369802</v>
      </c>
      <c r="AS52" s="45">
        <f t="shared" si="16"/>
        <v>1.0676324026618784</v>
      </c>
      <c r="AT52" s="45">
        <f t="shared" si="17"/>
        <v>4.0450389137528873E-2</v>
      </c>
      <c r="AU52" s="45">
        <f t="shared" si="18"/>
        <v>0.24139296830428467</v>
      </c>
      <c r="AV52" s="45">
        <f t="shared" si="19"/>
        <v>4.3795509151905669</v>
      </c>
      <c r="AW52" s="45">
        <f t="shared" si="20"/>
        <v>0.60215690707130398</v>
      </c>
      <c r="AX52" s="45">
        <f t="shared" si="21"/>
        <v>-0.43844282322992295</v>
      </c>
      <c r="AY52" s="19"/>
    </row>
    <row r="53" spans="1:51" x14ac:dyDescent="0.3">
      <c r="A53" s="24" t="str">
        <f t="shared" si="5"/>
        <v>20232</v>
      </c>
      <c r="B53" s="24">
        <f t="shared" si="6"/>
        <v>2</v>
      </c>
      <c r="C53" s="24">
        <f t="shared" si="7"/>
        <v>2023</v>
      </c>
      <c r="D53" s="56">
        <f t="shared" si="12"/>
        <v>45078</v>
      </c>
      <c r="E53" s="12">
        <v>32762.886706712779</v>
      </c>
      <c r="F53" s="11">
        <v>1011.5243369714922</v>
      </c>
      <c r="G53" s="12">
        <v>3936.485942148151</v>
      </c>
      <c r="H53" s="12">
        <v>4386.4791725337964</v>
      </c>
      <c r="I53" s="11">
        <v>809.22977517669187</v>
      </c>
      <c r="J53" s="12">
        <v>1482.5495672896741</v>
      </c>
      <c r="K53" s="12">
        <v>3620.2068458733615</v>
      </c>
      <c r="L53" s="12">
        <v>1893.8916278702238</v>
      </c>
      <c r="M53" s="11">
        <v>1686.8484345615122</v>
      </c>
      <c r="N53" s="12">
        <v>3219.88117421165</v>
      </c>
      <c r="O53" s="12">
        <f t="shared" si="8"/>
        <v>7637.4122239272692</v>
      </c>
      <c r="P53" s="12">
        <v>3078.3776061489616</v>
      </c>
      <c r="Q53" s="13">
        <v>34072.010146752698</v>
      </c>
      <c r="R53" s="13">
        <v>1422.02071981575</v>
      </c>
      <c r="S53" s="13">
        <v>3929.5443049997598</v>
      </c>
      <c r="T53" s="13">
        <v>4556.3313690778396</v>
      </c>
      <c r="U53" s="13">
        <v>888.75253171789404</v>
      </c>
      <c r="V53" s="13">
        <v>1694.54943404293</v>
      </c>
      <c r="W53" s="13">
        <v>3651.24403121451</v>
      </c>
      <c r="X53" s="13">
        <v>1884.43340051727</v>
      </c>
      <c r="Y53" s="13">
        <v>1710.4596923361901</v>
      </c>
      <c r="Z53" s="13">
        <v>3216.3165819645601</v>
      </c>
      <c r="AA53" s="13">
        <f t="shared" si="9"/>
        <v>7879.3801515136238</v>
      </c>
      <c r="AB53" s="59">
        <v>3238.9779295523699</v>
      </c>
      <c r="AC53" s="16">
        <f t="shared" si="37"/>
        <v>1.7306717481032621</v>
      </c>
      <c r="AD53" s="10">
        <f t="shared" si="24"/>
        <v>2.5650444536841803</v>
      </c>
      <c r="AE53" s="10">
        <f t="shared" si="27"/>
        <v>1.3111892245712511</v>
      </c>
      <c r="AF53" s="10">
        <f t="shared" si="28"/>
        <v>3.9605425790744562</v>
      </c>
      <c r="AG53" s="10">
        <f t="shared" si="29"/>
        <v>1.0025232050909807</v>
      </c>
      <c r="AH53" s="10">
        <f t="shared" si="30"/>
        <v>1.8449641772109544</v>
      </c>
      <c r="AI53" s="10">
        <f t="shared" si="31"/>
        <v>5.7655621107582533</v>
      </c>
      <c r="AJ53" s="10">
        <f t="shared" si="32"/>
        <v>-0.62141037332639826</v>
      </c>
      <c r="AK53" s="10">
        <f t="shared" si="33"/>
        <v>-1.0979988982361846</v>
      </c>
      <c r="AL53" s="10">
        <f t="shared" si="34"/>
        <v>0.40206211155313554</v>
      </c>
      <c r="AM53" s="10">
        <f t="shared" si="35"/>
        <v>-0.17758032237425425</v>
      </c>
      <c r="AN53" s="10">
        <f t="shared" si="36"/>
        <v>3.6146690194781144</v>
      </c>
      <c r="AO53" s="15"/>
      <c r="AP53" s="45">
        <f t="shared" si="13"/>
        <v>0.6106238005034671</v>
      </c>
      <c r="AQ53" s="45">
        <f t="shared" si="14"/>
        <v>0.99857679946629352</v>
      </c>
      <c r="AR53" s="45">
        <f t="shared" si="15"/>
        <v>0.84822319749185759</v>
      </c>
      <c r="AS53" s="45">
        <f t="shared" si="16"/>
        <v>2.132025781548005</v>
      </c>
      <c r="AT53" s="45">
        <f t="shared" si="17"/>
        <v>0.294372378531987</v>
      </c>
      <c r="AU53" s="45">
        <f t="shared" si="18"/>
        <v>0.53515673544075182</v>
      </c>
      <c r="AV53" s="45">
        <f t="shared" si="19"/>
        <v>3.8041093966180148</v>
      </c>
      <c r="AW53" s="45">
        <f t="shared" si="20"/>
        <v>-0.30909974089843878</v>
      </c>
      <c r="AX53" s="45">
        <f t="shared" si="21"/>
        <v>-0.29042316256922523</v>
      </c>
      <c r="AY53" s="19"/>
    </row>
    <row r="54" spans="1:51" x14ac:dyDescent="0.3">
      <c r="A54" s="24" t="str">
        <f t="shared" si="5"/>
        <v>20233</v>
      </c>
      <c r="B54" s="24">
        <f t="shared" si="6"/>
        <v>3</v>
      </c>
      <c r="C54" s="24">
        <f t="shared" si="7"/>
        <v>2023</v>
      </c>
      <c r="D54" s="56">
        <f t="shared" si="12"/>
        <v>45170</v>
      </c>
      <c r="E54" s="12">
        <v>35304.048801396151</v>
      </c>
      <c r="F54" s="11">
        <v>2400.9688985861717</v>
      </c>
      <c r="G54" s="12">
        <v>3898.380801695911</v>
      </c>
      <c r="H54" s="12">
        <v>4661.7465851140278</v>
      </c>
      <c r="I54" s="11">
        <v>741.78450745959276</v>
      </c>
      <c r="J54" s="12">
        <v>1688.6164774143178</v>
      </c>
      <c r="K54" s="12">
        <v>3642.6494951335821</v>
      </c>
      <c r="L54" s="12">
        <v>1901.6215969498576</v>
      </c>
      <c r="M54" s="11">
        <v>1762.4997035421097</v>
      </c>
      <c r="N54" s="12">
        <v>3217.8455693545161</v>
      </c>
      <c r="O54" s="12">
        <f t="shared" si="8"/>
        <v>8104.2488470342396</v>
      </c>
      <c r="P54" s="12">
        <v>3283.6863191118241</v>
      </c>
      <c r="Q54" s="13">
        <v>34931.623914880598</v>
      </c>
      <c r="R54" s="13">
        <v>1439.9232515553999</v>
      </c>
      <c r="S54" s="13">
        <v>3952.9399258000599</v>
      </c>
      <c r="T54" s="13">
        <v>4571.0289809924598</v>
      </c>
      <c r="U54" s="13">
        <v>892.37704227592496</v>
      </c>
      <c r="V54" s="13">
        <v>1701.4301260816101</v>
      </c>
      <c r="W54" s="13">
        <v>3644.08450182773</v>
      </c>
      <c r="X54" s="13">
        <v>1889.38574911758</v>
      </c>
      <c r="Y54" s="13">
        <v>1756.4056202469201</v>
      </c>
      <c r="Z54" s="13">
        <v>3224.13697476685</v>
      </c>
      <c r="AA54" s="13">
        <f t="shared" si="9"/>
        <v>8594.2294201933564</v>
      </c>
      <c r="AB54" s="59">
        <v>3265.6823220227102</v>
      </c>
      <c r="AC54" s="16">
        <f t="shared" si="37"/>
        <v>2.5229323554008829</v>
      </c>
      <c r="AD54" s="10">
        <f t="shared" si="24"/>
        <v>1.258950132735734</v>
      </c>
      <c r="AE54" s="10">
        <f t="shared" si="27"/>
        <v>0.59537745306835177</v>
      </c>
      <c r="AF54" s="10">
        <f t="shared" si="28"/>
        <v>0.32257557065247511</v>
      </c>
      <c r="AG54" s="10">
        <f t="shared" si="29"/>
        <v>0.4078199981073567</v>
      </c>
      <c r="AH54" s="10">
        <f t="shared" si="30"/>
        <v>0.40604846931280747</v>
      </c>
      <c r="AI54" s="10">
        <f t="shared" si="31"/>
        <v>-0.19608465842252087</v>
      </c>
      <c r="AJ54" s="10">
        <f t="shared" si="32"/>
        <v>0.26280305788203862</v>
      </c>
      <c r="AK54" s="10">
        <f t="shared" si="33"/>
        <v>2.6861742557625377</v>
      </c>
      <c r="AL54" s="10">
        <f t="shared" si="34"/>
        <v>0.24314748262477792</v>
      </c>
      <c r="AM54" s="10">
        <f t="shared" si="35"/>
        <v>9.0724048711168024</v>
      </c>
      <c r="AN54" s="10">
        <f t="shared" si="36"/>
        <v>0.8244697262889531</v>
      </c>
      <c r="AO54" s="15"/>
      <c r="AP54" s="45">
        <f t="shared" si="13"/>
        <v>0.94884879572542746</v>
      </c>
      <c r="AQ54" s="45">
        <f t="shared" si="14"/>
        <v>0.36899604509594675</v>
      </c>
      <c r="AR54" s="45">
        <f t="shared" si="15"/>
        <v>0.38052419430974366</v>
      </c>
      <c r="AS54" s="45">
        <f t="shared" si="16"/>
        <v>0.11040716443940768</v>
      </c>
      <c r="AT54" s="45">
        <f t="shared" si="17"/>
        <v>0.16044390679153267</v>
      </c>
      <c r="AU54" s="45">
        <f t="shared" si="18"/>
        <v>8.1450522746008808E-2</v>
      </c>
      <c r="AV54" s="45">
        <f t="shared" si="19"/>
        <v>-0.55827104639828429</v>
      </c>
      <c r="AW54" s="45">
        <f t="shared" si="20"/>
        <v>-0.10132197673171379</v>
      </c>
      <c r="AX54" s="45">
        <f t="shared" si="21"/>
        <v>0.95310595480863547</v>
      </c>
      <c r="AY54" s="19"/>
    </row>
    <row r="55" spans="1:51" x14ac:dyDescent="0.3">
      <c r="A55" s="14" t="str">
        <f t="shared" si="5"/>
        <v>20234</v>
      </c>
      <c r="B55" s="14">
        <f t="shared" si="6"/>
        <v>4</v>
      </c>
      <c r="C55" s="14">
        <f t="shared" si="7"/>
        <v>2023</v>
      </c>
      <c r="D55" s="55">
        <f t="shared" si="12"/>
        <v>45261</v>
      </c>
      <c r="E55" s="12">
        <v>40719.305492153071</v>
      </c>
      <c r="F55" s="12">
        <v>1615.5864112471727</v>
      </c>
      <c r="G55" s="12">
        <v>4265.8017691213208</v>
      </c>
      <c r="H55" s="12">
        <v>4987.0516846550036</v>
      </c>
      <c r="I55" s="12">
        <v>1015.8909938327388</v>
      </c>
      <c r="J55" s="12">
        <v>2559.4408311593188</v>
      </c>
      <c r="K55" s="12">
        <v>4720.0684249894966</v>
      </c>
      <c r="L55" s="12">
        <v>2307.0966660226868</v>
      </c>
      <c r="M55" s="12">
        <v>2066.2168695818491</v>
      </c>
      <c r="N55" s="12">
        <v>3243.6363276288903</v>
      </c>
      <c r="O55" s="12">
        <v>10333.997964372473</v>
      </c>
      <c r="P55" s="12">
        <v>3604.5175495421026</v>
      </c>
      <c r="Q55" s="13">
        <v>36087.035032638902</v>
      </c>
      <c r="R55" s="13">
        <v>1435.6947247250901</v>
      </c>
      <c r="S55" s="13">
        <v>4069.7615440545301</v>
      </c>
      <c r="T55" s="13">
        <v>4462.0144603095996</v>
      </c>
      <c r="U55" s="13">
        <v>901.52613939371895</v>
      </c>
      <c r="V55" s="13">
        <v>1666.2376249982401</v>
      </c>
      <c r="W55" s="13">
        <v>4331.6660883251197</v>
      </c>
      <c r="X55" s="13">
        <v>2178.1040730140699</v>
      </c>
      <c r="Y55" s="13">
        <v>2081.4095744697502</v>
      </c>
      <c r="Z55" s="13">
        <v>3238.94119508216</v>
      </c>
      <c r="AA55" s="13">
        <f t="shared" si="9"/>
        <v>8470.9901910222889</v>
      </c>
      <c r="AB55" s="59">
        <v>3250.6894172443299</v>
      </c>
      <c r="AC55" s="16">
        <f t="shared" si="37"/>
        <v>3.3076364287378794</v>
      </c>
      <c r="AD55" s="10">
        <f t="shared" si="24"/>
        <v>-0.29366334808068473</v>
      </c>
      <c r="AE55" s="10">
        <f t="shared" si="27"/>
        <v>2.9553097301580067</v>
      </c>
      <c r="AF55" s="10">
        <f t="shared" si="28"/>
        <v>-2.3849011051159721</v>
      </c>
      <c r="AG55" s="10">
        <f t="shared" si="29"/>
        <v>1.0252501671782284</v>
      </c>
      <c r="AH55" s="10">
        <f t="shared" si="30"/>
        <v>-2.068407073784357</v>
      </c>
      <c r="AI55" s="10">
        <f t="shared" si="31"/>
        <v>18.868431457956731</v>
      </c>
      <c r="AJ55" s="10">
        <f t="shared" si="32"/>
        <v>15.281068147747661</v>
      </c>
      <c r="AK55" s="10">
        <f t="shared" si="33"/>
        <v>18.503923608325749</v>
      </c>
      <c r="AL55" s="10">
        <f t="shared" si="34"/>
        <v>0.4591684668229874</v>
      </c>
      <c r="AM55" s="10">
        <f t="shared" si="35"/>
        <v>-1.4339764875428926</v>
      </c>
      <c r="AN55" s="10">
        <f t="shared" si="36"/>
        <v>-0.45910481485822174</v>
      </c>
      <c r="AO55" s="15"/>
      <c r="AP55" s="45">
        <f t="shared" si="13"/>
        <v>1.2838478213116584</v>
      </c>
      <c r="AQ55" s="45">
        <f t="shared" si="14"/>
        <v>-0.37941511543045586</v>
      </c>
      <c r="AR55" s="45">
        <f t="shared" si="15"/>
        <v>1.9224630356545136</v>
      </c>
      <c r="AS55" s="45">
        <f t="shared" si="16"/>
        <v>-1.3941378851582225</v>
      </c>
      <c r="AT55" s="45">
        <f t="shared" si="17"/>
        <v>0.29949054043847245</v>
      </c>
      <c r="AU55" s="45">
        <f t="shared" si="18"/>
        <v>-0.69877297942149696</v>
      </c>
      <c r="AV55" s="45">
        <f t="shared" si="19"/>
        <v>13.392014081462509</v>
      </c>
      <c r="AW55" s="45">
        <f t="shared" si="20"/>
        <v>3.4277598398278757</v>
      </c>
      <c r="AX55" s="45">
        <f t="shared" si="21"/>
        <v>6.1510266341285318</v>
      </c>
      <c r="AY55" s="19"/>
    </row>
    <row r="56" spans="1:51" x14ac:dyDescent="0.3">
      <c r="A56" s="25" t="str">
        <f t="shared" ref="A56:A59" si="38">CONCATENATE(C56,B56)</f>
        <v>20241</v>
      </c>
      <c r="B56" s="25">
        <f t="shared" ref="B56:B59" si="39">INT((MONTH(D56)+2)/3)</f>
        <v>1</v>
      </c>
      <c r="C56" s="25">
        <f t="shared" ref="C56:C59" si="40">YEAR(D56)</f>
        <v>2024</v>
      </c>
      <c r="D56" s="57">
        <f>EDATE(D55,3)</f>
        <v>45352</v>
      </c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7" t="s">
        <v>404</v>
      </c>
      <c r="R56" s="13" t="s">
        <v>404</v>
      </c>
      <c r="S56" s="17" t="s">
        <v>404</v>
      </c>
      <c r="T56" s="17" t="s">
        <v>404</v>
      </c>
      <c r="U56" s="17" t="s">
        <v>404</v>
      </c>
      <c r="V56" s="17" t="s">
        <v>404</v>
      </c>
      <c r="W56" s="17" t="s">
        <v>404</v>
      </c>
      <c r="X56" s="17" t="s">
        <v>404</v>
      </c>
      <c r="Y56" s="13" t="s">
        <v>404</v>
      </c>
      <c r="Z56" s="17" t="s">
        <v>404</v>
      </c>
      <c r="AA56" s="13"/>
      <c r="AB56" s="59" t="s">
        <v>404</v>
      </c>
      <c r="AC56" s="18"/>
      <c r="AD56" s="10"/>
      <c r="AE56" s="18">
        <f t="shared" ref="AE56:AE59" si="41">AP56*AP$3+AP$2</f>
        <v>0</v>
      </c>
      <c r="AF56" s="18">
        <f t="shared" ref="AF56:AF59" si="42">AQ56*AQ$3+AQ$2</f>
        <v>0</v>
      </c>
      <c r="AG56" s="18">
        <f t="shared" ref="AG56:AG59" si="43">AR56*AR$3+AR$2</f>
        <v>0</v>
      </c>
      <c r="AH56" s="18">
        <f t="shared" ref="AH56:AH59" si="44">AS56*AS$3+AS$2</f>
        <v>0</v>
      </c>
      <c r="AI56" s="18">
        <f t="shared" ref="AI56:AI59" si="45">AT56*AT$3+AT$2</f>
        <v>0</v>
      </c>
      <c r="AJ56" s="18">
        <f t="shared" ref="AJ56:AJ59" si="46">AU56*AU$3+AU$2</f>
        <v>0</v>
      </c>
      <c r="AK56" s="10"/>
      <c r="AL56" s="18">
        <f t="shared" ref="AL56:AL59" si="47">AV56*AV$3+AV$2</f>
        <v>0</v>
      </c>
      <c r="AM56" s="18">
        <f t="shared" ref="AM56:AM59" si="48">AW56*AW$3+AW$2</f>
        <v>0</v>
      </c>
      <c r="AN56" s="18">
        <f t="shared" ref="AN56:AN59" si="49">AX56*AX$3+AX$2</f>
        <v>0</v>
      </c>
      <c r="AO56" s="15"/>
      <c r="AP56" s="45">
        <f>(AC56-AP$2)/AP$3</f>
        <v>-0.12821950224465586</v>
      </c>
      <c r="AQ56" s="45">
        <f t="shared" si="14"/>
        <v>-0.23785964791927228</v>
      </c>
      <c r="AR56" s="45">
        <f t="shared" si="15"/>
        <v>-8.4851128891755296E-3</v>
      </c>
      <c r="AS56" s="45">
        <f t="shared" si="16"/>
        <v>-6.884811125324948E-2</v>
      </c>
      <c r="AT56" s="45">
        <f t="shared" si="17"/>
        <v>6.8601945204099582E-2</v>
      </c>
      <c r="AU56" s="45">
        <f t="shared" si="18"/>
        <v>-4.6581100073311933E-2</v>
      </c>
      <c r="AV56" s="45">
        <f t="shared" si="19"/>
        <v>-0.41478789280052736</v>
      </c>
      <c r="AW56" s="45">
        <f t="shared" si="20"/>
        <v>-0.16307701217409712</v>
      </c>
      <c r="AX56" s="45">
        <f t="shared" si="21"/>
        <v>7.0393730643681679E-2</v>
      </c>
      <c r="AY56" s="19"/>
    </row>
    <row r="57" spans="1:51" x14ac:dyDescent="0.3">
      <c r="A57" s="25" t="str">
        <f t="shared" si="38"/>
        <v>20242</v>
      </c>
      <c r="B57" s="25">
        <f t="shared" si="39"/>
        <v>2</v>
      </c>
      <c r="C57" s="25">
        <f t="shared" si="40"/>
        <v>2024</v>
      </c>
      <c r="D57" s="57">
        <f>EDATE(D56,3)</f>
        <v>45444</v>
      </c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7" t="s">
        <v>404</v>
      </c>
      <c r="R57" s="13" t="s">
        <v>404</v>
      </c>
      <c r="S57" s="17" t="s">
        <v>404</v>
      </c>
      <c r="T57" s="17" t="s">
        <v>404</v>
      </c>
      <c r="U57" s="17" t="s">
        <v>404</v>
      </c>
      <c r="V57" s="17" t="s">
        <v>404</v>
      </c>
      <c r="W57" s="17" t="s">
        <v>404</v>
      </c>
      <c r="X57" s="17" t="s">
        <v>404</v>
      </c>
      <c r="Y57" s="13" t="s">
        <v>404</v>
      </c>
      <c r="Z57" s="17" t="s">
        <v>404</v>
      </c>
      <c r="AA57" s="13"/>
      <c r="AB57" s="60" t="s">
        <v>404</v>
      </c>
      <c r="AC57" s="18"/>
      <c r="AD57" s="10"/>
      <c r="AE57" s="18">
        <f t="shared" si="41"/>
        <v>0</v>
      </c>
      <c r="AF57" s="18">
        <f t="shared" si="42"/>
        <v>0</v>
      </c>
      <c r="AG57" s="18">
        <f t="shared" si="43"/>
        <v>0</v>
      </c>
      <c r="AH57" s="18">
        <f t="shared" si="44"/>
        <v>0</v>
      </c>
      <c r="AI57" s="18">
        <f t="shared" si="45"/>
        <v>0</v>
      </c>
      <c r="AJ57" s="18">
        <f t="shared" si="46"/>
        <v>0</v>
      </c>
      <c r="AK57" s="10"/>
      <c r="AL57" s="18">
        <f t="shared" si="47"/>
        <v>0</v>
      </c>
      <c r="AM57" s="18">
        <f t="shared" si="48"/>
        <v>0</v>
      </c>
      <c r="AN57" s="18">
        <f t="shared" si="49"/>
        <v>0</v>
      </c>
      <c r="AO57" s="15"/>
      <c r="AP57" s="45">
        <f t="shared" ref="AP57:AP59" si="50">(AC57-AP$2)/AP$3</f>
        <v>-0.12821950224465586</v>
      </c>
      <c r="AQ57" s="45">
        <f t="shared" ref="AQ57:AQ59" si="51">(AD57-AQ$2)/AQ$3</f>
        <v>-0.23785964791927228</v>
      </c>
      <c r="AR57" s="45">
        <f t="shared" ref="AR57:AR59" si="52">(AE57-AR$2)/AR$3</f>
        <v>-8.4851128891755296E-3</v>
      </c>
      <c r="AS57" s="45">
        <f t="shared" ref="AS57:AS59" si="53">(AF57-AS$2)/AS$3</f>
        <v>-6.884811125324948E-2</v>
      </c>
      <c r="AT57" s="45">
        <f t="shared" ref="AT57:AT59" si="54">(AG57-AT$2)/AT$3</f>
        <v>6.8601945204099582E-2</v>
      </c>
      <c r="AU57" s="45">
        <f t="shared" ref="AU57:AU59" si="55">(AH57-AU$2)/AU$3</f>
        <v>-4.6581100073311933E-2</v>
      </c>
      <c r="AV57" s="45">
        <f t="shared" ref="AV57:AV59" si="56">(AI57-AV$2)/AV$3</f>
        <v>-0.41478789280052736</v>
      </c>
      <c r="AW57" s="45">
        <f t="shared" ref="AW57:AW59" si="57">(AJ57-AW$2)/AW$3</f>
        <v>-0.16307701217409712</v>
      </c>
      <c r="AX57" s="45">
        <f t="shared" ref="AX57:AX59" si="58">(AK57-AX$2)/AX$3</f>
        <v>7.0393730643681679E-2</v>
      </c>
      <c r="AY57" s="19"/>
    </row>
    <row r="58" spans="1:51" x14ac:dyDescent="0.3">
      <c r="A58" s="25" t="str">
        <f t="shared" si="38"/>
        <v>20243</v>
      </c>
      <c r="B58" s="25">
        <f t="shared" si="39"/>
        <v>3</v>
      </c>
      <c r="C58" s="25">
        <f t="shared" si="40"/>
        <v>2024</v>
      </c>
      <c r="D58" s="57">
        <f>EDATE(D57,3)</f>
        <v>45536</v>
      </c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7" t="s">
        <v>404</v>
      </c>
      <c r="R58" s="13" t="s">
        <v>404</v>
      </c>
      <c r="S58" s="17" t="s">
        <v>404</v>
      </c>
      <c r="T58" s="17" t="s">
        <v>404</v>
      </c>
      <c r="U58" s="17" t="s">
        <v>404</v>
      </c>
      <c r="V58" s="17" t="s">
        <v>404</v>
      </c>
      <c r="W58" s="17" t="s">
        <v>404</v>
      </c>
      <c r="X58" s="17" t="s">
        <v>404</v>
      </c>
      <c r="Y58" s="13" t="s">
        <v>404</v>
      </c>
      <c r="Z58" s="17" t="s">
        <v>404</v>
      </c>
      <c r="AA58" s="13"/>
      <c r="AB58" s="60" t="s">
        <v>404</v>
      </c>
      <c r="AC58" s="18"/>
      <c r="AD58" s="10"/>
      <c r="AE58" s="18">
        <f t="shared" si="41"/>
        <v>0</v>
      </c>
      <c r="AF58" s="18">
        <f t="shared" si="42"/>
        <v>0</v>
      </c>
      <c r="AG58" s="18">
        <f t="shared" si="43"/>
        <v>0</v>
      </c>
      <c r="AH58" s="18">
        <f t="shared" si="44"/>
        <v>0</v>
      </c>
      <c r="AI58" s="18">
        <f t="shared" si="45"/>
        <v>0</v>
      </c>
      <c r="AJ58" s="18">
        <f t="shared" si="46"/>
        <v>0</v>
      </c>
      <c r="AK58" s="10"/>
      <c r="AL58" s="18">
        <f t="shared" si="47"/>
        <v>0</v>
      </c>
      <c r="AM58" s="18">
        <f t="shared" si="48"/>
        <v>0</v>
      </c>
      <c r="AN58" s="18">
        <f t="shared" si="49"/>
        <v>0</v>
      </c>
      <c r="AO58" s="15"/>
      <c r="AP58" s="45">
        <f t="shared" si="50"/>
        <v>-0.12821950224465586</v>
      </c>
      <c r="AQ58" s="45">
        <f t="shared" si="51"/>
        <v>-0.23785964791927228</v>
      </c>
      <c r="AR58" s="45">
        <f t="shared" si="52"/>
        <v>-8.4851128891755296E-3</v>
      </c>
      <c r="AS58" s="45">
        <f t="shared" si="53"/>
        <v>-6.884811125324948E-2</v>
      </c>
      <c r="AT58" s="45">
        <f t="shared" si="54"/>
        <v>6.8601945204099582E-2</v>
      </c>
      <c r="AU58" s="45">
        <f t="shared" si="55"/>
        <v>-4.6581100073311933E-2</v>
      </c>
      <c r="AV58" s="45">
        <f t="shared" si="56"/>
        <v>-0.41478789280052736</v>
      </c>
      <c r="AW58" s="45">
        <f t="shared" si="57"/>
        <v>-0.16307701217409712</v>
      </c>
      <c r="AX58" s="45">
        <f t="shared" si="58"/>
        <v>7.0393730643681679E-2</v>
      </c>
      <c r="AY58" s="19"/>
    </row>
    <row r="59" spans="1:51" x14ac:dyDescent="0.3">
      <c r="A59" s="25" t="str">
        <f t="shared" si="38"/>
        <v>20244</v>
      </c>
      <c r="B59" s="25">
        <f t="shared" si="39"/>
        <v>4</v>
      </c>
      <c r="C59" s="25">
        <f t="shared" si="40"/>
        <v>2024</v>
      </c>
      <c r="D59" s="57">
        <f>EDATE(D58,3)</f>
        <v>45627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7" t="s">
        <v>404</v>
      </c>
      <c r="R59" s="13" t="s">
        <v>404</v>
      </c>
      <c r="S59" s="17" t="s">
        <v>404</v>
      </c>
      <c r="T59" s="17" t="s">
        <v>404</v>
      </c>
      <c r="U59" s="17" t="s">
        <v>404</v>
      </c>
      <c r="V59" s="17" t="s">
        <v>404</v>
      </c>
      <c r="W59" s="17" t="s">
        <v>404</v>
      </c>
      <c r="X59" s="17" t="s">
        <v>404</v>
      </c>
      <c r="Y59" s="13" t="s">
        <v>404</v>
      </c>
      <c r="Z59" s="17" t="s">
        <v>404</v>
      </c>
      <c r="AA59" s="13"/>
      <c r="AB59" s="60" t="s">
        <v>404</v>
      </c>
      <c r="AC59" s="18"/>
      <c r="AD59" s="10"/>
      <c r="AE59" s="18">
        <f t="shared" si="41"/>
        <v>0</v>
      </c>
      <c r="AF59" s="18">
        <f t="shared" si="42"/>
        <v>0</v>
      </c>
      <c r="AG59" s="18">
        <f t="shared" si="43"/>
        <v>0</v>
      </c>
      <c r="AH59" s="18">
        <f t="shared" si="44"/>
        <v>0</v>
      </c>
      <c r="AI59" s="18">
        <f t="shared" si="45"/>
        <v>0</v>
      </c>
      <c r="AJ59" s="18">
        <f t="shared" si="46"/>
        <v>0</v>
      </c>
      <c r="AK59" s="10"/>
      <c r="AL59" s="18">
        <f t="shared" si="47"/>
        <v>0</v>
      </c>
      <c r="AM59" s="18">
        <f t="shared" si="48"/>
        <v>0</v>
      </c>
      <c r="AN59" s="18">
        <f t="shared" si="49"/>
        <v>0</v>
      </c>
      <c r="AO59" s="15"/>
      <c r="AP59" s="45">
        <f t="shared" si="50"/>
        <v>-0.12821950224465586</v>
      </c>
      <c r="AQ59" s="45">
        <f t="shared" si="51"/>
        <v>-0.23785964791927228</v>
      </c>
      <c r="AR59" s="45">
        <f t="shared" si="52"/>
        <v>-8.4851128891755296E-3</v>
      </c>
      <c r="AS59" s="45">
        <f t="shared" si="53"/>
        <v>-6.884811125324948E-2</v>
      </c>
      <c r="AT59" s="45">
        <f t="shared" si="54"/>
        <v>6.8601945204099582E-2</v>
      </c>
      <c r="AU59" s="45">
        <f t="shared" si="55"/>
        <v>-4.6581100073311933E-2</v>
      </c>
      <c r="AV59" s="45">
        <f t="shared" si="56"/>
        <v>-0.41478789280052736</v>
      </c>
      <c r="AW59" s="45">
        <f t="shared" si="57"/>
        <v>-0.16307701217409712</v>
      </c>
      <c r="AX59" s="45">
        <f t="shared" si="58"/>
        <v>7.0393730643681679E-2</v>
      </c>
      <c r="AY59" s="19"/>
    </row>
  </sheetData>
  <mergeCells count="4">
    <mergeCell ref="AP1:AX1"/>
    <mergeCell ref="E1:P1"/>
    <mergeCell ref="Q1:AB1"/>
    <mergeCell ref="AC1:AN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2B5C0-CD89-4B4B-8B53-EDD31B778368}">
  <dimension ref="A1:CY157"/>
  <sheetViews>
    <sheetView zoomScale="83" zoomScaleNormal="83" workbookViewId="0">
      <pane xSplit="4" ySplit="1" topLeftCell="E122" activePane="bottomRight" state="frozen"/>
      <selection pane="topRight" activeCell="E1" sqref="E1"/>
      <selection pane="bottomLeft" activeCell="A2" sqref="A2"/>
      <selection pane="bottomRight" activeCell="E157" sqref="E157"/>
    </sheetView>
  </sheetViews>
  <sheetFormatPr defaultColWidth="8.88671875" defaultRowHeight="13.8" x14ac:dyDescent="0.25"/>
  <cols>
    <col min="1" max="1" width="12.109375" style="14" bestFit="1" customWidth="1"/>
    <col min="2" max="2" width="8.44140625" style="14" bestFit="1" customWidth="1"/>
    <col min="3" max="3" width="6" style="14" bestFit="1" customWidth="1"/>
    <col min="4" max="4" width="11.88671875" style="14" bestFit="1" customWidth="1"/>
    <col min="5" max="6" width="8.88671875" style="14"/>
    <col min="7" max="7" width="10.6640625" style="14" customWidth="1"/>
    <col min="8" max="8" width="8.5546875" style="14" bestFit="1" customWidth="1"/>
    <col min="9" max="9" width="12.33203125" style="14" bestFit="1" customWidth="1"/>
    <col min="10" max="10" width="11.6640625" style="14" bestFit="1" customWidth="1"/>
    <col min="11" max="11" width="14.6640625" style="14" bestFit="1" customWidth="1"/>
    <col min="12" max="12" width="18.109375" style="14" bestFit="1" customWidth="1"/>
    <col min="13" max="13" width="16.33203125" style="14" bestFit="1" customWidth="1"/>
    <col min="14" max="14" width="19.6640625" style="14" bestFit="1" customWidth="1"/>
    <col min="15" max="15" width="13.5546875" style="14" bestFit="1" customWidth="1"/>
    <col min="16" max="16" width="16.6640625" style="14" bestFit="1" customWidth="1"/>
    <col min="17" max="17" width="13.88671875" style="14" bestFit="1" customWidth="1"/>
    <col min="18" max="40" width="8.88671875" style="14"/>
    <col min="41" max="47" width="9.109375" style="14" bestFit="1" customWidth="1"/>
    <col min="48" max="50" width="9" style="14" bestFit="1" customWidth="1"/>
    <col min="51" max="51" width="8.88671875" style="14"/>
    <col min="52" max="58" width="9.109375" style="14" bestFit="1" customWidth="1"/>
    <col min="59" max="61" width="9" style="14" bestFit="1" customWidth="1"/>
    <col min="62" max="72" width="8.88671875" style="14"/>
    <col min="73" max="80" width="9.109375" style="14" bestFit="1" customWidth="1"/>
    <col min="81" max="83" width="9" style="14" bestFit="1" customWidth="1"/>
    <col min="84" max="16384" width="8.88671875" style="14"/>
  </cols>
  <sheetData>
    <row r="1" spans="1:103" s="29" customFormat="1" x14ac:dyDescent="0.3">
      <c r="A1" s="26" t="s">
        <v>121</v>
      </c>
      <c r="B1" s="26" t="s">
        <v>122</v>
      </c>
      <c r="C1" s="26" t="s">
        <v>127</v>
      </c>
      <c r="D1" s="26" t="s">
        <v>128</v>
      </c>
      <c r="E1" s="29" t="s">
        <v>19</v>
      </c>
      <c r="F1" s="29" t="s">
        <v>21</v>
      </c>
      <c r="G1" s="29" t="s">
        <v>22</v>
      </c>
      <c r="H1" s="29" t="s">
        <v>140</v>
      </c>
      <c r="I1" s="29" t="s">
        <v>136</v>
      </c>
      <c r="J1" s="29" t="s">
        <v>139</v>
      </c>
      <c r="K1" s="29" t="s">
        <v>137</v>
      </c>
      <c r="L1" s="29" t="s">
        <v>138</v>
      </c>
      <c r="M1" s="29" t="s">
        <v>141</v>
      </c>
      <c r="N1" s="29" t="s">
        <v>142</v>
      </c>
      <c r="O1" s="29" t="s">
        <v>143</v>
      </c>
      <c r="P1" s="29" t="s">
        <v>144</v>
      </c>
      <c r="Q1" s="29" t="s">
        <v>145</v>
      </c>
      <c r="R1" s="29" t="s">
        <v>166</v>
      </c>
      <c r="S1" s="29" t="s">
        <v>313</v>
      </c>
      <c r="T1" s="29" t="s">
        <v>314</v>
      </c>
      <c r="U1" s="29" t="s">
        <v>315</v>
      </c>
      <c r="V1" s="29" t="s">
        <v>316</v>
      </c>
      <c r="W1" s="29" t="s">
        <v>317</v>
      </c>
      <c r="X1" s="29" t="s">
        <v>318</v>
      </c>
      <c r="Y1" s="29" t="s">
        <v>319</v>
      </c>
      <c r="Z1" s="29" t="s">
        <v>320</v>
      </c>
      <c r="AA1" s="29" t="s">
        <v>321</v>
      </c>
      <c r="AB1" s="29" t="s">
        <v>322</v>
      </c>
      <c r="AC1" s="29" t="s">
        <v>323</v>
      </c>
      <c r="AD1" s="30" t="s">
        <v>191</v>
      </c>
      <c r="AE1" s="30" t="s">
        <v>192</v>
      </c>
      <c r="AF1" s="30" t="s">
        <v>193</v>
      </c>
      <c r="AG1" s="30" t="s">
        <v>194</v>
      </c>
      <c r="AH1" s="30" t="s">
        <v>195</v>
      </c>
      <c r="AI1" s="30" t="s">
        <v>196</v>
      </c>
      <c r="AJ1" s="30" t="s">
        <v>197</v>
      </c>
      <c r="AK1" s="30" t="s">
        <v>198</v>
      </c>
      <c r="AL1" s="30" t="s">
        <v>199</v>
      </c>
      <c r="AM1" s="30" t="s">
        <v>200</v>
      </c>
      <c r="AN1" s="30" t="s">
        <v>190</v>
      </c>
      <c r="AO1" s="30" t="s">
        <v>217</v>
      </c>
      <c r="AP1" s="30" t="s">
        <v>218</v>
      </c>
      <c r="AQ1" s="30" t="s">
        <v>219</v>
      </c>
      <c r="AR1" s="30" t="s">
        <v>201</v>
      </c>
      <c r="AS1" s="30" t="s">
        <v>202</v>
      </c>
      <c r="AT1" s="30" t="s">
        <v>203</v>
      </c>
      <c r="AU1" s="30" t="s">
        <v>204</v>
      </c>
      <c r="AV1" s="30" t="s">
        <v>205</v>
      </c>
      <c r="AW1" s="30" t="s">
        <v>206</v>
      </c>
      <c r="AX1" s="30" t="s">
        <v>207</v>
      </c>
      <c r="AY1" s="30" t="s">
        <v>208</v>
      </c>
      <c r="AZ1" s="30" t="s">
        <v>234</v>
      </c>
      <c r="BA1" s="30" t="s">
        <v>235</v>
      </c>
      <c r="BB1" s="30" t="s">
        <v>236</v>
      </c>
      <c r="BC1" s="30" t="s">
        <v>237</v>
      </c>
      <c r="BD1" s="30" t="s">
        <v>238</v>
      </c>
      <c r="BE1" s="30" t="s">
        <v>239</v>
      </c>
      <c r="BF1" s="30" t="s">
        <v>240</v>
      </c>
      <c r="BG1" s="30" t="s">
        <v>241</v>
      </c>
      <c r="BH1" s="30" t="s">
        <v>242</v>
      </c>
      <c r="BI1" s="30" t="s">
        <v>243</v>
      </c>
      <c r="BJ1" s="30" t="s">
        <v>244</v>
      </c>
      <c r="BK1" s="30" t="s">
        <v>265</v>
      </c>
      <c r="BL1" s="30" t="s">
        <v>266</v>
      </c>
      <c r="BM1" s="30" t="s">
        <v>254</v>
      </c>
      <c r="BN1" s="30" t="s">
        <v>255</v>
      </c>
      <c r="BO1" s="30" t="s">
        <v>256</v>
      </c>
      <c r="BP1" s="30" t="s">
        <v>257</v>
      </c>
      <c r="BQ1" s="30" t="s">
        <v>258</v>
      </c>
      <c r="BR1" s="30" t="s">
        <v>259</v>
      </c>
      <c r="BS1" s="30" t="s">
        <v>260</v>
      </c>
      <c r="BT1" s="30" t="s">
        <v>261</v>
      </c>
      <c r="BU1" s="30" t="s">
        <v>262</v>
      </c>
      <c r="BV1" s="30" t="s">
        <v>278</v>
      </c>
      <c r="BW1" s="30" t="s">
        <v>279</v>
      </c>
      <c r="BX1" s="30" t="s">
        <v>280</v>
      </c>
      <c r="BY1" s="30" t="s">
        <v>281</v>
      </c>
      <c r="BZ1" s="30" t="s">
        <v>282</v>
      </c>
      <c r="CA1" s="30" t="s">
        <v>283</v>
      </c>
      <c r="CB1" s="30" t="s">
        <v>284</v>
      </c>
      <c r="CC1" s="30" t="s">
        <v>285</v>
      </c>
      <c r="CD1" s="30" t="s">
        <v>286</v>
      </c>
      <c r="CE1" s="30" t="s">
        <v>287</v>
      </c>
      <c r="CF1" s="30" t="s">
        <v>288</v>
      </c>
      <c r="CG1" s="30" t="s">
        <v>300</v>
      </c>
      <c r="CH1" s="30" t="s">
        <v>301</v>
      </c>
      <c r="CI1" s="30" t="s">
        <v>302</v>
      </c>
      <c r="CJ1" s="30" t="s">
        <v>303</v>
      </c>
      <c r="CK1" s="30" t="s">
        <v>304</v>
      </c>
      <c r="CL1" s="30" t="s">
        <v>305</v>
      </c>
      <c r="CM1" s="30" t="s">
        <v>306</v>
      </c>
      <c r="CN1" s="30" t="s">
        <v>307</v>
      </c>
      <c r="CO1" s="30" t="s">
        <v>308</v>
      </c>
      <c r="CP1" s="30" t="s">
        <v>309</v>
      </c>
      <c r="CQ1" s="30" t="s">
        <v>310</v>
      </c>
      <c r="CR1" s="26" t="s">
        <v>24</v>
      </c>
      <c r="CS1" s="26" t="s">
        <v>26</v>
      </c>
      <c r="CT1" s="26" t="s">
        <v>28</v>
      </c>
      <c r="CU1" s="26" t="s">
        <v>30</v>
      </c>
      <c r="CV1" s="26" t="s">
        <v>32</v>
      </c>
      <c r="CW1" s="26" t="s">
        <v>34</v>
      </c>
      <c r="CX1" s="26" t="s">
        <v>36</v>
      </c>
      <c r="CY1" s="26" t="s">
        <v>38</v>
      </c>
    </row>
    <row r="2" spans="1:103" x14ac:dyDescent="0.25">
      <c r="A2" s="14" t="str">
        <f t="shared" ref="A2:A65" si="0">CONCATENATE(C2,B2)</f>
        <v>20111</v>
      </c>
      <c r="B2" s="14">
        <f t="shared" ref="B2:B65" si="1">INT((MONTH(D2)+2)/3)</f>
        <v>1</v>
      </c>
      <c r="C2" s="14">
        <f t="shared" ref="C2:C65" si="2">YEAR(D2)</f>
        <v>2011</v>
      </c>
      <c r="D2" s="27">
        <v>40544</v>
      </c>
      <c r="E2" s="28">
        <v>53.5</v>
      </c>
      <c r="F2" s="28">
        <v>54.2</v>
      </c>
      <c r="G2" s="28">
        <v>54.6</v>
      </c>
      <c r="H2" s="28">
        <v>9.7802634350498465</v>
      </c>
      <c r="I2" s="28">
        <v>2.1082233681021023</v>
      </c>
      <c r="J2" s="28">
        <v>17.743534594963279</v>
      </c>
      <c r="K2" s="28">
        <v>3.0355863805705412</v>
      </c>
      <c r="L2" s="28">
        <v>18.428813768928247</v>
      </c>
      <c r="M2" s="28">
        <v>1.1850960769287686</v>
      </c>
      <c r="N2" s="28">
        <v>17.060405355057657</v>
      </c>
      <c r="O2" s="28">
        <v>18.095754915649682</v>
      </c>
      <c r="P2" s="28">
        <v>15.656435052715045</v>
      </c>
      <c r="Q2" s="28">
        <v>30.547794962852549</v>
      </c>
      <c r="R2" s="28">
        <v>-0.31982810559443586</v>
      </c>
      <c r="S2" s="28">
        <v>10.160842297625948</v>
      </c>
      <c r="T2" s="28">
        <v>2.3919047869324004</v>
      </c>
      <c r="U2" s="28">
        <v>18.227995243905212</v>
      </c>
      <c r="V2" s="28">
        <v>2.8246308364565311</v>
      </c>
      <c r="W2" s="28">
        <v>19.062725817908724</v>
      </c>
      <c r="X2" s="28">
        <v>1.960101957794115</v>
      </c>
      <c r="Y2" s="28">
        <v>17.396445380488505</v>
      </c>
      <c r="Z2" s="28">
        <v>19.53600938608983</v>
      </c>
      <c r="AA2" s="28">
        <v>17.408465827993734</v>
      </c>
      <c r="AB2" s="28">
        <v>32.33817925521096</v>
      </c>
      <c r="AC2" s="28">
        <v>-0.44221451958574542</v>
      </c>
      <c r="AD2" s="28">
        <v>11.250544128053235</v>
      </c>
      <c r="AE2" s="28">
        <v>6.0789678680223744</v>
      </c>
      <c r="AF2" s="28">
        <v>16.551901710700378</v>
      </c>
      <c r="AG2" s="28">
        <v>5.7164614454020004</v>
      </c>
      <c r="AH2" s="28">
        <v>17.306969057316</v>
      </c>
      <c r="AI2" s="28">
        <v>6.4421130869040004</v>
      </c>
      <c r="AJ2" s="28">
        <v>15.799457964701</v>
      </c>
      <c r="AK2" s="28">
        <v>18.819118848380999</v>
      </c>
      <c r="AL2" s="28">
        <v>17.511888868547999</v>
      </c>
      <c r="AM2" s="28">
        <v>23.184760582043001</v>
      </c>
      <c r="AN2" s="28">
        <v>-2.6881720430107499</v>
      </c>
      <c r="AO2" s="28">
        <v>9.9385520325411676</v>
      </c>
      <c r="AP2" s="28">
        <v>-0.18845778510518585</v>
      </c>
      <c r="AQ2" s="28">
        <v>20.578827133613487</v>
      </c>
      <c r="AR2" s="28">
        <v>0.87568538422300402</v>
      </c>
      <c r="AS2" s="28">
        <v>21.672072946088001</v>
      </c>
      <c r="AT2" s="28">
        <v>-1.2469636336065</v>
      </c>
      <c r="AU2" s="28">
        <v>19.490973008015001</v>
      </c>
      <c r="AV2" s="28">
        <v>20.705582415694</v>
      </c>
      <c r="AW2" s="28">
        <v>18.884660848584002</v>
      </c>
      <c r="AX2" s="28">
        <v>39.375788086935003</v>
      </c>
      <c r="AY2" s="28">
        <v>0.241604252234836</v>
      </c>
      <c r="AZ2" s="28">
        <v>9.6647490926871171</v>
      </c>
      <c r="BA2" s="28">
        <v>1.3818635549065448</v>
      </c>
      <c r="BB2" s="28">
        <v>18.288311748162869</v>
      </c>
      <c r="BC2" s="28">
        <v>5.2192744182524997</v>
      </c>
      <c r="BD2" s="28">
        <v>20.588568475567001</v>
      </c>
      <c r="BE2" s="28">
        <v>-2.3837912700464998</v>
      </c>
      <c r="BF2" s="28">
        <v>16.012041671782999</v>
      </c>
      <c r="BG2" s="28">
        <v>13.697111548664999</v>
      </c>
      <c r="BH2" s="28">
        <v>9.2562053309469992</v>
      </c>
      <c r="BI2" s="28">
        <v>31.600919547808999</v>
      </c>
      <c r="BJ2" s="28">
        <v>-1.3084112149532701</v>
      </c>
      <c r="BK2" s="28">
        <v>11.174283067486925</v>
      </c>
      <c r="BL2" s="28">
        <v>2.3095464562084089</v>
      </c>
      <c r="BM2" s="28">
        <v>20.427451942906572</v>
      </c>
      <c r="BN2" s="28">
        <v>3.6830055485402862</v>
      </c>
      <c r="BO2" s="28">
        <v>21.892003449587701</v>
      </c>
      <c r="BP2" s="28">
        <v>0.94534876432194115</v>
      </c>
      <c r="BQ2" s="28">
        <v>18.972566900462041</v>
      </c>
      <c r="BR2" s="28">
        <v>27.239059364477864</v>
      </c>
      <c r="BS2" s="28">
        <v>23.98420278064285</v>
      </c>
      <c r="BT2" s="28">
        <v>30.415627009038637</v>
      </c>
      <c r="BU2" s="28">
        <v>0.63851404007484636</v>
      </c>
      <c r="BV2" s="28">
        <v>6.8079635288389966</v>
      </c>
      <c r="BW2" s="28">
        <v>0.74821716942560101</v>
      </c>
      <c r="BX2" s="28">
        <v>13.050628204829167</v>
      </c>
      <c r="BY2" s="28">
        <v>0.87684601644299698</v>
      </c>
      <c r="BZ2" s="28">
        <v>13.206325216775999</v>
      </c>
      <c r="CA2" s="28">
        <v>0.61967068819899396</v>
      </c>
      <c r="CB2" s="28">
        <v>12.895044892884</v>
      </c>
      <c r="CC2" s="28">
        <v>14.652166997105001</v>
      </c>
      <c r="CD2" s="28">
        <v>15.113200825751001</v>
      </c>
      <c r="CE2" s="28">
        <v>31.448849956345001</v>
      </c>
      <c r="CF2" s="28">
        <v>-1.50976909413855</v>
      </c>
      <c r="CG2" s="28">
        <v>8.8242008137936807</v>
      </c>
      <c r="CH2" s="28">
        <v>1.6365245918271967</v>
      </c>
      <c r="CI2" s="28">
        <v>16.268093956659783</v>
      </c>
      <c r="CJ2" s="28">
        <v>2.6724139212399902</v>
      </c>
      <c r="CK2" s="28">
        <v>16.318842716630002</v>
      </c>
      <c r="CL2" s="28">
        <v>0.60592984929000704</v>
      </c>
      <c r="CM2" s="28">
        <v>16.217357102432999</v>
      </c>
      <c r="CN2" s="28">
        <v>11.724931071935</v>
      </c>
      <c r="CO2" s="28">
        <v>9.8794425511020005</v>
      </c>
      <c r="CP2" s="28">
        <v>26.526753628827002</v>
      </c>
      <c r="CQ2" s="28">
        <v>-0.48231511254019199</v>
      </c>
      <c r="CR2" s="32">
        <v>55.879550050349302</v>
      </c>
      <c r="CS2" s="26">
        <v>52.2</v>
      </c>
      <c r="CT2" s="26">
        <v>49.8</v>
      </c>
      <c r="CU2" s="26">
        <v>44.6</v>
      </c>
      <c r="CV2" s="26">
        <v>49.1</v>
      </c>
      <c r="CW2" s="26">
        <v>57.5</v>
      </c>
      <c r="CX2" s="26">
        <v>51.5</v>
      </c>
      <c r="CY2" s="26">
        <v>45</v>
      </c>
    </row>
    <row r="3" spans="1:103" x14ac:dyDescent="0.25">
      <c r="A3" s="14" t="str">
        <f t="shared" si="0"/>
        <v>20111</v>
      </c>
      <c r="B3" s="14">
        <f t="shared" si="1"/>
        <v>1</v>
      </c>
      <c r="C3" s="14">
        <f t="shared" si="2"/>
        <v>2011</v>
      </c>
      <c r="D3" s="27">
        <v>40575</v>
      </c>
      <c r="E3" s="28">
        <v>55.2</v>
      </c>
      <c r="F3" s="28">
        <v>53.4</v>
      </c>
      <c r="G3" s="28">
        <v>55.2</v>
      </c>
      <c r="H3" s="28">
        <v>9.7507852475906134</v>
      </c>
      <c r="I3" s="28">
        <v>1.2772951965560253</v>
      </c>
      <c r="J3" s="28">
        <v>18.580997270543889</v>
      </c>
      <c r="K3" s="28">
        <v>1.9450907582738717</v>
      </c>
      <c r="L3" s="28">
        <v>19.460436605060945</v>
      </c>
      <c r="M3" s="28">
        <v>0.61170791289326099</v>
      </c>
      <c r="N3" s="28">
        <v>17.705082095347102</v>
      </c>
      <c r="O3" s="28">
        <v>16.074614145460981</v>
      </c>
      <c r="P3" s="28">
        <v>13.701302449990967</v>
      </c>
      <c r="Q3" s="28">
        <v>28.014431264977055</v>
      </c>
      <c r="R3" s="28">
        <v>-0.19091306885129766</v>
      </c>
      <c r="S3" s="28">
        <v>10.868167737653977</v>
      </c>
      <c r="T3" s="28">
        <v>2.4729091399551066</v>
      </c>
      <c r="U3" s="28">
        <v>19.611524099254325</v>
      </c>
      <c r="V3" s="28">
        <v>4.4140484984642789</v>
      </c>
      <c r="W3" s="28">
        <v>21.518226161046798</v>
      </c>
      <c r="X3" s="28">
        <v>0.55020306446555234</v>
      </c>
      <c r="Y3" s="28">
        <v>17.721233837138332</v>
      </c>
      <c r="Z3" s="28">
        <v>17.322635311068034</v>
      </c>
      <c r="AA3" s="28">
        <v>15.206028189452296</v>
      </c>
      <c r="AB3" s="28">
        <v>29.001588003145891</v>
      </c>
      <c r="AC3" s="28">
        <v>-0.20906677907547752</v>
      </c>
      <c r="AD3" s="28">
        <v>13.608851530757221</v>
      </c>
      <c r="AE3" s="28">
        <v>6.059109270134627</v>
      </c>
      <c r="AF3" s="28">
        <v>21.435206693394804</v>
      </c>
      <c r="AG3" s="28">
        <v>9.8354011945970008</v>
      </c>
      <c r="AH3" s="28">
        <v>25.231958298231</v>
      </c>
      <c r="AI3" s="28">
        <v>2.3507771876130099</v>
      </c>
      <c r="AJ3" s="28">
        <v>17.702457208230001</v>
      </c>
      <c r="AK3" s="28">
        <v>14.133615869958</v>
      </c>
      <c r="AL3" s="28">
        <v>16.179854316514</v>
      </c>
      <c r="AM3" s="28">
        <v>23.297629953910999</v>
      </c>
      <c r="AN3" s="28">
        <v>-2.6595744680851099</v>
      </c>
      <c r="AO3" s="28">
        <v>9.9350825868415313</v>
      </c>
      <c r="AP3" s="28">
        <v>0.2488116825419695</v>
      </c>
      <c r="AQ3" s="28">
        <v>20.089889824731046</v>
      </c>
      <c r="AR3" s="28">
        <v>1.69230605048</v>
      </c>
      <c r="AS3" s="28">
        <v>21.229407294777001</v>
      </c>
      <c r="AT3" s="28">
        <v>-1.1843517212107</v>
      </c>
      <c r="AU3" s="28">
        <v>18.956241827827998</v>
      </c>
      <c r="AV3" s="28">
        <v>19.564466502167999</v>
      </c>
      <c r="AW3" s="28">
        <v>15.869193547187001</v>
      </c>
      <c r="AX3" s="28">
        <v>34.003714125747997</v>
      </c>
      <c r="AY3" s="28">
        <v>0.74734811957570502</v>
      </c>
      <c r="AZ3" s="28">
        <v>9.0045659574286105</v>
      </c>
      <c r="BA3" s="28">
        <v>-0.88624216084556906</v>
      </c>
      <c r="BB3" s="28">
        <v>19.386691633535946</v>
      </c>
      <c r="BC3" s="28">
        <v>2.0967823956389999</v>
      </c>
      <c r="BD3" s="28">
        <v>21.656337289107</v>
      </c>
      <c r="BE3" s="28">
        <v>-3.8252361523745</v>
      </c>
      <c r="BF3" s="28">
        <v>17.140285969497999</v>
      </c>
      <c r="BG3" s="28">
        <v>12.955944901303999</v>
      </c>
      <c r="BH3" s="28">
        <v>10.004232827799999</v>
      </c>
      <c r="BI3" s="28">
        <v>32.782320603281001</v>
      </c>
      <c r="BJ3" s="28">
        <v>-1.35970333745365</v>
      </c>
      <c r="BK3" s="28">
        <v>10.829018919532302</v>
      </c>
      <c r="BL3" s="28">
        <v>1.4897811318656125</v>
      </c>
      <c r="BM3" s="28">
        <v>20.601139019962517</v>
      </c>
      <c r="BN3" s="28">
        <v>2.2923094097771006</v>
      </c>
      <c r="BO3" s="28">
        <v>21.45938295359025</v>
      </c>
      <c r="BP3" s="28">
        <v>0.69043662123979022</v>
      </c>
      <c r="BQ3" s="28">
        <v>19.74622112580883</v>
      </c>
      <c r="BR3" s="28">
        <v>23.417535835357199</v>
      </c>
      <c r="BS3" s="28">
        <v>18.915605157672267</v>
      </c>
      <c r="BT3" s="28">
        <v>28.899158397448861</v>
      </c>
      <c r="BU3" s="28">
        <v>-0.67479558960789088</v>
      </c>
      <c r="BV3" s="28">
        <v>5.6240523536639841</v>
      </c>
      <c r="BW3" s="28">
        <v>-1.235119652969729</v>
      </c>
      <c r="BX3" s="28">
        <v>12.719927345927942</v>
      </c>
      <c r="BY3" s="28">
        <v>-2.8072243012332101</v>
      </c>
      <c r="BZ3" s="28">
        <v>12.425566089589999</v>
      </c>
      <c r="CA3" s="28">
        <v>0.34951848196099899</v>
      </c>
      <c r="CB3" s="28">
        <v>13.014696503023</v>
      </c>
      <c r="CC3" s="28">
        <v>13.094099281850999</v>
      </c>
      <c r="CD3" s="28">
        <v>15.188824570967</v>
      </c>
      <c r="CE3" s="28">
        <v>29.197070203108002</v>
      </c>
      <c r="CF3" s="28">
        <v>-0.52910052910053196</v>
      </c>
      <c r="CG3" s="28">
        <v>8.9450550496598566</v>
      </c>
      <c r="CH3" s="28">
        <v>0.68360063391088488</v>
      </c>
      <c r="CI3" s="28">
        <v>17.546605162555551</v>
      </c>
      <c r="CJ3" s="28">
        <v>0.65672396319399695</v>
      </c>
      <c r="CK3" s="28">
        <v>17.561100695928001</v>
      </c>
      <c r="CL3" s="28">
        <v>0.71048090458400304</v>
      </c>
      <c r="CM3" s="28">
        <v>17.532110594982999</v>
      </c>
      <c r="CN3" s="28">
        <v>11.198334876548</v>
      </c>
      <c r="CO3" s="28">
        <v>9.2530924162940007</v>
      </c>
      <c r="CP3" s="28">
        <v>22.764982953126999</v>
      </c>
      <c r="CQ3" s="28">
        <v>0.26232948583420101</v>
      </c>
      <c r="CR3" s="32">
        <v>56.90883586982649</v>
      </c>
      <c r="CS3" s="26">
        <v>50.2</v>
      </c>
      <c r="CT3" s="26">
        <v>47.1</v>
      </c>
      <c r="CU3" s="26">
        <v>53.7</v>
      </c>
      <c r="CV3" s="26">
        <v>59.9</v>
      </c>
      <c r="CW3" s="26">
        <v>53.2</v>
      </c>
      <c r="CX3" s="26">
        <v>46.8</v>
      </c>
      <c r="CY3" s="26">
        <v>44</v>
      </c>
    </row>
    <row r="4" spans="1:103" x14ac:dyDescent="0.25">
      <c r="A4" s="14" t="str">
        <f t="shared" si="0"/>
        <v>20111</v>
      </c>
      <c r="B4" s="14">
        <f t="shared" si="1"/>
        <v>1</v>
      </c>
      <c r="C4" s="14">
        <f t="shared" si="2"/>
        <v>2011</v>
      </c>
      <c r="D4" s="27">
        <v>40603</v>
      </c>
      <c r="E4" s="28">
        <v>55.6</v>
      </c>
      <c r="F4" s="28">
        <v>53.3</v>
      </c>
      <c r="G4" s="28">
        <v>55.1</v>
      </c>
      <c r="H4" s="28">
        <v>11.060643240191155</v>
      </c>
      <c r="I4" s="28">
        <v>4.5065642912489636</v>
      </c>
      <c r="J4" s="28">
        <v>17.824768996275395</v>
      </c>
      <c r="K4" s="28">
        <v>7.1290480608893319</v>
      </c>
      <c r="L4" s="28">
        <v>18.450824549382794</v>
      </c>
      <c r="M4" s="28">
        <v>1.9172840784559471</v>
      </c>
      <c r="N4" s="28">
        <v>17.200507648140196</v>
      </c>
      <c r="O4" s="28">
        <v>16.071401087210351</v>
      </c>
      <c r="P4" s="28">
        <v>11.634559077105825</v>
      </c>
      <c r="Q4" s="28">
        <v>26.564978469188233</v>
      </c>
      <c r="R4" s="28">
        <v>0.64580981487832734</v>
      </c>
      <c r="S4" s="28">
        <v>12.644382180572933</v>
      </c>
      <c r="T4" s="28">
        <v>6.2288457018778729</v>
      </c>
      <c r="U4" s="28">
        <v>19.259498442442265</v>
      </c>
      <c r="V4" s="28">
        <v>8.7665882415710019</v>
      </c>
      <c r="W4" s="28">
        <v>20.687918579636431</v>
      </c>
      <c r="X4" s="28">
        <v>3.7219516674556621</v>
      </c>
      <c r="Y4" s="28">
        <v>17.840323868401125</v>
      </c>
      <c r="Z4" s="28">
        <v>17.442334904414217</v>
      </c>
      <c r="AA4" s="28">
        <v>11.936850030580013</v>
      </c>
      <c r="AB4" s="28">
        <v>28.294520135886359</v>
      </c>
      <c r="AC4" s="28">
        <v>0.55961537976210196</v>
      </c>
      <c r="AD4" s="28">
        <v>15.898418149227211</v>
      </c>
      <c r="AE4" s="28">
        <v>12.14219541408815</v>
      </c>
      <c r="AF4" s="28">
        <v>19.721149148827465</v>
      </c>
      <c r="AG4" s="28">
        <v>13.072887198425001</v>
      </c>
      <c r="AH4" s="28">
        <v>21.285091858742</v>
      </c>
      <c r="AI4" s="28">
        <v>11.215568845222</v>
      </c>
      <c r="AJ4" s="28">
        <v>18.168259676975001</v>
      </c>
      <c r="AK4" s="28">
        <v>16.003235211618001</v>
      </c>
      <c r="AL4" s="28">
        <v>10.629739053002</v>
      </c>
      <c r="AM4" s="28">
        <v>25.181958922414999</v>
      </c>
      <c r="AN4" s="28">
        <v>-0.50505050505050497</v>
      </c>
      <c r="AO4" s="28">
        <v>11.918252454789837</v>
      </c>
      <c r="AP4" s="28">
        <v>3.6236263609402215</v>
      </c>
      <c r="AQ4" s="28">
        <v>20.550760862525806</v>
      </c>
      <c r="AR4" s="28">
        <v>7.7354003017139901</v>
      </c>
      <c r="AS4" s="28">
        <v>21.944535767996001</v>
      </c>
      <c r="AT4" s="28">
        <v>-0.40676190885270103</v>
      </c>
      <c r="AU4" s="28">
        <v>19.165738632495</v>
      </c>
      <c r="AV4" s="28">
        <v>18.820559327672999</v>
      </c>
      <c r="AW4" s="28">
        <v>13.320680652514</v>
      </c>
      <c r="AX4" s="28">
        <v>31.538788476396999</v>
      </c>
      <c r="AY4" s="28">
        <v>1.0199125789218</v>
      </c>
      <c r="AZ4" s="28">
        <v>7.5368935245694502</v>
      </c>
      <c r="BA4" s="28">
        <v>-1.6715711320937032</v>
      </c>
      <c r="BB4" s="28">
        <v>17.172910710222254</v>
      </c>
      <c r="BC4" s="28">
        <v>0.70857473826585293</v>
      </c>
      <c r="BD4" s="28">
        <v>18.615796610050001</v>
      </c>
      <c r="BE4" s="28">
        <v>-4.0234915299163996</v>
      </c>
      <c r="BF4" s="28">
        <v>15.739548000174</v>
      </c>
      <c r="BG4" s="28">
        <v>12.818819038485</v>
      </c>
      <c r="BH4" s="28">
        <v>7.3791028000009904</v>
      </c>
      <c r="BI4" s="28">
        <v>31.114585077112</v>
      </c>
      <c r="BJ4" s="28">
        <v>-2.3661270236612602</v>
      </c>
      <c r="BK4" s="28">
        <v>12.653249791965578</v>
      </c>
      <c r="BL4" s="28">
        <v>4.882469695443973</v>
      </c>
      <c r="BM4" s="28">
        <v>20.718759952012164</v>
      </c>
      <c r="BN4" s="28">
        <v>8.4280754925032753</v>
      </c>
      <c r="BO4" s="28">
        <v>21.51603727398383</v>
      </c>
      <c r="BP4" s="28">
        <v>1.3971788076809968</v>
      </c>
      <c r="BQ4" s="28">
        <v>19.924352179062502</v>
      </c>
      <c r="BR4" s="28">
        <v>23.164097127314534</v>
      </c>
      <c r="BS4" s="28">
        <v>17.540592830314502</v>
      </c>
      <c r="BT4" s="28">
        <v>27.558011335855632</v>
      </c>
      <c r="BU4" s="28">
        <v>0.47030885960602653</v>
      </c>
      <c r="BV4" s="28">
        <v>5.9055902083258331</v>
      </c>
      <c r="BW4" s="28">
        <v>0.84456043826619975</v>
      </c>
      <c r="BX4" s="28">
        <v>11.094151549454836</v>
      </c>
      <c r="BY4" s="28">
        <v>1.69947713836</v>
      </c>
      <c r="BZ4" s="28">
        <v>11.334304287855</v>
      </c>
      <c r="CA4" s="28">
        <v>-6.7326403166987304E-3</v>
      </c>
      <c r="CB4" s="28">
        <v>10.85427171203</v>
      </c>
      <c r="CC4" s="28">
        <v>13.270589838825</v>
      </c>
      <c r="CD4" s="28">
        <v>11.01681055897</v>
      </c>
      <c r="CE4" s="28">
        <v>23.813374368758002</v>
      </c>
      <c r="CF4" s="28">
        <v>0.44365572315882701</v>
      </c>
      <c r="CG4" s="28">
        <v>10.595150842357498</v>
      </c>
      <c r="CH4" s="28">
        <v>4.9251354051068574</v>
      </c>
      <c r="CI4" s="28">
        <v>16.422048328240749</v>
      </c>
      <c r="CJ4" s="28">
        <v>8.1182858095030106</v>
      </c>
      <c r="CK4" s="28">
        <v>16.224725150266998</v>
      </c>
      <c r="CL4" s="28">
        <v>1.7809773776440101</v>
      </c>
      <c r="CM4" s="28">
        <v>16.619551580147</v>
      </c>
      <c r="CN4" s="28">
        <v>11.596105343630001</v>
      </c>
      <c r="CO4" s="28">
        <v>9.61460615763799</v>
      </c>
      <c r="CP4" s="28">
        <v>21.907034545763999</v>
      </c>
      <c r="CQ4" s="28">
        <v>1.4232999472851899</v>
      </c>
      <c r="CR4" s="32">
        <v>58.169770827407177</v>
      </c>
      <c r="CS4" s="26">
        <v>50.8</v>
      </c>
      <c r="CT4" s="26">
        <v>50</v>
      </c>
      <c r="CU4" s="26">
        <v>46.7</v>
      </c>
      <c r="CV4" s="26">
        <v>52.9</v>
      </c>
      <c r="CW4" s="26">
        <v>52.4</v>
      </c>
      <c r="CX4" s="26">
        <v>47.2</v>
      </c>
      <c r="CY4" s="26">
        <v>45</v>
      </c>
    </row>
    <row r="5" spans="1:103" x14ac:dyDescent="0.25">
      <c r="A5" s="14" t="str">
        <f t="shared" si="0"/>
        <v>20112</v>
      </c>
      <c r="B5" s="14">
        <f t="shared" si="1"/>
        <v>2</v>
      </c>
      <c r="C5" s="14">
        <f t="shared" si="2"/>
        <v>2011</v>
      </c>
      <c r="D5" s="27">
        <v>40634</v>
      </c>
      <c r="E5" s="28">
        <v>52.1</v>
      </c>
      <c r="F5" s="28">
        <v>55.8</v>
      </c>
      <c r="G5" s="28">
        <v>55.4</v>
      </c>
      <c r="H5" s="28">
        <v>8.8020917709130231</v>
      </c>
      <c r="I5" s="28">
        <v>0.55153717254978574</v>
      </c>
      <c r="J5" s="28">
        <v>17.392068605277387</v>
      </c>
      <c r="K5" s="28">
        <v>0.73172433274109849</v>
      </c>
      <c r="L5" s="28">
        <v>18.385704716457084</v>
      </c>
      <c r="M5" s="28">
        <v>0.37151175765713884</v>
      </c>
      <c r="N5" s="28">
        <v>16.402953452659155</v>
      </c>
      <c r="O5" s="28">
        <v>15.267590987438931</v>
      </c>
      <c r="P5" s="28">
        <v>11.399885981299402</v>
      </c>
      <c r="Q5" s="28">
        <v>25.798519467596087</v>
      </c>
      <c r="R5" s="28">
        <v>1.0764719681557602</v>
      </c>
      <c r="S5" s="28">
        <v>10.02119601755561</v>
      </c>
      <c r="T5" s="28">
        <v>2.0756502127443639</v>
      </c>
      <c r="U5" s="28">
        <v>18.279157979731139</v>
      </c>
      <c r="V5" s="28">
        <v>1.8788963509397383</v>
      </c>
      <c r="W5" s="28">
        <v>19.909410480146242</v>
      </c>
      <c r="X5" s="28">
        <v>2.2725958334838858</v>
      </c>
      <c r="Y5" s="28">
        <v>16.660991015852627</v>
      </c>
      <c r="Z5" s="28">
        <v>15.492800028225753</v>
      </c>
      <c r="AA5" s="28">
        <v>11.344758795563404</v>
      </c>
      <c r="AB5" s="28">
        <v>24.812112371551354</v>
      </c>
      <c r="AC5" s="28">
        <v>2.1549282869159962</v>
      </c>
      <c r="AD5" s="28">
        <v>12.860159829568772</v>
      </c>
      <c r="AE5" s="28">
        <v>8.1848734240363399</v>
      </c>
      <c r="AF5" s="28">
        <v>17.640440909374348</v>
      </c>
      <c r="AG5" s="28">
        <v>9.0827520613649995</v>
      </c>
      <c r="AH5" s="28">
        <v>20.006748623263999</v>
      </c>
      <c r="AI5" s="28">
        <v>7.2908506095310104</v>
      </c>
      <c r="AJ5" s="28">
        <v>15.29958428838</v>
      </c>
      <c r="AK5" s="28">
        <v>12.058310204173999</v>
      </c>
      <c r="AL5" s="28">
        <v>13.325695542534</v>
      </c>
      <c r="AM5" s="28">
        <v>20.854190143794</v>
      </c>
      <c r="AN5" s="28">
        <v>3.5897435897435899</v>
      </c>
      <c r="AO5" s="28">
        <v>9.2906747820206306</v>
      </c>
      <c r="AP5" s="28">
        <v>-1.4454978102433813</v>
      </c>
      <c r="AQ5" s="28">
        <v>20.607370105623772</v>
      </c>
      <c r="AR5" s="28">
        <v>-1.8181800432017099</v>
      </c>
      <c r="AS5" s="28">
        <v>22.118438430466</v>
      </c>
      <c r="AT5" s="28">
        <v>-1.0721147458627101</v>
      </c>
      <c r="AU5" s="28">
        <v>19.106581555384999</v>
      </c>
      <c r="AV5" s="28">
        <v>17.926527403957</v>
      </c>
      <c r="AW5" s="28">
        <v>11.055142866737</v>
      </c>
      <c r="AX5" s="28">
        <v>28.716841338097002</v>
      </c>
      <c r="AY5" s="28">
        <v>1.56966916203815</v>
      </c>
      <c r="AZ5" s="28">
        <v>7.5100158379491972</v>
      </c>
      <c r="BA5" s="28">
        <v>-3.267661789457236</v>
      </c>
      <c r="BB5" s="28">
        <v>18.878131906218329</v>
      </c>
      <c r="BC5" s="28">
        <v>-1.739734180174195</v>
      </c>
      <c r="BD5" s="28">
        <v>20.806990547104</v>
      </c>
      <c r="BE5" s="28">
        <v>-4.7838141558818004</v>
      </c>
      <c r="BF5" s="28">
        <v>16.966122802783001</v>
      </c>
      <c r="BG5" s="28">
        <v>12.97897672337</v>
      </c>
      <c r="BH5" s="28">
        <v>7.0853670774050004</v>
      </c>
      <c r="BI5" s="28">
        <v>31.427076464128</v>
      </c>
      <c r="BJ5" s="28">
        <v>-1.5802781289507</v>
      </c>
      <c r="BK5" s="28">
        <v>9.8171561913509038</v>
      </c>
      <c r="BL5" s="28">
        <v>-0.58203787518039007</v>
      </c>
      <c r="BM5" s="28">
        <v>20.758644623350108</v>
      </c>
      <c r="BN5" s="28">
        <v>0.17768403959386858</v>
      </c>
      <c r="BO5" s="28">
        <v>21.572048918462905</v>
      </c>
      <c r="BP5" s="28">
        <v>-1.3388764646201428</v>
      </c>
      <c r="BQ5" s="28">
        <v>19.948226384242744</v>
      </c>
      <c r="BR5" s="28">
        <v>24.617903879655231</v>
      </c>
      <c r="BS5" s="28">
        <v>18.961403403166262</v>
      </c>
      <c r="BT5" s="28">
        <v>28.035640169898301</v>
      </c>
      <c r="BU5" s="28">
        <v>1.8429871636203443</v>
      </c>
      <c r="BV5" s="28">
        <v>4.9641823909676646</v>
      </c>
      <c r="BW5" s="28">
        <v>0.27498677905995805</v>
      </c>
      <c r="BX5" s="28">
        <v>9.7631698238130298</v>
      </c>
      <c r="BY5" s="28">
        <v>0.89340574887199897</v>
      </c>
      <c r="BZ5" s="28">
        <v>10.024860195305999</v>
      </c>
      <c r="CA5" s="28">
        <v>-0.34152848455130402</v>
      </c>
      <c r="CB5" s="28">
        <v>9.5018055177699896</v>
      </c>
      <c r="CC5" s="28">
        <v>12.60945411592</v>
      </c>
      <c r="CD5" s="28">
        <v>11.051149533867999</v>
      </c>
      <c r="CE5" s="28">
        <v>28.336340981140999</v>
      </c>
      <c r="CF5" s="28">
        <v>0.17825311942958399</v>
      </c>
      <c r="CG5" s="28">
        <v>8.2352438555211052</v>
      </c>
      <c r="CH5" s="28">
        <v>0.53413983322684544</v>
      </c>
      <c r="CI5" s="28">
        <v>16.232093047248952</v>
      </c>
      <c r="CJ5" s="28">
        <v>0.72478827198999296</v>
      </c>
      <c r="CK5" s="28">
        <v>16.878375780035</v>
      </c>
      <c r="CL5" s="28">
        <v>0.34367247238400001</v>
      </c>
      <c r="CM5" s="28">
        <v>15.587736192823</v>
      </c>
      <c r="CN5" s="28">
        <v>11.115070274440001</v>
      </c>
      <c r="CO5" s="28">
        <v>9.3397746426540103</v>
      </c>
      <c r="CP5" s="28">
        <v>21.471527054256999</v>
      </c>
      <c r="CQ5" s="28">
        <v>0</v>
      </c>
      <c r="CR5" s="32">
        <v>59.229823843562798</v>
      </c>
      <c r="CS5" s="26">
        <v>50</v>
      </c>
      <c r="CT5" s="26">
        <v>52</v>
      </c>
      <c r="CU5" s="26">
        <v>48.1</v>
      </c>
      <c r="CV5" s="26">
        <v>52.2</v>
      </c>
      <c r="CW5" s="26">
        <v>52.2</v>
      </c>
      <c r="CX5" s="26">
        <v>48.3</v>
      </c>
      <c r="CY5" s="26">
        <v>48.9</v>
      </c>
    </row>
    <row r="6" spans="1:103" x14ac:dyDescent="0.25">
      <c r="A6" s="14" t="str">
        <f t="shared" si="0"/>
        <v>20112</v>
      </c>
      <c r="B6" s="14">
        <f t="shared" si="1"/>
        <v>2</v>
      </c>
      <c r="C6" s="14">
        <f t="shared" si="2"/>
        <v>2011</v>
      </c>
      <c r="D6" s="27">
        <v>40664</v>
      </c>
      <c r="E6" s="28">
        <v>50.7</v>
      </c>
      <c r="F6" s="28">
        <v>57.6</v>
      </c>
      <c r="G6" s="28">
        <v>55.4</v>
      </c>
      <c r="H6" s="28">
        <v>10.083475433347417</v>
      </c>
      <c r="I6" s="28">
        <v>2.8696737952676017</v>
      </c>
      <c r="J6" s="28">
        <v>17.553791182679163</v>
      </c>
      <c r="K6" s="28">
        <v>4.0524319820405275</v>
      </c>
      <c r="L6" s="28">
        <v>18.173161836445647</v>
      </c>
      <c r="M6" s="28">
        <v>1.693771282376118</v>
      </c>
      <c r="N6" s="28">
        <v>16.936178857038456</v>
      </c>
      <c r="O6" s="28">
        <v>15.018412733769805</v>
      </c>
      <c r="P6" s="28">
        <v>10.289386058045459</v>
      </c>
      <c r="Q6" s="28">
        <v>25.45470116893042</v>
      </c>
      <c r="R6" s="28">
        <v>1.3763013238095705</v>
      </c>
      <c r="S6" s="28">
        <v>11.67644827199976</v>
      </c>
      <c r="T6" s="28">
        <v>5.1853224133644744</v>
      </c>
      <c r="U6" s="28">
        <v>18.372923686914532</v>
      </c>
      <c r="V6" s="28">
        <v>7.0003723429676477</v>
      </c>
      <c r="W6" s="28">
        <v>19.012542519044683</v>
      </c>
      <c r="X6" s="28">
        <v>3.3861874611580367</v>
      </c>
      <c r="Y6" s="28">
        <v>17.735172840269207</v>
      </c>
      <c r="Z6" s="28">
        <v>15.62049226045143</v>
      </c>
      <c r="AA6" s="28">
        <v>9.7168072292908025</v>
      </c>
      <c r="AB6" s="28">
        <v>24.017454617836684</v>
      </c>
      <c r="AC6" s="28">
        <v>2.1693715580115587</v>
      </c>
      <c r="AD6" s="28">
        <v>14.676683244854701</v>
      </c>
      <c r="AE6" s="28">
        <v>13.28627201598519</v>
      </c>
      <c r="AF6" s="28">
        <v>16.076158551627998</v>
      </c>
      <c r="AG6" s="28">
        <v>15.610437547759</v>
      </c>
      <c r="AH6" s="28">
        <v>16.212774022040001</v>
      </c>
      <c r="AI6" s="28">
        <v>10.987159749167001</v>
      </c>
      <c r="AJ6" s="28">
        <v>15.939629402604</v>
      </c>
      <c r="AK6" s="28">
        <v>13.993197230794999</v>
      </c>
      <c r="AL6" s="28">
        <v>9.2535328374549994</v>
      </c>
      <c r="AM6" s="28">
        <v>19.971812021011001</v>
      </c>
      <c r="AN6" s="28">
        <v>2.0833333333333299</v>
      </c>
      <c r="AO6" s="28">
        <v>11.229838546980545</v>
      </c>
      <c r="AP6" s="28">
        <v>1.3750445792005337</v>
      </c>
      <c r="AQ6" s="28">
        <v>21.566901627849177</v>
      </c>
      <c r="AR6" s="28">
        <v>4.1632826162410099</v>
      </c>
      <c r="AS6" s="28">
        <v>22.832673537179001</v>
      </c>
      <c r="AT6" s="28">
        <v>-1.3751147629269</v>
      </c>
      <c r="AU6" s="28">
        <v>20.308319770592998</v>
      </c>
      <c r="AV6" s="28">
        <v>16.953786365172999</v>
      </c>
      <c r="AW6" s="28">
        <v>10.390310536605</v>
      </c>
      <c r="AX6" s="28">
        <v>27.933347362244</v>
      </c>
      <c r="AY6" s="28">
        <v>2.2298456260720299</v>
      </c>
      <c r="AZ6" s="28">
        <v>8.0605125175708849</v>
      </c>
      <c r="BA6" s="28">
        <v>-1.6322198271091111</v>
      </c>
      <c r="BB6" s="28">
        <v>18.226855345887515</v>
      </c>
      <c r="BC6" s="28">
        <v>-0.73686877971330345</v>
      </c>
      <c r="BD6" s="28">
        <v>20.055568333823</v>
      </c>
      <c r="BE6" s="28">
        <v>-2.5235477845676999</v>
      </c>
      <c r="BF6" s="28">
        <v>16.413339388491</v>
      </c>
      <c r="BG6" s="28">
        <v>12.260620624348</v>
      </c>
      <c r="BH6" s="28">
        <v>7.36318155967101</v>
      </c>
      <c r="BI6" s="28">
        <v>29.011571120485002</v>
      </c>
      <c r="BJ6" s="28">
        <v>-0.25542784163474203</v>
      </c>
      <c r="BK6" s="28">
        <v>11.17475357865905</v>
      </c>
      <c r="BL6" s="28">
        <v>1.4189975062170959</v>
      </c>
      <c r="BM6" s="28">
        <v>21.403031000742061</v>
      </c>
      <c r="BN6" s="28">
        <v>3.6056580700111551</v>
      </c>
      <c r="BO6" s="28">
        <v>22.019010999602862</v>
      </c>
      <c r="BP6" s="28">
        <v>-0.74417901265117714</v>
      </c>
      <c r="BQ6" s="28">
        <v>20.788760005796231</v>
      </c>
      <c r="BR6" s="28">
        <v>24.14898649560044</v>
      </c>
      <c r="BS6" s="28">
        <v>17.386611609337869</v>
      </c>
      <c r="BT6" s="28">
        <v>28.628228448796758</v>
      </c>
      <c r="BU6" s="28">
        <v>1.6004671203730692</v>
      </c>
      <c r="BV6" s="28">
        <v>5.9781229079906382</v>
      </c>
      <c r="BW6" s="28">
        <v>0.71408381573940005</v>
      </c>
      <c r="BX6" s="28">
        <v>11.380219614525629</v>
      </c>
      <c r="BY6" s="28">
        <v>1.9191158594969999</v>
      </c>
      <c r="BZ6" s="28">
        <v>11.121569628011001</v>
      </c>
      <c r="CA6" s="28">
        <v>-0.48375672353729698</v>
      </c>
      <c r="CB6" s="28">
        <v>11.639186479205</v>
      </c>
      <c r="CC6" s="28">
        <v>12.561844420746</v>
      </c>
      <c r="CD6" s="28">
        <v>10.029125046044999</v>
      </c>
      <c r="CE6" s="28">
        <v>27.640956413148999</v>
      </c>
      <c r="CF6" s="28">
        <v>1.6245487364620901</v>
      </c>
      <c r="CG6" s="28">
        <v>9.3981615976127273</v>
      </c>
      <c r="CH6" s="28">
        <v>3.3092607890104944</v>
      </c>
      <c r="CI6" s="28">
        <v>15.669418649669495</v>
      </c>
      <c r="CJ6" s="28">
        <v>3.787096619528</v>
      </c>
      <c r="CK6" s="28">
        <v>16.539532620407002</v>
      </c>
      <c r="CL6" s="28">
        <v>2.83254537820901</v>
      </c>
      <c r="CM6" s="28">
        <v>14.802801030443</v>
      </c>
      <c r="CN6" s="28">
        <v>10.050620441981</v>
      </c>
      <c r="CO6" s="28">
        <v>8.5867385558470097</v>
      </c>
      <c r="CP6" s="28">
        <v>21.992674629364998</v>
      </c>
      <c r="CQ6" s="28">
        <v>0.52659294365454901</v>
      </c>
      <c r="CR6" s="32">
        <v>59.552236934523286</v>
      </c>
      <c r="CS6" s="26">
        <v>52.5</v>
      </c>
      <c r="CT6" s="26">
        <v>51.7</v>
      </c>
      <c r="CU6" s="26">
        <v>47.1</v>
      </c>
      <c r="CV6" s="26">
        <v>55.9</v>
      </c>
      <c r="CW6" s="26">
        <v>54.4</v>
      </c>
      <c r="CX6" s="26">
        <v>52.1</v>
      </c>
      <c r="CY6" s="26">
        <v>46.9</v>
      </c>
    </row>
    <row r="7" spans="1:103" x14ac:dyDescent="0.25">
      <c r="A7" s="14" t="str">
        <f t="shared" si="0"/>
        <v>20112</v>
      </c>
      <c r="B7" s="14">
        <f t="shared" si="1"/>
        <v>2</v>
      </c>
      <c r="C7" s="14">
        <f t="shared" si="2"/>
        <v>2011</v>
      </c>
      <c r="D7" s="27">
        <v>40695</v>
      </c>
      <c r="E7" s="28">
        <v>50.6</v>
      </c>
      <c r="F7" s="28">
        <v>55.1</v>
      </c>
      <c r="G7" s="28">
        <v>53.8</v>
      </c>
      <c r="H7" s="28">
        <v>9.5044580421778733</v>
      </c>
      <c r="I7" s="28">
        <v>2.4160602960626534</v>
      </c>
      <c r="J7" s="28">
        <v>16.841084029340948</v>
      </c>
      <c r="K7" s="28">
        <v>3.8208983195863446</v>
      </c>
      <c r="L7" s="28">
        <v>17.545879785956121</v>
      </c>
      <c r="M7" s="28">
        <v>1.0209051357223276</v>
      </c>
      <c r="N7" s="28">
        <v>16.138571639613886</v>
      </c>
      <c r="O7" s="28">
        <v>14.053068556620875</v>
      </c>
      <c r="P7" s="28">
        <v>9.6369505961979236</v>
      </c>
      <c r="Q7" s="28">
        <v>24.426375350028252</v>
      </c>
      <c r="R7" s="28">
        <v>1.8486777477038012</v>
      </c>
      <c r="S7" s="28">
        <v>10.414569515855703</v>
      </c>
      <c r="T7" s="28">
        <v>3.6779927801668748</v>
      </c>
      <c r="U7" s="28">
        <v>17.373956116745859</v>
      </c>
      <c r="V7" s="28">
        <v>5.3267030754687239</v>
      </c>
      <c r="W7" s="28">
        <v>18.185885984178046</v>
      </c>
      <c r="X7" s="28">
        <v>2.0425211216186816</v>
      </c>
      <c r="Y7" s="28">
        <v>16.565047664317905</v>
      </c>
      <c r="Z7" s="28">
        <v>15.059535716859463</v>
      </c>
      <c r="AA7" s="28">
        <v>8.5242357686463066</v>
      </c>
      <c r="AB7" s="28">
        <v>23.252395291167929</v>
      </c>
      <c r="AC7" s="28">
        <v>2.3454147057934578</v>
      </c>
      <c r="AD7" s="28">
        <v>10.952016280033547</v>
      </c>
      <c r="AE7" s="28">
        <v>6.8534558561026984</v>
      </c>
      <c r="AF7" s="28">
        <v>15.131784907516476</v>
      </c>
      <c r="AG7" s="28">
        <v>7.6089812063169999</v>
      </c>
      <c r="AH7" s="28">
        <v>14.822089066183</v>
      </c>
      <c r="AI7" s="28">
        <v>6.1006799946220003</v>
      </c>
      <c r="AJ7" s="28">
        <v>15.441927218366001</v>
      </c>
      <c r="AK7" s="28">
        <v>13.933403364331999</v>
      </c>
      <c r="AL7" s="28">
        <v>5.41341186321399</v>
      </c>
      <c r="AM7" s="28">
        <v>17.719301144951</v>
      </c>
      <c r="AN7" s="28">
        <v>2.05128205128206</v>
      </c>
      <c r="AO7" s="28">
        <v>10.815872921568968</v>
      </c>
      <c r="AP7" s="28">
        <v>1.378486441711317</v>
      </c>
      <c r="AQ7" s="28">
        <v>20.695532382736246</v>
      </c>
      <c r="AR7" s="28">
        <v>4.3094958887569996</v>
      </c>
      <c r="AS7" s="28">
        <v>22.178901093632</v>
      </c>
      <c r="AT7" s="28">
        <v>-1.5104749529846899</v>
      </c>
      <c r="AU7" s="28">
        <v>19.222067324805</v>
      </c>
      <c r="AV7" s="28">
        <v>16.229286583886999</v>
      </c>
      <c r="AW7" s="28">
        <v>10.447291991430999</v>
      </c>
      <c r="AX7" s="28">
        <v>27.034491021421999</v>
      </c>
      <c r="AY7" s="28">
        <v>2.3284016492844999</v>
      </c>
      <c r="AZ7" s="28">
        <v>9.7729952727201521</v>
      </c>
      <c r="BA7" s="28">
        <v>0.59969153589196367</v>
      </c>
      <c r="BB7" s="28">
        <v>19.365788694720919</v>
      </c>
      <c r="BC7" s="28">
        <v>1.926410518934998</v>
      </c>
      <c r="BD7" s="28">
        <v>21.312697685528999</v>
      </c>
      <c r="BE7" s="28">
        <v>-0.71831049301199801</v>
      </c>
      <c r="BF7" s="28">
        <v>17.436006848708999</v>
      </c>
      <c r="BG7" s="28">
        <v>12.046104941696001</v>
      </c>
      <c r="BH7" s="28">
        <v>6.4175564791990096</v>
      </c>
      <c r="BI7" s="28">
        <v>31.600797456228001</v>
      </c>
      <c r="BJ7" s="28">
        <v>0.57397959183673197</v>
      </c>
      <c r="BK7" s="28">
        <v>10.812382882207828</v>
      </c>
      <c r="BL7" s="28">
        <v>2.0030944568026996</v>
      </c>
      <c r="BM7" s="28">
        <v>20.005841474761411</v>
      </c>
      <c r="BN7" s="28">
        <v>4.7944538055637764</v>
      </c>
      <c r="BO7" s="28">
        <v>20.575592029441733</v>
      </c>
      <c r="BP7" s="28">
        <v>-0.75021851487575097</v>
      </c>
      <c r="BQ7" s="28">
        <v>19.437562595580516</v>
      </c>
      <c r="BR7" s="28">
        <v>21.272054794056579</v>
      </c>
      <c r="BS7" s="28">
        <v>16.448548925027666</v>
      </c>
      <c r="BT7" s="28">
        <v>26.461186710956191</v>
      </c>
      <c r="BU7" s="28">
        <v>2.1029166790048199</v>
      </c>
      <c r="BV7" s="28">
        <v>3.771369661663357</v>
      </c>
      <c r="BW7" s="28">
        <v>-0.56706646010573536</v>
      </c>
      <c r="BX7" s="28">
        <v>8.2041835155781939</v>
      </c>
      <c r="BY7" s="28">
        <v>0.54298818136000204</v>
      </c>
      <c r="BZ7" s="28">
        <v>7.5530382037960102</v>
      </c>
      <c r="CA7" s="28">
        <v>-1.67097667678649</v>
      </c>
      <c r="CB7" s="28">
        <v>8.8573716315550008</v>
      </c>
      <c r="CC7" s="28">
        <v>11.819627296378</v>
      </c>
      <c r="CD7" s="28">
        <v>9.16889041578</v>
      </c>
      <c r="CE7" s="28">
        <v>26.051279694619002</v>
      </c>
      <c r="CF7" s="28">
        <v>1.3574660633484099</v>
      </c>
      <c r="CG7" s="28">
        <v>9.313910999734361</v>
      </c>
      <c r="CH7" s="28">
        <v>2.8774263983798392</v>
      </c>
      <c r="CI7" s="28">
        <v>15.954599364705871</v>
      </c>
      <c r="CJ7" s="28">
        <v>3.6480582584240002</v>
      </c>
      <c r="CK7" s="28">
        <v>16.850986515841999</v>
      </c>
      <c r="CL7" s="28">
        <v>2.1097107137650002</v>
      </c>
      <c r="CM7" s="28">
        <v>15.061917568743</v>
      </c>
      <c r="CN7" s="28">
        <v>9.9510999730610106</v>
      </c>
      <c r="CO7" s="28">
        <v>9.1920805945630004</v>
      </c>
      <c r="CP7" s="28">
        <v>20.791095113294499</v>
      </c>
      <c r="CQ7" s="28">
        <v>1.63934426229508</v>
      </c>
      <c r="CR7" s="32">
        <v>60.328837930090643</v>
      </c>
      <c r="CS7" s="26">
        <v>53.5</v>
      </c>
      <c r="CT7" s="26">
        <v>56.5</v>
      </c>
      <c r="CU7" s="26">
        <v>51.5</v>
      </c>
      <c r="CV7" s="26">
        <v>54</v>
      </c>
      <c r="CW7" s="26">
        <v>53.9</v>
      </c>
      <c r="CX7" s="26">
        <v>53.2</v>
      </c>
      <c r="CY7" s="26">
        <v>54.4</v>
      </c>
    </row>
    <row r="8" spans="1:103" x14ac:dyDescent="0.25">
      <c r="A8" s="14" t="str">
        <f t="shared" si="0"/>
        <v>20113</v>
      </c>
      <c r="B8" s="14">
        <f t="shared" si="1"/>
        <v>3</v>
      </c>
      <c r="C8" s="14">
        <f t="shared" si="2"/>
        <v>2011</v>
      </c>
      <c r="D8" s="27">
        <v>40725</v>
      </c>
      <c r="E8" s="28">
        <v>49.8</v>
      </c>
      <c r="F8" s="28">
        <v>56.9</v>
      </c>
      <c r="G8" s="28">
        <v>54.6</v>
      </c>
      <c r="H8" s="28">
        <v>7.986766783926214</v>
      </c>
      <c r="I8" s="28">
        <v>-0.79449186462420585</v>
      </c>
      <c r="J8" s="28">
        <v>17.155115649883356</v>
      </c>
      <c r="K8" s="28">
        <v>-1.3627184235745571</v>
      </c>
      <c r="L8" s="28">
        <v>18.048292032617383</v>
      </c>
      <c r="M8" s="28">
        <v>-0.22463982318769138</v>
      </c>
      <c r="N8" s="28">
        <v>16.265597924794548</v>
      </c>
      <c r="O8" s="28">
        <v>13.660823212773582</v>
      </c>
      <c r="P8" s="28">
        <v>8.5478706098802455</v>
      </c>
      <c r="Q8" s="28">
        <v>21.629952503683807</v>
      </c>
      <c r="R8" s="28">
        <v>1.9921795344620992</v>
      </c>
      <c r="S8" s="28">
        <v>8.8062128578117722</v>
      </c>
      <c r="T8" s="28">
        <v>0.1892743163208479</v>
      </c>
      <c r="U8" s="28">
        <v>17.794058532471581</v>
      </c>
      <c r="V8" s="28">
        <v>-1.9163207869105767</v>
      </c>
      <c r="W8" s="28">
        <v>18.828194495889171</v>
      </c>
      <c r="X8" s="28">
        <v>2.3172515297612879</v>
      </c>
      <c r="Y8" s="28">
        <v>16.764809677834915</v>
      </c>
      <c r="Z8" s="28">
        <v>12.958409078670321</v>
      </c>
      <c r="AA8" s="28">
        <v>7.8711457853879443</v>
      </c>
      <c r="AB8" s="28">
        <v>21.254863666954719</v>
      </c>
      <c r="AC8" s="28">
        <v>2.0263058836210335</v>
      </c>
      <c r="AD8" s="28">
        <v>9.6833299824172343</v>
      </c>
      <c r="AE8" s="28">
        <v>4.2421393333499964</v>
      </c>
      <c r="AF8" s="28">
        <v>15.269478747258916</v>
      </c>
      <c r="AG8" s="28">
        <v>0.999842748584996</v>
      </c>
      <c r="AH8" s="28">
        <v>16.287386772813999</v>
      </c>
      <c r="AI8" s="28">
        <v>7.5367368900949998</v>
      </c>
      <c r="AJ8" s="28">
        <v>14.256361277288001</v>
      </c>
      <c r="AK8" s="28">
        <v>8.1443130981189995</v>
      </c>
      <c r="AL8" s="28">
        <v>6.8909872541010104</v>
      </c>
      <c r="AM8" s="28">
        <v>17.385095701849998</v>
      </c>
      <c r="AN8" s="28">
        <v>2.03045685279187</v>
      </c>
      <c r="AO8" s="28">
        <v>9.1174073328728866</v>
      </c>
      <c r="AP8" s="28">
        <v>-2.3771680756264857</v>
      </c>
      <c r="AQ8" s="28">
        <v>21.280555610888882</v>
      </c>
      <c r="AR8" s="28">
        <v>-3.6709077549287099</v>
      </c>
      <c r="AS8" s="28">
        <v>22.474160893415998</v>
      </c>
      <c r="AT8" s="28">
        <v>-1.0749031067777</v>
      </c>
      <c r="AU8" s="28">
        <v>20.093354189218001</v>
      </c>
      <c r="AV8" s="28">
        <v>15.954442990198</v>
      </c>
      <c r="AW8" s="28">
        <v>8.4958086989449999</v>
      </c>
      <c r="AX8" s="28">
        <v>24.360557411974</v>
      </c>
      <c r="AY8" s="28">
        <v>1.8240078876016801</v>
      </c>
      <c r="AZ8" s="28">
        <v>9.0793236298036959</v>
      </c>
      <c r="BA8" s="28">
        <v>-1.187431052447721</v>
      </c>
      <c r="BB8" s="28">
        <v>19.876257325703591</v>
      </c>
      <c r="BC8" s="28">
        <v>-0.14570863405035051</v>
      </c>
      <c r="BD8" s="28">
        <v>21.449030752923001</v>
      </c>
      <c r="BE8" s="28">
        <v>-2.2237235869553</v>
      </c>
      <c r="BF8" s="28">
        <v>18.314654036574002</v>
      </c>
      <c r="BG8" s="28">
        <v>12.112806535317</v>
      </c>
      <c r="BH8" s="28">
        <v>6.2270173353229996</v>
      </c>
      <c r="BI8" s="28">
        <v>29.658861944457001</v>
      </c>
      <c r="BJ8" s="28">
        <v>0.64350064350064395</v>
      </c>
      <c r="BK8" s="28">
        <v>9.1866988744930325</v>
      </c>
      <c r="BL8" s="28">
        <v>-1.1113036938114647</v>
      </c>
      <c r="BM8" s="28">
        <v>20.017908502154739</v>
      </c>
      <c r="BN8" s="28">
        <v>-0.63844105425784692</v>
      </c>
      <c r="BO8" s="28">
        <v>20.376185525956004</v>
      </c>
      <c r="BP8" s="28">
        <v>-1.5830447576858167</v>
      </c>
      <c r="BQ8" s="28">
        <v>19.660213947940544</v>
      </c>
      <c r="BR8" s="28">
        <v>22.787401944718347</v>
      </c>
      <c r="BS8" s="28">
        <v>15.091248342827541</v>
      </c>
      <c r="BT8" s="28">
        <v>23.884148326950722</v>
      </c>
      <c r="BU8" s="28">
        <v>2.2052052761148362</v>
      </c>
      <c r="BV8" s="28">
        <v>4.0556856215075641</v>
      </c>
      <c r="BW8" s="28">
        <v>-3.6587582200148177</v>
      </c>
      <c r="BX8" s="28">
        <v>12.073237680358488</v>
      </c>
      <c r="BY8" s="28">
        <v>-5.5461343902892999</v>
      </c>
      <c r="BZ8" s="28">
        <v>11.984324062427</v>
      </c>
      <c r="CA8" s="28">
        <v>-1.7530631091682001</v>
      </c>
      <c r="CB8" s="28">
        <v>12.162188591762</v>
      </c>
      <c r="CC8" s="28">
        <v>11.493740318085999</v>
      </c>
      <c r="CD8" s="28">
        <v>8.4080287568359999</v>
      </c>
      <c r="CE8" s="28">
        <v>23.057862291237999</v>
      </c>
      <c r="CF8" s="28">
        <v>1.63636363636364</v>
      </c>
      <c r="CG8" s="28">
        <v>6.7095497038282872</v>
      </c>
      <c r="CH8" s="28">
        <v>-1.150895284802516</v>
      </c>
      <c r="CI8" s="28">
        <v>14.880715706304159</v>
      </c>
      <c r="CJ8" s="28">
        <v>-1.0154766628512</v>
      </c>
      <c r="CK8" s="28">
        <v>16.057762691171</v>
      </c>
      <c r="CL8" s="28">
        <v>-1.28622174781169</v>
      </c>
      <c r="CM8" s="28">
        <v>13.710081078889001</v>
      </c>
      <c r="CN8" s="28">
        <v>9.9808663440909999</v>
      </c>
      <c r="CO8" s="28">
        <v>7.2658769152390104</v>
      </c>
      <c r="CP8" s="28">
        <v>17.2651341476355</v>
      </c>
      <c r="CQ8" s="28">
        <v>2.11304807184364</v>
      </c>
      <c r="CR8" s="32">
        <v>61.089117487938083</v>
      </c>
      <c r="CS8" s="26">
        <v>51</v>
      </c>
      <c r="CT8" s="26">
        <v>49.1</v>
      </c>
      <c r="CU8" s="26">
        <v>52.2</v>
      </c>
      <c r="CV8" s="26">
        <v>51.1</v>
      </c>
      <c r="CW8" s="26">
        <v>58.5</v>
      </c>
      <c r="CX8" s="26">
        <v>46.7</v>
      </c>
      <c r="CY8" s="26">
        <v>57.1</v>
      </c>
    </row>
    <row r="9" spans="1:103" x14ac:dyDescent="0.25">
      <c r="A9" s="14" t="str">
        <f t="shared" si="0"/>
        <v>20113</v>
      </c>
      <c r="B9" s="14">
        <f t="shared" si="1"/>
        <v>3</v>
      </c>
      <c r="C9" s="14">
        <f t="shared" si="2"/>
        <v>2011</v>
      </c>
      <c r="D9" s="27">
        <v>40756</v>
      </c>
      <c r="E9" s="28">
        <v>49.9</v>
      </c>
      <c r="F9" s="28">
        <v>53.2</v>
      </c>
      <c r="G9" s="28">
        <v>52.6</v>
      </c>
      <c r="H9" s="28">
        <v>10.459288485628946</v>
      </c>
      <c r="I9" s="28">
        <v>3.9762248772346425</v>
      </c>
      <c r="J9" s="28">
        <v>17.148406077892105</v>
      </c>
      <c r="K9" s="28">
        <v>6.2135442890060126</v>
      </c>
      <c r="L9" s="28">
        <v>17.86734185322636</v>
      </c>
      <c r="M9" s="28">
        <v>1.7631793227772974</v>
      </c>
      <c r="N9" s="28">
        <v>16.431842703325444</v>
      </c>
      <c r="O9" s="28">
        <v>13.159299334837684</v>
      </c>
      <c r="P9" s="28">
        <v>7.9650125988518852</v>
      </c>
      <c r="Q9" s="28">
        <v>21.729464077164234</v>
      </c>
      <c r="R9" s="28">
        <v>1.0746148015386321</v>
      </c>
      <c r="S9" s="28">
        <v>12.338134908549989</v>
      </c>
      <c r="T9" s="28">
        <v>6.8065061462097276</v>
      </c>
      <c r="U9" s="28">
        <v>18.017722830079919</v>
      </c>
      <c r="V9" s="28">
        <v>10.710535518936197</v>
      </c>
      <c r="W9" s="28">
        <v>19.36675808574001</v>
      </c>
      <c r="X9" s="28">
        <v>2.9748103438269409</v>
      </c>
      <c r="Y9" s="28">
        <v>16.676983708879277</v>
      </c>
      <c r="Z9" s="28">
        <v>14.000703526564751</v>
      </c>
      <c r="AA9" s="28">
        <v>6.5754007418637528</v>
      </c>
      <c r="AB9" s="28">
        <v>20.920365187977296</v>
      </c>
      <c r="AC9" s="28">
        <v>0.67970630689094425</v>
      </c>
      <c r="AD9" s="28">
        <v>15.533057937483136</v>
      </c>
      <c r="AE9" s="28">
        <v>13.202851675175111</v>
      </c>
      <c r="AF9" s="28">
        <v>17.888732251377888</v>
      </c>
      <c r="AG9" s="28">
        <v>17.299022498915001</v>
      </c>
      <c r="AH9" s="28">
        <v>19.687216919242001</v>
      </c>
      <c r="AI9" s="28">
        <v>9.1838952596009999</v>
      </c>
      <c r="AJ9" s="28">
        <v>16.104971003227998</v>
      </c>
      <c r="AK9" s="28">
        <v>12.894033015646</v>
      </c>
      <c r="AL9" s="28">
        <v>4.9905292982000002</v>
      </c>
      <c r="AM9" s="28">
        <v>17.695716490767001</v>
      </c>
      <c r="AN9" s="28">
        <v>-0.512820512820511</v>
      </c>
      <c r="AO9" s="28">
        <v>12.188984491282213</v>
      </c>
      <c r="AP9" s="28">
        <v>4.6137298771374446</v>
      </c>
      <c r="AQ9" s="28">
        <v>20.044691851699582</v>
      </c>
      <c r="AR9" s="28">
        <v>9.7237009243319896</v>
      </c>
      <c r="AS9" s="28">
        <v>21.593371840947999</v>
      </c>
      <c r="AT9" s="28">
        <v>-0.37173543232650302</v>
      </c>
      <c r="AU9" s="28">
        <v>18.506835334693001</v>
      </c>
      <c r="AV9" s="28">
        <v>15.155674839715999</v>
      </c>
      <c r="AW9" s="28">
        <v>7.2940448069189996</v>
      </c>
      <c r="AX9" s="28">
        <v>23.593927868535001</v>
      </c>
      <c r="AY9" s="28">
        <v>1.1890017339608601</v>
      </c>
      <c r="AZ9" s="28">
        <v>10.164567631031559</v>
      </c>
      <c r="BA9" s="28">
        <v>0.21901741323745227</v>
      </c>
      <c r="BB9" s="28">
        <v>20.60414668990478</v>
      </c>
      <c r="BC9" s="28">
        <v>0.68409950678515052</v>
      </c>
      <c r="BD9" s="28">
        <v>21.654566091562</v>
      </c>
      <c r="BE9" s="28">
        <v>-0.24498686022249699</v>
      </c>
      <c r="BF9" s="28">
        <v>19.558705218271001</v>
      </c>
      <c r="BG9" s="28">
        <v>11.662434720855</v>
      </c>
      <c r="BH9" s="28">
        <v>6.1591219373799904</v>
      </c>
      <c r="BI9" s="28">
        <v>27.615299938399001</v>
      </c>
      <c r="BJ9" s="28">
        <v>0.12804097311139601</v>
      </c>
      <c r="BK9" s="28">
        <v>12.245281480843488</v>
      </c>
      <c r="BL9" s="28">
        <v>5.0778770960187103</v>
      </c>
      <c r="BM9" s="28">
        <v>19.663184292622191</v>
      </c>
      <c r="BN9" s="28">
        <v>8.2718139658044514</v>
      </c>
      <c r="BO9" s="28">
        <v>20.068000694162258</v>
      </c>
      <c r="BP9" s="28">
        <v>1.9329206068900067</v>
      </c>
      <c r="BQ9" s="28">
        <v>19.259112553270342</v>
      </c>
      <c r="BR9" s="28">
        <v>19.436167785156165</v>
      </c>
      <c r="BS9" s="28">
        <v>14.104836742835335</v>
      </c>
      <c r="BT9" s="28">
        <v>23.794600582227691</v>
      </c>
      <c r="BU9" s="28">
        <v>2.5158649771735782</v>
      </c>
      <c r="BV9" s="28">
        <v>5.0264143779311041</v>
      </c>
      <c r="BW9" s="28">
        <v>-0.96245228079379785</v>
      </c>
      <c r="BX9" s="28">
        <v>11.195480824419604</v>
      </c>
      <c r="BY9" s="28">
        <v>-0.74143931384030304</v>
      </c>
      <c r="BZ9" s="28">
        <v>10.586469898441001</v>
      </c>
      <c r="CA9" s="28">
        <v>-1.1832201052982001</v>
      </c>
      <c r="CB9" s="28">
        <v>11.806252995116999</v>
      </c>
      <c r="CC9" s="28">
        <v>11.594370394495</v>
      </c>
      <c r="CD9" s="28">
        <v>7.8329517852560002</v>
      </c>
      <c r="CE9" s="28">
        <v>24.446295447465001</v>
      </c>
      <c r="CF9" s="28">
        <v>1.00732600732601</v>
      </c>
      <c r="CG9" s="28">
        <v>8.7655401519853626</v>
      </c>
      <c r="CH9" s="28">
        <v>2.5856820656787249</v>
      </c>
      <c r="CI9" s="28">
        <v>15.133914255699921</v>
      </c>
      <c r="CJ9" s="28">
        <v>3.7255888541700002</v>
      </c>
      <c r="CK9" s="28">
        <v>15.888492840189</v>
      </c>
      <c r="CL9" s="28">
        <v>1.4521534032429999</v>
      </c>
      <c r="CM9" s="28">
        <v>14.38197309219</v>
      </c>
      <c r="CN9" s="28">
        <v>9.5052252084809901</v>
      </c>
      <c r="CO9" s="28">
        <v>7.04822803424101</v>
      </c>
      <c r="CP9" s="28">
        <v>17.733710486608501</v>
      </c>
      <c r="CQ9" s="28">
        <v>0.52966101694914902</v>
      </c>
      <c r="CR9" s="32">
        <v>60.981354194124727</v>
      </c>
      <c r="CS9" s="26">
        <v>54.6</v>
      </c>
      <c r="CT9" s="26">
        <v>55</v>
      </c>
      <c r="CU9" s="26">
        <v>51.9</v>
      </c>
      <c r="CV9" s="26">
        <v>56.8</v>
      </c>
      <c r="CW9" s="26">
        <v>53</v>
      </c>
      <c r="CX9" s="26">
        <v>53.8</v>
      </c>
      <c r="CY9" s="26">
        <v>56.8</v>
      </c>
    </row>
    <row r="10" spans="1:103" x14ac:dyDescent="0.25">
      <c r="A10" s="14" t="str">
        <f t="shared" si="0"/>
        <v>20113</v>
      </c>
      <c r="B10" s="14">
        <f t="shared" si="1"/>
        <v>3</v>
      </c>
      <c r="C10" s="14">
        <f t="shared" si="2"/>
        <v>2011</v>
      </c>
      <c r="D10" s="27">
        <v>40787</v>
      </c>
      <c r="E10" s="28">
        <v>50</v>
      </c>
      <c r="F10" s="28">
        <v>53.3</v>
      </c>
      <c r="G10" s="28">
        <v>52.3</v>
      </c>
      <c r="H10" s="28">
        <v>8.8097473914408511</v>
      </c>
      <c r="I10" s="28">
        <v>1.5229821683528826</v>
      </c>
      <c r="J10" s="28">
        <v>16.359990987293514</v>
      </c>
      <c r="K10" s="28">
        <v>2.0590412572736652</v>
      </c>
      <c r="L10" s="28">
        <v>17.141043693643276</v>
      </c>
      <c r="M10" s="28">
        <v>0.98834523478349467</v>
      </c>
      <c r="N10" s="28">
        <v>15.581747714479308</v>
      </c>
      <c r="O10" s="28">
        <v>13.850201133494268</v>
      </c>
      <c r="P10" s="28">
        <v>7.6889052215205025</v>
      </c>
      <c r="Q10" s="28">
        <v>22.844535915134657</v>
      </c>
      <c r="R10" s="28">
        <v>-1.2470370032439217</v>
      </c>
      <c r="S10" s="28">
        <v>9.9254885228405954</v>
      </c>
      <c r="T10" s="28">
        <v>3.0315357951981525</v>
      </c>
      <c r="U10" s="28">
        <v>17.053525990200058</v>
      </c>
      <c r="V10" s="28">
        <v>3.0479528452384517</v>
      </c>
      <c r="W10" s="28">
        <v>18.441449806302739</v>
      </c>
      <c r="X10" s="28">
        <v>3.015120072526722</v>
      </c>
      <c r="Y10" s="28">
        <v>15.67442070428484</v>
      </c>
      <c r="Z10" s="28">
        <v>13.263766132348291</v>
      </c>
      <c r="AA10" s="28">
        <v>6.8868124368415096</v>
      </c>
      <c r="AB10" s="28">
        <v>24.022596120312937</v>
      </c>
      <c r="AC10" s="28">
        <v>-1.6470335107472811</v>
      </c>
      <c r="AD10" s="28">
        <v>10.784580417844694</v>
      </c>
      <c r="AE10" s="28">
        <v>4.7792131487620395</v>
      </c>
      <c r="AF10" s="28">
        <v>16.966061441258347</v>
      </c>
      <c r="AG10" s="28">
        <v>1.5858880267270099</v>
      </c>
      <c r="AH10" s="28">
        <v>18.635881314479999</v>
      </c>
      <c r="AI10" s="28">
        <v>8.0231237826839994</v>
      </c>
      <c r="AJ10" s="28">
        <v>15.308994728187001</v>
      </c>
      <c r="AK10" s="28">
        <v>10.380508393557999</v>
      </c>
      <c r="AL10" s="28">
        <v>7.0496333567220004</v>
      </c>
      <c r="AM10" s="28">
        <v>25.074009929319999</v>
      </c>
      <c r="AN10" s="28">
        <v>-2.6178010471204201</v>
      </c>
      <c r="AO10" s="28">
        <v>10.252084556703323</v>
      </c>
      <c r="AP10" s="28">
        <v>1.575859878509533</v>
      </c>
      <c r="AQ10" s="28">
        <v>19.301751147593762</v>
      </c>
      <c r="AR10" s="28">
        <v>3.6764267346340098</v>
      </c>
      <c r="AS10" s="28">
        <v>20.99609658924</v>
      </c>
      <c r="AT10" s="28">
        <v>-0.50304329670799997</v>
      </c>
      <c r="AU10" s="28">
        <v>17.620396009939</v>
      </c>
      <c r="AV10" s="28">
        <v>15.414819899476001</v>
      </c>
      <c r="AW10" s="28">
        <v>6.5655842832999998</v>
      </c>
      <c r="AX10" s="28">
        <v>24.546013587408002</v>
      </c>
      <c r="AY10" s="28">
        <v>-1.61210317460318</v>
      </c>
      <c r="AZ10" s="28">
        <v>9.7266981338459004</v>
      </c>
      <c r="BA10" s="28">
        <v>0.30302422875172397</v>
      </c>
      <c r="BB10" s="28">
        <v>19.593728449615782</v>
      </c>
      <c r="BC10" s="28">
        <v>1.8949042611964966</v>
      </c>
      <c r="BD10" s="28">
        <v>19.881517105539</v>
      </c>
      <c r="BE10" s="28">
        <v>-1.2763043128717999</v>
      </c>
      <c r="BF10" s="28">
        <v>19.306316461598001</v>
      </c>
      <c r="BG10" s="28">
        <v>11.682898577905</v>
      </c>
      <c r="BH10" s="28">
        <v>5.7620503640410003</v>
      </c>
      <c r="BI10" s="28">
        <v>28.521066731904</v>
      </c>
      <c r="BJ10" s="28">
        <v>-2.04472843450479</v>
      </c>
      <c r="BK10" s="28">
        <v>9.5778491712694915</v>
      </c>
      <c r="BL10" s="28">
        <v>0.17152190351566787</v>
      </c>
      <c r="BM10" s="28">
        <v>19.42619232533275</v>
      </c>
      <c r="BN10" s="28">
        <v>0.58428206806990979</v>
      </c>
      <c r="BO10" s="28">
        <v>19.793463543796353</v>
      </c>
      <c r="BP10" s="28">
        <v>-0.24038888763957761</v>
      </c>
      <c r="BQ10" s="28">
        <v>19.059534810960905</v>
      </c>
      <c r="BR10" s="28">
        <v>21.873082610354828</v>
      </c>
      <c r="BS10" s="28">
        <v>14.449615718804232</v>
      </c>
      <c r="BT10" s="28">
        <v>24.556797511092476</v>
      </c>
      <c r="BU10" s="28">
        <v>-0.24712193836870533</v>
      </c>
      <c r="BV10" s="28">
        <v>3.8961629162633358</v>
      </c>
      <c r="BW10" s="28">
        <v>-1.9722252307668953</v>
      </c>
      <c r="BX10" s="28">
        <v>9.9384558576302879</v>
      </c>
      <c r="BY10" s="28">
        <v>-2.59948269812151</v>
      </c>
      <c r="BZ10" s="28">
        <v>9.5549537159430002</v>
      </c>
      <c r="CA10" s="28">
        <v>-1.3429745977624099</v>
      </c>
      <c r="CB10" s="28">
        <v>10.322659838572999</v>
      </c>
      <c r="CC10" s="28">
        <v>11.301538124026001</v>
      </c>
      <c r="CD10" s="28">
        <v>7.7720725545769902</v>
      </c>
      <c r="CE10" s="28">
        <v>23.032152826059001</v>
      </c>
      <c r="CF10" s="28">
        <v>0.63405797101449901</v>
      </c>
      <c r="CG10" s="28">
        <v>8.5649511275140355</v>
      </c>
      <c r="CH10" s="28">
        <v>2.3907983649617393</v>
      </c>
      <c r="CI10" s="28">
        <v>14.92745317591968</v>
      </c>
      <c r="CJ10" s="28">
        <v>3.7111781210110002</v>
      </c>
      <c r="CK10" s="28">
        <v>16.004086612018</v>
      </c>
      <c r="CL10" s="28">
        <v>1.0789768172359999</v>
      </c>
      <c r="CM10" s="28">
        <v>13.856186025126</v>
      </c>
      <c r="CN10" s="28">
        <v>10.846573725662999</v>
      </c>
      <c r="CO10" s="28">
        <v>6.342960502225</v>
      </c>
      <c r="CP10" s="28">
        <v>18.174452520416501</v>
      </c>
      <c r="CQ10" s="28">
        <v>-2.1344717182497299</v>
      </c>
      <c r="CR10" s="32">
        <v>61.141997958082271</v>
      </c>
      <c r="CS10" s="26">
        <v>49.5</v>
      </c>
      <c r="CT10" s="26">
        <v>53.3</v>
      </c>
      <c r="CU10" s="26">
        <v>48.4</v>
      </c>
      <c r="CV10" s="26">
        <v>53.4</v>
      </c>
      <c r="CW10" s="26">
        <v>53.6</v>
      </c>
      <c r="CX10" s="26">
        <v>46.5</v>
      </c>
      <c r="CY10" s="26">
        <v>46.5</v>
      </c>
    </row>
    <row r="11" spans="1:103" x14ac:dyDescent="0.25">
      <c r="A11" s="14" t="str">
        <f t="shared" si="0"/>
        <v>20114</v>
      </c>
      <c r="B11" s="14">
        <f t="shared" si="1"/>
        <v>4</v>
      </c>
      <c r="C11" s="14">
        <f t="shared" si="2"/>
        <v>2011</v>
      </c>
      <c r="D11" s="27">
        <v>40817</v>
      </c>
      <c r="E11" s="28">
        <v>50.4</v>
      </c>
      <c r="F11" s="28">
        <v>53.5</v>
      </c>
      <c r="G11" s="28">
        <v>52.5</v>
      </c>
      <c r="H11" s="28">
        <v>8.0511285027099007</v>
      </c>
      <c r="I11" s="28">
        <v>-7.5165544491852643E-2</v>
      </c>
      <c r="J11" s="28">
        <v>16.507729963302467</v>
      </c>
      <c r="K11" s="28">
        <v>6.883111746441628E-3</v>
      </c>
      <c r="L11" s="28">
        <v>17.16159720553804</v>
      </c>
      <c r="M11" s="28">
        <v>-0.15718054197862819</v>
      </c>
      <c r="N11" s="28">
        <v>15.855831496283013</v>
      </c>
      <c r="O11" s="28">
        <v>13.215473725780408</v>
      </c>
      <c r="P11" s="28">
        <v>7.7780925086352415</v>
      </c>
      <c r="Q11" s="28">
        <v>22.735218943756337</v>
      </c>
      <c r="R11" s="28">
        <v>-2.2324006723985734</v>
      </c>
      <c r="S11" s="28">
        <v>8.4588704640502783</v>
      </c>
      <c r="T11" s="28">
        <v>-5.3175830474685881E-2</v>
      </c>
      <c r="U11" s="28">
        <v>17.333287766072232</v>
      </c>
      <c r="V11" s="28">
        <v>-0.45373324260830317</v>
      </c>
      <c r="W11" s="28">
        <v>18.303441374079018</v>
      </c>
      <c r="X11" s="28">
        <v>0.34818563699414568</v>
      </c>
      <c r="Y11" s="28">
        <v>16.367445578981229</v>
      </c>
      <c r="Z11" s="28">
        <v>12.200076557753682</v>
      </c>
      <c r="AA11" s="28">
        <v>6.39376470594246</v>
      </c>
      <c r="AB11" s="28">
        <v>21.352696550454848</v>
      </c>
      <c r="AC11" s="28">
        <v>-2.6147875762593822</v>
      </c>
      <c r="AD11" s="28">
        <v>10.065548794074942</v>
      </c>
      <c r="AE11" s="28">
        <v>3.6658665217686917</v>
      </c>
      <c r="AF11" s="28">
        <v>16.666324818053624</v>
      </c>
      <c r="AG11" s="28">
        <v>4.8972577459629996</v>
      </c>
      <c r="AH11" s="28">
        <v>17.470561456557</v>
      </c>
      <c r="AI11" s="28">
        <v>2.441875710658</v>
      </c>
      <c r="AJ11" s="28">
        <v>15.865062359441</v>
      </c>
      <c r="AK11" s="28">
        <v>10.913012885529</v>
      </c>
      <c r="AL11" s="28">
        <v>6.0298299610660004</v>
      </c>
      <c r="AM11" s="28">
        <v>18.546986717143</v>
      </c>
      <c r="AN11" s="28">
        <v>-3.2258064516128999</v>
      </c>
      <c r="AO11" s="28">
        <v>8.1914853806515566</v>
      </c>
      <c r="AP11" s="28">
        <v>-2.8207160367679478</v>
      </c>
      <c r="AQ11" s="28">
        <v>19.818703637671859</v>
      </c>
      <c r="AR11" s="28">
        <v>-3.8662122106346</v>
      </c>
      <c r="AS11" s="28">
        <v>21.385663702559999</v>
      </c>
      <c r="AT11" s="28">
        <v>-1.7696468187976</v>
      </c>
      <c r="AU11" s="28">
        <v>18.262834461886001</v>
      </c>
      <c r="AV11" s="28">
        <v>14.920428781222</v>
      </c>
      <c r="AW11" s="28">
        <v>6.3003785486679904</v>
      </c>
      <c r="AX11" s="28">
        <v>22.771853806125002</v>
      </c>
      <c r="AY11" s="28">
        <v>-2.41319871952722</v>
      </c>
      <c r="AZ11" s="28">
        <v>7.9885613040155476</v>
      </c>
      <c r="BA11" s="28">
        <v>-2.0195682111693145</v>
      </c>
      <c r="BB11" s="28">
        <v>18.502612821126121</v>
      </c>
      <c r="BC11" s="28">
        <v>-2.1267777903253013</v>
      </c>
      <c r="BD11" s="28">
        <v>18.625041524478</v>
      </c>
      <c r="BE11" s="28">
        <v>-1.9123005448515999</v>
      </c>
      <c r="BF11" s="28">
        <v>18.380252677108999</v>
      </c>
      <c r="BG11" s="28">
        <v>11.622967735049</v>
      </c>
      <c r="BH11" s="28">
        <v>5.8023158234309999</v>
      </c>
      <c r="BI11" s="28">
        <v>29.182987133284001</v>
      </c>
      <c r="BJ11" s="28">
        <v>-2.6265214606021798</v>
      </c>
      <c r="BK11" s="28">
        <v>9.4877495898322195</v>
      </c>
      <c r="BL11" s="28">
        <v>-0.75399761119217601</v>
      </c>
      <c r="BM11" s="28">
        <v>20.255948435918981</v>
      </c>
      <c r="BN11" s="28">
        <v>0.44215727353100431</v>
      </c>
      <c r="BO11" s="28">
        <v>20.829507822715204</v>
      </c>
      <c r="BP11" s="28">
        <v>-1.9430143443024199</v>
      </c>
      <c r="BQ11" s="28">
        <v>19.683878752076978</v>
      </c>
      <c r="BR11" s="28">
        <v>21.547588612080382</v>
      </c>
      <c r="BS11" s="28">
        <v>14.885797393698647</v>
      </c>
      <c r="BT11" s="28">
        <v>25.799789881296167</v>
      </c>
      <c r="BU11" s="28">
        <v>-3.043331346182911</v>
      </c>
      <c r="BV11" s="28">
        <v>2.9824768608146712</v>
      </c>
      <c r="BW11" s="28">
        <v>-3.2051489775643347</v>
      </c>
      <c r="BX11" s="28">
        <v>9.3646540978550945</v>
      </c>
      <c r="BY11" s="28">
        <v>-5.5457532841555004</v>
      </c>
      <c r="BZ11" s="28">
        <v>8.6302365132009999</v>
      </c>
      <c r="CA11" s="28">
        <v>-0.83637131599350301</v>
      </c>
      <c r="CB11" s="28">
        <v>10.10165697023</v>
      </c>
      <c r="CC11" s="28">
        <v>11.431003977574001</v>
      </c>
      <c r="CD11" s="28">
        <v>9.3838320005519993</v>
      </c>
      <c r="CE11" s="28">
        <v>26.502754450807</v>
      </c>
      <c r="CF11" s="28">
        <v>-0.180995475113122</v>
      </c>
      <c r="CG11" s="28">
        <v>8.1291563065045409</v>
      </c>
      <c r="CH11" s="28">
        <v>1.4847240653870131</v>
      </c>
      <c r="CI11" s="28">
        <v>14.992704314395922</v>
      </c>
      <c r="CJ11" s="28">
        <v>1.8540312144709901</v>
      </c>
      <c r="CK11" s="28">
        <v>16.087793814841</v>
      </c>
      <c r="CL11" s="28">
        <v>1.11609259154</v>
      </c>
      <c r="CM11" s="28">
        <v>13.903164507401</v>
      </c>
      <c r="CN11" s="28">
        <v>10.222526059039</v>
      </c>
      <c r="CO11" s="28">
        <v>6.2321969953869996</v>
      </c>
      <c r="CP11" s="28">
        <v>17.905803737303998</v>
      </c>
      <c r="CQ11" s="28">
        <v>-1.93818753273966</v>
      </c>
      <c r="CR11" s="32">
        <v>61.365995055060971</v>
      </c>
      <c r="CS11" s="26">
        <v>54</v>
      </c>
      <c r="CT11" s="26">
        <v>57</v>
      </c>
      <c r="CU11" s="26">
        <v>45.5</v>
      </c>
      <c r="CV11" s="26">
        <v>51.8</v>
      </c>
      <c r="CW11" s="26">
        <v>56.3</v>
      </c>
      <c r="CX11" s="26">
        <v>48.1</v>
      </c>
      <c r="CY11" s="26">
        <v>55.1</v>
      </c>
    </row>
    <row r="12" spans="1:103" x14ac:dyDescent="0.25">
      <c r="A12" s="14" t="str">
        <f t="shared" si="0"/>
        <v>20114</v>
      </c>
      <c r="B12" s="14">
        <f t="shared" si="1"/>
        <v>4</v>
      </c>
      <c r="C12" s="14">
        <f t="shared" si="2"/>
        <v>2011</v>
      </c>
      <c r="D12" s="27">
        <v>40848</v>
      </c>
      <c r="E12" s="28">
        <v>52.6</v>
      </c>
      <c r="F12" s="28">
        <v>54.8</v>
      </c>
      <c r="G12" s="28">
        <v>54.6</v>
      </c>
      <c r="H12" s="28">
        <v>10.17176617941422</v>
      </c>
      <c r="I12" s="28">
        <v>3.5328381358988281</v>
      </c>
      <c r="J12" s="28">
        <v>17.027245841678933</v>
      </c>
      <c r="K12" s="28">
        <v>5.9315562927665919</v>
      </c>
      <c r="L12" s="28">
        <v>17.468428702170137</v>
      </c>
      <c r="M12" s="28">
        <v>1.1620605671549304</v>
      </c>
      <c r="N12" s="28">
        <v>16.586958018308994</v>
      </c>
      <c r="O12" s="28">
        <v>12.685289367223122</v>
      </c>
      <c r="P12" s="28">
        <v>7.945214236129007</v>
      </c>
      <c r="Q12" s="28">
        <v>22.151787345419809</v>
      </c>
      <c r="R12" s="28">
        <v>-2.3077828713331652</v>
      </c>
      <c r="S12" s="28">
        <v>10.426155045433632</v>
      </c>
      <c r="T12" s="28">
        <v>5.3816242529302372</v>
      </c>
      <c r="U12" s="28">
        <v>15.594588309782182</v>
      </c>
      <c r="V12" s="28">
        <v>8.727629176033421</v>
      </c>
      <c r="W12" s="28">
        <v>16.556648223219923</v>
      </c>
      <c r="X12" s="28">
        <v>2.0892574082627058</v>
      </c>
      <c r="Y12" s="28">
        <v>14.63680237862409</v>
      </c>
      <c r="Z12" s="28">
        <v>11.196059933097873</v>
      </c>
      <c r="AA12" s="28">
        <v>6.8448340135677421</v>
      </c>
      <c r="AB12" s="28">
        <v>21.509289437821142</v>
      </c>
      <c r="AC12" s="28">
        <v>-3.3376526123937498</v>
      </c>
      <c r="AD12" s="28">
        <v>11.696784774440374</v>
      </c>
      <c r="AE12" s="28">
        <v>10.613058696837442</v>
      </c>
      <c r="AF12" s="28">
        <v>12.78608724991031</v>
      </c>
      <c r="AG12" s="28">
        <v>15.124136558634</v>
      </c>
      <c r="AH12" s="28">
        <v>13.580119420831</v>
      </c>
      <c r="AI12" s="28">
        <v>6.1965765591690003</v>
      </c>
      <c r="AJ12" s="28">
        <v>11.995007072322</v>
      </c>
      <c r="AK12" s="28">
        <v>9.5002058474460007</v>
      </c>
      <c r="AL12" s="28">
        <v>9.7946928515320106</v>
      </c>
      <c r="AM12" s="28">
        <v>20.423648482651</v>
      </c>
      <c r="AN12" s="28">
        <v>-3.06122448979592</v>
      </c>
      <c r="AO12" s="28">
        <v>11.0380709223015</v>
      </c>
      <c r="AP12" s="28">
        <v>2.8271775300543993</v>
      </c>
      <c r="AQ12" s="28">
        <v>19.581359465533041</v>
      </c>
      <c r="AR12" s="28">
        <v>6.506342034517</v>
      </c>
      <c r="AS12" s="28">
        <v>21.027700768355999</v>
      </c>
      <c r="AT12" s="28">
        <v>-0.78643813306250399</v>
      </c>
      <c r="AU12" s="28">
        <v>18.144482601587999</v>
      </c>
      <c r="AV12" s="28">
        <v>14.779893203001</v>
      </c>
      <c r="AW12" s="28">
        <v>5.128654495098</v>
      </c>
      <c r="AX12" s="28">
        <v>22.631798547157</v>
      </c>
      <c r="AY12" s="28">
        <v>-3.2446938277628701</v>
      </c>
      <c r="AZ12" s="28">
        <v>9.2284012086382461</v>
      </c>
      <c r="BA12" s="28">
        <v>-0.69217502590595359</v>
      </c>
      <c r="BB12" s="28">
        <v>19.642775581003633</v>
      </c>
      <c r="BC12" s="28">
        <v>3.6413550352000001</v>
      </c>
      <c r="BD12" s="28">
        <v>20.907251271345</v>
      </c>
      <c r="BE12" s="28">
        <v>-4.9334866729905</v>
      </c>
      <c r="BF12" s="28">
        <v>18.385537764304999</v>
      </c>
      <c r="BG12" s="28">
        <v>11.580799264621</v>
      </c>
      <c r="BH12" s="28">
        <v>5.8263304857840001</v>
      </c>
      <c r="BI12" s="28">
        <v>25.308898035713</v>
      </c>
      <c r="BJ12" s="28">
        <v>-3.02457466918715</v>
      </c>
      <c r="BK12" s="28">
        <v>11.909918023794972</v>
      </c>
      <c r="BL12" s="28">
        <v>3.156963104046639</v>
      </c>
      <c r="BM12" s="28">
        <v>21.039991299008733</v>
      </c>
      <c r="BN12" s="28">
        <v>5.3558442878209345</v>
      </c>
      <c r="BO12" s="28">
        <v>21.250356997453608</v>
      </c>
      <c r="BP12" s="28">
        <v>0.98162679905151329</v>
      </c>
      <c r="BQ12" s="28">
        <v>20.829825617086719</v>
      </c>
      <c r="BR12" s="28">
        <v>20.420651623704913</v>
      </c>
      <c r="BS12" s="28">
        <v>13.740507010407814</v>
      </c>
      <c r="BT12" s="28">
        <v>24.131647904628</v>
      </c>
      <c r="BU12" s="28">
        <v>-2.4855365320434677</v>
      </c>
      <c r="BV12" s="28">
        <v>5.9319278827482265</v>
      </c>
      <c r="BW12" s="28">
        <v>0.40709186854550694</v>
      </c>
      <c r="BX12" s="28">
        <v>11.609072942999347</v>
      </c>
      <c r="BY12" s="28">
        <v>0.14110034404499999</v>
      </c>
      <c r="BZ12" s="28">
        <v>10.930177694977001</v>
      </c>
      <c r="CA12" s="28">
        <v>0.67343690110099896</v>
      </c>
      <c r="CB12" s="28">
        <v>12.290153268391</v>
      </c>
      <c r="CC12" s="28">
        <v>11.292904367157</v>
      </c>
      <c r="CD12" s="28">
        <v>8.5790000637230008</v>
      </c>
      <c r="CE12" s="28">
        <v>27.117590390686001</v>
      </c>
      <c r="CF12" s="28">
        <v>8.9285714285708195E-2</v>
      </c>
      <c r="CG12" s="28">
        <v>10.280760410593643</v>
      </c>
      <c r="CH12" s="28">
        <v>4.0274424081412405</v>
      </c>
      <c r="CI12" s="28">
        <v>16.725738836654983</v>
      </c>
      <c r="CJ12" s="28">
        <v>6.0413866307939896</v>
      </c>
      <c r="CK12" s="28">
        <v>17.087244164121</v>
      </c>
      <c r="CL12" s="28">
        <v>2.0331834118319998</v>
      </c>
      <c r="CM12" s="28">
        <v>16.364835507258</v>
      </c>
      <c r="CN12" s="28">
        <v>10.295683069933</v>
      </c>
      <c r="CO12" s="28">
        <v>7.1356057907500103</v>
      </c>
      <c r="CP12" s="28">
        <v>17.928704802683001</v>
      </c>
      <c r="CQ12" s="28">
        <v>-1.74180327868852</v>
      </c>
      <c r="CR12" s="32">
        <v>62.196352990695871</v>
      </c>
      <c r="CS12" s="26">
        <v>49.2</v>
      </c>
      <c r="CT12" s="26">
        <v>51.7</v>
      </c>
      <c r="CU12" s="26">
        <v>49.4</v>
      </c>
      <c r="CV12" s="26">
        <v>56</v>
      </c>
      <c r="CW12" s="26">
        <v>54.5</v>
      </c>
      <c r="CX12" s="26">
        <v>40.4</v>
      </c>
      <c r="CY12" s="26">
        <v>53.8</v>
      </c>
    </row>
    <row r="13" spans="1:103" x14ac:dyDescent="0.25">
      <c r="A13" s="14" t="str">
        <f t="shared" si="0"/>
        <v>20114</v>
      </c>
      <c r="B13" s="14">
        <f t="shared" si="1"/>
        <v>4</v>
      </c>
      <c r="C13" s="14">
        <f t="shared" si="2"/>
        <v>2011</v>
      </c>
      <c r="D13" s="27">
        <v>40878</v>
      </c>
      <c r="E13" s="28">
        <v>51.6</v>
      </c>
      <c r="F13" s="28">
        <v>53.8</v>
      </c>
      <c r="G13" s="28">
        <v>53.5</v>
      </c>
      <c r="H13" s="28">
        <v>9.0289571562747426</v>
      </c>
      <c r="I13" s="28">
        <v>2.4601446809532206</v>
      </c>
      <c r="J13" s="28">
        <v>15.810894527876144</v>
      </c>
      <c r="K13" s="28">
        <v>3.5780657668516658</v>
      </c>
      <c r="L13" s="28">
        <v>16.486251846014632</v>
      </c>
      <c r="M13" s="28">
        <v>1.3483625056961952</v>
      </c>
      <c r="N13" s="28">
        <v>15.137644075662314</v>
      </c>
      <c r="O13" s="28">
        <v>12.218178132541489</v>
      </c>
      <c r="P13" s="28">
        <v>6.6108600747689472</v>
      </c>
      <c r="Q13" s="28">
        <v>21.752354757750911</v>
      </c>
      <c r="R13" s="28">
        <v>-1.9794843224485561</v>
      </c>
      <c r="S13" s="28">
        <v>8.9466579602276397</v>
      </c>
      <c r="T13" s="28">
        <v>2.6934208795516099</v>
      </c>
      <c r="U13" s="28">
        <v>15.392811879632148</v>
      </c>
      <c r="V13" s="28">
        <v>3.9541481199214217</v>
      </c>
      <c r="W13" s="28">
        <v>16.572312830296454</v>
      </c>
      <c r="X13" s="28">
        <v>1.4404867298801702</v>
      </c>
      <c r="Y13" s="28">
        <v>14.219734753299047</v>
      </c>
      <c r="Z13" s="28">
        <v>12.266947122905187</v>
      </c>
      <c r="AA13" s="28">
        <v>4.4518528132876565</v>
      </c>
      <c r="AB13" s="28">
        <v>21.21480486615928</v>
      </c>
      <c r="AC13" s="28">
        <v>-3.3561697444045056</v>
      </c>
      <c r="AD13" s="28">
        <v>8.2781366697491023</v>
      </c>
      <c r="AE13" s="28">
        <v>4.4773806151396229</v>
      </c>
      <c r="AF13" s="28">
        <v>12.149539886128736</v>
      </c>
      <c r="AG13" s="28">
        <v>4.4782170811469904</v>
      </c>
      <c r="AH13" s="28">
        <v>13.34358297999</v>
      </c>
      <c r="AI13" s="28">
        <v>4.4765441525540002</v>
      </c>
      <c r="AJ13" s="28">
        <v>10.96217962233</v>
      </c>
      <c r="AK13" s="28">
        <v>15.515440620411001</v>
      </c>
      <c r="AL13" s="28">
        <v>1.1698020103890101</v>
      </c>
      <c r="AM13" s="28">
        <v>20.020050517464</v>
      </c>
      <c r="AN13" s="28">
        <v>-3.5897435897435899</v>
      </c>
      <c r="AO13" s="28">
        <v>10.272703542000016</v>
      </c>
      <c r="AP13" s="28">
        <v>1.7475232564598286</v>
      </c>
      <c r="AQ13" s="28">
        <v>19.158129632434537</v>
      </c>
      <c r="AR13" s="28">
        <v>4.3516738845049998</v>
      </c>
      <c r="AS13" s="28">
        <v>20.663162434157002</v>
      </c>
      <c r="AT13" s="28">
        <v>-0.82344144085800497</v>
      </c>
      <c r="AU13" s="28">
        <v>17.663361904906001</v>
      </c>
      <c r="AV13" s="28">
        <v>14.255562924325</v>
      </c>
      <c r="AW13" s="28">
        <v>5.6155438937269899</v>
      </c>
      <c r="AX13" s="28">
        <v>22.579112995978001</v>
      </c>
      <c r="AY13" s="28">
        <v>-3.2584547025425801</v>
      </c>
      <c r="AZ13" s="28">
        <v>9.6875159699932567</v>
      </c>
      <c r="BA13" s="28">
        <v>0.90771793011506929</v>
      </c>
      <c r="BB13" s="28">
        <v>18.85099689878794</v>
      </c>
      <c r="BC13" s="28">
        <v>3.5458830930815002</v>
      </c>
      <c r="BD13" s="28">
        <v>20.158641567758998</v>
      </c>
      <c r="BE13" s="28">
        <v>-1.6962538838073</v>
      </c>
      <c r="BF13" s="28">
        <v>17.551119059082001</v>
      </c>
      <c r="BG13" s="28">
        <v>11.85078694621</v>
      </c>
      <c r="BH13" s="28">
        <v>6.6009171471319901</v>
      </c>
      <c r="BI13" s="28">
        <v>27.805428858319999</v>
      </c>
      <c r="BJ13" s="28">
        <v>-2.40811153358682</v>
      </c>
      <c r="BK13" s="28">
        <v>10.681166804684608</v>
      </c>
      <c r="BL13" s="28">
        <v>2.29624475398046</v>
      </c>
      <c r="BM13" s="28">
        <v>19.41363320986693</v>
      </c>
      <c r="BN13" s="28">
        <v>3.5932915668264949</v>
      </c>
      <c r="BO13" s="28">
        <v>19.79375457353461</v>
      </c>
      <c r="BP13" s="28">
        <v>1.0074611330194119</v>
      </c>
      <c r="BQ13" s="28">
        <v>19.034169245457015</v>
      </c>
      <c r="BR13" s="28">
        <v>17.593925477132572</v>
      </c>
      <c r="BS13" s="28">
        <v>12.135717074999608</v>
      </c>
      <c r="BT13" s="28">
        <v>22.685731662692412</v>
      </c>
      <c r="BU13" s="28">
        <v>-2.9376994064554145</v>
      </c>
      <c r="BV13" s="28">
        <v>3.3400993705487849</v>
      </c>
      <c r="BW13" s="28">
        <v>-2.0863765435711343</v>
      </c>
      <c r="BX13" s="28">
        <v>8.9153605998595253</v>
      </c>
      <c r="BY13" s="28">
        <v>-3.9089220090221102</v>
      </c>
      <c r="BZ13" s="28">
        <v>8.3676799555149994</v>
      </c>
      <c r="CA13" s="28">
        <v>-0.24689164361009799</v>
      </c>
      <c r="CB13" s="28">
        <v>9.4644807864989993</v>
      </c>
      <c r="CC13" s="28">
        <v>10.276905452248</v>
      </c>
      <c r="CD13" s="28">
        <v>7.2835806988839904</v>
      </c>
      <c r="CE13" s="28">
        <v>24.356232647028001</v>
      </c>
      <c r="CF13" s="28">
        <v>-0.26690391459074198</v>
      </c>
      <c r="CG13" s="28">
        <v>9.645774646837765</v>
      </c>
      <c r="CH13" s="28">
        <v>4.1727473059504234</v>
      </c>
      <c r="CI13" s="28">
        <v>15.265511226197646</v>
      </c>
      <c r="CJ13" s="28">
        <v>5.838197261975</v>
      </c>
      <c r="CK13" s="28">
        <v>16.123820772378</v>
      </c>
      <c r="CL13" s="28">
        <v>2.5207726115289999</v>
      </c>
      <c r="CM13" s="28">
        <v>14.410610352298001</v>
      </c>
      <c r="CN13" s="28">
        <v>9.9673984401159998</v>
      </c>
      <c r="CO13" s="28">
        <v>6.1622246496519999</v>
      </c>
      <c r="CP13" s="28">
        <v>17.975372163839999</v>
      </c>
      <c r="CQ13" s="28">
        <v>0</v>
      </c>
      <c r="CR13" s="32">
        <v>62.424713911318051</v>
      </c>
      <c r="CS13" s="26">
        <v>49.9</v>
      </c>
      <c r="CT13" s="26">
        <v>49.6</v>
      </c>
      <c r="CU13" s="26">
        <v>50.2</v>
      </c>
      <c r="CV13" s="26">
        <v>51.1</v>
      </c>
      <c r="CW13" s="26">
        <v>53.9</v>
      </c>
      <c r="CX13" s="26">
        <v>43.2</v>
      </c>
      <c r="CY13" s="26">
        <v>41.4</v>
      </c>
    </row>
    <row r="14" spans="1:103" x14ac:dyDescent="0.25">
      <c r="A14" s="14" t="str">
        <f t="shared" si="0"/>
        <v>20121</v>
      </c>
      <c r="B14" s="14">
        <f t="shared" si="1"/>
        <v>1</v>
      </c>
      <c r="C14" s="14">
        <f t="shared" si="2"/>
        <v>2012</v>
      </c>
      <c r="D14" s="27">
        <v>40909</v>
      </c>
      <c r="E14" s="28">
        <v>50.8</v>
      </c>
      <c r="F14" s="28">
        <v>56.5</v>
      </c>
      <c r="G14" s="28">
        <v>54.4</v>
      </c>
      <c r="H14" s="28">
        <v>7.7605379008093962</v>
      </c>
      <c r="I14" s="28">
        <v>-1.8997593379004059</v>
      </c>
      <c r="J14" s="28">
        <v>17.891916559856298</v>
      </c>
      <c r="K14" s="28">
        <v>-2.1262282362905198</v>
      </c>
      <c r="L14" s="28">
        <v>17.964131451163063</v>
      </c>
      <c r="M14" s="28">
        <v>-1.6730312431474852</v>
      </c>
      <c r="N14" s="28">
        <v>17.819725594461101</v>
      </c>
      <c r="O14" s="28">
        <v>12.423860488737397</v>
      </c>
      <c r="P14" s="28">
        <v>4.1834068781503762</v>
      </c>
      <c r="Q14" s="28">
        <v>17.864842788369735</v>
      </c>
      <c r="R14" s="28">
        <v>-3.2063627425764771</v>
      </c>
      <c r="S14" s="28">
        <v>8.2811123741053905</v>
      </c>
      <c r="T14" s="28">
        <v>-1.3174229543407705</v>
      </c>
      <c r="U14" s="28">
        <v>18.343361641747464</v>
      </c>
      <c r="V14" s="28">
        <v>-0.97222476505728195</v>
      </c>
      <c r="W14" s="28">
        <v>18.572922962476699</v>
      </c>
      <c r="X14" s="28">
        <v>-1.6620224242256973</v>
      </c>
      <c r="Y14" s="28">
        <v>18.11404142316049</v>
      </c>
      <c r="Z14" s="28">
        <v>13.17618852186977</v>
      </c>
      <c r="AA14" s="28">
        <v>3.8587942438072664</v>
      </c>
      <c r="AB14" s="28">
        <v>18.310947857854703</v>
      </c>
      <c r="AC14" s="28">
        <v>-3.6526264442200955</v>
      </c>
      <c r="AD14" s="28">
        <v>7.996234272579386</v>
      </c>
      <c r="AE14" s="28">
        <v>-1.345472240517779</v>
      </c>
      <c r="AF14" s="28">
        <v>17.777233469115913</v>
      </c>
      <c r="AG14" s="28">
        <v>0.65201134307099595</v>
      </c>
      <c r="AH14" s="28">
        <v>17.246540654219999</v>
      </c>
      <c r="AI14" s="28">
        <v>-3.3230709466014998</v>
      </c>
      <c r="AJ14" s="28">
        <v>18.309222667663999</v>
      </c>
      <c r="AK14" s="28">
        <v>11.087811362731999</v>
      </c>
      <c r="AL14" s="28">
        <v>6.2634739801580004</v>
      </c>
      <c r="AM14" s="28">
        <v>17.477157798137998</v>
      </c>
      <c r="AN14" s="28">
        <v>-1.0416666666666701</v>
      </c>
      <c r="AO14" s="28">
        <v>9.3848996105147648</v>
      </c>
      <c r="AP14" s="28">
        <v>-1.4707901823173586</v>
      </c>
      <c r="AQ14" s="28">
        <v>20.834184678250864</v>
      </c>
      <c r="AR14" s="28">
        <v>-1.2636796035061999</v>
      </c>
      <c r="AS14" s="28">
        <v>21.558125149113</v>
      </c>
      <c r="AT14" s="28">
        <v>-1.6776849234207001</v>
      </c>
      <c r="AU14" s="28">
        <v>20.11260968058</v>
      </c>
      <c r="AV14" s="28">
        <v>13.918412674392</v>
      </c>
      <c r="AW14" s="28">
        <v>2.6593222035299999</v>
      </c>
      <c r="AX14" s="28">
        <v>19.352982674528</v>
      </c>
      <c r="AY14" s="28">
        <v>-4.8318804483187998</v>
      </c>
      <c r="AZ14" s="28">
        <v>5.4405518871930383</v>
      </c>
      <c r="BA14" s="28">
        <v>-7.0278070448815129</v>
      </c>
      <c r="BB14" s="28">
        <v>18.714518985285594</v>
      </c>
      <c r="BC14" s="28">
        <v>-7.59688220407401</v>
      </c>
      <c r="BD14" s="28">
        <v>19.149310972182001</v>
      </c>
      <c r="BE14" s="28">
        <v>-6.4570487189060897</v>
      </c>
      <c r="BF14" s="28">
        <v>18.280589625203</v>
      </c>
      <c r="BG14" s="28">
        <v>11.932550462531999</v>
      </c>
      <c r="BH14" s="28">
        <v>4.6100222764699996</v>
      </c>
      <c r="BI14" s="28">
        <v>22.153919412130001</v>
      </c>
      <c r="BJ14" s="28">
        <v>-5.1085568326947604</v>
      </c>
      <c r="BK14" s="28">
        <v>8.0946484503109559</v>
      </c>
      <c r="BL14" s="28">
        <v>-3.4613731964974477</v>
      </c>
      <c r="BM14" s="28">
        <v>20.330137733957116</v>
      </c>
      <c r="BN14" s="28">
        <v>-4.1188181260265919</v>
      </c>
      <c r="BO14" s="28">
        <v>20.343646810039274</v>
      </c>
      <c r="BP14" s="28">
        <v>-2.8017216546167578</v>
      </c>
      <c r="BQ14" s="28">
        <v>20.316629486104567</v>
      </c>
      <c r="BR14" s="28">
        <v>16.945511714677075</v>
      </c>
      <c r="BS14" s="28">
        <v>8.8368108917678274</v>
      </c>
      <c r="BT14" s="28">
        <v>16.703060975855102</v>
      </c>
      <c r="BU14" s="28">
        <v>-4.7063425584662859</v>
      </c>
      <c r="BV14" s="28">
        <v>2.9177360244227657</v>
      </c>
      <c r="BW14" s="28">
        <v>-5.7539735861271026</v>
      </c>
      <c r="BX14" s="28">
        <v>11.976576064140261</v>
      </c>
      <c r="BY14" s="28">
        <v>-6.2174103269694996</v>
      </c>
      <c r="BZ14" s="28">
        <v>12.215533952572001</v>
      </c>
      <c r="CA14" s="28">
        <v>-5.2894285227407103</v>
      </c>
      <c r="CB14" s="28">
        <v>11.737887245891001</v>
      </c>
      <c r="CC14" s="28">
        <v>9.236824875882494</v>
      </c>
      <c r="CD14" s="28">
        <v>3.599043743422</v>
      </c>
      <c r="CE14" s="28">
        <v>21.438652240993001</v>
      </c>
      <c r="CF14" s="28">
        <v>-1.6157989228007199</v>
      </c>
      <c r="CG14" s="28">
        <v>9.1328793538462492</v>
      </c>
      <c r="CH14" s="28">
        <v>1.1021637743573649</v>
      </c>
      <c r="CI14" s="28">
        <v>17.484289606670444</v>
      </c>
      <c r="CJ14" s="28">
        <v>0.64046949826800403</v>
      </c>
      <c r="CK14" s="28">
        <v>17.431724607764</v>
      </c>
      <c r="CL14" s="28">
        <v>1.5649204562769901</v>
      </c>
      <c r="CM14" s="28">
        <v>17.536867313378</v>
      </c>
      <c r="CN14" s="28">
        <v>10.947139377651</v>
      </c>
      <c r="CO14" s="28">
        <v>2.5352259402616051</v>
      </c>
      <c r="CP14" s="28">
        <v>14.308065180458501</v>
      </c>
      <c r="CQ14" s="28">
        <v>-1.4485256078634301</v>
      </c>
      <c r="CR14" s="32">
        <v>63.082935897556567</v>
      </c>
      <c r="CS14" s="26">
        <v>49.9</v>
      </c>
      <c r="CT14" s="26">
        <v>53.3</v>
      </c>
      <c r="CU14" s="26">
        <v>49.6</v>
      </c>
      <c r="CV14" s="26">
        <v>53.7</v>
      </c>
      <c r="CW14" s="26">
        <v>52.8</v>
      </c>
      <c r="CX14" s="26">
        <v>51.3</v>
      </c>
      <c r="CY14" s="26">
        <v>44.3</v>
      </c>
    </row>
    <row r="15" spans="1:103" x14ac:dyDescent="0.25">
      <c r="A15" s="14" t="str">
        <f t="shared" si="0"/>
        <v>20121</v>
      </c>
      <c r="B15" s="14">
        <f t="shared" si="1"/>
        <v>1</v>
      </c>
      <c r="C15" s="14">
        <f t="shared" si="2"/>
        <v>2012</v>
      </c>
      <c r="D15" s="27">
        <v>40940</v>
      </c>
      <c r="E15" s="28">
        <v>50.7</v>
      </c>
      <c r="F15" s="28">
        <v>55.3</v>
      </c>
      <c r="G15" s="28">
        <v>53.7</v>
      </c>
      <c r="H15" s="28">
        <v>11.11689045256071</v>
      </c>
      <c r="I15" s="28">
        <v>4.7620606428544363</v>
      </c>
      <c r="J15" s="28">
        <v>17.668943623780081</v>
      </c>
      <c r="K15" s="28">
        <v>6.7087667199876586</v>
      </c>
      <c r="L15" s="28">
        <v>17.872066977850775</v>
      </c>
      <c r="M15" s="28">
        <v>2.8336879175711704</v>
      </c>
      <c r="N15" s="28">
        <v>17.466009642755413</v>
      </c>
      <c r="O15" s="28">
        <v>13.623979081255609</v>
      </c>
      <c r="P15" s="28">
        <v>5.5924650649010914</v>
      </c>
      <c r="Q15" s="28">
        <v>19.218687087651706</v>
      </c>
      <c r="R15" s="28">
        <v>-2.5477262295424192</v>
      </c>
      <c r="S15" s="28">
        <v>12.187211753742588</v>
      </c>
      <c r="T15" s="28">
        <v>6.7900750322545207</v>
      </c>
      <c r="U15" s="28">
        <v>17.725211545113893</v>
      </c>
      <c r="V15" s="28">
        <v>10.358133094759504</v>
      </c>
      <c r="W15" s="28">
        <v>18.413955439082496</v>
      </c>
      <c r="X15" s="28">
        <v>3.2825377499547308</v>
      </c>
      <c r="Y15" s="28">
        <v>17.038639527711204</v>
      </c>
      <c r="Z15" s="28">
        <v>14.200507305170653</v>
      </c>
      <c r="AA15" s="28">
        <v>5.5872473336594624</v>
      </c>
      <c r="AB15" s="28">
        <v>19.601697167082492</v>
      </c>
      <c r="AC15" s="28">
        <v>-3.3286977707139034</v>
      </c>
      <c r="AD15" s="28">
        <v>14.03966675631824</v>
      </c>
      <c r="AE15" s="28">
        <v>12.3610882233464</v>
      </c>
      <c r="AF15" s="28">
        <v>15.731513378632286</v>
      </c>
      <c r="AG15" s="28">
        <v>15.10310543083</v>
      </c>
      <c r="AH15" s="28">
        <v>16.525380228496999</v>
      </c>
      <c r="AI15" s="28">
        <v>9.6540247574699993</v>
      </c>
      <c r="AJ15" s="28">
        <v>14.940557155571</v>
      </c>
      <c r="AK15" s="28">
        <v>12.792618483226001</v>
      </c>
      <c r="AL15" s="28">
        <v>9.1868396001279997</v>
      </c>
      <c r="AM15" s="28">
        <v>18.781554227276999</v>
      </c>
      <c r="AN15" s="28">
        <v>-2.0725388601036299</v>
      </c>
      <c r="AO15" s="28">
        <v>12.129522472840279</v>
      </c>
      <c r="AP15" s="28">
        <v>3.6057483332648701</v>
      </c>
      <c r="AQ15" s="28">
        <v>21.01013685969383</v>
      </c>
      <c r="AR15" s="28">
        <v>8.3518891667859894</v>
      </c>
      <c r="AS15" s="28">
        <v>21.726632827370999</v>
      </c>
      <c r="AT15" s="28">
        <v>-1.0322780362996</v>
      </c>
      <c r="AU15" s="28">
        <v>20.295956204639001</v>
      </c>
      <c r="AV15" s="28">
        <v>14.52111009493</v>
      </c>
      <c r="AW15" s="28">
        <v>3.643173643176</v>
      </c>
      <c r="AX15" s="28">
        <v>19.761002643388</v>
      </c>
      <c r="AY15" s="28">
        <v>-4.0169660678642698</v>
      </c>
      <c r="AZ15" s="28">
        <v>8.4697207290175527</v>
      </c>
      <c r="BA15" s="28">
        <v>-1.3517538564859422</v>
      </c>
      <c r="BB15" s="28">
        <v>18.776784112340124</v>
      </c>
      <c r="BC15" s="28">
        <v>-1.2711865535932001</v>
      </c>
      <c r="BD15" s="28">
        <v>19.338786763310999</v>
      </c>
      <c r="BE15" s="28">
        <v>-1.432288496323</v>
      </c>
      <c r="BF15" s="28">
        <v>18.216221457387999</v>
      </c>
      <c r="BG15" s="28">
        <v>12.892049522619001</v>
      </c>
      <c r="BH15" s="28">
        <v>6.1239958293700001</v>
      </c>
      <c r="BI15" s="28">
        <v>23.838717140983</v>
      </c>
      <c r="BJ15" s="28">
        <v>-4.1165294490183699</v>
      </c>
      <c r="BK15" s="28">
        <v>12.345461611323458</v>
      </c>
      <c r="BL15" s="28">
        <v>4.3424910450555387</v>
      </c>
      <c r="BM15" s="28">
        <v>20.661864482135542</v>
      </c>
      <c r="BN15" s="28">
        <v>6.4098169819943092</v>
      </c>
      <c r="BO15" s="28">
        <v>20.564372386394563</v>
      </c>
      <c r="BP15" s="28">
        <v>2.2958706956320878</v>
      </c>
      <c r="BQ15" s="28">
        <v>20.759399670551151</v>
      </c>
      <c r="BR15" s="28">
        <v>18.916531941148286</v>
      </c>
      <c r="BS15" s="28">
        <v>9.2411588700212555</v>
      </c>
      <c r="BT15" s="28">
        <v>20.720359220878841</v>
      </c>
      <c r="BU15" s="28">
        <v>-3.6261872534647908</v>
      </c>
      <c r="BV15" s="28">
        <v>4.7086787326657884</v>
      </c>
      <c r="BW15" s="28">
        <v>-2.4786715785892568</v>
      </c>
      <c r="BX15" s="28">
        <v>12.157560317072694</v>
      </c>
      <c r="BY15" s="28">
        <v>-1.6455940638766999</v>
      </c>
      <c r="BZ15" s="28">
        <v>12.843724380842</v>
      </c>
      <c r="CA15" s="28">
        <v>-3.3082502138983001</v>
      </c>
      <c r="CB15" s="28">
        <v>11.473608304063999</v>
      </c>
      <c r="CC15" s="28">
        <v>10.702148477119</v>
      </c>
      <c r="CD15" s="28">
        <v>3.430327328578</v>
      </c>
      <c r="CE15" s="28">
        <v>19.87440092628</v>
      </c>
      <c r="CF15" s="28">
        <v>-0.45126353790614399</v>
      </c>
      <c r="CG15" s="28">
        <v>11.96406353883836</v>
      </c>
      <c r="CH15" s="28">
        <v>7.1895447989584511</v>
      </c>
      <c r="CI15" s="28">
        <v>16.84860727645443</v>
      </c>
      <c r="CJ15" s="28">
        <v>8.4328638136669998</v>
      </c>
      <c r="CK15" s="28">
        <v>16.847881350558001</v>
      </c>
      <c r="CL15" s="28">
        <v>5.9536422834720097</v>
      </c>
      <c r="CM15" s="28">
        <v>16.849333204781001</v>
      </c>
      <c r="CN15" s="28">
        <v>11.532290145276001</v>
      </c>
      <c r="CO15" s="28">
        <v>4.6409142409084998</v>
      </c>
      <c r="CP15" s="28">
        <v>15.035422871797</v>
      </c>
      <c r="CQ15" s="28">
        <v>-1.2339331619537299</v>
      </c>
      <c r="CR15" s="32">
        <v>64.897111308306322</v>
      </c>
      <c r="CS15" s="26">
        <v>50.6</v>
      </c>
      <c r="CT15" s="26">
        <v>50.9</v>
      </c>
      <c r="CU15" s="26">
        <v>48.3</v>
      </c>
      <c r="CV15" s="26">
        <v>54.9</v>
      </c>
      <c r="CW15" s="26">
        <v>50.5</v>
      </c>
      <c r="CX15" s="26">
        <v>45.8</v>
      </c>
      <c r="CY15" s="26">
        <v>48.5</v>
      </c>
    </row>
    <row r="16" spans="1:103" x14ac:dyDescent="0.25">
      <c r="A16" s="14" t="str">
        <f t="shared" si="0"/>
        <v>20121</v>
      </c>
      <c r="B16" s="14">
        <f t="shared" si="1"/>
        <v>1</v>
      </c>
      <c r="C16" s="14">
        <f t="shared" si="2"/>
        <v>2012</v>
      </c>
      <c r="D16" s="27">
        <v>40969</v>
      </c>
      <c r="E16" s="28">
        <v>50.8</v>
      </c>
      <c r="F16" s="28">
        <v>54.4</v>
      </c>
      <c r="G16" s="28">
        <v>53.6</v>
      </c>
      <c r="H16" s="28">
        <v>10.241963796694421</v>
      </c>
      <c r="I16" s="28">
        <v>3.2621480181859397</v>
      </c>
      <c r="J16" s="28">
        <v>17.461459362004888</v>
      </c>
      <c r="K16" s="28">
        <v>3.9765237482266893</v>
      </c>
      <c r="L16" s="28">
        <v>18.06896079733389</v>
      </c>
      <c r="M16" s="28">
        <v>2.5502742068674618</v>
      </c>
      <c r="N16" s="28">
        <v>16.855650317892774</v>
      </c>
      <c r="O16" s="28">
        <v>13.699949876789924</v>
      </c>
      <c r="P16" s="28">
        <v>7.0082461000461489</v>
      </c>
      <c r="Q16" s="28">
        <v>20.259696980937441</v>
      </c>
      <c r="R16" s="28">
        <v>-2.1256822146758179</v>
      </c>
      <c r="S16" s="28">
        <v>11.163825042908115</v>
      </c>
      <c r="T16" s="28">
        <v>4.6653232877097253</v>
      </c>
      <c r="U16" s="28">
        <v>17.868666222802062</v>
      </c>
      <c r="V16" s="28">
        <v>5.8233993205893242</v>
      </c>
      <c r="W16" s="28">
        <v>18.846793358568288</v>
      </c>
      <c r="X16" s="28">
        <v>3.5137632297015586</v>
      </c>
      <c r="Y16" s="28">
        <v>16.894910787799809</v>
      </c>
      <c r="Z16" s="28">
        <v>13.305273097653057</v>
      </c>
      <c r="AA16" s="28">
        <v>6.0363380242867501</v>
      </c>
      <c r="AB16" s="28">
        <v>19.481782253056764</v>
      </c>
      <c r="AC16" s="28">
        <v>-2.5732504535074874</v>
      </c>
      <c r="AD16" s="28">
        <v>12.991274356413555</v>
      </c>
      <c r="AE16" s="28">
        <v>9.0714662366312666</v>
      </c>
      <c r="AF16" s="28">
        <v>16.98457359371892</v>
      </c>
      <c r="AG16" s="28">
        <v>9.0406957547670004</v>
      </c>
      <c r="AH16" s="28">
        <v>17.728331660919</v>
      </c>
      <c r="AI16" s="28">
        <v>9.1022412478650008</v>
      </c>
      <c r="AJ16" s="28">
        <v>16.243356197539001</v>
      </c>
      <c r="AK16" s="28">
        <v>9.4837031480739995</v>
      </c>
      <c r="AL16" s="28">
        <v>5.1306011622630097</v>
      </c>
      <c r="AM16" s="28">
        <v>19.833334022749</v>
      </c>
      <c r="AN16" s="28">
        <v>-1.5625</v>
      </c>
      <c r="AO16" s="28">
        <v>11.301369461753467</v>
      </c>
      <c r="AP16" s="28">
        <v>2.5524419965372545</v>
      </c>
      <c r="AQ16" s="28">
        <v>20.428192799451523</v>
      </c>
      <c r="AR16" s="28">
        <v>5.1093397375919896</v>
      </c>
      <c r="AS16" s="28">
        <v>21.755720252099</v>
      </c>
      <c r="AT16" s="28">
        <v>2.7418601460993799E-2</v>
      </c>
      <c r="AU16" s="28">
        <v>19.108612511078</v>
      </c>
      <c r="AV16" s="28">
        <v>14.358985279903999</v>
      </c>
      <c r="AW16" s="28">
        <v>6.3357658221119904</v>
      </c>
      <c r="AX16" s="28">
        <v>20.366434788141</v>
      </c>
      <c r="AY16" s="28">
        <v>-2.7853767719472802</v>
      </c>
      <c r="AZ16" s="28">
        <v>9.9812579017562655</v>
      </c>
      <c r="BA16" s="28">
        <v>1.0503408655724513</v>
      </c>
      <c r="BB16" s="28">
        <v>19.30889786197892</v>
      </c>
      <c r="BC16" s="28">
        <v>2.5329853785780001</v>
      </c>
      <c r="BD16" s="28">
        <v>20.456083316187001</v>
      </c>
      <c r="BE16" s="28">
        <v>-0.42144993514600099</v>
      </c>
      <c r="BF16" s="28">
        <v>18.167682007006</v>
      </c>
      <c r="BG16" s="28">
        <v>12.760574618354999</v>
      </c>
      <c r="BH16" s="28">
        <v>7.5017210266890002</v>
      </c>
      <c r="BI16" s="28">
        <v>24.930386498831002</v>
      </c>
      <c r="BJ16" s="28">
        <v>-3.6561898652982698</v>
      </c>
      <c r="BK16" s="28">
        <v>10.886631777791848</v>
      </c>
      <c r="BL16" s="28">
        <v>1.8660317945445115</v>
      </c>
      <c r="BM16" s="28">
        <v>20.310326939234301</v>
      </c>
      <c r="BN16" s="28">
        <v>2.8461453132862653</v>
      </c>
      <c r="BO16" s="28">
        <v>20.360305212124008</v>
      </c>
      <c r="BP16" s="28">
        <v>0.89065399561706793</v>
      </c>
      <c r="BQ16" s="28">
        <v>20.260360001542896</v>
      </c>
      <c r="BR16" s="28">
        <v>20.028954187030141</v>
      </c>
      <c r="BS16" s="28">
        <v>11.808668819244945</v>
      </c>
      <c r="BT16" s="28">
        <v>21.505127377678512</v>
      </c>
      <c r="BU16" s="28">
        <v>-2.74144983514209</v>
      </c>
      <c r="BV16" s="28">
        <v>6.0847420384247641</v>
      </c>
      <c r="BW16" s="28">
        <v>-0.30583882872434742</v>
      </c>
      <c r="BX16" s="28">
        <v>12.679833260709131</v>
      </c>
      <c r="BY16" s="28">
        <v>0.45312014428499497</v>
      </c>
      <c r="BZ16" s="28">
        <v>13.065790643674999</v>
      </c>
      <c r="CA16" s="28">
        <v>-1.0619242185124</v>
      </c>
      <c r="CB16" s="28">
        <v>12.294575019079</v>
      </c>
      <c r="CC16" s="28">
        <v>12.842193030394499</v>
      </c>
      <c r="CD16" s="28">
        <v>6.0862044566840003</v>
      </c>
      <c r="CE16" s="28">
        <v>24.296030971168001</v>
      </c>
      <c r="CF16" s="28">
        <v>-1.1648745519713199</v>
      </c>
      <c r="CG16" s="28">
        <v>10.201429520196285</v>
      </c>
      <c r="CH16" s="28">
        <v>4.3565083380595979</v>
      </c>
      <c r="CI16" s="28">
        <v>16.213524744908</v>
      </c>
      <c r="CJ16" s="28">
        <v>4.5423289141790004</v>
      </c>
      <c r="CK16" s="28">
        <v>17.022977901194</v>
      </c>
      <c r="CL16" s="28">
        <v>4.1708565743649997</v>
      </c>
      <c r="CM16" s="28">
        <v>15.407090690186999</v>
      </c>
      <c r="CN16" s="28">
        <v>11.268868578288499</v>
      </c>
      <c r="CO16" s="28">
        <v>5.985859419654</v>
      </c>
      <c r="CP16" s="28">
        <v>15.89307535837</v>
      </c>
      <c r="CQ16" s="28">
        <v>-1.13168724279835</v>
      </c>
      <c r="CR16" s="32">
        <v>65.949370919233004</v>
      </c>
      <c r="CS16" s="26">
        <v>50.7</v>
      </c>
      <c r="CT16" s="26">
        <v>52</v>
      </c>
      <c r="CU16" s="26">
        <v>48</v>
      </c>
      <c r="CV16" s="26">
        <v>50.7</v>
      </c>
      <c r="CW16" s="26">
        <v>56</v>
      </c>
      <c r="CX16" s="26">
        <v>41.7</v>
      </c>
      <c r="CY16" s="26">
        <v>45.7</v>
      </c>
    </row>
    <row r="17" spans="1:103" x14ac:dyDescent="0.25">
      <c r="A17" s="14" t="str">
        <f t="shared" si="0"/>
        <v>20122</v>
      </c>
      <c r="B17" s="14">
        <f t="shared" si="1"/>
        <v>2</v>
      </c>
      <c r="C17" s="14">
        <f t="shared" si="2"/>
        <v>2012</v>
      </c>
      <c r="D17" s="27">
        <v>41000</v>
      </c>
      <c r="E17" s="28">
        <v>52.9</v>
      </c>
      <c r="F17" s="28">
        <v>52.6</v>
      </c>
      <c r="G17" s="28">
        <v>53.4</v>
      </c>
      <c r="H17" s="28">
        <v>9.5814274509443749</v>
      </c>
      <c r="I17" s="28">
        <v>1.6560978005727236</v>
      </c>
      <c r="J17" s="28">
        <v>17.818232185640909</v>
      </c>
      <c r="K17" s="28">
        <v>1.5960334131031264</v>
      </c>
      <c r="L17" s="28">
        <v>18.380788246050585</v>
      </c>
      <c r="M17" s="28">
        <v>1.716180083883756</v>
      </c>
      <c r="N17" s="28">
        <v>17.257125288061175</v>
      </c>
      <c r="O17" s="28">
        <v>14.538266909919404</v>
      </c>
      <c r="P17" s="28">
        <v>7.0019137688931821</v>
      </c>
      <c r="Q17" s="28">
        <v>20.042845571501935</v>
      </c>
      <c r="R17" s="28">
        <v>-1.6624216579232405</v>
      </c>
      <c r="S17" s="28">
        <v>11.063008390456162</v>
      </c>
      <c r="T17" s="28">
        <v>3.0695335253811891</v>
      </c>
      <c r="U17" s="28">
        <v>19.371132328237024</v>
      </c>
      <c r="V17" s="28">
        <v>3.9276377965113243</v>
      </c>
      <c r="W17" s="28">
        <v>20.21152145369313</v>
      </c>
      <c r="X17" s="28">
        <v>2.2150400592802111</v>
      </c>
      <c r="Y17" s="28">
        <v>18.53395036413885</v>
      </c>
      <c r="Z17" s="28">
        <v>14.364152789662967</v>
      </c>
      <c r="AA17" s="28">
        <v>5.5552749219765403</v>
      </c>
      <c r="AB17" s="28">
        <v>18.830607510722562</v>
      </c>
      <c r="AC17" s="28">
        <v>-2.7391157999684208</v>
      </c>
      <c r="AD17" s="28">
        <v>14.95223404790346</v>
      </c>
      <c r="AE17" s="28">
        <v>8.5831429750109578</v>
      </c>
      <c r="AF17" s="28">
        <v>21.515805463340513</v>
      </c>
      <c r="AG17" s="28">
        <v>11.637067835036</v>
      </c>
      <c r="AH17" s="28">
        <v>22.581030623149999</v>
      </c>
      <c r="AI17" s="28">
        <v>5.5732862791600004</v>
      </c>
      <c r="AJ17" s="28">
        <v>20.455678243089999</v>
      </c>
      <c r="AK17" s="28">
        <v>11.626746209095</v>
      </c>
      <c r="AL17" s="28">
        <v>3.5748034601250001</v>
      </c>
      <c r="AM17" s="28">
        <v>19.834572529929002</v>
      </c>
      <c r="AN17" s="28">
        <v>-3.125</v>
      </c>
      <c r="AO17" s="28">
        <v>10.456865817353389</v>
      </c>
      <c r="AP17" s="28">
        <v>0.78654753697028923</v>
      </c>
      <c r="AQ17" s="28">
        <v>20.592927728428123</v>
      </c>
      <c r="AR17" s="28">
        <v>1.2456910092210101</v>
      </c>
      <c r="AS17" s="28">
        <v>21.442709279776999</v>
      </c>
      <c r="AT17" s="28">
        <v>0.328451603809995</v>
      </c>
      <c r="AU17" s="28">
        <v>19.746407195187999</v>
      </c>
      <c r="AV17" s="28">
        <v>14.650019183923</v>
      </c>
      <c r="AW17" s="28">
        <v>6.3527724365499996</v>
      </c>
      <c r="AX17" s="28">
        <v>19.346177159071999</v>
      </c>
      <c r="AY17" s="28">
        <v>-2.5281602002503099</v>
      </c>
      <c r="AZ17" s="28">
        <v>10.398501952468564</v>
      </c>
      <c r="BA17" s="28">
        <v>1.1191597935120114</v>
      </c>
      <c r="BB17" s="28">
        <v>20.105979307452174</v>
      </c>
      <c r="BC17" s="28">
        <v>1.4004605318600101</v>
      </c>
      <c r="BD17" s="28">
        <v>21.949690199176999</v>
      </c>
      <c r="BE17" s="28">
        <v>0.83825195449099998</v>
      </c>
      <c r="BF17" s="28">
        <v>18.277583912897999</v>
      </c>
      <c r="BG17" s="28">
        <v>12.874762984199</v>
      </c>
      <c r="BH17" s="28">
        <v>7.3009581559420003</v>
      </c>
      <c r="BI17" s="28">
        <v>27.503347083392999</v>
      </c>
      <c r="BJ17" s="28">
        <v>-2.1167415009621502</v>
      </c>
      <c r="BK17" s="28">
        <v>11.117317906468259</v>
      </c>
      <c r="BL17" s="28">
        <v>1.845722149505491</v>
      </c>
      <c r="BM17" s="28">
        <v>20.814795802349266</v>
      </c>
      <c r="BN17" s="28">
        <v>2.3440014048457871</v>
      </c>
      <c r="BO17" s="28">
        <v>20.922340463165074</v>
      </c>
      <c r="BP17" s="28">
        <v>1.3486699244432234</v>
      </c>
      <c r="BQ17" s="28">
        <v>20.707303494111468</v>
      </c>
      <c r="BR17" s="28">
        <v>21.047069924003473</v>
      </c>
      <c r="BS17" s="28">
        <v>11.606279888335521</v>
      </c>
      <c r="BT17" s="28">
        <v>21.318400915065549</v>
      </c>
      <c r="BU17" s="28">
        <v>-2.9474593406943903</v>
      </c>
      <c r="BV17" s="28">
        <v>4.5513094974678268</v>
      </c>
      <c r="BW17" s="28">
        <v>-1.9565723821301333</v>
      </c>
      <c r="BX17" s="28">
        <v>11.273046121291458</v>
      </c>
      <c r="BY17" s="28">
        <v>-2.1353680334969001</v>
      </c>
      <c r="BZ17" s="28">
        <v>11.192163863636001</v>
      </c>
      <c r="CA17" s="28">
        <v>-1.7776151663411099</v>
      </c>
      <c r="CB17" s="28">
        <v>11.353959355189</v>
      </c>
      <c r="CC17" s="28">
        <v>12.453833942408</v>
      </c>
      <c r="CD17" s="28">
        <v>7.1201129196829998</v>
      </c>
      <c r="CE17" s="28">
        <v>24.149819424730001</v>
      </c>
      <c r="CF17" s="28">
        <v>-0.27002700270027402</v>
      </c>
      <c r="CG17" s="28">
        <v>8.4302937309128936</v>
      </c>
      <c r="CH17" s="28">
        <v>1.4644938333749451</v>
      </c>
      <c r="CI17" s="28">
        <v>15.636941865722264</v>
      </c>
      <c r="CJ17" s="28">
        <v>2.1831444113004701E-2</v>
      </c>
      <c r="CK17" s="28">
        <v>16.309113886119999</v>
      </c>
      <c r="CL17" s="28">
        <v>2.9175614606770099</v>
      </c>
      <c r="CM17" s="28">
        <v>14.966858593306</v>
      </c>
      <c r="CN17" s="28">
        <v>12.396777907762999</v>
      </c>
      <c r="CO17" s="28">
        <v>6.5713066864440002</v>
      </c>
      <c r="CP17" s="28">
        <v>15.982686325806</v>
      </c>
      <c r="CQ17" s="28">
        <v>5.16262261228633E-2</v>
      </c>
      <c r="CR17" s="32">
        <v>66.415640169664542</v>
      </c>
      <c r="CS17" s="26">
        <v>48.3</v>
      </c>
      <c r="CT17" s="26">
        <v>52.6</v>
      </c>
      <c r="CU17" s="26">
        <v>47</v>
      </c>
      <c r="CV17" s="26">
        <v>50.6</v>
      </c>
      <c r="CW17" s="26">
        <v>52</v>
      </c>
      <c r="CX17" s="26">
        <v>40.1</v>
      </c>
      <c r="CY17" s="26">
        <v>46.4</v>
      </c>
    </row>
    <row r="18" spans="1:103" x14ac:dyDescent="0.25">
      <c r="A18" s="14" t="str">
        <f t="shared" si="0"/>
        <v>20122</v>
      </c>
      <c r="B18" s="14">
        <f t="shared" si="1"/>
        <v>2</v>
      </c>
      <c r="C18" s="14">
        <f t="shared" si="2"/>
        <v>2012</v>
      </c>
      <c r="D18" s="27">
        <v>41030</v>
      </c>
      <c r="E18" s="28">
        <v>53.2</v>
      </c>
      <c r="F18" s="28">
        <v>54.9</v>
      </c>
      <c r="G18" s="28">
        <v>54.5</v>
      </c>
      <c r="H18" s="28">
        <v>10.247122566038058</v>
      </c>
      <c r="I18" s="28">
        <v>3.9458662423002124</v>
      </c>
      <c r="J18" s="28">
        <v>16.743066980243356</v>
      </c>
      <c r="K18" s="28">
        <v>5.2404926724745522</v>
      </c>
      <c r="L18" s="28">
        <v>17.473326695805092</v>
      </c>
      <c r="M18" s="28">
        <v>2.6594061226423222</v>
      </c>
      <c r="N18" s="28">
        <v>16.015259424034998</v>
      </c>
      <c r="O18" s="28">
        <v>15.942255889376145</v>
      </c>
      <c r="P18" s="28">
        <v>8.1197080487625701</v>
      </c>
      <c r="Q18" s="28">
        <v>20.544706564049978</v>
      </c>
      <c r="R18" s="28">
        <v>-2.0401197635938138</v>
      </c>
      <c r="S18" s="28">
        <v>9.5694662253320359</v>
      </c>
      <c r="T18" s="28">
        <v>2.8358531270455103</v>
      </c>
      <c r="U18" s="28">
        <v>16.526617444016892</v>
      </c>
      <c r="V18" s="28">
        <v>4.5278584885090023</v>
      </c>
      <c r="W18" s="28">
        <v>17.348991006623443</v>
      </c>
      <c r="X18" s="28">
        <v>1.1578452824209058</v>
      </c>
      <c r="Y18" s="28">
        <v>15.707355459123864</v>
      </c>
      <c r="Z18" s="28">
        <v>15.113216658878379</v>
      </c>
      <c r="AA18" s="28">
        <v>5.8338723281042055</v>
      </c>
      <c r="AB18" s="28">
        <v>20.346051638408937</v>
      </c>
      <c r="AC18" s="28">
        <v>-2.0478379904038637</v>
      </c>
      <c r="AD18" s="28">
        <v>7.2035529013805899</v>
      </c>
      <c r="AE18" s="28">
        <v>6.2352386844679586E-2</v>
      </c>
      <c r="AF18" s="28">
        <v>14.599657670417088</v>
      </c>
      <c r="AG18" s="28">
        <v>-1.4245876183034101</v>
      </c>
      <c r="AH18" s="28">
        <v>14.987405599534</v>
      </c>
      <c r="AI18" s="28">
        <v>1.560426653543</v>
      </c>
      <c r="AJ18" s="28">
        <v>14.212609077412999</v>
      </c>
      <c r="AK18" s="28">
        <v>12.074834520198999</v>
      </c>
      <c r="AL18" s="28">
        <v>1.460946558274</v>
      </c>
      <c r="AM18" s="28">
        <v>19.540638192285002</v>
      </c>
      <c r="AN18" s="28">
        <v>-1.0309278350515401</v>
      </c>
      <c r="AO18" s="28">
        <v>12.270169773378683</v>
      </c>
      <c r="AP18" s="28">
        <v>5.21264054106922</v>
      </c>
      <c r="AQ18" s="28">
        <v>19.570416602097282</v>
      </c>
      <c r="AR18" s="28">
        <v>9.1906058494770004</v>
      </c>
      <c r="AS18" s="28">
        <v>20.624578240872001</v>
      </c>
      <c r="AT18" s="28">
        <v>1.31032015911801</v>
      </c>
      <c r="AU18" s="28">
        <v>18.521291830789998</v>
      </c>
      <c r="AV18" s="28">
        <v>15.243550564801</v>
      </c>
      <c r="AW18" s="28">
        <v>7.7782642481120003</v>
      </c>
      <c r="AX18" s="28">
        <v>21.751911927235</v>
      </c>
      <c r="AY18" s="28">
        <v>-2.40360540811217</v>
      </c>
      <c r="AZ18" s="28">
        <v>10.942729665408336</v>
      </c>
      <c r="BA18" s="28">
        <v>1.9995542998169071</v>
      </c>
      <c r="BB18" s="28">
        <v>20.281848407691598</v>
      </c>
      <c r="BC18" s="28">
        <v>3.5567759914100101</v>
      </c>
      <c r="BD18" s="28">
        <v>22.513566003036999</v>
      </c>
      <c r="BE18" s="28">
        <v>0.45424544868299699</v>
      </c>
      <c r="BF18" s="28">
        <v>18.072514002346001</v>
      </c>
      <c r="BG18" s="28">
        <v>13.351750790558</v>
      </c>
      <c r="BH18" s="28">
        <v>7.5099562328159903</v>
      </c>
      <c r="BI18" s="28">
        <v>27.601443495039</v>
      </c>
      <c r="BJ18" s="28">
        <v>-2.0176544766708702</v>
      </c>
      <c r="BK18" s="28">
        <v>13.243729367039464</v>
      </c>
      <c r="BL18" s="28">
        <v>6.8098347994782671</v>
      </c>
      <c r="BM18" s="28">
        <v>19.877783657887676</v>
      </c>
      <c r="BN18" s="28">
        <v>9.1994032888285471</v>
      </c>
      <c r="BO18" s="28">
        <v>20.068179472486243</v>
      </c>
      <c r="BP18" s="28">
        <v>4.447561022615365</v>
      </c>
      <c r="BQ18" s="28">
        <v>19.687552567540962</v>
      </c>
      <c r="BR18" s="28">
        <v>23.895901991983088</v>
      </c>
      <c r="BS18" s="28">
        <v>14.954642804609719</v>
      </c>
      <c r="BT18" s="28">
        <v>22.484659778705915</v>
      </c>
      <c r="BU18" s="28">
        <v>-4.8804663661776173</v>
      </c>
      <c r="BV18" s="28">
        <v>5.7609293797685837</v>
      </c>
      <c r="BW18" s="28">
        <v>-0.57979957428432272</v>
      </c>
      <c r="BX18" s="28">
        <v>12.303267015303788</v>
      </c>
      <c r="BY18" s="28">
        <v>0.45194286711999598</v>
      </c>
      <c r="BZ18" s="28">
        <v>12.729386959139999</v>
      </c>
      <c r="CA18" s="28">
        <v>-1.6062315534892</v>
      </c>
      <c r="CB18" s="28">
        <v>11.87800063575</v>
      </c>
      <c r="CC18" s="28">
        <v>14.621142110853501</v>
      </c>
      <c r="CD18" s="28">
        <v>8.8366439463149895</v>
      </c>
      <c r="CE18" s="28">
        <v>21.955988999399999</v>
      </c>
      <c r="CF18" s="28">
        <v>-1.1948529411764599</v>
      </c>
      <c r="CG18" s="28">
        <v>10.066170392726207</v>
      </c>
      <c r="CH18" s="28">
        <v>4.9961399819574979</v>
      </c>
      <c r="CI18" s="28">
        <v>15.261594424898618</v>
      </c>
      <c r="CJ18" s="28">
        <v>5.2836488994369999</v>
      </c>
      <c r="CK18" s="28">
        <v>16.163156069263</v>
      </c>
      <c r="CL18" s="28">
        <v>4.7090337335559997</v>
      </c>
      <c r="CM18" s="28">
        <v>14.363792965264</v>
      </c>
      <c r="CN18" s="28">
        <v>13.1974881041185</v>
      </c>
      <c r="CO18" s="28">
        <v>7.08408394847</v>
      </c>
      <c r="CP18" s="28">
        <v>15.827935850542</v>
      </c>
      <c r="CQ18" s="28">
        <v>-0.30800821355235503</v>
      </c>
      <c r="CR18" s="32">
        <v>66.284638044896795</v>
      </c>
      <c r="CS18" s="26">
        <v>46.2</v>
      </c>
      <c r="CT18" s="26">
        <v>48.3</v>
      </c>
      <c r="CU18" s="26">
        <v>44.5</v>
      </c>
      <c r="CV18" s="26">
        <v>45.9</v>
      </c>
      <c r="CW18" s="26">
        <v>48.3</v>
      </c>
      <c r="CX18" s="26">
        <v>40.6</v>
      </c>
      <c r="CY18" s="26">
        <v>39.5</v>
      </c>
    </row>
    <row r="19" spans="1:103" x14ac:dyDescent="0.25">
      <c r="A19" s="14" t="str">
        <f t="shared" si="0"/>
        <v>20122</v>
      </c>
      <c r="B19" s="14">
        <f t="shared" si="1"/>
        <v>2</v>
      </c>
      <c r="C19" s="14">
        <f t="shared" si="2"/>
        <v>2012</v>
      </c>
      <c r="D19" s="27">
        <v>41061</v>
      </c>
      <c r="E19" s="28">
        <v>51</v>
      </c>
      <c r="F19" s="28">
        <v>53.2</v>
      </c>
      <c r="G19" s="28">
        <v>52.6</v>
      </c>
      <c r="H19" s="28">
        <v>8.2428740914429</v>
      </c>
      <c r="I19" s="28">
        <v>0.74191148810925256</v>
      </c>
      <c r="J19" s="28">
        <v>16.024119170715494</v>
      </c>
      <c r="K19" s="28">
        <v>0.70637583743181942</v>
      </c>
      <c r="L19" s="28">
        <v>16.973284666350001</v>
      </c>
      <c r="M19" s="28">
        <v>0.77745343047754822</v>
      </c>
      <c r="N19" s="28">
        <v>15.079105868930505</v>
      </c>
      <c r="O19" s="28">
        <v>16.804308551294703</v>
      </c>
      <c r="P19" s="28">
        <v>8.9102684853704233</v>
      </c>
      <c r="Q19" s="28">
        <v>21.171968067883526</v>
      </c>
      <c r="R19" s="28">
        <v>-2.1539878554782561</v>
      </c>
      <c r="S19" s="28">
        <v>8.470338116669609</v>
      </c>
      <c r="T19" s="28">
        <v>0.5233698177852375</v>
      </c>
      <c r="U19" s="28">
        <v>16.732253771569674</v>
      </c>
      <c r="V19" s="28">
        <v>0.22945438679146823</v>
      </c>
      <c r="W19" s="28">
        <v>17.859710153866899</v>
      </c>
      <c r="X19" s="28">
        <v>0.8177166852069826</v>
      </c>
      <c r="Y19" s="28">
        <v>15.610632143633769</v>
      </c>
      <c r="Z19" s="28">
        <v>15.274452832355248</v>
      </c>
      <c r="AA19" s="28">
        <v>4.5364061645453351</v>
      </c>
      <c r="AB19" s="28">
        <v>20.858868968750102</v>
      </c>
      <c r="AC19" s="28">
        <v>-2.2135072877164816</v>
      </c>
      <c r="AD19" s="28">
        <v>10.146771987984607</v>
      </c>
      <c r="AE19" s="28">
        <v>3.2179120855813323</v>
      </c>
      <c r="AF19" s="28">
        <v>17.311876319111803</v>
      </c>
      <c r="AG19" s="28">
        <v>3.6328107210330001</v>
      </c>
      <c r="AH19" s="28">
        <v>17.606057822341999</v>
      </c>
      <c r="AI19" s="28">
        <v>2.8038587995460098</v>
      </c>
      <c r="AJ19" s="28">
        <v>17.018092519684998</v>
      </c>
      <c r="AK19" s="28">
        <v>10.977185677239</v>
      </c>
      <c r="AL19" s="28">
        <v>-7.1255763483246</v>
      </c>
      <c r="AM19" s="28">
        <v>16.823375340439</v>
      </c>
      <c r="AN19" s="28">
        <v>-0.52356020942408998</v>
      </c>
      <c r="AO19" s="28">
        <v>8.3495047809054768</v>
      </c>
      <c r="AP19" s="28">
        <v>-1.5552401983555342</v>
      </c>
      <c r="AQ19" s="28">
        <v>18.748613900606671</v>
      </c>
      <c r="AR19" s="28">
        <v>-2.6382224176589899</v>
      </c>
      <c r="AS19" s="28">
        <v>20.398998141244999</v>
      </c>
      <c r="AT19" s="28">
        <v>-0.4663153365521</v>
      </c>
      <c r="AU19" s="28">
        <v>17.110588010798999</v>
      </c>
      <c r="AV19" s="28">
        <v>15.990085426964001</v>
      </c>
      <c r="AW19" s="28">
        <v>10.157265054170001</v>
      </c>
      <c r="AX19" s="28">
        <v>24.306742494691999</v>
      </c>
      <c r="AY19" s="28">
        <v>-3.0204692960559201</v>
      </c>
      <c r="AZ19" s="28">
        <v>8.9681989353766483</v>
      </c>
      <c r="BA19" s="28">
        <v>-0.80571823722135605</v>
      </c>
      <c r="BB19" s="28">
        <v>19.221695421454001</v>
      </c>
      <c r="BC19" s="28">
        <v>0.38806982010399299</v>
      </c>
      <c r="BD19" s="28">
        <v>20.684619102999001</v>
      </c>
      <c r="BE19" s="28">
        <v>-1.9923944443896999</v>
      </c>
      <c r="BF19" s="28">
        <v>17.768469496403</v>
      </c>
      <c r="BG19" s="28">
        <v>13.479782690294</v>
      </c>
      <c r="BH19" s="28">
        <v>7.9895512375050002</v>
      </c>
      <c r="BI19" s="28">
        <v>29.920312793217001</v>
      </c>
      <c r="BJ19" s="28">
        <v>-0.50441361916772098</v>
      </c>
      <c r="BK19" s="28">
        <v>9.4897922454805723</v>
      </c>
      <c r="BL19" s="28">
        <v>0.30202393304784891</v>
      </c>
      <c r="BM19" s="28">
        <v>19.098999567392099</v>
      </c>
      <c r="BN19" s="28">
        <v>1.1011755753266186</v>
      </c>
      <c r="BO19" s="28">
        <v>19.120035843448761</v>
      </c>
      <c r="BP19" s="28">
        <v>-0.49395197768420063</v>
      </c>
      <c r="BQ19" s="28">
        <v>19.077965310890153</v>
      </c>
      <c r="BR19" s="28">
        <v>25.574823270190212</v>
      </c>
      <c r="BS19" s="28">
        <v>16.189086141137079</v>
      </c>
      <c r="BT19" s="28">
        <v>23.195871740469475</v>
      </c>
      <c r="BU19" s="28">
        <v>-3.4031718943003004</v>
      </c>
      <c r="BV19" s="28">
        <v>2.6790957659457888</v>
      </c>
      <c r="BW19" s="28">
        <v>-4.2841499331239561</v>
      </c>
      <c r="BX19" s="28">
        <v>9.8900822108419106</v>
      </c>
      <c r="BY19" s="28">
        <v>-6.1756462886185899</v>
      </c>
      <c r="BZ19" s="28">
        <v>9.6427903787780007</v>
      </c>
      <c r="CA19" s="28">
        <v>-2.3741948112547999</v>
      </c>
      <c r="CB19" s="28">
        <v>10.137665745044</v>
      </c>
      <c r="CC19" s="28">
        <v>14.192130470927001</v>
      </c>
      <c r="CD19" s="28">
        <v>9.9598878901429906</v>
      </c>
      <c r="CE19" s="28">
        <v>22.345802810095002</v>
      </c>
      <c r="CF19" s="28">
        <v>-0.36429872495446602</v>
      </c>
      <c r="CG19" s="28">
        <v>8.3218444188419483</v>
      </c>
      <c r="CH19" s="28">
        <v>2.7804753881108581</v>
      </c>
      <c r="CI19" s="28">
        <v>14.014642085273664</v>
      </c>
      <c r="CJ19" s="28">
        <v>2.959357387841</v>
      </c>
      <c r="CK19" s="28">
        <v>15.863873292281999</v>
      </c>
      <c r="CL19" s="28">
        <v>2.6017510493539899</v>
      </c>
      <c r="CM19" s="28">
        <v>12.181252602981999</v>
      </c>
      <c r="CN19" s="28">
        <v>14.633020425406</v>
      </c>
      <c r="CO19" s="28">
        <v>9.0103659540275007</v>
      </c>
      <c r="CP19" s="28">
        <v>16.374834715256998</v>
      </c>
      <c r="CQ19" s="28">
        <v>-2.2391857506361399</v>
      </c>
      <c r="CR19" s="32">
        <v>65.920795530970267</v>
      </c>
      <c r="CS19" s="26">
        <v>46</v>
      </c>
      <c r="CT19" s="26">
        <v>50</v>
      </c>
      <c r="CU19" s="26">
        <v>44.2</v>
      </c>
      <c r="CV19" s="26">
        <v>46.5</v>
      </c>
      <c r="CW19" s="26">
        <v>50.4</v>
      </c>
      <c r="CX19" s="26">
        <v>35.700000000000003</v>
      </c>
      <c r="CY19" s="26">
        <v>42.4</v>
      </c>
    </row>
    <row r="20" spans="1:103" x14ac:dyDescent="0.25">
      <c r="A20" s="14" t="str">
        <f t="shared" si="0"/>
        <v>20123</v>
      </c>
      <c r="B20" s="14">
        <f t="shared" si="1"/>
        <v>3</v>
      </c>
      <c r="C20" s="14">
        <f t="shared" si="2"/>
        <v>2012</v>
      </c>
      <c r="D20" s="27">
        <v>41091</v>
      </c>
      <c r="E20" s="28">
        <v>52</v>
      </c>
      <c r="F20" s="28">
        <v>52</v>
      </c>
      <c r="G20" s="28">
        <v>52.6</v>
      </c>
      <c r="H20" s="28">
        <v>8.6869558631783832</v>
      </c>
      <c r="I20" s="28">
        <v>1.0512073290735771</v>
      </c>
      <c r="J20" s="28">
        <v>16.612703430119893</v>
      </c>
      <c r="K20" s="28">
        <v>2.320812839116444</v>
      </c>
      <c r="L20" s="28">
        <v>17.659988489746553</v>
      </c>
      <c r="M20" s="28">
        <v>-0.21043114026542398</v>
      </c>
      <c r="N20" s="28">
        <v>15.570457450039868</v>
      </c>
      <c r="O20" s="28">
        <v>15.788659981001381</v>
      </c>
      <c r="P20" s="28">
        <v>10.622257371580918</v>
      </c>
      <c r="Q20" s="28">
        <v>21.509464528870822</v>
      </c>
      <c r="R20" s="28">
        <v>-2.2192776693200442</v>
      </c>
      <c r="S20" s="28">
        <v>9.2836341527938941</v>
      </c>
      <c r="T20" s="28">
        <v>2.1876752799246901</v>
      </c>
      <c r="U20" s="28">
        <v>16.628632104112057</v>
      </c>
      <c r="V20" s="28">
        <v>4.728141479038249</v>
      </c>
      <c r="W20" s="28">
        <v>18.573051038974736</v>
      </c>
      <c r="X20" s="28">
        <v>-0.32126633999713228</v>
      </c>
      <c r="Y20" s="28">
        <v>14.701510658469974</v>
      </c>
      <c r="Z20" s="28">
        <v>14.874157568398976</v>
      </c>
      <c r="AA20" s="28">
        <v>7.7600069427113212</v>
      </c>
      <c r="AB20" s="28">
        <v>21.661825145570543</v>
      </c>
      <c r="AC20" s="28">
        <v>-2.6544460207708331</v>
      </c>
      <c r="AD20" s="28">
        <v>9.9793722078651683</v>
      </c>
      <c r="AE20" s="28">
        <v>5.4271275185830916</v>
      </c>
      <c r="AF20" s="28">
        <v>14.632494186147085</v>
      </c>
      <c r="AG20" s="28">
        <v>11.827483867365</v>
      </c>
      <c r="AH20" s="28">
        <v>17.942315321203001</v>
      </c>
      <c r="AI20" s="28">
        <v>-0.77984239778929498</v>
      </c>
      <c r="AJ20" s="28">
        <v>11.372938259708</v>
      </c>
      <c r="AK20" s="28">
        <v>8.0971483166860008</v>
      </c>
      <c r="AL20" s="28">
        <v>1.1752373704600001</v>
      </c>
      <c r="AM20" s="28">
        <v>20.563553055774001</v>
      </c>
      <c r="AN20" s="28">
        <v>-1.0204081632652999</v>
      </c>
      <c r="AO20" s="28">
        <v>9.2140259107341365</v>
      </c>
      <c r="AP20" s="28">
        <v>-0.71930616576807438</v>
      </c>
      <c r="AQ20" s="28">
        <v>19.642494190566481</v>
      </c>
      <c r="AR20" s="28">
        <v>-1.55471755820997E-2</v>
      </c>
      <c r="AS20" s="28">
        <v>21.242473213771</v>
      </c>
      <c r="AT20" s="28">
        <v>-1.4205885798539</v>
      </c>
      <c r="AU20" s="28">
        <v>18.054085879068001</v>
      </c>
      <c r="AV20" s="28">
        <v>15.288539884817</v>
      </c>
      <c r="AW20" s="28">
        <v>10.400407170057999</v>
      </c>
      <c r="AX20" s="28">
        <v>23.731957116878</v>
      </c>
      <c r="AY20" s="28">
        <v>-3.3</v>
      </c>
      <c r="AZ20" s="28">
        <v>8.9425657981805955</v>
      </c>
      <c r="BA20" s="28">
        <v>-0.34470772362027446</v>
      </c>
      <c r="BB20" s="28">
        <v>18.661851156408773</v>
      </c>
      <c r="BC20" s="28">
        <v>1.3200086708130001</v>
      </c>
      <c r="BD20" s="28">
        <v>20.132886456241</v>
      </c>
      <c r="BE20" s="28">
        <v>-1.9956585679118</v>
      </c>
      <c r="BF20" s="28">
        <v>17.200646031832001</v>
      </c>
      <c r="BG20" s="28">
        <v>12.116374896811999</v>
      </c>
      <c r="BH20" s="28">
        <v>6.3372416375549996</v>
      </c>
      <c r="BI20" s="28">
        <v>28.223120380261999</v>
      </c>
      <c r="BJ20" s="28">
        <v>-1.8785222291797099</v>
      </c>
      <c r="BK20" s="28">
        <v>9.3598908664218357</v>
      </c>
      <c r="BL20" s="28">
        <v>-7.7822164756611301E-2</v>
      </c>
      <c r="BM20" s="28">
        <v>19.243129392687081</v>
      </c>
      <c r="BN20" s="28">
        <v>1.1426411838400541</v>
      </c>
      <c r="BO20" s="28">
        <v>19.745800269284992</v>
      </c>
      <c r="BP20" s="28">
        <v>-1.2908801676915866</v>
      </c>
      <c r="BQ20" s="28">
        <v>18.741608381114464</v>
      </c>
      <c r="BR20" s="28">
        <v>23.090781791552814</v>
      </c>
      <c r="BS20" s="28">
        <v>15.975415119070895</v>
      </c>
      <c r="BT20" s="28">
        <v>24.215287292710606</v>
      </c>
      <c r="BU20" s="28">
        <v>-3.3949190535087705</v>
      </c>
      <c r="BV20" s="28">
        <v>3.6592528553659349</v>
      </c>
      <c r="BW20" s="28">
        <v>-3.5917008960467172</v>
      </c>
      <c r="BX20" s="28">
        <v>11.177895551415816</v>
      </c>
      <c r="BY20" s="28">
        <v>-3.8807669489959</v>
      </c>
      <c r="BZ20" s="28">
        <v>11.235397127126999</v>
      </c>
      <c r="CA20" s="28">
        <v>-3.3022087799233</v>
      </c>
      <c r="CB20" s="28">
        <v>11.120409628532</v>
      </c>
      <c r="CC20" s="28">
        <v>13.300923805063</v>
      </c>
      <c r="CD20" s="28">
        <v>11.533261006077</v>
      </c>
      <c r="CE20" s="28">
        <v>21.945448982683001</v>
      </c>
      <c r="CF20" s="28">
        <v>-0.54397098821395695</v>
      </c>
      <c r="CG20" s="28">
        <v>8.9561008171862682</v>
      </c>
      <c r="CH20" s="28">
        <v>2.0741159582017303</v>
      </c>
      <c r="CI20" s="28">
        <v>16.072463619009795</v>
      </c>
      <c r="CJ20" s="28">
        <v>3.0278597192349999</v>
      </c>
      <c r="CK20" s="28">
        <v>17.170621136390999</v>
      </c>
      <c r="CL20" s="28">
        <v>1.1248525042699999</v>
      </c>
      <c r="CM20" s="28">
        <v>14.979859108415001</v>
      </c>
      <c r="CN20" s="28">
        <v>13.5474123882755</v>
      </c>
      <c r="CO20" s="28">
        <v>10.824090080609</v>
      </c>
      <c r="CP20" s="28">
        <v>16.378095074109002</v>
      </c>
      <c r="CQ20" s="28">
        <v>-1.7382413087934601</v>
      </c>
      <c r="CR20" s="32">
        <v>67.217686778541662</v>
      </c>
      <c r="CS20" s="26">
        <v>44.8</v>
      </c>
      <c r="CT20" s="26">
        <v>47.8</v>
      </c>
      <c r="CU20" s="26">
        <v>44.1</v>
      </c>
      <c r="CV20" s="26">
        <v>47.3</v>
      </c>
      <c r="CW20" s="26">
        <v>50.6</v>
      </c>
      <c r="CX20" s="26">
        <v>37.6</v>
      </c>
      <c r="CY20" s="26">
        <v>37</v>
      </c>
    </row>
    <row r="21" spans="1:103" x14ac:dyDescent="0.25">
      <c r="A21" s="14" t="str">
        <f t="shared" si="0"/>
        <v>20123</v>
      </c>
      <c r="B21" s="14">
        <f t="shared" si="1"/>
        <v>3</v>
      </c>
      <c r="C21" s="14">
        <f t="shared" si="2"/>
        <v>2012</v>
      </c>
      <c r="D21" s="27">
        <v>41122</v>
      </c>
      <c r="E21" s="28">
        <v>51</v>
      </c>
      <c r="F21" s="28">
        <v>52.6</v>
      </c>
      <c r="G21" s="28">
        <v>53</v>
      </c>
      <c r="H21" s="28">
        <v>9.2542470254638545</v>
      </c>
      <c r="I21" s="28">
        <v>2.122832920928829</v>
      </c>
      <c r="J21" s="28">
        <v>16.637275786272028</v>
      </c>
      <c r="K21" s="28">
        <v>3.0514914969881803</v>
      </c>
      <c r="L21" s="28">
        <v>17.401344526485929</v>
      </c>
      <c r="M21" s="28">
        <v>1.1984215766653796</v>
      </c>
      <c r="N21" s="28">
        <v>15.875892406818171</v>
      </c>
      <c r="O21" s="28">
        <v>16.569155067086999</v>
      </c>
      <c r="P21" s="28">
        <v>10.755770246249007</v>
      </c>
      <c r="Q21" s="28">
        <v>20.532858858934592</v>
      </c>
      <c r="R21" s="28">
        <v>-2.8379438762769684</v>
      </c>
      <c r="S21" s="28">
        <v>10.166746835280293</v>
      </c>
      <c r="T21" s="28">
        <v>2.669560242332949</v>
      </c>
      <c r="U21" s="28">
        <v>17.941270620563074</v>
      </c>
      <c r="V21" s="28">
        <v>3.8883548083901243</v>
      </c>
      <c r="W21" s="28">
        <v>19.276133993052429</v>
      </c>
      <c r="X21" s="28">
        <v>1.4580513311904459</v>
      </c>
      <c r="Y21" s="28">
        <v>16.614533350038236</v>
      </c>
      <c r="Z21" s="28">
        <v>16.702885436972785</v>
      </c>
      <c r="AA21" s="28">
        <v>9.9086892779040667</v>
      </c>
      <c r="AB21" s="28">
        <v>20.993449331228675</v>
      </c>
      <c r="AC21" s="28">
        <v>-3.620216903823319</v>
      </c>
      <c r="AD21" s="28">
        <v>11.646148011966204</v>
      </c>
      <c r="AE21" s="28">
        <v>5.3169530603700821</v>
      </c>
      <c r="AF21" s="28">
        <v>18.17044964198422</v>
      </c>
      <c r="AG21" s="28">
        <v>4.4840714067910001</v>
      </c>
      <c r="AH21" s="28">
        <v>19.779110622979999</v>
      </c>
      <c r="AI21" s="28">
        <v>6.1532271143650004</v>
      </c>
      <c r="AJ21" s="28">
        <v>16.573563165601001</v>
      </c>
      <c r="AK21" s="28">
        <v>9.3174173531779996</v>
      </c>
      <c r="AL21" s="28">
        <v>9.9858526921559996</v>
      </c>
      <c r="AM21" s="28">
        <v>17.502968188400999</v>
      </c>
      <c r="AN21" s="28">
        <v>-3.6269430051813498</v>
      </c>
      <c r="AO21" s="28">
        <v>10.364581739322119</v>
      </c>
      <c r="AP21" s="28">
        <v>1.0098826596368156</v>
      </c>
      <c r="AQ21" s="28">
        <v>20.154634512634715</v>
      </c>
      <c r="AR21" s="28">
        <v>3.9392813022889999</v>
      </c>
      <c r="AS21" s="28">
        <v>21.693679415593</v>
      </c>
      <c r="AT21" s="28">
        <v>-1.87743788823749</v>
      </c>
      <c r="AU21" s="28">
        <v>18.626273988318001</v>
      </c>
      <c r="AV21" s="28">
        <v>15.870153042508999</v>
      </c>
      <c r="AW21" s="28">
        <v>9.2687517223199993</v>
      </c>
      <c r="AX21" s="28">
        <v>23.323922317594</v>
      </c>
      <c r="AY21" s="28">
        <v>-3.6331746429466301</v>
      </c>
      <c r="AZ21" s="28">
        <v>9.5575972042143462</v>
      </c>
      <c r="BA21" s="28">
        <v>1.031313327475317</v>
      </c>
      <c r="BB21" s="28">
        <v>18.445503932356246</v>
      </c>
      <c r="BC21" s="28">
        <v>3.7815547355589998</v>
      </c>
      <c r="BD21" s="28">
        <v>19.517140841457</v>
      </c>
      <c r="BE21" s="28">
        <v>-1.6818107477244</v>
      </c>
      <c r="BF21" s="28">
        <v>17.379098531194</v>
      </c>
      <c r="BG21" s="28">
        <v>12.073591933707</v>
      </c>
      <c r="BH21" s="28">
        <v>7.6707043320340098</v>
      </c>
      <c r="BI21" s="28">
        <v>25.979196387399</v>
      </c>
      <c r="BJ21" s="28">
        <v>-2.8967254408060499</v>
      </c>
      <c r="BK21" s="28">
        <v>11.317222708181362</v>
      </c>
      <c r="BL21" s="28">
        <v>3.4784730589223898</v>
      </c>
      <c r="BM21" s="28">
        <v>19.457950228317912</v>
      </c>
      <c r="BN21" s="28">
        <v>6.2832621045693511</v>
      </c>
      <c r="BO21" s="28">
        <v>19.821476619772145</v>
      </c>
      <c r="BP21" s="28">
        <v>0.71182012529109984</v>
      </c>
      <c r="BQ21" s="28">
        <v>19.095025013051348</v>
      </c>
      <c r="BR21" s="28">
        <v>23.708297892833713</v>
      </c>
      <c r="BS21" s="28">
        <v>16.053967665290664</v>
      </c>
      <c r="BT21" s="28">
        <v>23.185109758959904</v>
      </c>
      <c r="BU21" s="28">
        <v>-3.7233949989857527</v>
      </c>
      <c r="BV21" s="28">
        <v>3.1799175192304006</v>
      </c>
      <c r="BW21" s="28">
        <v>-3.5544603994950705</v>
      </c>
      <c r="BX21" s="28">
        <v>10.145157620138491</v>
      </c>
      <c r="BY21" s="28">
        <v>-5.4971522606778898</v>
      </c>
      <c r="BZ21" s="28">
        <v>8.4509528340360003</v>
      </c>
      <c r="CA21" s="28">
        <v>-1.5923649577921</v>
      </c>
      <c r="CB21" s="28">
        <v>11.853132215484999</v>
      </c>
      <c r="CC21" s="28">
        <v>13.247370822452499</v>
      </c>
      <c r="CD21" s="28">
        <v>9.7020766094099997</v>
      </c>
      <c r="CE21" s="28">
        <v>21.292595243609</v>
      </c>
      <c r="CF21" s="28">
        <v>-0.73664825046040505</v>
      </c>
      <c r="CG21" s="28">
        <v>8.9751101438991157</v>
      </c>
      <c r="CH21" s="28">
        <v>2.8077400220117568</v>
      </c>
      <c r="CI21" s="28">
        <v>15.33002958819506</v>
      </c>
      <c r="CJ21" s="28">
        <v>3.3101538347720001</v>
      </c>
      <c r="CK21" s="28">
        <v>16.867577547166999</v>
      </c>
      <c r="CL21" s="28">
        <v>2.3065677588470002</v>
      </c>
      <c r="CM21" s="28">
        <v>13.803382538215001</v>
      </c>
      <c r="CN21" s="28">
        <v>14.045600382125</v>
      </c>
      <c r="CO21" s="28">
        <v>9.3691399533450053</v>
      </c>
      <c r="CP21" s="28">
        <v>15.197797788537001</v>
      </c>
      <c r="CQ21" s="28">
        <v>-2.3053278688524599</v>
      </c>
      <c r="CR21" s="32">
        <v>68.538286347857536</v>
      </c>
      <c r="CS21" s="26">
        <v>45.7</v>
      </c>
      <c r="CT21" s="26">
        <v>47.6</v>
      </c>
      <c r="CU21" s="26">
        <v>44.6</v>
      </c>
      <c r="CV21" s="26">
        <v>46.3</v>
      </c>
      <c r="CW21" s="26">
        <v>47.7</v>
      </c>
      <c r="CX21" s="26">
        <v>38.700000000000003</v>
      </c>
      <c r="CY21" s="26">
        <v>39.200000000000003</v>
      </c>
    </row>
    <row r="22" spans="1:103" x14ac:dyDescent="0.25">
      <c r="A22" s="14" t="str">
        <f t="shared" si="0"/>
        <v>20123</v>
      </c>
      <c r="B22" s="14">
        <f t="shared" si="1"/>
        <v>3</v>
      </c>
      <c r="C22" s="14">
        <f t="shared" si="2"/>
        <v>2012</v>
      </c>
      <c r="D22" s="27">
        <v>41153</v>
      </c>
      <c r="E22" s="28">
        <v>52.4</v>
      </c>
      <c r="F22" s="28">
        <v>54.5</v>
      </c>
      <c r="G22" s="28">
        <v>54.3</v>
      </c>
      <c r="H22" s="28">
        <v>7.8284745825481252</v>
      </c>
      <c r="I22" s="28">
        <v>-0.81005857419879135</v>
      </c>
      <c r="J22" s="28">
        <v>16.841646411137873</v>
      </c>
      <c r="K22" s="28">
        <v>-1.1220711729243906</v>
      </c>
      <c r="L22" s="28">
        <v>17.629082927264491</v>
      </c>
      <c r="M22" s="28">
        <v>-0.49755646986373558</v>
      </c>
      <c r="N22" s="28">
        <v>16.057059037499876</v>
      </c>
      <c r="O22" s="28">
        <v>14.525943577247821</v>
      </c>
      <c r="P22" s="28">
        <v>10.75159016294532</v>
      </c>
      <c r="Q22" s="28">
        <v>20.538149102156865</v>
      </c>
      <c r="R22" s="28">
        <v>-4.156466737017082</v>
      </c>
      <c r="S22" s="28">
        <v>8.3286799078229592</v>
      </c>
      <c r="T22" s="28">
        <v>-0.22751664079351031</v>
      </c>
      <c r="U22" s="28">
        <v>17.251335831362042</v>
      </c>
      <c r="V22" s="28">
        <v>-0.7754933668162618</v>
      </c>
      <c r="W22" s="28">
        <v>18.627801139404472</v>
      </c>
      <c r="X22" s="28">
        <v>0.32196732195092076</v>
      </c>
      <c r="Y22" s="28">
        <v>15.883536652395433</v>
      </c>
      <c r="Z22" s="28">
        <v>13.985776630256696</v>
      </c>
      <c r="AA22" s="28">
        <v>10.123692689715728</v>
      </c>
      <c r="AB22" s="28">
        <v>19.755745848171557</v>
      </c>
      <c r="AC22" s="28">
        <v>-5.2266996783860069</v>
      </c>
      <c r="AD22" s="28">
        <v>8.6169173672654722</v>
      </c>
      <c r="AE22" s="28">
        <v>3.1360539526720572</v>
      </c>
      <c r="AF22" s="28">
        <v>14.245661294376987</v>
      </c>
      <c r="AG22" s="28">
        <v>3.51809718743699</v>
      </c>
      <c r="AH22" s="28">
        <v>16.319437440489999</v>
      </c>
      <c r="AI22" s="28">
        <v>2.7547278877079999</v>
      </c>
      <c r="AJ22" s="28">
        <v>12.191765689537</v>
      </c>
      <c r="AK22" s="28">
        <v>8.8030800797770006</v>
      </c>
      <c r="AL22" s="28">
        <v>4.3073554504649998</v>
      </c>
      <c r="AM22" s="28">
        <v>14.991210099107001</v>
      </c>
      <c r="AN22" s="28">
        <v>-6.4356435643564396</v>
      </c>
      <c r="AO22" s="28">
        <v>8.7209704462347872</v>
      </c>
      <c r="AP22" s="28">
        <v>-3.103839545653102</v>
      </c>
      <c r="AQ22" s="28">
        <v>21.255932078569089</v>
      </c>
      <c r="AR22" s="28">
        <v>-4.3137347419210998</v>
      </c>
      <c r="AS22" s="28">
        <v>22.350939247277999</v>
      </c>
      <c r="AT22" s="28">
        <v>-1.8864637713076</v>
      </c>
      <c r="AU22" s="28">
        <v>20.166317469494</v>
      </c>
      <c r="AV22" s="28">
        <v>15.375549172693001</v>
      </c>
      <c r="AW22" s="28">
        <v>7.7596177510759903</v>
      </c>
      <c r="AX22" s="28">
        <v>22.275993146651999</v>
      </c>
      <c r="AY22" s="28">
        <v>-4.4438865177002196</v>
      </c>
      <c r="AZ22" s="28">
        <v>9.3316630898492008</v>
      </c>
      <c r="BA22" s="28">
        <v>0.48213874103299759</v>
      </c>
      <c r="BB22" s="28">
        <v>18.571816158470995</v>
      </c>
      <c r="BC22" s="28">
        <v>1.4632474323220099</v>
      </c>
      <c r="BD22" s="28">
        <v>19.810416306993002</v>
      </c>
      <c r="BE22" s="28">
        <v>-0.49419203529440398</v>
      </c>
      <c r="BF22" s="28">
        <v>17.340195344021001</v>
      </c>
      <c r="BG22" s="28">
        <v>11.410970194495</v>
      </c>
      <c r="BH22" s="28">
        <v>7.143323755041</v>
      </c>
      <c r="BI22" s="28">
        <v>27.169421831577999</v>
      </c>
      <c r="BJ22" s="28">
        <v>-3.7106918238993698</v>
      </c>
      <c r="BK22" s="28">
        <v>8.3832185143354252</v>
      </c>
      <c r="BL22" s="28">
        <v>-2.4473575029156223</v>
      </c>
      <c r="BM22" s="28">
        <v>19.807567286953088</v>
      </c>
      <c r="BN22" s="28">
        <v>-1.7993644961568687</v>
      </c>
      <c r="BO22" s="28">
        <v>20.211569205027878</v>
      </c>
      <c r="BP22" s="28">
        <v>-3.0932319749091359</v>
      </c>
      <c r="BQ22" s="28">
        <v>19.404306554050343</v>
      </c>
      <c r="BR22" s="28">
        <v>20.82421861901646</v>
      </c>
      <c r="BS22" s="28">
        <v>15.519760139732952</v>
      </c>
      <c r="BT22" s="28">
        <v>22.68617472790806</v>
      </c>
      <c r="BU22" s="28">
        <v>-5.3844936309669551</v>
      </c>
      <c r="BV22" s="28">
        <v>2.604221368683568</v>
      </c>
      <c r="BW22" s="28">
        <v>-6.2250324246463151</v>
      </c>
      <c r="BX22" s="28">
        <v>11.835775435998642</v>
      </c>
      <c r="BY22" s="28">
        <v>-7.9341800947610004</v>
      </c>
      <c r="BZ22" s="28">
        <v>11.650765635912</v>
      </c>
      <c r="CA22" s="28">
        <v>-4.5006754593030998</v>
      </c>
      <c r="CB22" s="28">
        <v>12.020946958279</v>
      </c>
      <c r="CC22" s="28">
        <v>14.007648399365999</v>
      </c>
      <c r="CD22" s="28">
        <v>9.8345719441030006</v>
      </c>
      <c r="CE22" s="28">
        <v>22.961016200281001</v>
      </c>
      <c r="CF22" s="28">
        <v>-1.19266055045871</v>
      </c>
      <c r="CG22" s="28">
        <v>8.0447190294479753</v>
      </c>
      <c r="CH22" s="28">
        <v>0.6899682397591107</v>
      </c>
      <c r="CI22" s="28">
        <v>15.669001772591571</v>
      </c>
      <c r="CJ22" s="28">
        <v>0.68126696470500303</v>
      </c>
      <c r="CK22" s="28">
        <v>16.806209637696998</v>
      </c>
      <c r="CL22" s="28">
        <v>0.69866989208900099</v>
      </c>
      <c r="CM22" s="28">
        <v>14.53775887376</v>
      </c>
      <c r="CN22" s="28">
        <v>11.914849625770501</v>
      </c>
      <c r="CO22" s="28">
        <v>9.4988609302769937</v>
      </c>
      <c r="CP22" s="28">
        <v>15.849957098202999</v>
      </c>
      <c r="CQ22" s="28">
        <v>-3.5551041137633299</v>
      </c>
      <c r="CR22" s="32">
        <v>69.321012940429696</v>
      </c>
      <c r="CS22" s="26">
        <v>47</v>
      </c>
      <c r="CT22" s="26">
        <v>51.7</v>
      </c>
      <c r="CU22" s="26">
        <v>45.8</v>
      </c>
      <c r="CV22" s="26">
        <v>48.8</v>
      </c>
      <c r="CW22" s="26">
        <v>52.1</v>
      </c>
      <c r="CX22" s="26">
        <v>40</v>
      </c>
      <c r="CY22" s="26">
        <v>45.1</v>
      </c>
    </row>
    <row r="23" spans="1:103" x14ac:dyDescent="0.25">
      <c r="A23" s="14" t="str">
        <f t="shared" si="0"/>
        <v>20124</v>
      </c>
      <c r="B23" s="14">
        <f t="shared" si="1"/>
        <v>4</v>
      </c>
      <c r="C23" s="14">
        <f t="shared" si="2"/>
        <v>2012</v>
      </c>
      <c r="D23" s="27">
        <v>41183</v>
      </c>
      <c r="E23" s="28">
        <v>52.9</v>
      </c>
      <c r="F23" s="28">
        <v>57.3</v>
      </c>
      <c r="G23" s="28">
        <v>56.6</v>
      </c>
      <c r="H23" s="28">
        <v>9.3564556391060307</v>
      </c>
      <c r="I23" s="28">
        <v>1.7937204925204639</v>
      </c>
      <c r="J23" s="28">
        <v>17.202623603907142</v>
      </c>
      <c r="K23" s="28">
        <v>3.5561579009079134</v>
      </c>
      <c r="L23" s="28">
        <v>17.743576486951198</v>
      </c>
      <c r="M23" s="28">
        <v>4.6542684483693808E-2</v>
      </c>
      <c r="N23" s="28">
        <v>16.663014641204537</v>
      </c>
      <c r="O23" s="28">
        <v>14.53166615810094</v>
      </c>
      <c r="P23" s="28">
        <v>8.9783721113291808</v>
      </c>
      <c r="Q23" s="28">
        <v>20.580905436417773</v>
      </c>
      <c r="R23" s="28">
        <v>-4.012942342691078</v>
      </c>
      <c r="S23" s="28">
        <v>9.832207616309347</v>
      </c>
      <c r="T23" s="28">
        <v>1.8689752748244075</v>
      </c>
      <c r="U23" s="28">
        <v>18.109569799876994</v>
      </c>
      <c r="V23" s="28">
        <v>5.0190414569881385</v>
      </c>
      <c r="W23" s="28">
        <v>18.682111080027269</v>
      </c>
      <c r="X23" s="28">
        <v>-1.2326909300421531</v>
      </c>
      <c r="Y23" s="28">
        <v>17.538527515304658</v>
      </c>
      <c r="Z23" s="28">
        <v>13.711636334729148</v>
      </c>
      <c r="AA23" s="28">
        <v>4.968807078939089</v>
      </c>
      <c r="AB23" s="28">
        <v>20.645002829516802</v>
      </c>
      <c r="AC23" s="28">
        <v>-4.6051748770774594</v>
      </c>
      <c r="AD23" s="28">
        <v>7.6502235952437161</v>
      </c>
      <c r="AE23" s="28">
        <v>-0.52030882426595326</v>
      </c>
      <c r="AF23" s="28">
        <v>16.155414644034352</v>
      </c>
      <c r="AG23" s="28">
        <v>4.3380472505979997</v>
      </c>
      <c r="AH23" s="28">
        <v>15.607174604774</v>
      </c>
      <c r="AI23" s="28">
        <v>-5.2631522764551004</v>
      </c>
      <c r="AJ23" s="28">
        <v>16.705048733104</v>
      </c>
      <c r="AK23" s="28">
        <v>8.4359276672310006</v>
      </c>
      <c r="AL23" s="28">
        <v>-1.9892966995171</v>
      </c>
      <c r="AM23" s="28">
        <v>16.107373824237001</v>
      </c>
      <c r="AN23" s="28">
        <v>-3.0303030303030298</v>
      </c>
      <c r="AO23" s="28">
        <v>11.773028011327199</v>
      </c>
      <c r="AP23" s="28">
        <v>2.7148960367476036</v>
      </c>
      <c r="AQ23" s="28">
        <v>21.235914429083095</v>
      </c>
      <c r="AR23" s="28">
        <v>5.904323412089</v>
      </c>
      <c r="AS23" s="28">
        <v>22.535101191411002</v>
      </c>
      <c r="AT23" s="28">
        <v>-0.425127582451097</v>
      </c>
      <c r="AU23" s="28">
        <v>19.944312475777998</v>
      </c>
      <c r="AV23" s="28">
        <v>15.558755699735</v>
      </c>
      <c r="AW23" s="28">
        <v>6.9368363184390098</v>
      </c>
      <c r="AX23" s="28">
        <v>23.682631114237001</v>
      </c>
      <c r="AY23" s="28">
        <v>-5.4353296426773996</v>
      </c>
      <c r="AZ23" s="28">
        <v>7.8595570235097796</v>
      </c>
      <c r="BA23" s="28">
        <v>-0.94304885679395056</v>
      </c>
      <c r="BB23" s="28">
        <v>17.051427733998764</v>
      </c>
      <c r="BC23" s="28">
        <v>1.17012806423</v>
      </c>
      <c r="BD23" s="28">
        <v>17.376079504332001</v>
      </c>
      <c r="BE23" s="28">
        <v>-3.0340280651529001</v>
      </c>
      <c r="BF23" s="28">
        <v>16.727260831974</v>
      </c>
      <c r="BG23" s="28">
        <v>11.431812969424</v>
      </c>
      <c r="BH23" s="28">
        <v>7.2422581324799999</v>
      </c>
      <c r="BI23" s="28">
        <v>26.552626615796999</v>
      </c>
      <c r="BJ23" s="28">
        <v>-4.5598480050664998</v>
      </c>
      <c r="BK23" s="28">
        <v>11.227287854534865</v>
      </c>
      <c r="BL23" s="28">
        <v>2.3533186212220585</v>
      </c>
      <c r="BM23" s="28">
        <v>20.490414678592145</v>
      </c>
      <c r="BN23" s="28">
        <v>4.5020144919623739</v>
      </c>
      <c r="BO23" s="28">
        <v>20.537939566338942</v>
      </c>
      <c r="BP23" s="28">
        <v>0.22719902659522972</v>
      </c>
      <c r="BQ23" s="28">
        <v>20.442900032234927</v>
      </c>
      <c r="BR23" s="28">
        <v>21.160271465130169</v>
      </c>
      <c r="BS23" s="28">
        <v>14.811206133730956</v>
      </c>
      <c r="BT23" s="28">
        <v>21.423632170833898</v>
      </c>
      <c r="BU23" s="28">
        <v>-5.1249487158646696</v>
      </c>
      <c r="BV23" s="28">
        <v>2.8374415566732978</v>
      </c>
      <c r="BW23" s="28">
        <v>-5.1905827818577563</v>
      </c>
      <c r="BX23" s="28">
        <v>11.196297821609051</v>
      </c>
      <c r="BY23" s="28">
        <v>-4.6902297755326003</v>
      </c>
      <c r="BZ23" s="28">
        <v>10.581610180476</v>
      </c>
      <c r="CA23" s="28">
        <v>-5.6896539622370996</v>
      </c>
      <c r="CB23" s="28">
        <v>11.812779735735999</v>
      </c>
      <c r="CC23" s="28">
        <v>13.2538734381345</v>
      </c>
      <c r="CD23" s="28">
        <v>9.0470970101479899</v>
      </c>
      <c r="CE23" s="28">
        <v>24.249063314120001</v>
      </c>
      <c r="CF23" s="28">
        <v>-1.75763182238668</v>
      </c>
      <c r="CG23" s="28">
        <v>10.078502925919764</v>
      </c>
      <c r="CH23" s="28">
        <v>4.2913988349916394</v>
      </c>
      <c r="CI23" s="28">
        <v>16.029542326656468</v>
      </c>
      <c r="CJ23" s="28">
        <v>5.4340566108690096</v>
      </c>
      <c r="CK23" s="28">
        <v>17.443392355109001</v>
      </c>
      <c r="CL23" s="28">
        <v>3.155096708291</v>
      </c>
      <c r="CM23" s="28">
        <v>14.624885366254</v>
      </c>
      <c r="CN23" s="28">
        <v>12.065787686450001</v>
      </c>
      <c r="CO23" s="28">
        <v>9.6199892238055007</v>
      </c>
      <c r="CP23" s="28">
        <v>16.216370513735999</v>
      </c>
      <c r="CQ23" s="28">
        <v>-3.4989858012170298</v>
      </c>
      <c r="CR23" s="32">
        <v>70.296703464002022</v>
      </c>
      <c r="CS23" s="26">
        <v>49.7</v>
      </c>
      <c r="CT23" s="26">
        <v>51.4</v>
      </c>
      <c r="CU23" s="26">
        <v>47.9</v>
      </c>
      <c r="CV23" s="26">
        <v>51.3</v>
      </c>
      <c r="CW23" s="26">
        <v>48.2</v>
      </c>
      <c r="CX23" s="26">
        <v>43.5</v>
      </c>
      <c r="CY23" s="26">
        <v>48.2</v>
      </c>
    </row>
    <row r="24" spans="1:103" x14ac:dyDescent="0.25">
      <c r="A24" s="14" t="str">
        <f t="shared" si="0"/>
        <v>20124</v>
      </c>
      <c r="B24" s="14">
        <f t="shared" si="1"/>
        <v>4</v>
      </c>
      <c r="C24" s="14">
        <f t="shared" si="2"/>
        <v>2012</v>
      </c>
      <c r="D24" s="27">
        <v>41214</v>
      </c>
      <c r="E24" s="28">
        <v>52.2</v>
      </c>
      <c r="F24" s="28">
        <v>57.1</v>
      </c>
      <c r="G24" s="28">
        <v>56.2</v>
      </c>
      <c r="H24" s="28">
        <v>9.8380332820630656</v>
      </c>
      <c r="I24" s="28">
        <v>1.3936172452832807</v>
      </c>
      <c r="J24" s="28">
        <v>18.636522914508873</v>
      </c>
      <c r="K24" s="28">
        <v>2.0343062543822477</v>
      </c>
      <c r="L24" s="28">
        <v>18.945110530273467</v>
      </c>
      <c r="M24" s="28">
        <v>0.75495998224758187</v>
      </c>
      <c r="N24" s="28">
        <v>18.32837023111783</v>
      </c>
      <c r="O24" s="28">
        <v>14.290651398500737</v>
      </c>
      <c r="P24" s="28">
        <v>8.5167009481220273</v>
      </c>
      <c r="Q24" s="28">
        <v>20.101479129610325</v>
      </c>
      <c r="R24" s="28">
        <v>-4.0734036885831229</v>
      </c>
      <c r="S24" s="28">
        <v>9.8125186394011052</v>
      </c>
      <c r="T24" s="28">
        <v>0.81742954065376239</v>
      </c>
      <c r="U24" s="28">
        <v>19.210519119294418</v>
      </c>
      <c r="V24" s="28">
        <v>3.465755602960813</v>
      </c>
      <c r="W24" s="28">
        <v>20.473931266436583</v>
      </c>
      <c r="X24" s="28">
        <v>-1.7964257041365619</v>
      </c>
      <c r="Y24" s="28">
        <v>17.954346876862868</v>
      </c>
      <c r="Z24" s="28">
        <v>14.419844167440788</v>
      </c>
      <c r="AA24" s="28">
        <v>6.2620519321655257</v>
      </c>
      <c r="AB24" s="28">
        <v>20.020807102272858</v>
      </c>
      <c r="AC24" s="28">
        <v>-5.2574121672860663</v>
      </c>
      <c r="AD24" s="28">
        <v>8.7628230750152909</v>
      </c>
      <c r="AE24" s="28">
        <v>-1.409816190998356</v>
      </c>
      <c r="AF24" s="28">
        <v>19.456548467501193</v>
      </c>
      <c r="AG24" s="28">
        <v>3.932156286264</v>
      </c>
      <c r="AH24" s="28">
        <v>21.909667271389999</v>
      </c>
      <c r="AI24" s="28">
        <v>-6.6118564944068901</v>
      </c>
      <c r="AJ24" s="28">
        <v>17.030547868691002</v>
      </c>
      <c r="AK24" s="28">
        <v>12.585364663419</v>
      </c>
      <c r="AL24" s="28">
        <v>2.7027308410009998</v>
      </c>
      <c r="AM24" s="28">
        <v>18.407803383484001</v>
      </c>
      <c r="AN24" s="28">
        <v>-6.12244897959184</v>
      </c>
      <c r="AO24" s="28">
        <v>10.526651441454419</v>
      </c>
      <c r="AP24" s="28">
        <v>0.63256122685837113</v>
      </c>
      <c r="AQ24" s="28">
        <v>20.90866355953392</v>
      </c>
      <c r="AR24" s="28">
        <v>2.7635475210829998</v>
      </c>
      <c r="AS24" s="28">
        <v>21.822156260747999</v>
      </c>
      <c r="AT24" s="28">
        <v>-1.4760290171802899</v>
      </c>
      <c r="AU24" s="28">
        <v>19.998932740943502</v>
      </c>
      <c r="AV24" s="28">
        <v>14.1329094191465</v>
      </c>
      <c r="AW24" s="28">
        <v>7.7434588993959999</v>
      </c>
      <c r="AX24" s="28">
        <v>21.541081575115999</v>
      </c>
      <c r="AY24" s="28">
        <v>-5.1468742154155196</v>
      </c>
      <c r="AZ24" s="28">
        <v>8.2647272865889647</v>
      </c>
      <c r="BA24" s="28">
        <v>-0.50645461046056539</v>
      </c>
      <c r="BB24" s="28">
        <v>17.421553900718976</v>
      </c>
      <c r="BC24" s="28">
        <v>-9.33248796232959E-2</v>
      </c>
      <c r="BD24" s="28">
        <v>18.420459433453001</v>
      </c>
      <c r="BE24" s="28">
        <v>-0.91873056203110104</v>
      </c>
      <c r="BF24" s="28">
        <v>16.427216677501001</v>
      </c>
      <c r="BG24" s="28">
        <v>11.187724300173</v>
      </c>
      <c r="BH24" s="28">
        <v>7.1770450245879998</v>
      </c>
      <c r="BI24" s="28">
        <v>25.577233602951001</v>
      </c>
      <c r="BJ24" s="28">
        <v>-3.8172715894868601</v>
      </c>
      <c r="BK24" s="28">
        <v>11.148543856004352</v>
      </c>
      <c r="BL24" s="28">
        <v>1.2193016535455854</v>
      </c>
      <c r="BM24" s="28">
        <v>21.567748253465822</v>
      </c>
      <c r="BN24" s="28">
        <v>2.5169747330873902</v>
      </c>
      <c r="BO24" s="28">
        <v>21.823284232477604</v>
      </c>
      <c r="BP24" s="28">
        <v>-7.0056293777846945E-2</v>
      </c>
      <c r="BQ24" s="28">
        <v>21.312506646781976</v>
      </c>
      <c r="BR24" s="28">
        <v>19.336260720347653</v>
      </c>
      <c r="BS24" s="28">
        <v>14.147859973189915</v>
      </c>
      <c r="BT24" s="28">
        <v>21.648086086670929</v>
      </c>
      <c r="BU24" s="28">
        <v>-4.7139784728426157</v>
      </c>
      <c r="BV24" s="28">
        <v>4.5978462716704485</v>
      </c>
      <c r="BW24" s="28">
        <v>-3.1656960658650632</v>
      </c>
      <c r="BX24" s="28">
        <v>12.667598392876982</v>
      </c>
      <c r="BY24" s="28">
        <v>-4.0503991274534998</v>
      </c>
      <c r="BZ24" s="28">
        <v>11.763540880521999</v>
      </c>
      <c r="CA24" s="28">
        <v>-2.2769986123325099</v>
      </c>
      <c r="CB24" s="28">
        <v>13.575515493064</v>
      </c>
      <c r="CC24" s="28">
        <v>12.7744963194235</v>
      </c>
      <c r="CD24" s="28">
        <v>8.3177803344800108</v>
      </c>
      <c r="CE24" s="28">
        <v>22.699198619766999</v>
      </c>
      <c r="CF24" s="28">
        <v>-2.0776874435411101</v>
      </c>
      <c r="CG24" s="28">
        <v>11.219840766056649</v>
      </c>
      <c r="CH24" s="28">
        <v>4.0557597372498719</v>
      </c>
      <c r="CI24" s="28">
        <v>18.635441561094922</v>
      </c>
      <c r="CJ24" s="28">
        <v>3.4869511457389999</v>
      </c>
      <c r="CK24" s="28">
        <v>18.525206160943998</v>
      </c>
      <c r="CL24" s="28">
        <v>4.6261583236569903</v>
      </c>
      <c r="CM24" s="28">
        <v>18.745732569674999</v>
      </c>
      <c r="CN24" s="28">
        <v>12.551433785577</v>
      </c>
      <c r="CO24" s="28">
        <v>7.7625640549030051</v>
      </c>
      <c r="CP24" s="28">
        <v>15.808084947844</v>
      </c>
      <c r="CQ24" s="28">
        <v>-3.3300198807157102</v>
      </c>
      <c r="CR24" s="32">
        <v>70.809804441478136</v>
      </c>
      <c r="CS24" s="26">
        <v>47.2</v>
      </c>
      <c r="CT24" s="26">
        <v>47.9</v>
      </c>
      <c r="CU24" s="26">
        <v>46.1</v>
      </c>
      <c r="CV24" s="26">
        <v>47.1</v>
      </c>
      <c r="CW24" s="26">
        <v>52.5</v>
      </c>
      <c r="CX24" s="26">
        <v>41.9</v>
      </c>
      <c r="CY24" s="26">
        <v>45.8</v>
      </c>
    </row>
    <row r="25" spans="1:103" x14ac:dyDescent="0.25">
      <c r="A25" s="14" t="str">
        <f t="shared" si="0"/>
        <v>20124</v>
      </c>
      <c r="B25" s="14">
        <f t="shared" si="1"/>
        <v>4</v>
      </c>
      <c r="C25" s="14">
        <f t="shared" si="2"/>
        <v>2012</v>
      </c>
      <c r="D25" s="27">
        <v>41244</v>
      </c>
      <c r="E25" s="28">
        <v>50</v>
      </c>
      <c r="F25" s="28">
        <v>56.1</v>
      </c>
      <c r="G25" s="28">
        <v>54.1</v>
      </c>
      <c r="H25" s="28">
        <v>8.507600156560045</v>
      </c>
      <c r="I25" s="28">
        <v>-0.25947204007326263</v>
      </c>
      <c r="J25" s="28">
        <v>17.659479360995022</v>
      </c>
      <c r="K25" s="28">
        <v>-0.61363277604738642</v>
      </c>
      <c r="L25" s="28">
        <v>17.810940585223957</v>
      </c>
      <c r="M25" s="28">
        <v>9.5317775153630713E-2</v>
      </c>
      <c r="N25" s="28">
        <v>17.508123459769507</v>
      </c>
      <c r="O25" s="28">
        <v>13.836713812175386</v>
      </c>
      <c r="P25" s="28">
        <v>8.4179785017702287</v>
      </c>
      <c r="Q25" s="28">
        <v>19.435984225988861</v>
      </c>
      <c r="R25" s="28">
        <v>-2.9851620351825625</v>
      </c>
      <c r="S25" s="28">
        <v>9.1661155362644706</v>
      </c>
      <c r="T25" s="28">
        <v>0.44357827444690656</v>
      </c>
      <c r="U25" s="28">
        <v>18.268224231294141</v>
      </c>
      <c r="V25" s="28">
        <v>5.2254884766232877E-2</v>
      </c>
      <c r="W25" s="28">
        <v>19.014524827752389</v>
      </c>
      <c r="X25" s="28">
        <v>0.83566713410643123</v>
      </c>
      <c r="Y25" s="28">
        <v>17.524466683433783</v>
      </c>
      <c r="Z25" s="28">
        <v>14.116525809141153</v>
      </c>
      <c r="AA25" s="28">
        <v>7.8868739600702407</v>
      </c>
      <c r="AB25" s="28">
        <v>19.817266676469668</v>
      </c>
      <c r="AC25" s="28">
        <v>-4.7333400895737219</v>
      </c>
      <c r="AD25" s="28">
        <v>10.420875070254283</v>
      </c>
      <c r="AE25" s="28">
        <v>2.8500260719462176</v>
      </c>
      <c r="AF25" s="28">
        <v>18.274286292808029</v>
      </c>
      <c r="AG25" s="28">
        <v>1.860394591535</v>
      </c>
      <c r="AH25" s="28">
        <v>19.139085568399</v>
      </c>
      <c r="AI25" s="28">
        <v>3.84450927410801</v>
      </c>
      <c r="AJ25" s="28">
        <v>17.412899816832997</v>
      </c>
      <c r="AK25" s="28">
        <v>13.795476319384999</v>
      </c>
      <c r="AL25" s="28">
        <v>9.7458837246570091</v>
      </c>
      <c r="AM25" s="28">
        <v>20.019830148217</v>
      </c>
      <c r="AN25" s="28">
        <v>-6.5989847715736101</v>
      </c>
      <c r="AO25" s="28">
        <v>9.1534743259496167</v>
      </c>
      <c r="AP25" s="28">
        <v>-2.5865330510093258</v>
      </c>
      <c r="AQ25" s="28">
        <v>21.591649742511748</v>
      </c>
      <c r="AR25" s="28">
        <v>-2.79793523585001</v>
      </c>
      <c r="AS25" s="28">
        <v>22.477695427850001</v>
      </c>
      <c r="AT25" s="28">
        <v>-2.3749042413418899</v>
      </c>
      <c r="AU25" s="28">
        <v>20.709132846677498</v>
      </c>
      <c r="AV25" s="28">
        <v>13.353504236262498</v>
      </c>
      <c r="AW25" s="28">
        <v>6.6258449710610003</v>
      </c>
      <c r="AX25" s="28">
        <v>20.230756788326001</v>
      </c>
      <c r="AY25" s="28">
        <v>-4.3892651116127404</v>
      </c>
      <c r="AZ25" s="28">
        <v>7.359457946436919</v>
      </c>
      <c r="BA25" s="28">
        <v>-2.0152979788783512</v>
      </c>
      <c r="BB25" s="28">
        <v>17.178117101456536</v>
      </c>
      <c r="BC25" s="28">
        <v>-1.2962864361917099</v>
      </c>
      <c r="BD25" s="28">
        <v>18.065815143398002</v>
      </c>
      <c r="BE25" s="28">
        <v>-2.7317077704993</v>
      </c>
      <c r="BF25" s="28">
        <v>16.294032683287998</v>
      </c>
      <c r="BG25" s="28">
        <v>11.233477247918</v>
      </c>
      <c r="BH25" s="28">
        <v>7.369482321085</v>
      </c>
      <c r="BI25" s="28">
        <v>22.632743962216999</v>
      </c>
      <c r="BJ25" s="28">
        <v>-4.10612760581175</v>
      </c>
      <c r="BK25" s="28">
        <v>9.284524141660512</v>
      </c>
      <c r="BL25" s="28">
        <v>-2.2113325431387807</v>
      </c>
      <c r="BM25" s="28">
        <v>21.448542064495655</v>
      </c>
      <c r="BN25" s="28">
        <v>-2.2404060215284312</v>
      </c>
      <c r="BO25" s="28">
        <v>21.554676156519577</v>
      </c>
      <c r="BP25" s="28">
        <v>-2.1822547905335186</v>
      </c>
      <c r="BQ25" s="28">
        <v>21.342458815205884</v>
      </c>
      <c r="BR25" s="28">
        <v>17.292403775634302</v>
      </c>
      <c r="BS25" s="28">
        <v>12.252719583935313</v>
      </c>
      <c r="BT25" s="28">
        <v>20.012760627743411</v>
      </c>
      <c r="BU25" s="28">
        <v>-2.8900515883407309</v>
      </c>
      <c r="BV25" s="28">
        <v>3.7990874635247849</v>
      </c>
      <c r="BW25" s="28">
        <v>-5.1714223394046428</v>
      </c>
      <c r="BX25" s="28">
        <v>13.18262725974725</v>
      </c>
      <c r="BY25" s="28">
        <v>-7.5765525875786999</v>
      </c>
      <c r="BZ25" s="28">
        <v>12.470287188686999</v>
      </c>
      <c r="CA25" s="28">
        <v>-2.7362299985466101</v>
      </c>
      <c r="CB25" s="28">
        <v>13.897355562986</v>
      </c>
      <c r="CC25" s="28">
        <v>14.338480970267501</v>
      </c>
      <c r="CD25" s="28">
        <v>7.1685648886780102</v>
      </c>
      <c r="CE25" s="28">
        <v>23.753606453151001</v>
      </c>
      <c r="CF25" s="28">
        <v>-0.55096418732782104</v>
      </c>
      <c r="CG25" s="28">
        <v>8.9785215885984826</v>
      </c>
      <c r="CH25" s="28">
        <v>2.1505272516450873</v>
      </c>
      <c r="CI25" s="28">
        <v>16.037143603348767</v>
      </c>
      <c r="CJ25" s="28">
        <v>2.4820581675489999</v>
      </c>
      <c r="CK25" s="28">
        <v>15.86463592362</v>
      </c>
      <c r="CL25" s="28">
        <v>1.8195391628399999</v>
      </c>
      <c r="CM25" s="28">
        <v>16.209789142155</v>
      </c>
      <c r="CN25" s="28">
        <v>12.350976233188</v>
      </c>
      <c r="CO25" s="28">
        <v>7.7231230788990004</v>
      </c>
      <c r="CP25" s="28">
        <v>15.349425399364</v>
      </c>
      <c r="CQ25" s="28">
        <v>-2.0833333333333299</v>
      </c>
      <c r="CR25" s="32">
        <v>71.927027480878039</v>
      </c>
      <c r="CS25" s="26">
        <v>45.7</v>
      </c>
      <c r="CT25" s="26">
        <v>46.1</v>
      </c>
      <c r="CU25" s="26">
        <v>44.7</v>
      </c>
      <c r="CV25" s="26">
        <v>47.4</v>
      </c>
      <c r="CW25" s="26">
        <v>47.6</v>
      </c>
      <c r="CX25" s="26">
        <v>41.9</v>
      </c>
      <c r="CY25" s="26">
        <v>44.7</v>
      </c>
    </row>
    <row r="26" spans="1:103" x14ac:dyDescent="0.25">
      <c r="A26" s="14" t="str">
        <f t="shared" si="0"/>
        <v>20131</v>
      </c>
      <c r="B26" s="14">
        <f t="shared" si="1"/>
        <v>1</v>
      </c>
      <c r="C26" s="14">
        <f t="shared" si="2"/>
        <v>2013</v>
      </c>
      <c r="D26" s="27">
        <v>41275</v>
      </c>
      <c r="E26" s="28">
        <v>52</v>
      </c>
      <c r="F26" s="28">
        <v>55.7</v>
      </c>
      <c r="G26" s="28">
        <v>54.8</v>
      </c>
      <c r="H26" s="28">
        <v>9.8444561121681318</v>
      </c>
      <c r="I26" s="28">
        <v>1.403440972878002</v>
      </c>
      <c r="J26" s="28">
        <v>18.639242449395823</v>
      </c>
      <c r="K26" s="28">
        <v>2.2766778225475788</v>
      </c>
      <c r="L26" s="28">
        <v>19.057273776011669</v>
      </c>
      <c r="M26" s="28">
        <v>0.53397392308758462</v>
      </c>
      <c r="N26" s="28">
        <v>18.222008860225642</v>
      </c>
      <c r="O26" s="28">
        <v>12.748369107817746</v>
      </c>
      <c r="P26" s="28">
        <v>6.3065304092914971</v>
      </c>
      <c r="Q26" s="28">
        <v>17.356671665328491</v>
      </c>
      <c r="R26" s="28">
        <v>-4.3248840458399265</v>
      </c>
      <c r="S26" s="28">
        <v>10.563976765363236</v>
      </c>
      <c r="T26" s="28">
        <v>0.95423073342487896</v>
      </c>
      <c r="U26" s="28">
        <v>20.633266338441842</v>
      </c>
      <c r="V26" s="28">
        <v>2.2131284259229402</v>
      </c>
      <c r="W26" s="28">
        <v>21.297610069024415</v>
      </c>
      <c r="X26" s="28">
        <v>-0.29682956783894038</v>
      </c>
      <c r="Y26" s="28">
        <v>19.970916992670862</v>
      </c>
      <c r="Z26" s="28">
        <v>12.468867330597817</v>
      </c>
      <c r="AA26" s="28">
        <v>4.6474487904450825</v>
      </c>
      <c r="AB26" s="28">
        <v>14.628022374226145</v>
      </c>
      <c r="AC26" s="28">
        <v>-5.6428849188183019</v>
      </c>
      <c r="AD26" s="28">
        <v>13.928624580238107</v>
      </c>
      <c r="AE26" s="28">
        <v>2.9292877804312809</v>
      </c>
      <c r="AF26" s="28">
        <v>25.524156297786419</v>
      </c>
      <c r="AG26" s="28">
        <v>3.248008105182</v>
      </c>
      <c r="AH26" s="28">
        <v>26.951031413473999</v>
      </c>
      <c r="AI26" s="28">
        <v>2.611067252192</v>
      </c>
      <c r="AJ26" s="28">
        <v>24.106252159596</v>
      </c>
      <c r="AK26" s="28">
        <v>11.056649364229999</v>
      </c>
      <c r="AL26" s="28">
        <v>2.79049503798799</v>
      </c>
      <c r="AM26" s="28">
        <v>8.2363627054150008</v>
      </c>
      <c r="AN26" s="28">
        <v>-6.1538461538461604</v>
      </c>
      <c r="AO26" s="28">
        <v>10.610134331138227</v>
      </c>
      <c r="AP26" s="28">
        <v>0.17345232806576405</v>
      </c>
      <c r="AQ26" s="28">
        <v>21.590966070184379</v>
      </c>
      <c r="AR26" s="28">
        <v>2.770937298112</v>
      </c>
      <c r="AS26" s="28">
        <v>21.660282171142001</v>
      </c>
      <c r="AT26" s="28">
        <v>-2.3907589970512899</v>
      </c>
      <c r="AU26" s="28">
        <v>21.521671645287999</v>
      </c>
      <c r="AV26" s="28">
        <v>12.269987780864</v>
      </c>
      <c r="AW26" s="28">
        <v>4.2146755131329998</v>
      </c>
      <c r="AX26" s="28">
        <v>19.464031877435001</v>
      </c>
      <c r="AY26" s="28">
        <v>-5.5611985779583497</v>
      </c>
      <c r="AZ26" s="28">
        <v>9.4408306243483366</v>
      </c>
      <c r="BA26" s="28">
        <v>0.9515171089481953</v>
      </c>
      <c r="BB26" s="28">
        <v>18.288780118215271</v>
      </c>
      <c r="BC26" s="28">
        <v>4.5513599206129998</v>
      </c>
      <c r="BD26" s="28">
        <v>19.406572170827001</v>
      </c>
      <c r="BE26" s="28">
        <v>-2.5849730646617002</v>
      </c>
      <c r="BF26" s="28">
        <v>17.176682785960001</v>
      </c>
      <c r="BG26" s="28">
        <v>11.765805950840999</v>
      </c>
      <c r="BH26" s="28">
        <v>5.1174592329209903</v>
      </c>
      <c r="BI26" s="28">
        <v>21.959030763463002</v>
      </c>
      <c r="BJ26" s="28">
        <v>-5.0126903553299504</v>
      </c>
      <c r="BK26" s="28">
        <v>10.480253553398342</v>
      </c>
      <c r="BL26" s="28">
        <v>0.67904042326119907</v>
      </c>
      <c r="BM26" s="28">
        <v>20.760160316013327</v>
      </c>
      <c r="BN26" s="28">
        <v>1.4156395134129971</v>
      </c>
      <c r="BO26" s="28">
        <v>20.757947490443811</v>
      </c>
      <c r="BP26" s="28">
        <v>-5.4864843208733416E-2</v>
      </c>
      <c r="BQ26" s="28">
        <v>20.762373163763666</v>
      </c>
      <c r="BR26" s="28">
        <v>17.809334178784731</v>
      </c>
      <c r="BS26" s="28">
        <v>9.2275848625205867</v>
      </c>
      <c r="BT26" s="28">
        <v>18.19003886578755</v>
      </c>
      <c r="BU26" s="28">
        <v>-5.5597215055187572</v>
      </c>
      <c r="BV26" s="28">
        <v>5.697536265434735</v>
      </c>
      <c r="BW26" s="28">
        <v>-1.1015141715300842</v>
      </c>
      <c r="BX26" s="28">
        <v>12.729002181340178</v>
      </c>
      <c r="BY26" s="28">
        <v>-0.33999607967720602</v>
      </c>
      <c r="BZ26" s="28">
        <v>12.478021171549999</v>
      </c>
      <c r="CA26" s="28">
        <v>-1.8601277767916</v>
      </c>
      <c r="CB26" s="28">
        <v>12.9802796522275</v>
      </c>
      <c r="CC26" s="28">
        <v>10.722841950568</v>
      </c>
      <c r="CD26" s="28">
        <v>8.1294244396130004</v>
      </c>
      <c r="CE26" s="28">
        <v>20.523184224034999</v>
      </c>
      <c r="CF26" s="28">
        <v>-3.1746031746031802</v>
      </c>
      <c r="CG26" s="28">
        <v>10.103036007199222</v>
      </c>
      <c r="CH26" s="28">
        <v>3.1777221288572548</v>
      </c>
      <c r="CI26" s="28">
        <v>17.264399250653895</v>
      </c>
      <c r="CJ26" s="28">
        <v>3.3826262654880002</v>
      </c>
      <c r="CK26" s="28">
        <v>17.953040568016998</v>
      </c>
      <c r="CL26" s="28">
        <v>2.9730244292560002</v>
      </c>
      <c r="CM26" s="28">
        <v>16.577933754572001</v>
      </c>
      <c r="CN26" s="28">
        <v>10.885843672147001</v>
      </c>
      <c r="CO26" s="28">
        <v>5.9508158029965053</v>
      </c>
      <c r="CP26" s="28">
        <v>16.235034826871999</v>
      </c>
      <c r="CQ26" s="28">
        <v>-2.3441396508728198</v>
      </c>
      <c r="CR26" s="32">
        <v>73.103547534227872</v>
      </c>
      <c r="CS26" s="26">
        <v>46.2</v>
      </c>
      <c r="CT26" s="26">
        <v>48</v>
      </c>
      <c r="CU26" s="26">
        <v>47.1</v>
      </c>
      <c r="CV26" s="26">
        <v>48</v>
      </c>
      <c r="CW26" s="26">
        <v>49.4</v>
      </c>
      <c r="CX26" s="26">
        <v>40.799999999999997</v>
      </c>
      <c r="CY26" s="26">
        <v>40</v>
      </c>
    </row>
    <row r="27" spans="1:103" x14ac:dyDescent="0.25">
      <c r="A27" s="14" t="str">
        <f t="shared" si="0"/>
        <v>20131</v>
      </c>
      <c r="B27" s="14">
        <f t="shared" si="1"/>
        <v>1</v>
      </c>
      <c r="C27" s="14">
        <f t="shared" si="2"/>
        <v>2013</v>
      </c>
      <c r="D27" s="27">
        <v>41306</v>
      </c>
      <c r="E27" s="28">
        <v>52</v>
      </c>
      <c r="F27" s="28">
        <v>56.1</v>
      </c>
      <c r="G27" s="28">
        <v>54.9</v>
      </c>
      <c r="H27" s="28">
        <v>10.451985232846965</v>
      </c>
      <c r="I27" s="28">
        <v>2.0873482698573582</v>
      </c>
      <c r="J27" s="28">
        <v>19.162844520596735</v>
      </c>
      <c r="K27" s="28">
        <v>3.1344343412913909</v>
      </c>
      <c r="L27" s="28">
        <v>20.098049894962227</v>
      </c>
      <c r="M27" s="28">
        <v>1.0456595563087769</v>
      </c>
      <c r="N27" s="28">
        <v>18.231612871090036</v>
      </c>
      <c r="O27" s="28">
        <v>12.991019663760463</v>
      </c>
      <c r="P27" s="28">
        <v>7.3189190827203801</v>
      </c>
      <c r="Q27" s="28">
        <v>17.531274368792673</v>
      </c>
      <c r="R27" s="28">
        <v>-3.4967011364489391</v>
      </c>
      <c r="S27" s="28">
        <v>10.959926517291535</v>
      </c>
      <c r="T27" s="28">
        <v>1.0474570466706439</v>
      </c>
      <c r="U27" s="28">
        <v>21.361121647263531</v>
      </c>
      <c r="V27" s="28">
        <v>2.2928755723735286</v>
      </c>
      <c r="W27" s="28">
        <v>22.422842850872183</v>
      </c>
      <c r="X27" s="28">
        <v>-0.19029404487382962</v>
      </c>
      <c r="Y27" s="28">
        <v>20.304468501862104</v>
      </c>
      <c r="Z27" s="28">
        <v>12.889104158790754</v>
      </c>
      <c r="AA27" s="28">
        <v>7.3871990723710645</v>
      </c>
      <c r="AB27" s="28">
        <v>17.053747470145602</v>
      </c>
      <c r="AC27" s="28">
        <v>-4.0042559535799622</v>
      </c>
      <c r="AD27" s="28">
        <v>14.002534096207285</v>
      </c>
      <c r="AE27" s="28">
        <v>3.4055949087797615</v>
      </c>
      <c r="AF27" s="28">
        <v>25.151548167279969</v>
      </c>
      <c r="AG27" s="28">
        <v>4.6458022991780004</v>
      </c>
      <c r="AH27" s="28">
        <v>27.625770397589001</v>
      </c>
      <c r="AI27" s="28">
        <v>2.1729035013820002</v>
      </c>
      <c r="AJ27" s="28">
        <v>22.704219972889</v>
      </c>
      <c r="AK27" s="28">
        <v>13.368385455918</v>
      </c>
      <c r="AL27" s="28">
        <v>8.3545108462709994</v>
      </c>
      <c r="AM27" s="28">
        <v>14.347176892123001</v>
      </c>
      <c r="AN27" s="28">
        <v>-3.6458333333333299</v>
      </c>
      <c r="AO27" s="28">
        <v>11.009469134720717</v>
      </c>
      <c r="AP27" s="28">
        <v>0.25675595993797629</v>
      </c>
      <c r="AQ27" s="28">
        <v>22.339545305647675</v>
      </c>
      <c r="AR27" s="28">
        <v>2.5583879183380001</v>
      </c>
      <c r="AS27" s="28">
        <v>22.866799585871998</v>
      </c>
      <c r="AT27" s="28">
        <v>-2.0187229977082</v>
      </c>
      <c r="AU27" s="28">
        <v>21.813538394150001</v>
      </c>
      <c r="AV27" s="28">
        <v>11.5007594067</v>
      </c>
      <c r="AW27" s="28">
        <v>6.0641214257999998</v>
      </c>
      <c r="AX27" s="28">
        <v>19.280330114177001</v>
      </c>
      <c r="AY27" s="28">
        <v>-4.6601441812564399</v>
      </c>
      <c r="AZ27" s="28">
        <v>10.651701876132279</v>
      </c>
      <c r="BA27" s="28">
        <v>4.1357985055730921</v>
      </c>
      <c r="BB27" s="28">
        <v>17.375589329078196</v>
      </c>
      <c r="BC27" s="28">
        <v>8.7667186086069897</v>
      </c>
      <c r="BD27" s="28">
        <v>18.260131801343</v>
      </c>
      <c r="BE27" s="28">
        <v>-0.39239726887240101</v>
      </c>
      <c r="BF27" s="28">
        <v>16.494631640615999</v>
      </c>
      <c r="BG27" s="28">
        <v>11.158386475999</v>
      </c>
      <c r="BH27" s="28">
        <v>6.362077385638</v>
      </c>
      <c r="BI27" s="28">
        <v>22.436421869840999</v>
      </c>
      <c r="BJ27" s="28">
        <v>-3.7108125399872001</v>
      </c>
      <c r="BK27" s="28">
        <v>10.945094010297709</v>
      </c>
      <c r="BL27" s="28">
        <v>1.3404455476381543</v>
      </c>
      <c r="BM27" s="28">
        <v>21.007918036443044</v>
      </c>
      <c r="BN27" s="28">
        <v>2.8657446496350105</v>
      </c>
      <c r="BO27" s="28">
        <v>21.149034944610882</v>
      </c>
      <c r="BP27" s="28">
        <v>-0.17338519455962942</v>
      </c>
      <c r="BQ27" s="28">
        <v>20.866891176064833</v>
      </c>
      <c r="BR27" s="28">
        <v>18.946357488191286</v>
      </c>
      <c r="BS27" s="28">
        <v>9.4991281474210787</v>
      </c>
      <c r="BT27" s="28">
        <v>16.682101594421091</v>
      </c>
      <c r="BU27" s="28">
        <v>-4.5072355153425159</v>
      </c>
      <c r="BV27" s="28">
        <v>4.4978685380714012</v>
      </c>
      <c r="BW27" s="28">
        <v>-3.1718678986138968</v>
      </c>
      <c r="BX27" s="28">
        <v>12.466469046575043</v>
      </c>
      <c r="BY27" s="28">
        <v>-4.0914273462033997</v>
      </c>
      <c r="BZ27" s="28">
        <v>12.325857990072</v>
      </c>
      <c r="CA27" s="28">
        <v>-2.2479922051032002</v>
      </c>
      <c r="CB27" s="28">
        <v>12.607173221596</v>
      </c>
      <c r="CC27" s="28">
        <v>11.661194773866001</v>
      </c>
      <c r="CD27" s="28">
        <v>6.7576970720140004</v>
      </c>
      <c r="CE27" s="28">
        <v>21.061407677095001</v>
      </c>
      <c r="CF27" s="28">
        <v>-2.53521126760563</v>
      </c>
      <c r="CG27" s="28">
        <v>11.724362589908054</v>
      </c>
      <c r="CH27" s="28">
        <v>5.0959046217066657</v>
      </c>
      <c r="CI27" s="28">
        <v>18.567044509178828</v>
      </c>
      <c r="CJ27" s="28">
        <v>5.7522546479079999</v>
      </c>
      <c r="CK27" s="28">
        <v>20.484361298288</v>
      </c>
      <c r="CL27" s="28">
        <v>4.4416483531539903</v>
      </c>
      <c r="CM27" s="28">
        <v>16.666400574543999</v>
      </c>
      <c r="CN27" s="28">
        <v>10.586587659926</v>
      </c>
      <c r="CO27" s="28">
        <v>7.0690958023099997</v>
      </c>
      <c r="CP27" s="28">
        <v>15.114698952555999</v>
      </c>
      <c r="CQ27" s="28">
        <v>-2.3336643495531302</v>
      </c>
      <c r="CR27" s="32">
        <v>74.196795865499212</v>
      </c>
      <c r="CS27" s="26">
        <v>48</v>
      </c>
      <c r="CT27" s="26">
        <v>47.4</v>
      </c>
      <c r="CU27" s="26">
        <v>48.8</v>
      </c>
      <c r="CV27" s="26">
        <v>50.7</v>
      </c>
      <c r="CW27" s="26">
        <v>51.1</v>
      </c>
      <c r="CX27" s="26">
        <v>45.8</v>
      </c>
      <c r="CY27" s="26">
        <v>43.4</v>
      </c>
    </row>
    <row r="28" spans="1:103" x14ac:dyDescent="0.25">
      <c r="A28" s="14" t="str">
        <f t="shared" si="0"/>
        <v>20131</v>
      </c>
      <c r="B28" s="14">
        <f t="shared" si="1"/>
        <v>1</v>
      </c>
      <c r="C28" s="14">
        <f t="shared" si="2"/>
        <v>2013</v>
      </c>
      <c r="D28" s="27">
        <v>41334</v>
      </c>
      <c r="E28" s="28">
        <v>50.8</v>
      </c>
      <c r="F28" s="28">
        <v>54.6</v>
      </c>
      <c r="G28" s="28">
        <v>53.4</v>
      </c>
      <c r="H28" s="28">
        <v>8.5074560958209986</v>
      </c>
      <c r="I28" s="28">
        <v>-0.533988080007191</v>
      </c>
      <c r="J28" s="28">
        <v>17.958733064703694</v>
      </c>
      <c r="K28" s="28">
        <v>-0.83235717258702635</v>
      </c>
      <c r="L28" s="28">
        <v>18.497749454815342</v>
      </c>
      <c r="M28" s="28">
        <v>-0.23517200661184823</v>
      </c>
      <c r="N28" s="28">
        <v>17.421046384712803</v>
      </c>
      <c r="O28" s="28">
        <v>12.48646347855594</v>
      </c>
      <c r="P28" s="28">
        <v>7.1018088230684624</v>
      </c>
      <c r="Q28" s="28">
        <v>17.871980320470112</v>
      </c>
      <c r="R28" s="28">
        <v>-3.9473221957036997</v>
      </c>
      <c r="S28" s="28">
        <v>9.5276342525005191</v>
      </c>
      <c r="T28" s="28">
        <v>-1.1773235034825404</v>
      </c>
      <c r="U28" s="28">
        <v>20.808965501571492</v>
      </c>
      <c r="V28" s="28">
        <v>-1.1660290370270885</v>
      </c>
      <c r="W28" s="28">
        <v>22.416268822107302</v>
      </c>
      <c r="X28" s="28">
        <v>-1.1886173283726957</v>
      </c>
      <c r="Y28" s="28">
        <v>19.213277446312311</v>
      </c>
      <c r="Z28" s="28">
        <v>11.543963010465031</v>
      </c>
      <c r="AA28" s="28">
        <v>4.348012197083027</v>
      </c>
      <c r="AB28" s="28">
        <v>17.417520775687152</v>
      </c>
      <c r="AC28" s="28">
        <v>-4.8466465960535663</v>
      </c>
      <c r="AD28" s="28">
        <v>9.8383445838665864</v>
      </c>
      <c r="AE28" s="28">
        <v>-1.399320754542714</v>
      </c>
      <c r="AF28" s="28">
        <v>21.711884496007826</v>
      </c>
      <c r="AG28" s="28">
        <v>-1.4471509137662899</v>
      </c>
      <c r="AH28" s="28">
        <v>24.4294487900825</v>
      </c>
      <c r="AI28" s="28">
        <v>-1.35147907332821</v>
      </c>
      <c r="AJ28" s="28">
        <v>19.027226559509</v>
      </c>
      <c r="AK28" s="28">
        <v>10.724844542795999</v>
      </c>
      <c r="AL28" s="28">
        <v>0.20463629245300299</v>
      </c>
      <c r="AM28" s="28">
        <v>14.099503643457</v>
      </c>
      <c r="AN28" s="28">
        <v>-6.7708333333333304</v>
      </c>
      <c r="AO28" s="28">
        <v>9.8509951087957859</v>
      </c>
      <c r="AP28" s="28">
        <v>-2.8945377987544134</v>
      </c>
      <c r="AQ28" s="28">
        <v>23.420699032629528</v>
      </c>
      <c r="AR28" s="28">
        <v>-2.86966495701741</v>
      </c>
      <c r="AS28" s="28">
        <v>25.045084537089998</v>
      </c>
      <c r="AT28" s="28">
        <v>-2.9194075021704999</v>
      </c>
      <c r="AU28" s="28">
        <v>21.808038415529001</v>
      </c>
      <c r="AV28" s="28">
        <v>10.937307343295</v>
      </c>
      <c r="AW28" s="28">
        <v>5.4264137779330097</v>
      </c>
      <c r="AX28" s="28">
        <v>19.763664697639999</v>
      </c>
      <c r="AY28" s="28">
        <v>-4.3266769073220699</v>
      </c>
      <c r="AZ28" s="28">
        <v>9.2518381792332889</v>
      </c>
      <c r="BA28" s="28">
        <v>1.723016509166996</v>
      </c>
      <c r="BB28" s="28">
        <v>17.061654833018196</v>
      </c>
      <c r="BC28" s="28">
        <v>3.7619596992440001</v>
      </c>
      <c r="BD28" s="28">
        <v>17.779284260834999</v>
      </c>
      <c r="BE28" s="28">
        <v>-0.29552400448059801</v>
      </c>
      <c r="BF28" s="28">
        <v>16.346390148007</v>
      </c>
      <c r="BG28" s="28">
        <v>11.398928658617001</v>
      </c>
      <c r="BH28" s="28">
        <v>6.4858327310130104</v>
      </c>
      <c r="BI28" s="28">
        <v>26.215412608135999</v>
      </c>
      <c r="BJ28" s="28">
        <v>-5.0505050505050502</v>
      </c>
      <c r="BK28" s="28">
        <v>8.8868867260167121</v>
      </c>
      <c r="BL28" s="28">
        <v>-1.7561167368208999</v>
      </c>
      <c r="BM28" s="28">
        <v>20.1012748936202</v>
      </c>
      <c r="BN28" s="28">
        <v>-1.9582395506456254</v>
      </c>
      <c r="BO28" s="28">
        <v>20.079174008683161</v>
      </c>
      <c r="BP28" s="28">
        <v>-1.5537876350305562</v>
      </c>
      <c r="BQ28" s="28">
        <v>20.123377997981756</v>
      </c>
      <c r="BR28" s="28">
        <v>18.277218559936266</v>
      </c>
      <c r="BS28" s="28">
        <v>11.141947703967293</v>
      </c>
      <c r="BT28" s="28">
        <v>17.990830558701706</v>
      </c>
      <c r="BU28" s="28">
        <v>-5.4022967340635644</v>
      </c>
      <c r="BV28" s="28">
        <v>4.5142405096946163</v>
      </c>
      <c r="BW28" s="28">
        <v>-1.6390683787295757</v>
      </c>
      <c r="BX28" s="28">
        <v>10.85842977948667</v>
      </c>
      <c r="BY28" s="28">
        <v>-1.2356248440140001</v>
      </c>
      <c r="BZ28" s="28">
        <v>10.3543127083</v>
      </c>
      <c r="CA28" s="28">
        <v>-2.0416930207960999</v>
      </c>
      <c r="CB28" s="28">
        <v>11.363754974329995</v>
      </c>
      <c r="CC28" s="28">
        <v>11.779712673052</v>
      </c>
      <c r="CD28" s="28">
        <v>7.72381373796701</v>
      </c>
      <c r="CE28" s="28">
        <v>20.062604465166999</v>
      </c>
      <c r="CF28" s="28">
        <v>-2.33863423760523</v>
      </c>
      <c r="CG28" s="28">
        <v>7.9089607413863803</v>
      </c>
      <c r="CH28" s="28">
        <v>0.35013648942532427</v>
      </c>
      <c r="CI28" s="28">
        <v>15.752964854330713</v>
      </c>
      <c r="CJ28" s="28">
        <v>-0.91170608378330098</v>
      </c>
      <c r="CK28" s="28">
        <v>16.152538939976999</v>
      </c>
      <c r="CL28" s="28">
        <v>1.6199767537500001</v>
      </c>
      <c r="CM28" s="28">
        <v>15.354129411176</v>
      </c>
      <c r="CN28" s="28">
        <v>10.087898090502</v>
      </c>
      <c r="CO28" s="28">
        <v>7.7922025523720002</v>
      </c>
      <c r="CP28" s="28">
        <v>14.551999075805</v>
      </c>
      <c r="CQ28" s="28">
        <v>-2.44145490782262</v>
      </c>
      <c r="CR28" s="32">
        <v>74.533397161634923</v>
      </c>
      <c r="CS28" s="26">
        <v>47.7</v>
      </c>
      <c r="CT28" s="26">
        <v>48.4</v>
      </c>
      <c r="CU28" s="26">
        <v>48.8</v>
      </c>
      <c r="CV28" s="26">
        <v>50.4</v>
      </c>
      <c r="CW28" s="26">
        <v>49</v>
      </c>
      <c r="CX28" s="26">
        <v>45.4</v>
      </c>
      <c r="CY28" s="26">
        <v>42.4</v>
      </c>
    </row>
    <row r="29" spans="1:103" x14ac:dyDescent="0.25">
      <c r="A29" s="14" t="str">
        <f t="shared" si="0"/>
        <v>20132</v>
      </c>
      <c r="B29" s="14">
        <f t="shared" si="1"/>
        <v>2</v>
      </c>
      <c r="C29" s="14">
        <f t="shared" si="2"/>
        <v>2013</v>
      </c>
      <c r="D29" s="27">
        <v>41365</v>
      </c>
      <c r="E29" s="28">
        <v>50.6</v>
      </c>
      <c r="F29" s="28">
        <v>53</v>
      </c>
      <c r="G29" s="28">
        <v>52.4</v>
      </c>
      <c r="H29" s="28">
        <v>9.6287777631038693</v>
      </c>
      <c r="I29" s="28">
        <v>2.582145813179352</v>
      </c>
      <c r="J29" s="28">
        <v>16.920520266272746</v>
      </c>
      <c r="K29" s="28">
        <v>4.9097570180116499</v>
      </c>
      <c r="L29" s="28">
        <v>17.526004854172172</v>
      </c>
      <c r="M29" s="28">
        <v>0.28097441287224434</v>
      </c>
      <c r="N29" s="28">
        <v>16.316721047377492</v>
      </c>
      <c r="O29" s="28">
        <v>12.997772595639926</v>
      </c>
      <c r="P29" s="28">
        <v>7.371489960391485</v>
      </c>
      <c r="Q29" s="28">
        <v>17.551944573316735</v>
      </c>
      <c r="R29" s="28">
        <v>-3.1314139455313552</v>
      </c>
      <c r="S29" s="28">
        <v>10.093211119498477</v>
      </c>
      <c r="T29" s="28">
        <v>0.87389688934121068</v>
      </c>
      <c r="U29" s="28">
        <v>19.735655264446024</v>
      </c>
      <c r="V29" s="28">
        <v>4.0456852826813217</v>
      </c>
      <c r="W29" s="28">
        <v>21.467297039970706</v>
      </c>
      <c r="X29" s="28">
        <v>-2.2485876356118162</v>
      </c>
      <c r="Y29" s="28">
        <v>18.01755310979911</v>
      </c>
      <c r="Z29" s="28">
        <v>12.624207142183092</v>
      </c>
      <c r="AA29" s="28">
        <v>4.304906742123749</v>
      </c>
      <c r="AB29" s="28">
        <v>15.926912910320642</v>
      </c>
      <c r="AC29" s="28">
        <v>-4.1579075960281848</v>
      </c>
      <c r="AD29" s="28">
        <v>10.288258553983724</v>
      </c>
      <c r="AE29" s="28">
        <v>-0.92258358971372445</v>
      </c>
      <c r="AF29" s="28">
        <v>22.13042786596165</v>
      </c>
      <c r="AG29" s="28">
        <v>1.865264936195</v>
      </c>
      <c r="AH29" s="28">
        <v>24.588685243534499</v>
      </c>
      <c r="AI29" s="28">
        <v>-3.6719306953515098</v>
      </c>
      <c r="AJ29" s="28">
        <v>19.699077584478001</v>
      </c>
      <c r="AK29" s="28">
        <v>11.922029577449999</v>
      </c>
      <c r="AL29" s="28">
        <v>0.14040484950500301</v>
      </c>
      <c r="AM29" s="28">
        <v>12.449857869978</v>
      </c>
      <c r="AN29" s="28">
        <v>-6.4516129032258096</v>
      </c>
      <c r="AO29" s="28">
        <v>11.220174378422172</v>
      </c>
      <c r="AP29" s="28">
        <v>1.9156337081290076</v>
      </c>
      <c r="AQ29" s="28">
        <v>20.953480644995409</v>
      </c>
      <c r="AR29" s="28">
        <v>6.53767835804</v>
      </c>
      <c r="AS29" s="28">
        <v>22.947367864019</v>
      </c>
      <c r="AT29" s="28">
        <v>-2.6029755932509002</v>
      </c>
      <c r="AU29" s="28">
        <v>18.977425375639001</v>
      </c>
      <c r="AV29" s="28">
        <v>12.036402659627001</v>
      </c>
      <c r="AW29" s="28">
        <v>6.2668440965960004</v>
      </c>
      <c r="AX29" s="28">
        <v>19.321884642756</v>
      </c>
      <c r="AY29" s="28">
        <v>-3.4332564693825298</v>
      </c>
      <c r="AZ29" s="28">
        <v>8.4329998046916046</v>
      </c>
      <c r="BA29" s="28">
        <v>1.1545747515260132</v>
      </c>
      <c r="BB29" s="28">
        <v>15.974781887246081</v>
      </c>
      <c r="BC29" s="28">
        <v>2.7064106556930101</v>
      </c>
      <c r="BD29" s="28">
        <v>15.998510952887001</v>
      </c>
      <c r="BE29" s="28">
        <v>-0.38538094290480301</v>
      </c>
      <c r="BF29" s="28">
        <v>15.951055428422</v>
      </c>
      <c r="BG29" s="28">
        <v>11.284361137035001</v>
      </c>
      <c r="BH29" s="28">
        <v>6.6102670493859996</v>
      </c>
      <c r="BI29" s="28">
        <v>22.85859693654</v>
      </c>
      <c r="BJ29" s="28">
        <v>-4.0076335877862599</v>
      </c>
      <c r="BK29" s="28">
        <v>10.642029343330051</v>
      </c>
      <c r="BL29" s="28">
        <v>2.7120526007806802</v>
      </c>
      <c r="BM29" s="28">
        <v>18.882222130414362</v>
      </c>
      <c r="BN29" s="28">
        <v>5.5288308648469044</v>
      </c>
      <c r="BO29" s="28">
        <v>19.097743932663363</v>
      </c>
      <c r="BP29" s="28">
        <v>-6.6121639920406539E-2</v>
      </c>
      <c r="BQ29" s="28">
        <v>18.666912332389625</v>
      </c>
      <c r="BR29" s="28">
        <v>17.601835909088148</v>
      </c>
      <c r="BS29" s="28">
        <v>10.462533163563688</v>
      </c>
      <c r="BT29" s="28">
        <v>18.112371158142906</v>
      </c>
      <c r="BU29" s="28">
        <v>-3.8144799740882087</v>
      </c>
      <c r="BV29" s="28">
        <v>5.0812634292466612</v>
      </c>
      <c r="BW29" s="28">
        <v>-0.65485915075606727</v>
      </c>
      <c r="BX29" s="28">
        <v>10.982441962520397</v>
      </c>
      <c r="BY29" s="28">
        <v>-0.147782630564393</v>
      </c>
      <c r="BZ29" s="28">
        <v>10.387898485819001</v>
      </c>
      <c r="CA29" s="28">
        <v>-1.1606490872874999</v>
      </c>
      <c r="CB29" s="28">
        <v>11.578665583128501</v>
      </c>
      <c r="CC29" s="28">
        <v>12.184420161075</v>
      </c>
      <c r="CD29" s="28">
        <v>9.1330157131699998</v>
      </c>
      <c r="CE29" s="28">
        <v>20.025696712159</v>
      </c>
      <c r="CF29" s="28">
        <v>-1.11317254174396</v>
      </c>
      <c r="CG29" s="28">
        <v>10.008572029520366</v>
      </c>
      <c r="CH29" s="28">
        <v>5.301258553155634</v>
      </c>
      <c r="CI29" s="28">
        <v>14.823818600503841</v>
      </c>
      <c r="CJ29" s="28">
        <v>7.71881707920799</v>
      </c>
      <c r="CK29" s="28">
        <v>15.362085652713001</v>
      </c>
      <c r="CL29" s="28">
        <v>2.9118370505519899</v>
      </c>
      <c r="CM29" s="28">
        <v>14.286896870609</v>
      </c>
      <c r="CN29" s="28">
        <v>11.160350269238</v>
      </c>
      <c r="CO29" s="28">
        <v>8.301637870075</v>
      </c>
      <c r="CP29" s="28">
        <v>16.163343458698002</v>
      </c>
      <c r="CQ29" s="28">
        <v>-1.9980019980020001</v>
      </c>
      <c r="CR29" s="32">
        <v>74.85790446444831</v>
      </c>
      <c r="CS29" s="26">
        <v>48.1</v>
      </c>
      <c r="CT29" s="26">
        <v>49.6</v>
      </c>
      <c r="CU29" s="26">
        <v>48.8</v>
      </c>
      <c r="CV29" s="26">
        <v>49</v>
      </c>
      <c r="CW29" s="26">
        <v>51.5</v>
      </c>
      <c r="CX29" s="26">
        <v>46.9</v>
      </c>
      <c r="CY29" s="26">
        <v>41.8</v>
      </c>
    </row>
    <row r="30" spans="1:103" x14ac:dyDescent="0.25">
      <c r="A30" s="14" t="str">
        <f t="shared" si="0"/>
        <v>20132</v>
      </c>
      <c r="B30" s="14">
        <f t="shared" si="1"/>
        <v>2</v>
      </c>
      <c r="C30" s="14">
        <f t="shared" si="2"/>
        <v>2013</v>
      </c>
      <c r="D30" s="27">
        <v>41395</v>
      </c>
      <c r="E30" s="28">
        <v>50.4</v>
      </c>
      <c r="F30" s="28">
        <v>51.4</v>
      </c>
      <c r="G30" s="28">
        <v>51</v>
      </c>
      <c r="H30" s="28">
        <v>6.8261540370589273</v>
      </c>
      <c r="I30" s="28">
        <v>-2.0599850895166867</v>
      </c>
      <c r="J30" s="28">
        <v>16.111219417189517</v>
      </c>
      <c r="K30" s="28">
        <v>-1.7586991693732263</v>
      </c>
      <c r="L30" s="28">
        <v>16.811739312298471</v>
      </c>
      <c r="M30" s="28">
        <v>-2.3608131171559488</v>
      </c>
      <c r="N30" s="28">
        <v>15.412962905627065</v>
      </c>
      <c r="O30" s="28">
        <v>12.45870255919538</v>
      </c>
      <c r="P30" s="28">
        <v>7.6438113858766306</v>
      </c>
      <c r="Q30" s="28">
        <v>17.539155181722315</v>
      </c>
      <c r="R30" s="28">
        <v>-2.5074876781814486</v>
      </c>
      <c r="S30" s="28">
        <v>8.5451965138979915</v>
      </c>
      <c r="T30" s="28">
        <v>-0.98181445266232004</v>
      </c>
      <c r="U30" s="28">
        <v>18.528265994444553</v>
      </c>
      <c r="V30" s="28">
        <v>-0.12947175465233202</v>
      </c>
      <c r="W30" s="28">
        <v>20.503469161978941</v>
      </c>
      <c r="X30" s="28">
        <v>-1.8305223572826621</v>
      </c>
      <c r="Y30" s="28">
        <v>16.570756097532403</v>
      </c>
      <c r="Z30" s="28">
        <v>12.305305152354338</v>
      </c>
      <c r="AA30" s="28">
        <v>5.5940831022381081</v>
      </c>
      <c r="AB30" s="28">
        <v>16.890291143909273</v>
      </c>
      <c r="AC30" s="28">
        <v>-3.5036395744903714</v>
      </c>
      <c r="AD30" s="28">
        <v>12.385997418776242</v>
      </c>
      <c r="AE30" s="28">
        <v>4.9164999159506806</v>
      </c>
      <c r="AF30" s="28">
        <v>20.127768715891705</v>
      </c>
      <c r="AG30" s="28">
        <v>9.9322139571830004</v>
      </c>
      <c r="AH30" s="28">
        <v>22.516016328157498</v>
      </c>
      <c r="AI30" s="28">
        <v>2.06216391739957E-2</v>
      </c>
      <c r="AJ30" s="28">
        <v>17.765153985032001</v>
      </c>
      <c r="AK30" s="28">
        <v>11.029426352595999</v>
      </c>
      <c r="AL30" s="28">
        <v>4.0091410311720104</v>
      </c>
      <c r="AM30" s="28">
        <v>15.725071417994</v>
      </c>
      <c r="AN30" s="28">
        <v>-4.1884816753926701</v>
      </c>
      <c r="AO30" s="28">
        <v>6.9895089568233857</v>
      </c>
      <c r="AP30" s="28">
        <v>-5.5593949702104908</v>
      </c>
      <c r="AQ30" s="28">
        <v>20.348300251497335</v>
      </c>
      <c r="AR30" s="28">
        <v>-6.9120133450210899</v>
      </c>
      <c r="AS30" s="28">
        <v>22.493799252681001</v>
      </c>
      <c r="AT30" s="28">
        <v>-4.1973012442941</v>
      </c>
      <c r="AU30" s="28">
        <v>18.223490213240002</v>
      </c>
      <c r="AV30" s="28">
        <v>12.454249226030999</v>
      </c>
      <c r="AW30" s="28">
        <v>5.8698797304260104</v>
      </c>
      <c r="AX30" s="28">
        <v>18.661191529762</v>
      </c>
      <c r="AY30" s="28">
        <v>-3.6594861147158002</v>
      </c>
      <c r="AZ30" s="28">
        <v>5.6336539235913108</v>
      </c>
      <c r="BA30" s="28">
        <v>-3.9965149118274894</v>
      </c>
      <c r="BB30" s="28">
        <v>15.736978385589651</v>
      </c>
      <c r="BC30" s="28">
        <v>-2.9120202314763</v>
      </c>
      <c r="BD30" s="28">
        <v>15.502322743459001</v>
      </c>
      <c r="BE30" s="28">
        <v>-5.0750420607590003</v>
      </c>
      <c r="BF30" s="28">
        <v>15.971889538981999</v>
      </c>
      <c r="BG30" s="28">
        <v>10.299044330064</v>
      </c>
      <c r="BH30" s="28">
        <v>5.8320348013500096</v>
      </c>
      <c r="BI30" s="28">
        <v>22.800038589943998</v>
      </c>
      <c r="BJ30" s="28">
        <v>-3.6269430051813498</v>
      </c>
      <c r="BK30" s="28">
        <v>7.0439016249265194</v>
      </c>
      <c r="BL30" s="28">
        <v>-4.2654911082754836</v>
      </c>
      <c r="BM30" s="28">
        <v>19.006742565692974</v>
      </c>
      <c r="BN30" s="28">
        <v>-4.4161888361682751</v>
      </c>
      <c r="BO30" s="28">
        <v>19.152017865671016</v>
      </c>
      <c r="BP30" s="28">
        <v>-4.1146772674740504</v>
      </c>
      <c r="BQ30" s="28">
        <v>18.861563568331654</v>
      </c>
      <c r="BR30" s="28">
        <v>17.204953020601472</v>
      </c>
      <c r="BS30" s="28">
        <v>10.78477829247654</v>
      </c>
      <c r="BT30" s="28">
        <v>19.235427683978699</v>
      </c>
      <c r="BU30" s="28">
        <v>-2.4259662144754781</v>
      </c>
      <c r="BV30" s="28">
        <v>2.0487110089592875</v>
      </c>
      <c r="BW30" s="28">
        <v>-5.2765080661133368</v>
      </c>
      <c r="BX30" s="28">
        <v>9.6494943416615513</v>
      </c>
      <c r="BY30" s="28">
        <v>-6.6091115275472001</v>
      </c>
      <c r="BZ30" s="28">
        <v>8.8900348634299995</v>
      </c>
      <c r="CA30" s="28">
        <v>-3.9347220004759</v>
      </c>
      <c r="CB30" s="28">
        <v>10.411714979368501</v>
      </c>
      <c r="CC30" s="28">
        <v>10.603073865757001</v>
      </c>
      <c r="CD30" s="28">
        <v>8.0466408034139896</v>
      </c>
      <c r="CE30" s="28">
        <v>18.171022310327</v>
      </c>
      <c r="CF30" s="28">
        <v>-2.0618556701030899</v>
      </c>
      <c r="CG30" s="28">
        <v>6.4853134232482432</v>
      </c>
      <c r="CH30" s="28">
        <v>-0.50897532948019375</v>
      </c>
      <c r="CI30" s="28">
        <v>13.724826617714541</v>
      </c>
      <c r="CJ30" s="28">
        <v>0.23981103814500701</v>
      </c>
      <c r="CK30" s="28">
        <v>14.458138983415999</v>
      </c>
      <c r="CL30" s="28">
        <v>-1.2549616493953999</v>
      </c>
      <c r="CM30" s="28">
        <v>12.994021720501999</v>
      </c>
      <c r="CN30" s="28">
        <v>10.733203369069001</v>
      </c>
      <c r="CO30" s="28">
        <v>7.9873826442459999</v>
      </c>
      <c r="CP30" s="28">
        <v>14.688686053556999</v>
      </c>
      <c r="CQ30" s="28">
        <v>-1.2639029322548101</v>
      </c>
      <c r="CR30" s="32">
        <v>75.752216606600413</v>
      </c>
      <c r="CS30" s="26">
        <v>47.8</v>
      </c>
      <c r="CT30" s="26">
        <v>49</v>
      </c>
      <c r="CU30" s="26">
        <v>47.4</v>
      </c>
      <c r="CV30" s="26">
        <v>50</v>
      </c>
      <c r="CW30" s="26">
        <v>50</v>
      </c>
      <c r="CX30" s="26">
        <v>45.8</v>
      </c>
      <c r="CY30" s="26">
        <v>39.200000000000003</v>
      </c>
    </row>
    <row r="31" spans="1:103" x14ac:dyDescent="0.25">
      <c r="A31" s="14" t="str">
        <f t="shared" si="0"/>
        <v>20132</v>
      </c>
      <c r="B31" s="14">
        <f t="shared" si="1"/>
        <v>2</v>
      </c>
      <c r="C31" s="14">
        <f t="shared" si="2"/>
        <v>2013</v>
      </c>
      <c r="D31" s="27">
        <v>41426</v>
      </c>
      <c r="E31" s="28">
        <v>51.7</v>
      </c>
      <c r="F31" s="28">
        <v>48.8</v>
      </c>
      <c r="G31" s="28">
        <v>50.1</v>
      </c>
      <c r="H31" s="28">
        <v>7.5508367092025992</v>
      </c>
      <c r="I31" s="28">
        <v>-9.0557395009767561E-2</v>
      </c>
      <c r="J31" s="28">
        <v>15.484317585780531</v>
      </c>
      <c r="K31" s="28">
        <v>1.5021445943314959</v>
      </c>
      <c r="L31" s="28">
        <v>16.071814228719663</v>
      </c>
      <c r="M31" s="28">
        <v>-1.670670438303014</v>
      </c>
      <c r="N31" s="28">
        <v>14.898418339089909</v>
      </c>
      <c r="O31" s="28">
        <v>12.588951482270371</v>
      </c>
      <c r="P31" s="28">
        <v>7.4835714577136514</v>
      </c>
      <c r="Q31" s="28">
        <v>18.544284906844492</v>
      </c>
      <c r="R31" s="28">
        <v>-2.9098586415420886</v>
      </c>
      <c r="S31" s="28">
        <v>8.034831104092973</v>
      </c>
      <c r="T31" s="28">
        <v>6.1159108925608052E-3</v>
      </c>
      <c r="U31" s="28">
        <v>16.385837780031068</v>
      </c>
      <c r="V31" s="28">
        <v>2.2511734359859106</v>
      </c>
      <c r="W31" s="28">
        <v>18.046884408030092</v>
      </c>
      <c r="X31" s="28">
        <v>-2.2140207041988829</v>
      </c>
      <c r="Y31" s="28">
        <v>14.737444742143575</v>
      </c>
      <c r="Z31" s="28">
        <v>11.58798700698572</v>
      </c>
      <c r="AA31" s="28">
        <v>5.843264329504386</v>
      </c>
      <c r="AB31" s="28">
        <v>18.56159043918181</v>
      </c>
      <c r="AC31" s="28">
        <v>-3.3310571463500702</v>
      </c>
      <c r="AD31" s="28">
        <v>9.1517966412416172</v>
      </c>
      <c r="AE31" s="28">
        <v>1.1665516436344205</v>
      </c>
      <c r="AF31" s="28">
        <v>17.454013506939361</v>
      </c>
      <c r="AG31" s="28">
        <v>4.506714130842</v>
      </c>
      <c r="AH31" s="28">
        <v>18.933031741830497</v>
      </c>
      <c r="AI31" s="28">
        <v>-2.1190567156641</v>
      </c>
      <c r="AJ31" s="28">
        <v>15.984986888762</v>
      </c>
      <c r="AK31" s="28">
        <v>7.1004627736579904</v>
      </c>
      <c r="AL31" s="28">
        <v>5.0421838857300001</v>
      </c>
      <c r="AM31" s="28">
        <v>16.250328174608001</v>
      </c>
      <c r="AN31" s="28">
        <v>-4.3243243243243201</v>
      </c>
      <c r="AO31" s="28">
        <v>8.0162643017276025</v>
      </c>
      <c r="AP31" s="28">
        <v>-1.1406237735320133</v>
      </c>
      <c r="AQ31" s="28">
        <v>17.594800080072332</v>
      </c>
      <c r="AR31" s="28">
        <v>1.0493269428459899</v>
      </c>
      <c r="AS31" s="28">
        <v>19.509420843236001</v>
      </c>
      <c r="AT31" s="28">
        <v>-3.3067202238297</v>
      </c>
      <c r="AU31" s="28">
        <v>15.696879159005</v>
      </c>
      <c r="AV31" s="28">
        <v>13.698666135379</v>
      </c>
      <c r="AW31" s="28">
        <v>5.5844134233030003</v>
      </c>
      <c r="AX31" s="28">
        <v>20.855005611153</v>
      </c>
      <c r="AY31" s="28">
        <v>-3.0357602263956802</v>
      </c>
      <c r="AZ31" s="28">
        <v>7.397473666758998</v>
      </c>
      <c r="BA31" s="28">
        <v>-0.75906227038245788</v>
      </c>
      <c r="BB31" s="28">
        <v>15.887922299012132</v>
      </c>
      <c r="BC31" s="28">
        <v>2.9300887303400001</v>
      </c>
      <c r="BD31" s="28">
        <v>16.296287714601998</v>
      </c>
      <c r="BE31" s="28">
        <v>-4.3811466513084998</v>
      </c>
      <c r="BF31" s="28">
        <v>15.480327873597</v>
      </c>
      <c r="BG31" s="28">
        <v>10.206732440336999</v>
      </c>
      <c r="BH31" s="28">
        <v>5.1375459030249999</v>
      </c>
      <c r="BI31" s="28">
        <v>21.907162963350999</v>
      </c>
      <c r="BJ31" s="28">
        <v>-3.8192234245703398</v>
      </c>
      <c r="BK31" s="28">
        <v>8.7209350442101368</v>
      </c>
      <c r="BL31" s="28">
        <v>-0.6422051811228755</v>
      </c>
      <c r="BM31" s="28">
        <v>18.523829305541113</v>
      </c>
      <c r="BN31" s="28">
        <v>0.60981069133229793</v>
      </c>
      <c r="BO31" s="28">
        <v>18.814340017732366</v>
      </c>
      <c r="BP31" s="28">
        <v>-1.8864071598334098</v>
      </c>
      <c r="BQ31" s="28">
        <v>18.233704292357938</v>
      </c>
      <c r="BR31" s="28">
        <v>17.629535180928212</v>
      </c>
      <c r="BS31" s="28">
        <v>11.008260352778478</v>
      </c>
      <c r="BT31" s="28">
        <v>18.635660361300971</v>
      </c>
      <c r="BU31" s="28">
        <v>-2.4111072338424218</v>
      </c>
      <c r="BV31" s="28">
        <v>4.1247022912450575</v>
      </c>
      <c r="BW31" s="28">
        <v>-3.0274765989587991</v>
      </c>
      <c r="BX31" s="28">
        <v>11.536580666403609</v>
      </c>
      <c r="BY31" s="28">
        <v>-2.3559361180127101</v>
      </c>
      <c r="BZ31" s="28">
        <v>10.449964217688001</v>
      </c>
      <c r="CA31" s="28">
        <v>-3.6967353689914</v>
      </c>
      <c r="CB31" s="28">
        <v>12.6288076425955</v>
      </c>
      <c r="CC31" s="28">
        <v>10.846719017878</v>
      </c>
      <c r="CD31" s="28">
        <v>8.4369554580450092</v>
      </c>
      <c r="CE31" s="28">
        <v>18.832416683508999</v>
      </c>
      <c r="CF31" s="28">
        <v>-2.1435228331780101</v>
      </c>
      <c r="CG31" s="28">
        <v>6.8514838864718683</v>
      </c>
      <c r="CH31" s="28">
        <v>0.55116863773568525</v>
      </c>
      <c r="CI31" s="28">
        <v>13.349723547731202</v>
      </c>
      <c r="CJ31" s="28">
        <v>1.8527152241430001</v>
      </c>
      <c r="CK31" s="28">
        <v>13.950457994265999</v>
      </c>
      <c r="CL31" s="28">
        <v>-0.74198557448579505</v>
      </c>
      <c r="CM31" s="28">
        <v>12.750675855591</v>
      </c>
      <c r="CN31" s="28">
        <v>11.262890679877</v>
      </c>
      <c r="CO31" s="28">
        <v>7.32560247337</v>
      </c>
      <c r="CP31" s="28">
        <v>16.334637433253</v>
      </c>
      <c r="CQ31" s="28">
        <v>-2.80140070035017</v>
      </c>
      <c r="CR31" s="32">
        <v>76.10623930200191</v>
      </c>
      <c r="CS31" s="26">
        <v>50.3</v>
      </c>
      <c r="CT31" s="26">
        <v>49.7</v>
      </c>
      <c r="CU31" s="26">
        <v>49.4</v>
      </c>
      <c r="CV31" s="26">
        <v>50.4</v>
      </c>
      <c r="CW31" s="26">
        <v>53.7</v>
      </c>
      <c r="CX31" s="26">
        <v>47.1</v>
      </c>
      <c r="CY31" s="26">
        <v>42.8</v>
      </c>
    </row>
    <row r="32" spans="1:103" x14ac:dyDescent="0.25">
      <c r="A32" s="14" t="str">
        <f t="shared" si="0"/>
        <v>20133</v>
      </c>
      <c r="B32" s="14">
        <f t="shared" si="1"/>
        <v>3</v>
      </c>
      <c r="C32" s="14">
        <f t="shared" si="2"/>
        <v>2013</v>
      </c>
      <c r="D32" s="27">
        <v>41456</v>
      </c>
      <c r="E32" s="28">
        <v>49.2</v>
      </c>
      <c r="F32" s="28">
        <v>48.7</v>
      </c>
      <c r="G32" s="28">
        <v>48.7</v>
      </c>
      <c r="H32" s="28">
        <v>7.4979035207258562</v>
      </c>
      <c r="I32" s="28">
        <v>1.0785543107712101</v>
      </c>
      <c r="J32" s="28">
        <v>14.122187784150526</v>
      </c>
      <c r="K32" s="28">
        <v>2.8008491751637776</v>
      </c>
      <c r="L32" s="28">
        <v>15.030735116920054</v>
      </c>
      <c r="M32" s="28">
        <v>-0.6291138910015216</v>
      </c>
      <c r="N32" s="28">
        <v>13.217479243335216</v>
      </c>
      <c r="O32" s="28">
        <v>12.605469523743308</v>
      </c>
      <c r="P32" s="28">
        <v>8.1307409747740529</v>
      </c>
      <c r="Q32" s="28">
        <v>18.571474019682224</v>
      </c>
      <c r="R32" s="28">
        <v>-2.2757576517330027</v>
      </c>
      <c r="S32" s="28">
        <v>6.5799082360453838</v>
      </c>
      <c r="T32" s="28">
        <v>0.9065564932971597</v>
      </c>
      <c r="U32" s="28">
        <v>12.413468388906011</v>
      </c>
      <c r="V32" s="28">
        <v>2.5980996596568899</v>
      </c>
      <c r="W32" s="28">
        <v>13.969123985237504</v>
      </c>
      <c r="X32" s="28">
        <v>-0.77086354807542246</v>
      </c>
      <c r="Y32" s="28">
        <v>10.869123136278921</v>
      </c>
      <c r="Z32" s="28">
        <v>12.168235672212086</v>
      </c>
      <c r="AA32" s="28">
        <v>5.6288684888507579</v>
      </c>
      <c r="AB32" s="28">
        <v>19.8000724166812</v>
      </c>
      <c r="AC32" s="28">
        <v>-2.6153771474834637</v>
      </c>
      <c r="AD32" s="28">
        <v>5.5132868835140414</v>
      </c>
      <c r="AE32" s="28">
        <v>0.6744659940439135</v>
      </c>
      <c r="AF32" s="28">
        <v>10.468785236080379</v>
      </c>
      <c r="AG32" s="28">
        <v>2.9624406432006398E-2</v>
      </c>
      <c r="AH32" s="28">
        <v>11.931572925028</v>
      </c>
      <c r="AI32" s="28">
        <v>1.3213863771059899</v>
      </c>
      <c r="AJ32" s="28">
        <v>9.0160939560509892</v>
      </c>
      <c r="AK32" s="28">
        <v>10.741169308779</v>
      </c>
      <c r="AL32" s="28">
        <v>3.7027452009310098</v>
      </c>
      <c r="AM32" s="28">
        <v>17.048146431962</v>
      </c>
      <c r="AN32" s="28">
        <v>-3.7433155080214</v>
      </c>
      <c r="AO32" s="28">
        <v>7.5522014984642851</v>
      </c>
      <c r="AP32" s="28">
        <v>0.3339748938908258</v>
      </c>
      <c r="AQ32" s="28">
        <v>15.030507779201372</v>
      </c>
      <c r="AR32" s="28">
        <v>4.251196567709</v>
      </c>
      <c r="AS32" s="28">
        <v>17.031991018877001</v>
      </c>
      <c r="AT32" s="28">
        <v>-3.5081205339141901</v>
      </c>
      <c r="AU32" s="28">
        <v>13.047482349086</v>
      </c>
      <c r="AV32" s="28">
        <v>13.455447835592</v>
      </c>
      <c r="AW32" s="28">
        <v>6.1539358462170002</v>
      </c>
      <c r="AX32" s="28">
        <v>23.080167448005</v>
      </c>
      <c r="AY32" s="28">
        <v>-2.7828348504551301</v>
      </c>
      <c r="AZ32" s="28">
        <v>6.6282630319428222</v>
      </c>
      <c r="BA32" s="28">
        <v>-2.9905282062738081</v>
      </c>
      <c r="BB32" s="28">
        <v>16.716682172016192</v>
      </c>
      <c r="BC32" s="28">
        <v>-2.2474015110971899</v>
      </c>
      <c r="BD32" s="28">
        <v>17.191175258053999</v>
      </c>
      <c r="BE32" s="28">
        <v>-3.7308623349340002</v>
      </c>
      <c r="BF32" s="28">
        <v>16.243225701248001</v>
      </c>
      <c r="BG32" s="28">
        <v>10.209009676363999</v>
      </c>
      <c r="BH32" s="28">
        <v>5.6988101876929997</v>
      </c>
      <c r="BI32" s="28">
        <v>22.136545963642</v>
      </c>
      <c r="BJ32" s="28">
        <v>-4.0697674418604599</v>
      </c>
      <c r="BK32" s="28">
        <v>10.122019662227871</v>
      </c>
      <c r="BL32" s="28">
        <v>1.8891403452414863</v>
      </c>
      <c r="BM32" s="28">
        <v>18.690629280171265</v>
      </c>
      <c r="BN32" s="28">
        <v>5.1165820706036911</v>
      </c>
      <c r="BO32" s="28">
        <v>18.796099895630029</v>
      </c>
      <c r="BP32" s="28">
        <v>-1.2875186497073368</v>
      </c>
      <c r="BQ32" s="28">
        <v>18.585209506801252</v>
      </c>
      <c r="BR32" s="28">
        <v>19.083464448405103</v>
      </c>
      <c r="BS32" s="28">
        <v>12.566481133649196</v>
      </c>
      <c r="BT32" s="28">
        <v>18.762650187149969</v>
      </c>
      <c r="BU32" s="28">
        <v>-1.6146515351060802</v>
      </c>
      <c r="BV32" s="28">
        <v>4.9998982993031404</v>
      </c>
      <c r="BW32" s="28">
        <v>-0.1544762095519161</v>
      </c>
      <c r="BX32" s="28">
        <v>10.2872133718177</v>
      </c>
      <c r="BY32" s="28">
        <v>1.3426681593230001</v>
      </c>
      <c r="BZ32" s="28">
        <v>9.3036757117330104</v>
      </c>
      <c r="CA32" s="28">
        <v>-1.6404881081872</v>
      </c>
      <c r="CB32" s="28">
        <v>11.275372767882502</v>
      </c>
      <c r="CC32" s="28">
        <v>10.920220144476</v>
      </c>
      <c r="CD32" s="28">
        <v>7.3490649397750003</v>
      </c>
      <c r="CE32" s="28">
        <v>19.956441870414</v>
      </c>
      <c r="CF32" s="28">
        <v>-2.38095238095238</v>
      </c>
      <c r="CG32" s="28">
        <v>7.2836447313824237</v>
      </c>
      <c r="CH32" s="28">
        <v>1.7091123540239153</v>
      </c>
      <c r="CI32" s="28">
        <v>13.012237631161383</v>
      </c>
      <c r="CJ32" s="28">
        <v>3.0905524437730101</v>
      </c>
      <c r="CK32" s="28">
        <v>14.631047769261</v>
      </c>
      <c r="CL32" s="28">
        <v>0.33706894323699998</v>
      </c>
      <c r="CM32" s="28">
        <v>11.405637032596999</v>
      </c>
      <c r="CN32" s="28">
        <v>10.440623101913999</v>
      </c>
      <c r="CO32" s="28">
        <v>8.9754359077819998</v>
      </c>
      <c r="CP32" s="28">
        <v>15.092430031749</v>
      </c>
      <c r="CQ32" s="28">
        <v>-1.97568389057751</v>
      </c>
      <c r="CR32" s="32">
        <v>77.241240076658642</v>
      </c>
      <c r="CS32" s="26">
        <v>47.5</v>
      </c>
      <c r="CT32" s="26">
        <v>50.6</v>
      </c>
      <c r="CU32" s="26">
        <v>48.5</v>
      </c>
      <c r="CV32" s="26">
        <v>47.9</v>
      </c>
      <c r="CW32" s="26">
        <v>50.9</v>
      </c>
      <c r="CX32" s="26">
        <v>46.4</v>
      </c>
      <c r="CY32" s="26">
        <v>43.9</v>
      </c>
    </row>
    <row r="33" spans="1:103" x14ac:dyDescent="0.25">
      <c r="A33" s="14" t="str">
        <f t="shared" si="0"/>
        <v>20133</v>
      </c>
      <c r="B33" s="14">
        <f t="shared" si="1"/>
        <v>3</v>
      </c>
      <c r="C33" s="14">
        <f t="shared" si="2"/>
        <v>2013</v>
      </c>
      <c r="D33" s="27">
        <v>41487</v>
      </c>
      <c r="E33" s="28">
        <v>49.4</v>
      </c>
      <c r="F33" s="28">
        <v>51.8</v>
      </c>
      <c r="G33" s="28">
        <v>51.4</v>
      </c>
      <c r="H33" s="28">
        <v>6.4548598874941661</v>
      </c>
      <c r="I33" s="28">
        <v>-1.0630425645636876</v>
      </c>
      <c r="J33" s="28">
        <v>14.256866701090786</v>
      </c>
      <c r="K33" s="28">
        <v>0.26025686310362456</v>
      </c>
      <c r="L33" s="28">
        <v>15.360082505963309</v>
      </c>
      <c r="M33" s="28">
        <v>-2.3775977640816395</v>
      </c>
      <c r="N33" s="28">
        <v>13.15930229223356</v>
      </c>
      <c r="O33" s="28">
        <v>12.189424301956157</v>
      </c>
      <c r="P33" s="28">
        <v>7.3305881381892721</v>
      </c>
      <c r="Q33" s="28">
        <v>18.362030911887956</v>
      </c>
      <c r="R33" s="28">
        <v>-2.4315523457350787</v>
      </c>
      <c r="S33" s="28">
        <v>5.967071112363584</v>
      </c>
      <c r="T33" s="28">
        <v>-6.5574075659156961E-2</v>
      </c>
      <c r="U33" s="28">
        <v>12.181740020395154</v>
      </c>
      <c r="V33" s="28">
        <v>1.8755841973153538</v>
      </c>
      <c r="W33" s="28">
        <v>14.189931255171977</v>
      </c>
      <c r="X33" s="28">
        <v>-1.9880669143974214</v>
      </c>
      <c r="Y33" s="28">
        <v>10.192377084464125</v>
      </c>
      <c r="Z33" s="28">
        <v>11.823820440619988</v>
      </c>
      <c r="AA33" s="28">
        <v>6.1479033206793616</v>
      </c>
      <c r="AB33" s="28">
        <v>18.683522161348307</v>
      </c>
      <c r="AC33" s="28">
        <v>-2.6944888832405707</v>
      </c>
      <c r="AD33" s="28">
        <v>6.2426136622754029</v>
      </c>
      <c r="AE33" s="28">
        <v>2.0437881263920303</v>
      </c>
      <c r="AF33" s="28">
        <v>10.528698183175209</v>
      </c>
      <c r="AG33" s="28">
        <v>5.7678900318690003</v>
      </c>
      <c r="AH33" s="28">
        <v>13.371107698481499</v>
      </c>
      <c r="AI33" s="28">
        <v>-1.61291290813161</v>
      </c>
      <c r="AJ33" s="28">
        <v>7.7241536437780001</v>
      </c>
      <c r="AK33" s="28">
        <v>9.3340812409369995</v>
      </c>
      <c r="AL33" s="28">
        <v>5.9566682583350001</v>
      </c>
      <c r="AM33" s="28">
        <v>13.837160737899</v>
      </c>
      <c r="AN33" s="28">
        <v>-4.1884816753926701</v>
      </c>
      <c r="AO33" s="28">
        <v>6.2522362454609492</v>
      </c>
      <c r="AP33" s="28">
        <v>-2.272838378113363</v>
      </c>
      <c r="AQ33" s="28">
        <v>15.144872395440473</v>
      </c>
      <c r="AR33" s="28">
        <v>-0.76065411720689702</v>
      </c>
      <c r="AS33" s="28">
        <v>16.753038921340998</v>
      </c>
      <c r="AT33" s="28">
        <v>-3.77354548209181</v>
      </c>
      <c r="AU33" s="28">
        <v>13.548637418864001</v>
      </c>
      <c r="AV33" s="28">
        <v>13.347220643676</v>
      </c>
      <c r="AW33" s="28">
        <v>5.7977632868229998</v>
      </c>
      <c r="AX33" s="28">
        <v>22.624848671066999</v>
      </c>
      <c r="AY33" s="28">
        <v>-2.1569646569646599</v>
      </c>
      <c r="AZ33" s="28">
        <v>6.4278606185252727</v>
      </c>
      <c r="BA33" s="28">
        <v>-3.2911484562300188</v>
      </c>
      <c r="BB33" s="28">
        <v>16.627067389794263</v>
      </c>
      <c r="BC33" s="28">
        <v>-1.7930834790551999</v>
      </c>
      <c r="BD33" s="28">
        <v>18.471467529795</v>
      </c>
      <c r="BE33" s="28">
        <v>-4.7778909290481</v>
      </c>
      <c r="BF33" s="28">
        <v>14.798238216175999</v>
      </c>
      <c r="BG33" s="28">
        <v>9.8239597848860001</v>
      </c>
      <c r="BH33" s="28">
        <v>5.3105429893010001</v>
      </c>
      <c r="BI33" s="28">
        <v>22.770079351770999</v>
      </c>
      <c r="BJ33" s="28">
        <v>-3.6445012787723798</v>
      </c>
      <c r="BK33" s="28">
        <v>8.0343126383264121</v>
      </c>
      <c r="BL33" s="28">
        <v>-1.9454596406103519</v>
      </c>
      <c r="BM33" s="28">
        <v>18.516955765660299</v>
      </c>
      <c r="BN33" s="28">
        <v>-1.1054356901644677</v>
      </c>
      <c r="BO33" s="28">
        <v>18.655103842360305</v>
      </c>
      <c r="BP33" s="28">
        <v>-2.7819357804875242</v>
      </c>
      <c r="BQ33" s="28">
        <v>18.378894972041124</v>
      </c>
      <c r="BR33" s="28">
        <v>17.515573617241898</v>
      </c>
      <c r="BS33" s="28">
        <v>11.722277905289573</v>
      </c>
      <c r="BT33" s="28">
        <v>18.273001002764744</v>
      </c>
      <c r="BU33" s="28">
        <v>-2.8897579602638395</v>
      </c>
      <c r="BV33" s="28">
        <v>3.1484760451765226</v>
      </c>
      <c r="BW33" s="28">
        <v>-4.4516937674673898</v>
      </c>
      <c r="BX33" s="28">
        <v>11.044033643549113</v>
      </c>
      <c r="BY33" s="28">
        <v>-5.0291294023572997</v>
      </c>
      <c r="BZ33" s="28">
        <v>10.703735439996001</v>
      </c>
      <c r="CA33" s="28">
        <v>-3.8725479698674001</v>
      </c>
      <c r="CB33" s="28">
        <v>11.384881447550004</v>
      </c>
      <c r="CC33" s="28">
        <v>11.114885991063</v>
      </c>
      <c r="CD33" s="28">
        <v>7.7967658159840001</v>
      </c>
      <c r="CE33" s="28">
        <v>19.555939442479001</v>
      </c>
      <c r="CF33" s="28">
        <v>-2.3651844843897898</v>
      </c>
      <c r="CG33" s="28">
        <v>6.3052882426329404</v>
      </c>
      <c r="CH33" s="28">
        <v>-0.59782241878428977</v>
      </c>
      <c r="CI33" s="28">
        <v>13.447377923145211</v>
      </c>
      <c r="CJ33" s="28">
        <v>1.1552637583710099</v>
      </c>
      <c r="CK33" s="28">
        <v>14.653343289225001</v>
      </c>
      <c r="CL33" s="28">
        <v>-2.3356302925677999</v>
      </c>
      <c r="CM33" s="28">
        <v>12.248187911420001</v>
      </c>
      <c r="CN33" s="28">
        <v>10.540359763502</v>
      </c>
      <c r="CO33" s="28">
        <v>6.7284750638449999</v>
      </c>
      <c r="CP33" s="28">
        <v>15.782546795309999</v>
      </c>
      <c r="CQ33" s="28">
        <v>-1.7570281124498</v>
      </c>
      <c r="CR33" s="32">
        <v>78.043883595401127</v>
      </c>
      <c r="CS33" s="26">
        <v>46</v>
      </c>
      <c r="CT33" s="26">
        <v>45.7</v>
      </c>
      <c r="CU33" s="26">
        <v>47.4</v>
      </c>
      <c r="CV33" s="26">
        <v>48.1</v>
      </c>
      <c r="CW33" s="26">
        <v>49.5</v>
      </c>
      <c r="CX33" s="26">
        <v>42.9</v>
      </c>
      <c r="CY33" s="26">
        <v>36.1</v>
      </c>
    </row>
    <row r="34" spans="1:103" x14ac:dyDescent="0.25">
      <c r="A34" s="14" t="str">
        <f t="shared" si="0"/>
        <v>20133</v>
      </c>
      <c r="B34" s="14">
        <f t="shared" si="1"/>
        <v>3</v>
      </c>
      <c r="C34" s="14">
        <f t="shared" si="2"/>
        <v>2013</v>
      </c>
      <c r="D34" s="27">
        <v>41518</v>
      </c>
      <c r="E34" s="28">
        <v>49.4</v>
      </c>
      <c r="F34" s="28">
        <v>51.5</v>
      </c>
      <c r="G34" s="28">
        <v>51.2</v>
      </c>
      <c r="H34" s="28">
        <v>6.0483735388683328</v>
      </c>
      <c r="I34" s="28">
        <v>-1.7796727784205473</v>
      </c>
      <c r="J34" s="28">
        <v>14.185562263520495</v>
      </c>
      <c r="K34" s="28">
        <v>-1.306314021927296</v>
      </c>
      <c r="L34" s="28">
        <v>15.071699645839342</v>
      </c>
      <c r="M34" s="28">
        <v>-2.2519038266464375</v>
      </c>
      <c r="N34" s="28">
        <v>13.303075940181664</v>
      </c>
      <c r="O34" s="28">
        <v>11.629028135063882</v>
      </c>
      <c r="P34" s="28">
        <v>6.6632218041692823</v>
      </c>
      <c r="Q34" s="28">
        <v>17.697083275361809</v>
      </c>
      <c r="R34" s="28">
        <v>-2.7750882872297469</v>
      </c>
      <c r="S34" s="28">
        <v>4.1882917177420325</v>
      </c>
      <c r="T34" s="28">
        <v>-3.1296644786438321</v>
      </c>
      <c r="U34" s="28">
        <v>11.778266970479905</v>
      </c>
      <c r="V34" s="28">
        <v>-3.2302779350322059</v>
      </c>
      <c r="W34" s="28">
        <v>13.511432466362448</v>
      </c>
      <c r="X34" s="28">
        <v>-3.0289995759887294</v>
      </c>
      <c r="Y34" s="28">
        <v>10.059170335460809</v>
      </c>
      <c r="Z34" s="28">
        <v>9.8324545462868436</v>
      </c>
      <c r="AA34" s="28">
        <v>5.3533970583109962</v>
      </c>
      <c r="AB34" s="28">
        <v>17.869119050063151</v>
      </c>
      <c r="AC34" s="28">
        <v>-2.5855753878884533</v>
      </c>
      <c r="AD34" s="28">
        <v>2.11776703179234</v>
      </c>
      <c r="AE34" s="28">
        <v>-4.4244898069735825</v>
      </c>
      <c r="AF34" s="28">
        <v>8.8788709261131089</v>
      </c>
      <c r="AG34" s="28">
        <v>-5.7698077891623001</v>
      </c>
      <c r="AH34" s="28">
        <v>11.826980979166001</v>
      </c>
      <c r="AI34" s="28">
        <v>-3.0698536006066099</v>
      </c>
      <c r="AJ34" s="28">
        <v>5.9717913066939996</v>
      </c>
      <c r="AK34" s="28">
        <v>6.5552333148110096</v>
      </c>
      <c r="AL34" s="28">
        <v>3.5988510596259999</v>
      </c>
      <c r="AM34" s="28">
        <v>14.456268739814</v>
      </c>
      <c r="AN34" s="28">
        <v>-3.7037037037037099</v>
      </c>
      <c r="AO34" s="28">
        <v>5.381913269179023</v>
      </c>
      <c r="AP34" s="28">
        <v>-3.9060142848792054</v>
      </c>
      <c r="AQ34" s="28">
        <v>15.109760476738273</v>
      </c>
      <c r="AR34" s="28">
        <v>-2.82151204198161</v>
      </c>
      <c r="AS34" s="28">
        <v>16.309100749898999</v>
      </c>
      <c r="AT34" s="28">
        <v>-4.9845516523635096</v>
      </c>
      <c r="AU34" s="28">
        <v>13.917070025918999</v>
      </c>
      <c r="AV34" s="28">
        <v>10.596064637428</v>
      </c>
      <c r="AW34" s="28">
        <v>5.2248127212749997</v>
      </c>
      <c r="AX34" s="28">
        <v>20.913183142099999</v>
      </c>
      <c r="AY34" s="28">
        <v>-2.5568181818181901</v>
      </c>
      <c r="AZ34" s="28">
        <v>4.9268064197178774</v>
      </c>
      <c r="BA34" s="28">
        <v>-5.3425211317193373</v>
      </c>
      <c r="BB34" s="28">
        <v>15.737901433529743</v>
      </c>
      <c r="BC34" s="28">
        <v>-3.48301648942881</v>
      </c>
      <c r="BD34" s="28">
        <v>16.711808623561001</v>
      </c>
      <c r="BE34" s="28">
        <v>-7.1844305644105004</v>
      </c>
      <c r="BF34" s="28">
        <v>14.768371001834</v>
      </c>
      <c r="BG34" s="28">
        <v>9.5362385897929993</v>
      </c>
      <c r="BH34" s="28">
        <v>5.3729314617790003</v>
      </c>
      <c r="BI34" s="28">
        <v>23.109971683337999</v>
      </c>
      <c r="BJ34" s="28">
        <v>-3.8828771483131699</v>
      </c>
      <c r="BK34" s="28">
        <v>7.7066964609943511</v>
      </c>
      <c r="BL34" s="28">
        <v>-2.0331908857154417</v>
      </c>
      <c r="BM34" s="28">
        <v>17.925782345838059</v>
      </c>
      <c r="BN34" s="28">
        <v>-1.7895241958712993</v>
      </c>
      <c r="BO34" s="28">
        <v>18.0283488401342</v>
      </c>
      <c r="BP34" s="28">
        <v>-2.2765580280432181</v>
      </c>
      <c r="BQ34" s="28">
        <v>17.823264101624133</v>
      </c>
      <c r="BR34" s="28">
        <v>17.459326444768024</v>
      </c>
      <c r="BS34" s="28">
        <v>10.133312529615548</v>
      </c>
      <c r="BT34" s="28">
        <v>19.770615271475879</v>
      </c>
      <c r="BU34" s="28">
        <v>-2.9479368369569823</v>
      </c>
      <c r="BV34" s="28">
        <v>4.5618721246657401</v>
      </c>
      <c r="BW34" s="28">
        <v>-1.4620956503703439</v>
      </c>
      <c r="BX34" s="28">
        <v>10.76861702668694</v>
      </c>
      <c r="BY34" s="28">
        <v>-1.1798788722178</v>
      </c>
      <c r="BZ34" s="28">
        <v>9.4442570348470003</v>
      </c>
      <c r="CA34" s="28">
        <v>-1.7439118337067001</v>
      </c>
      <c r="CB34" s="28">
        <v>12.1013512246895</v>
      </c>
      <c r="CC34" s="28">
        <v>10.632764750907</v>
      </c>
      <c r="CD34" s="28">
        <v>7.4083528644759999</v>
      </c>
      <c r="CE34" s="28">
        <v>18.408900020838001</v>
      </c>
      <c r="CF34" s="28">
        <v>-2.7102803738317802</v>
      </c>
      <c r="CG34" s="28">
        <v>7.0458454429385995</v>
      </c>
      <c r="CH34" s="28">
        <v>6.3829398968039186E-2</v>
      </c>
      <c r="CI34" s="28">
        <v>14.271526462155862</v>
      </c>
      <c r="CJ34" s="28">
        <v>1.2030307270130001</v>
      </c>
      <c r="CK34" s="28">
        <v>15.502154674891001</v>
      </c>
      <c r="CL34" s="28">
        <v>-1.0689218290902001</v>
      </c>
      <c r="CM34" s="28">
        <v>13.047925769866</v>
      </c>
      <c r="CN34" s="28">
        <v>10.72525934812</v>
      </c>
      <c r="CO34" s="28">
        <v>6.4964523891309902</v>
      </c>
      <c r="CP34" s="28">
        <v>13.580321448169</v>
      </c>
      <c r="CQ34" s="28">
        <v>-2.57298367144978</v>
      </c>
      <c r="CR34" s="32">
        <v>79.026970521410618</v>
      </c>
      <c r="CS34" s="26">
        <v>45.2</v>
      </c>
      <c r="CT34" s="26">
        <v>47</v>
      </c>
      <c r="CU34" s="26">
        <v>48</v>
      </c>
      <c r="CV34" s="26">
        <v>49.3</v>
      </c>
      <c r="CW34" s="26">
        <v>47.5</v>
      </c>
      <c r="CX34" s="26">
        <v>42</v>
      </c>
      <c r="CY34" s="26">
        <v>37.9</v>
      </c>
    </row>
    <row r="35" spans="1:103" x14ac:dyDescent="0.25">
      <c r="A35" s="14" t="str">
        <f t="shared" si="0"/>
        <v>20134</v>
      </c>
      <c r="B35" s="14">
        <f t="shared" si="1"/>
        <v>4</v>
      </c>
      <c r="C35" s="14">
        <f t="shared" si="2"/>
        <v>2013</v>
      </c>
      <c r="D35" s="27">
        <v>41548</v>
      </c>
      <c r="E35" s="28">
        <v>51.8</v>
      </c>
      <c r="F35" s="28">
        <v>52.5</v>
      </c>
      <c r="G35" s="28">
        <v>53.3</v>
      </c>
      <c r="H35" s="28">
        <v>7.1395806643420485</v>
      </c>
      <c r="I35" s="28">
        <v>0.17252153804111003</v>
      </c>
      <c r="J35" s="28">
        <v>14.349130180914415</v>
      </c>
      <c r="K35" s="28">
        <v>1.7926100965487817</v>
      </c>
      <c r="L35" s="28">
        <v>15.298013764963667</v>
      </c>
      <c r="M35" s="28">
        <v>-1.4345601668649568</v>
      </c>
      <c r="N35" s="28">
        <v>13.404428614341002</v>
      </c>
      <c r="O35" s="28">
        <v>10.927024308572747</v>
      </c>
      <c r="P35" s="28">
        <v>6.6168263746722262</v>
      </c>
      <c r="Q35" s="28">
        <v>17.896118070503455</v>
      </c>
      <c r="R35" s="28">
        <v>-2.4348374207511627</v>
      </c>
      <c r="S35" s="28">
        <v>4.6771102872543509</v>
      </c>
      <c r="T35" s="28">
        <v>-2.6191937656066671</v>
      </c>
      <c r="U35" s="28">
        <v>12.243126749581251</v>
      </c>
      <c r="V35" s="28">
        <v>-1.5169692488276889</v>
      </c>
      <c r="W35" s="28">
        <v>13.525381827090285</v>
      </c>
      <c r="X35" s="28">
        <v>-3.715297361716591</v>
      </c>
      <c r="Y35" s="28">
        <v>10.968571824952107</v>
      </c>
      <c r="Z35" s="28">
        <v>9.207888798528403</v>
      </c>
      <c r="AA35" s="28">
        <v>4.5881736524618395</v>
      </c>
      <c r="AB35" s="28">
        <v>18.869816676283534</v>
      </c>
      <c r="AC35" s="28">
        <v>-2.5954655123757822</v>
      </c>
      <c r="AD35" s="28">
        <v>0.81722077014725869</v>
      </c>
      <c r="AE35" s="28">
        <v>-5.9490863349628285</v>
      </c>
      <c r="AF35" s="28">
        <v>7.8194603476995894</v>
      </c>
      <c r="AG35" s="28">
        <v>-7.1669866925294103</v>
      </c>
      <c r="AH35" s="28">
        <v>10.151139681391495</v>
      </c>
      <c r="AI35" s="28">
        <v>-4.7234939268727096</v>
      </c>
      <c r="AJ35" s="28">
        <v>5.5136515780379902</v>
      </c>
      <c r="AK35" s="28">
        <v>5.0763758578729998</v>
      </c>
      <c r="AL35" s="28">
        <v>1.891566743487</v>
      </c>
      <c r="AM35" s="28">
        <v>16.496305334382999</v>
      </c>
      <c r="AN35" s="28">
        <v>-3.6082474226804102</v>
      </c>
      <c r="AO35" s="28">
        <v>7.5251113545396606</v>
      </c>
      <c r="AP35" s="28">
        <v>-1.1758035533326847</v>
      </c>
      <c r="AQ35" s="28">
        <v>16.606794406264896</v>
      </c>
      <c r="AR35" s="28">
        <v>2.2073461419220002</v>
      </c>
      <c r="AS35" s="28">
        <v>17.444098733093</v>
      </c>
      <c r="AT35" s="28">
        <v>-4.5023494600560001</v>
      </c>
      <c r="AU35" s="28">
        <v>15.772714257696</v>
      </c>
      <c r="AV35" s="28">
        <v>10.624051595029</v>
      </c>
      <c r="AW35" s="28">
        <v>4.8240990916089999</v>
      </c>
      <c r="AX35" s="28">
        <v>21.159017422451001</v>
      </c>
      <c r="AY35" s="28">
        <v>-2.6887280248190302</v>
      </c>
      <c r="AZ35" s="28">
        <v>7.2025570005852444</v>
      </c>
      <c r="BA35" s="28">
        <v>-2.8869228588421549</v>
      </c>
      <c r="BB35" s="28">
        <v>17.808479529926899</v>
      </c>
      <c r="BC35" s="28">
        <v>-1.4640716131841001</v>
      </c>
      <c r="BD35" s="28">
        <v>20.425319741484</v>
      </c>
      <c r="BE35" s="28">
        <v>-4.2995769291892998</v>
      </c>
      <c r="BF35" s="28">
        <v>15.222705861454999</v>
      </c>
      <c r="BG35" s="28">
        <v>9.2656751973559999</v>
      </c>
      <c r="BH35" s="28">
        <v>4.6831195796660001</v>
      </c>
      <c r="BI35" s="28">
        <v>22.966088897542999</v>
      </c>
      <c r="BJ35" s="28">
        <v>-4.4843049327354301</v>
      </c>
      <c r="BK35" s="28">
        <v>8.592920468569389</v>
      </c>
      <c r="BL35" s="28">
        <v>0.45763769423658118</v>
      </c>
      <c r="BM35" s="28">
        <v>17.058361906745688</v>
      </c>
      <c r="BN35" s="28">
        <v>2.6397380707419571</v>
      </c>
      <c r="BO35" s="28">
        <v>17.429501887702813</v>
      </c>
      <c r="BP35" s="28">
        <v>-1.7009650104968732</v>
      </c>
      <c r="BQ35" s="28">
        <v>16.687855440947615</v>
      </c>
      <c r="BR35" s="28">
        <v>16.165372455428841</v>
      </c>
      <c r="BS35" s="28">
        <v>10.29214561528595</v>
      </c>
      <c r="BT35" s="28">
        <v>17.95792197718194</v>
      </c>
      <c r="BU35" s="28">
        <v>-3.0324477983821825</v>
      </c>
      <c r="BV35" s="28">
        <v>4.8426184680398308</v>
      </c>
      <c r="BW35" s="28">
        <v>-1.8896607051573255E-2</v>
      </c>
      <c r="BX35" s="28">
        <v>9.8223163535285778</v>
      </c>
      <c r="BY35" s="28">
        <v>0.29550332818500602</v>
      </c>
      <c r="BZ35" s="28">
        <v>9.8257333603650103</v>
      </c>
      <c r="CA35" s="28">
        <v>-0.33280303485720703</v>
      </c>
      <c r="CB35" s="28">
        <v>9.8188994023379994</v>
      </c>
      <c r="CC35" s="28">
        <v>10.342566404544</v>
      </c>
      <c r="CD35" s="28">
        <v>8.0381495524119906</v>
      </c>
      <c r="CE35" s="28">
        <v>16.907840395347002</v>
      </c>
      <c r="CF35" s="28">
        <v>-2.5925925925926001</v>
      </c>
      <c r="CG35" s="28">
        <v>8.4697841917140124</v>
      </c>
      <c r="CH35" s="28">
        <v>2.3877531850753257</v>
      </c>
      <c r="CI35" s="28">
        <v>14.734588615140865</v>
      </c>
      <c r="CJ35" s="28">
        <v>4.5258690672840096</v>
      </c>
      <c r="CK35" s="28">
        <v>15.930958531710999</v>
      </c>
      <c r="CL35" s="28">
        <v>0.27198919187999598</v>
      </c>
      <c r="CM35" s="28">
        <v>13.544847210698</v>
      </c>
      <c r="CN35" s="28">
        <v>10.037894962184</v>
      </c>
      <c r="CO35" s="28">
        <v>6.6546618119560002</v>
      </c>
      <c r="CP35" s="28">
        <v>14.872647449977</v>
      </c>
      <c r="CQ35" s="28">
        <v>-1.3902681231380301</v>
      </c>
      <c r="CR35" s="32">
        <v>79.820218407843186</v>
      </c>
      <c r="CS35" s="26">
        <v>48.4</v>
      </c>
      <c r="CT35" s="26">
        <v>49.5</v>
      </c>
      <c r="CU35" s="26">
        <v>47.4</v>
      </c>
      <c r="CV35" s="26">
        <v>49.4</v>
      </c>
      <c r="CW35" s="26">
        <v>50.4</v>
      </c>
      <c r="CX35" s="26">
        <v>45.6</v>
      </c>
      <c r="CY35" s="26">
        <v>41.4</v>
      </c>
    </row>
    <row r="36" spans="1:103" x14ac:dyDescent="0.25">
      <c r="A36" s="14" t="str">
        <f t="shared" si="0"/>
        <v>20134</v>
      </c>
      <c r="B36" s="14">
        <f t="shared" si="1"/>
        <v>4</v>
      </c>
      <c r="C36" s="14">
        <f t="shared" si="2"/>
        <v>2013</v>
      </c>
      <c r="D36" s="27">
        <v>41579</v>
      </c>
      <c r="E36" s="28">
        <v>49.4</v>
      </c>
      <c r="F36" s="28">
        <v>52.9</v>
      </c>
      <c r="G36" s="28">
        <v>52.2</v>
      </c>
      <c r="H36" s="28">
        <v>6.306986090717885</v>
      </c>
      <c r="I36" s="28">
        <v>-1.7613934758039704</v>
      </c>
      <c r="J36" s="28">
        <v>14.703751484656863</v>
      </c>
      <c r="K36" s="28">
        <v>-0.17782297019527649</v>
      </c>
      <c r="L36" s="28">
        <v>15.123517779066917</v>
      </c>
      <c r="M36" s="28">
        <v>-3.3324143456138855</v>
      </c>
      <c r="N36" s="28">
        <v>14.284804271971282</v>
      </c>
      <c r="O36" s="28">
        <v>9.6117272476889273</v>
      </c>
      <c r="P36" s="28">
        <v>7.0476996674724939</v>
      </c>
      <c r="Q36" s="28">
        <v>17.298153825324185</v>
      </c>
      <c r="R36" s="28">
        <v>-2.9102138677243348</v>
      </c>
      <c r="S36" s="28">
        <v>4.6748545731180684</v>
      </c>
      <c r="T36" s="28">
        <v>-4.1983970952135792</v>
      </c>
      <c r="U36" s="28">
        <v>13.950220391699247</v>
      </c>
      <c r="V36" s="28">
        <v>-2.0544172922711477</v>
      </c>
      <c r="W36" s="28">
        <v>14.914829949469601</v>
      </c>
      <c r="X36" s="28">
        <v>-6.3191551150146381</v>
      </c>
      <c r="Y36" s="28">
        <v>12.989940323890867</v>
      </c>
      <c r="Z36" s="28">
        <v>7.498094664454328</v>
      </c>
      <c r="AA36" s="28">
        <v>5.6415205662716295</v>
      </c>
      <c r="AB36" s="28">
        <v>19.013129498315031</v>
      </c>
      <c r="AC36" s="28">
        <v>-2.8653090015960201</v>
      </c>
      <c r="AD36" s="28">
        <v>2.165816428836564</v>
      </c>
      <c r="AE36" s="28">
        <v>-7.0822633949095746</v>
      </c>
      <c r="AF36" s="28">
        <v>11.857230193419156</v>
      </c>
      <c r="AG36" s="28">
        <v>-3.2852439462543002</v>
      </c>
      <c r="AH36" s="28">
        <v>14.752462839344501</v>
      </c>
      <c r="AI36" s="28">
        <v>-10.8059921714125</v>
      </c>
      <c r="AJ36" s="28">
        <v>9.0010302643400006</v>
      </c>
      <c r="AK36" s="28">
        <v>4.1754949838090001</v>
      </c>
      <c r="AL36" s="28">
        <v>5.229209552505</v>
      </c>
      <c r="AM36" s="28">
        <v>17.331366571574002</v>
      </c>
      <c r="AN36" s="28">
        <v>-2.5641025641025701</v>
      </c>
      <c r="AO36" s="28">
        <v>6.5632467914382175</v>
      </c>
      <c r="AP36" s="28">
        <v>-3.5126114990308963</v>
      </c>
      <c r="AQ36" s="28">
        <v>17.155794326261145</v>
      </c>
      <c r="AR36" s="28">
        <v>-1.7464139184453999</v>
      </c>
      <c r="AS36" s="28">
        <v>17.080484719076001</v>
      </c>
      <c r="AT36" s="28">
        <v>-5.2630744139524896</v>
      </c>
      <c r="AU36" s="28">
        <v>17.231130059870999</v>
      </c>
      <c r="AV36" s="28">
        <v>7.9433319617839997</v>
      </c>
      <c r="AW36" s="28">
        <v>4.98387773109501</v>
      </c>
      <c r="AX36" s="28">
        <v>21.138398816917999</v>
      </c>
      <c r="AY36" s="28">
        <v>-3.6847492323439002</v>
      </c>
      <c r="AZ36" s="28">
        <v>6.292092502501049</v>
      </c>
      <c r="BA36" s="28">
        <v>-2.6344073670197474</v>
      </c>
      <c r="BB36" s="28">
        <v>15.622322317335687</v>
      </c>
      <c r="BC36" s="28">
        <v>-1.18199010483509</v>
      </c>
      <c r="BD36" s="28">
        <v>16.576326820144001</v>
      </c>
      <c r="BE36" s="28">
        <v>-4.0762143434229046</v>
      </c>
      <c r="BF36" s="28">
        <v>14.672520141738</v>
      </c>
      <c r="BG36" s="28">
        <v>6.6843601208640004</v>
      </c>
      <c r="BH36" s="28">
        <v>6.0501526264469998</v>
      </c>
      <c r="BI36" s="28">
        <v>21.524354916311001</v>
      </c>
      <c r="BJ36" s="28">
        <v>-4.3809523809523796</v>
      </c>
      <c r="BK36" s="28">
        <v>7.9173616870807848</v>
      </c>
      <c r="BL36" s="28">
        <v>-1.3025456365591879</v>
      </c>
      <c r="BM36" s="28">
        <v>17.565088739608797</v>
      </c>
      <c r="BN36" s="28">
        <v>0.25801031872829916</v>
      </c>
      <c r="BO36" s="28">
        <v>17.942149232053893</v>
      </c>
      <c r="BP36" s="28">
        <v>-2.8509406056983275</v>
      </c>
      <c r="BQ36" s="28">
        <v>17.188680597411057</v>
      </c>
      <c r="BR36" s="28">
        <v>14.442825923437352</v>
      </c>
      <c r="BS36" s="28">
        <v>10.5613325097199</v>
      </c>
      <c r="BT36" s="28">
        <v>16.904308824995304</v>
      </c>
      <c r="BU36" s="28">
        <v>-3.5813934917649881</v>
      </c>
      <c r="BV36" s="28">
        <v>4.1443345003341392</v>
      </c>
      <c r="BW36" s="28">
        <v>-2.4006860772574896</v>
      </c>
      <c r="BX36" s="28">
        <v>10.906143757555753</v>
      </c>
      <c r="BY36" s="28">
        <v>-1.5329358014264001</v>
      </c>
      <c r="BZ36" s="28">
        <v>11.053395030720001</v>
      </c>
      <c r="CA36" s="28">
        <v>-3.2646423203394099</v>
      </c>
      <c r="CB36" s="28">
        <v>10.75899522113</v>
      </c>
      <c r="CC36" s="28">
        <v>10.925624891879</v>
      </c>
      <c r="CD36" s="28">
        <v>6.807075800682</v>
      </c>
      <c r="CE36" s="28">
        <v>17.793755367105</v>
      </c>
      <c r="CF36" s="28">
        <v>-2.31696014828545</v>
      </c>
      <c r="CG36" s="28">
        <v>7.0139923930745169</v>
      </c>
      <c r="CH36" s="28">
        <v>2.393925515886508E-2</v>
      </c>
      <c r="CI36" s="28">
        <v>14.248320506539727</v>
      </c>
      <c r="CJ36" s="28">
        <v>1.6275780757640099</v>
      </c>
      <c r="CK36" s="28">
        <v>14.241469870952001</v>
      </c>
      <c r="CL36" s="28">
        <v>-1.5669450727747001</v>
      </c>
      <c r="CM36" s="28">
        <v>14.255171361185001</v>
      </c>
      <c r="CN36" s="28">
        <v>8.8589354239610003</v>
      </c>
      <c r="CO36" s="28">
        <v>6.8551963435680001</v>
      </c>
      <c r="CP36" s="28">
        <v>14.006832234171</v>
      </c>
      <c r="CQ36" s="28">
        <v>-2.2026431718061699</v>
      </c>
      <c r="CR36" s="32">
        <v>80.175626187680464</v>
      </c>
      <c r="CS36" s="26">
        <v>48.2</v>
      </c>
      <c r="CT36" s="26">
        <v>48.4</v>
      </c>
      <c r="CU36" s="26">
        <v>49.6</v>
      </c>
      <c r="CV36" s="26">
        <v>50.7</v>
      </c>
      <c r="CW36" s="26">
        <v>52.5</v>
      </c>
      <c r="CX36" s="26">
        <v>42.8</v>
      </c>
      <c r="CY36" s="26">
        <v>42.4</v>
      </c>
    </row>
    <row r="37" spans="1:103" x14ac:dyDescent="0.25">
      <c r="A37" s="14" t="str">
        <f t="shared" si="0"/>
        <v>20134</v>
      </c>
      <c r="B37" s="14">
        <f t="shared" si="1"/>
        <v>4</v>
      </c>
      <c r="C37" s="14">
        <f t="shared" si="2"/>
        <v>2013</v>
      </c>
      <c r="D37" s="27">
        <v>41609</v>
      </c>
      <c r="E37" s="28">
        <v>48.799999237060497</v>
      </c>
      <c r="F37" s="28">
        <v>53.599998474121001</v>
      </c>
      <c r="G37" s="28">
        <v>52.5</v>
      </c>
      <c r="H37" s="28">
        <v>6.5407353394937502</v>
      </c>
      <c r="I37" s="28">
        <v>-1.42669113145854</v>
      </c>
      <c r="J37" s="28">
        <v>14.827841655293952</v>
      </c>
      <c r="K37" s="28">
        <v>0.10437078241133313</v>
      </c>
      <c r="L37" s="28">
        <v>14.969589703665918</v>
      </c>
      <c r="M37" s="28">
        <v>-2.9460384057383897</v>
      </c>
      <c r="N37" s="28">
        <v>14.6861870736735</v>
      </c>
      <c r="O37" s="28">
        <v>9.6835097503355136</v>
      </c>
      <c r="P37" s="28">
        <v>6.6522190811601325</v>
      </c>
      <c r="Q37" s="28">
        <v>16.401522657714423</v>
      </c>
      <c r="R37" s="28">
        <v>-2.9129248094826412</v>
      </c>
      <c r="S37" s="28">
        <v>7.0591175093250342</v>
      </c>
      <c r="T37" s="28">
        <v>-0.53490547457437287</v>
      </c>
      <c r="U37" s="28">
        <v>14.942259675792172</v>
      </c>
      <c r="V37" s="28">
        <v>2.3456450315838593</v>
      </c>
      <c r="W37" s="28">
        <v>15.537923307161661</v>
      </c>
      <c r="X37" s="28">
        <v>-3.3744490630040991</v>
      </c>
      <c r="Y37" s="28">
        <v>14.348242228798467</v>
      </c>
      <c r="Z37" s="28">
        <v>7.93345785974922</v>
      </c>
      <c r="AA37" s="28">
        <v>7.1922522559880875</v>
      </c>
      <c r="AB37" s="28">
        <v>16.291996477940465</v>
      </c>
      <c r="AC37" s="28">
        <v>-3.9402289632537655</v>
      </c>
      <c r="AD37" s="28">
        <v>7.9413398994306874</v>
      </c>
      <c r="AE37" s="28">
        <v>2.3870161473568885</v>
      </c>
      <c r="AF37" s="28">
        <v>13.648096909971997</v>
      </c>
      <c r="AG37" s="28">
        <v>7.5927637887239996</v>
      </c>
      <c r="AH37" s="28">
        <v>14.801187719081501</v>
      </c>
      <c r="AI37" s="28">
        <v>-2.6881883671160001</v>
      </c>
      <c r="AJ37" s="28">
        <v>12.501196096496001</v>
      </c>
      <c r="AK37" s="28">
        <v>6.3650419470089998</v>
      </c>
      <c r="AL37" s="28">
        <v>10.250061051737999</v>
      </c>
      <c r="AM37" s="28">
        <v>14.232712553504999</v>
      </c>
      <c r="AN37" s="28">
        <v>-5.7291666666666696</v>
      </c>
      <c r="AO37" s="28">
        <v>6.8924795995534112</v>
      </c>
      <c r="AP37" s="28">
        <v>-2.8884562694842657</v>
      </c>
      <c r="AQ37" s="28">
        <v>17.158758461008716</v>
      </c>
      <c r="AR37" s="28">
        <v>-0.55230428623319505</v>
      </c>
      <c r="AS37" s="28">
        <v>17.190073029863001</v>
      </c>
      <c r="AT37" s="28">
        <v>-5.1972446571353998</v>
      </c>
      <c r="AU37" s="28">
        <v>17.127448407104001</v>
      </c>
      <c r="AV37" s="28">
        <v>7.251806413213</v>
      </c>
      <c r="AW37" s="28">
        <v>4.8034845986599999</v>
      </c>
      <c r="AX37" s="28">
        <v>18.458326459157998</v>
      </c>
      <c r="AY37" s="28">
        <v>-3.2391811350090798</v>
      </c>
      <c r="AZ37" s="28">
        <v>6.1276504400841247</v>
      </c>
      <c r="BA37" s="28">
        <v>-2.643756243303784</v>
      </c>
      <c r="BB37" s="28">
        <v>15.288898223712209</v>
      </c>
      <c r="BC37" s="28">
        <v>-1.2334255927551001</v>
      </c>
      <c r="BD37" s="28">
        <v>15.562494009274001</v>
      </c>
      <c r="BE37" s="28">
        <v>-4.0440800174457001</v>
      </c>
      <c r="BF37" s="28">
        <v>15.015649690830999</v>
      </c>
      <c r="BG37" s="28">
        <v>8.7864832612069996</v>
      </c>
      <c r="BH37" s="28">
        <v>5.1194746126750097</v>
      </c>
      <c r="BI37" s="28">
        <v>21.029983228593</v>
      </c>
      <c r="BJ37" s="28">
        <v>-4.0152963671128097</v>
      </c>
      <c r="BK37" s="28">
        <v>6.9262626373790965</v>
      </c>
      <c r="BL37" s="28">
        <v>-2.7694825124864053</v>
      </c>
      <c r="BM37" s="28">
        <v>17.098645354334536</v>
      </c>
      <c r="BN37" s="28">
        <v>-1.7861582578621171</v>
      </c>
      <c r="BO37" s="28">
        <v>17.190529029165553</v>
      </c>
      <c r="BP37" s="28">
        <v>-3.7479285679837218</v>
      </c>
      <c r="BQ37" s="28">
        <v>17.006800551408897</v>
      </c>
      <c r="BR37" s="28">
        <v>14.051667124148981</v>
      </c>
      <c r="BS37" s="28">
        <v>8.8904527336531878</v>
      </c>
      <c r="BT37" s="28">
        <v>16.197250274873817</v>
      </c>
      <c r="BU37" s="28">
        <v>-2.6048914791320716</v>
      </c>
      <c r="BV37" s="28">
        <v>4.3809344886822714</v>
      </c>
      <c r="BW37" s="28">
        <v>-3.6900059521616413</v>
      </c>
      <c r="BX37" s="28">
        <v>12.783697463145018</v>
      </c>
      <c r="BY37" s="28">
        <v>-3.3011893934561001</v>
      </c>
      <c r="BZ37" s="28">
        <v>13.20578264435</v>
      </c>
      <c r="CA37" s="28">
        <v>-4.0780539331831003</v>
      </c>
      <c r="CB37" s="28">
        <v>12.362447887325501</v>
      </c>
      <c r="CC37" s="28">
        <v>9.4364043188160007</v>
      </c>
      <c r="CD37" s="28">
        <v>6.8945755386469996</v>
      </c>
      <c r="CE37" s="28">
        <v>16.922198502592</v>
      </c>
      <c r="CF37" s="28">
        <v>-1.95712954333644</v>
      </c>
      <c r="CG37" s="28">
        <v>6.3752642361702101</v>
      </c>
      <c r="CH37" s="28">
        <v>-0.63706515191825019</v>
      </c>
      <c r="CI37" s="28">
        <v>13.634243100423959</v>
      </c>
      <c r="CJ37" s="28">
        <v>0.94493753710999295</v>
      </c>
      <c r="CK37" s="28">
        <v>13.500516983456</v>
      </c>
      <c r="CL37" s="28">
        <v>-2.2066130235285</v>
      </c>
      <c r="CM37" s="28">
        <v>13.768052976787999</v>
      </c>
      <c r="CN37" s="28">
        <v>8.9667970174680001</v>
      </c>
      <c r="CO37" s="28">
        <v>5.6488658298010002</v>
      </c>
      <c r="CP37" s="28">
        <v>14.414058499351</v>
      </c>
      <c r="CQ37" s="28">
        <v>-1.9930244145490801</v>
      </c>
      <c r="CR37" s="32">
        <v>80.934098774788907</v>
      </c>
      <c r="CS37" s="26">
        <v>48.3</v>
      </c>
      <c r="CT37" s="26">
        <v>49.8</v>
      </c>
      <c r="CU37" s="26">
        <v>48.7</v>
      </c>
      <c r="CV37" s="26">
        <v>49.3</v>
      </c>
      <c r="CW37" s="26">
        <v>51.6</v>
      </c>
      <c r="CX37" s="26">
        <v>44.4</v>
      </c>
      <c r="CY37" s="26">
        <v>44.1</v>
      </c>
    </row>
    <row r="38" spans="1:103" x14ac:dyDescent="0.25">
      <c r="A38" s="14" t="str">
        <f t="shared" si="0"/>
        <v>20141</v>
      </c>
      <c r="B38" s="14">
        <f t="shared" si="1"/>
        <v>1</v>
      </c>
      <c r="C38" s="14">
        <f t="shared" si="2"/>
        <v>2014</v>
      </c>
      <c r="D38" s="27">
        <v>41640</v>
      </c>
      <c r="E38" s="28">
        <v>48</v>
      </c>
      <c r="F38" s="28">
        <v>50.200000762939403</v>
      </c>
      <c r="G38" s="28">
        <v>49.599998474121001</v>
      </c>
      <c r="H38" s="28">
        <v>6.1692606018708318</v>
      </c>
      <c r="I38" s="28">
        <v>-1.7360077775698244</v>
      </c>
      <c r="J38" s="28">
        <v>14.389731290366541</v>
      </c>
      <c r="K38" s="28">
        <v>-1.0575412656699246</v>
      </c>
      <c r="L38" s="28">
        <v>14.974854696943879</v>
      </c>
      <c r="M38" s="28">
        <v>-2.4121604706363766</v>
      </c>
      <c r="N38" s="28">
        <v>13.806200485870088</v>
      </c>
      <c r="O38" s="28">
        <v>11.251566430109445</v>
      </c>
      <c r="P38" s="28">
        <v>5.2480367276474258</v>
      </c>
      <c r="Q38" s="28">
        <v>15.022082317235588</v>
      </c>
      <c r="R38" s="28">
        <v>-3.767942607365383</v>
      </c>
      <c r="S38" s="28">
        <v>6.7009410690939717</v>
      </c>
      <c r="T38" s="28">
        <v>-1.367471072381278</v>
      </c>
      <c r="U38" s="28">
        <v>15.097090438888074</v>
      </c>
      <c r="V38" s="28">
        <v>0.80934951294118651</v>
      </c>
      <c r="W38" s="28">
        <v>15.905735624261492</v>
      </c>
      <c r="X38" s="28">
        <v>-3.5206944105029656</v>
      </c>
      <c r="Y38" s="28">
        <v>14.291473922641659</v>
      </c>
      <c r="Z38" s="28">
        <v>9.1642869138866274</v>
      </c>
      <c r="AA38" s="28">
        <v>1.647835764717722</v>
      </c>
      <c r="AB38" s="28">
        <v>14.904139290868612</v>
      </c>
      <c r="AC38" s="28">
        <v>-4.1677433756700992</v>
      </c>
      <c r="AD38" s="28">
        <v>6.2556905845419521</v>
      </c>
      <c r="AE38" s="28">
        <v>-1.4314151484870195</v>
      </c>
      <c r="AF38" s="28">
        <v>14.240384148974101</v>
      </c>
      <c r="AG38" s="28">
        <v>0.41215510848300602</v>
      </c>
      <c r="AH38" s="28">
        <v>15.897276346157</v>
      </c>
      <c r="AI38" s="28">
        <v>-3.2580265972922002</v>
      </c>
      <c r="AJ38" s="28">
        <v>12.596207683085</v>
      </c>
      <c r="AK38" s="28">
        <v>4.9685481003059904</v>
      </c>
      <c r="AL38" s="28">
        <v>-2.0272805235756999</v>
      </c>
      <c r="AM38" s="28">
        <v>8.0168598823770107</v>
      </c>
      <c r="AN38" s="28">
        <v>-4.7619047619047601</v>
      </c>
      <c r="AO38" s="28">
        <v>7.4949736103304474</v>
      </c>
      <c r="AP38" s="28">
        <v>-2.1507602445875307</v>
      </c>
      <c r="AQ38" s="28">
        <v>17.610965433967095</v>
      </c>
      <c r="AR38" s="28">
        <v>1.112219841393</v>
      </c>
      <c r="AS38" s="28">
        <v>17.997884256344999</v>
      </c>
      <c r="AT38" s="28">
        <v>-5.3607995443249097</v>
      </c>
      <c r="AU38" s="28">
        <v>17.224733343827999</v>
      </c>
      <c r="AV38" s="28">
        <v>10.497520137392</v>
      </c>
      <c r="AW38" s="28">
        <v>2.8668931384619998</v>
      </c>
      <c r="AX38" s="28">
        <v>19.179964018307999</v>
      </c>
      <c r="AY38" s="28">
        <v>-4.2043640234167201</v>
      </c>
      <c r="AZ38" s="28">
        <v>4.8443664312445094</v>
      </c>
      <c r="BA38" s="28">
        <v>-5.8176313279135456</v>
      </c>
      <c r="BB38" s="28">
        <v>16.091783953245482</v>
      </c>
      <c r="BC38" s="28">
        <v>-2.3710517787072001</v>
      </c>
      <c r="BD38" s="28">
        <v>18.003224827741001</v>
      </c>
      <c r="BE38" s="28">
        <v>-9.2041037384849993</v>
      </c>
      <c r="BF38" s="28">
        <v>14.197102492376001</v>
      </c>
      <c r="BG38" s="28">
        <v>8.7348129134979935</v>
      </c>
      <c r="BH38" s="28">
        <v>3.4404651306084997</v>
      </c>
      <c r="BI38" s="28">
        <v>17.947296752286999</v>
      </c>
      <c r="BJ38" s="28">
        <v>-5.4452274183215899</v>
      </c>
      <c r="BK38" s="28">
        <v>6.801025528180304</v>
      </c>
      <c r="BL38" s="28">
        <v>-3.3421576627551133</v>
      </c>
      <c r="BM38" s="28">
        <v>17.467372016455499</v>
      </c>
      <c r="BN38" s="28">
        <v>-3.0958731130160997</v>
      </c>
      <c r="BO38" s="28">
        <v>17.701929854767904</v>
      </c>
      <c r="BP38" s="28">
        <v>-3.5881341636969726</v>
      </c>
      <c r="BQ38" s="28">
        <v>17.233066896984646</v>
      </c>
      <c r="BR38" s="28">
        <v>17.22147941817828</v>
      </c>
      <c r="BS38" s="28">
        <v>9.6810479844668187</v>
      </c>
      <c r="BT38" s="28">
        <v>15.017769146137656</v>
      </c>
      <c r="BU38" s="28">
        <v>-3.8298920175433295</v>
      </c>
      <c r="BV38" s="28">
        <v>3.5138782254739453</v>
      </c>
      <c r="BW38" s="28">
        <v>-4.7143118345687753</v>
      </c>
      <c r="BX38" s="28">
        <v>12.088755809319366</v>
      </c>
      <c r="BY38" s="28">
        <v>-6.1660081913732903</v>
      </c>
      <c r="BZ38" s="28">
        <v>11.463055427735</v>
      </c>
      <c r="CA38" s="28">
        <v>-3.2517431725886001</v>
      </c>
      <c r="CB38" s="28">
        <v>12.716307582707</v>
      </c>
      <c r="CC38" s="28">
        <v>11.266455572287001</v>
      </c>
      <c r="CD38" s="28">
        <v>4.6221164887409998</v>
      </c>
      <c r="CE38" s="28">
        <v>15.206073317129</v>
      </c>
      <c r="CF38" s="28">
        <v>-3.2504780114722802</v>
      </c>
      <c r="CG38" s="28">
        <v>6.1072742105258726</v>
      </c>
      <c r="CH38" s="28">
        <v>0.32259457812139658</v>
      </c>
      <c r="CI38" s="28">
        <v>12.058996999095655</v>
      </c>
      <c r="CJ38" s="28">
        <v>0.27304582011400702</v>
      </c>
      <c r="CK38" s="28">
        <v>12.883317545106999</v>
      </c>
      <c r="CL38" s="28">
        <v>0.37215559479000099</v>
      </c>
      <c r="CM38" s="28">
        <v>11.237868362955</v>
      </c>
      <c r="CN38" s="28">
        <v>10.286205969538999</v>
      </c>
      <c r="CO38" s="28">
        <v>6.5695470479800004</v>
      </c>
      <c r="CP38" s="28">
        <v>13.641439129728001</v>
      </c>
      <c r="CQ38" s="28">
        <v>-2.8169014084507</v>
      </c>
      <c r="CR38" s="32">
        <v>81.005562961589504</v>
      </c>
      <c r="CS38" s="26">
        <v>47</v>
      </c>
      <c r="CT38" s="26">
        <v>45.5</v>
      </c>
      <c r="CU38" s="26">
        <v>50.6</v>
      </c>
      <c r="CV38" s="26">
        <v>48</v>
      </c>
      <c r="CW38" s="26">
        <v>51</v>
      </c>
      <c r="CX38" s="26">
        <v>46.2</v>
      </c>
      <c r="CY38" s="26">
        <v>39.200000000000003</v>
      </c>
    </row>
    <row r="39" spans="1:103" x14ac:dyDescent="0.25">
      <c r="A39" s="14" t="str">
        <f t="shared" si="0"/>
        <v>20141</v>
      </c>
      <c r="B39" s="14">
        <f t="shared" si="1"/>
        <v>1</v>
      </c>
      <c r="C39" s="14">
        <f t="shared" si="2"/>
        <v>2014</v>
      </c>
      <c r="D39" s="27">
        <v>41671</v>
      </c>
      <c r="E39" s="28">
        <v>48.5</v>
      </c>
      <c r="F39" s="28">
        <v>50.799999237060497</v>
      </c>
      <c r="G39" s="28">
        <v>50.200000762939403</v>
      </c>
      <c r="H39" s="28">
        <v>6.1478472980960248</v>
      </c>
      <c r="I39" s="28">
        <v>-0.90708876552352535</v>
      </c>
      <c r="J39" s="28">
        <v>13.452777811809995</v>
      </c>
      <c r="K39" s="28">
        <v>0.65113287568999056</v>
      </c>
      <c r="L39" s="28">
        <v>14.479941202854789</v>
      </c>
      <c r="M39" s="28">
        <v>-2.4532095297155969</v>
      </c>
      <c r="N39" s="28">
        <v>12.430533597010736</v>
      </c>
      <c r="O39" s="28">
        <v>14.469034317206557</v>
      </c>
      <c r="P39" s="28">
        <v>7.4637540339174571</v>
      </c>
      <c r="Q39" s="28">
        <v>17.06438412036956</v>
      </c>
      <c r="R39" s="28">
        <v>-4.5542922181358536</v>
      </c>
      <c r="S39" s="28">
        <v>6.1821810662688392</v>
      </c>
      <c r="T39" s="28">
        <v>-0.48900238776980132</v>
      </c>
      <c r="U39" s="28">
        <v>13.076433369694627</v>
      </c>
      <c r="V39" s="28">
        <v>1.5625674771333962</v>
      </c>
      <c r="W39" s="28">
        <v>14.249483991270688</v>
      </c>
      <c r="X39" s="28">
        <v>-2.5196907022776651</v>
      </c>
      <c r="Y39" s="28">
        <v>11.909805390241893</v>
      </c>
      <c r="Z39" s="28">
        <v>12.067097826241685</v>
      </c>
      <c r="AA39" s="28">
        <v>4.7753305642228634</v>
      </c>
      <c r="AB39" s="28">
        <v>18.15302850787052</v>
      </c>
      <c r="AC39" s="28">
        <v>-4.45354518368916</v>
      </c>
      <c r="AD39" s="28">
        <v>4.2353142353261717</v>
      </c>
      <c r="AE39" s="28">
        <v>-0.95970805223544176</v>
      </c>
      <c r="AF39" s="28">
        <v>9.565928449045856</v>
      </c>
      <c r="AG39" s="28">
        <v>0.306144058208005</v>
      </c>
      <c r="AH39" s="28">
        <v>11.702141267402</v>
      </c>
      <c r="AI39" s="28">
        <v>-2.2175605000971501</v>
      </c>
      <c r="AJ39" s="28">
        <v>7.4512714126860002</v>
      </c>
      <c r="AK39" s="28">
        <v>7.2854865156610096</v>
      </c>
      <c r="AL39" s="28">
        <v>1.33590860751301</v>
      </c>
      <c r="AM39" s="28">
        <v>14.607968606126001</v>
      </c>
      <c r="AN39" s="28">
        <v>-4.1666666666666696</v>
      </c>
      <c r="AO39" s="28">
        <v>7.5182841987577831</v>
      </c>
      <c r="AP39" s="28">
        <v>-1.2782303789892637</v>
      </c>
      <c r="AQ39" s="28">
        <v>16.704180719228503</v>
      </c>
      <c r="AR39" s="28">
        <v>1.77095788939999</v>
      </c>
      <c r="AS39" s="28">
        <v>17.526089517719999</v>
      </c>
      <c r="AT39" s="28">
        <v>-4.2813389281100003</v>
      </c>
      <c r="AU39" s="28">
        <v>15.885377452007001</v>
      </c>
      <c r="AV39" s="28">
        <v>14.532029824978</v>
      </c>
      <c r="AW39" s="28">
        <v>5.4426544856179904</v>
      </c>
      <c r="AX39" s="28">
        <v>21.379371066202999</v>
      </c>
      <c r="AY39" s="28">
        <v>-5.1315789473684204</v>
      </c>
      <c r="AZ39" s="28">
        <v>5.4770854496877632</v>
      </c>
      <c r="BA39" s="28">
        <v>-5.0189427479994322</v>
      </c>
      <c r="BB39" s="28">
        <v>16.538125497650526</v>
      </c>
      <c r="BC39" s="28">
        <v>-2.4354974248585002</v>
      </c>
      <c r="BD39" s="28">
        <v>19.204958188153</v>
      </c>
      <c r="BE39" s="28">
        <v>-7.5686057385316996</v>
      </c>
      <c r="BF39" s="28">
        <v>13.90373731323</v>
      </c>
      <c r="BG39" s="28">
        <v>11.808254519776501</v>
      </c>
      <c r="BH39" s="28">
        <v>4.2813455657490103</v>
      </c>
      <c r="BI39" s="28">
        <v>19.801503655794999</v>
      </c>
      <c r="BJ39" s="28">
        <v>-6.0528010302640096</v>
      </c>
      <c r="BK39" s="28">
        <v>6.4822805238077592</v>
      </c>
      <c r="BL39" s="28">
        <v>-1.8517530431055036</v>
      </c>
      <c r="BM39" s="28">
        <v>15.166840106273128</v>
      </c>
      <c r="BN39" s="28">
        <v>-0.1410566534716805</v>
      </c>
      <c r="BO39" s="28">
        <v>15.613054096057862</v>
      </c>
      <c r="BP39" s="28">
        <v>-3.5478066947737159</v>
      </c>
      <c r="BQ39" s="28">
        <v>14.72154956208179</v>
      </c>
      <c r="BR39" s="28">
        <v>21.484820374498003</v>
      </c>
      <c r="BS39" s="28">
        <v>12.761732239796242</v>
      </c>
      <c r="BT39" s="28">
        <v>16.460652384825934</v>
      </c>
      <c r="BU39" s="28">
        <v>-4.7251645182218667</v>
      </c>
      <c r="BV39" s="28">
        <v>3.1954313830202068</v>
      </c>
      <c r="BW39" s="28">
        <v>-3.2727705289394464</v>
      </c>
      <c r="BX39" s="28">
        <v>9.8763015467839921</v>
      </c>
      <c r="BY39" s="28">
        <v>-3.4588691427240001</v>
      </c>
      <c r="BZ39" s="28">
        <v>9.0793788440859906</v>
      </c>
      <c r="CA39" s="28">
        <v>-3.0864957042319898</v>
      </c>
      <c r="CB39" s="28">
        <v>10.676261783827</v>
      </c>
      <c r="CC39" s="28">
        <v>12.226913362637999</v>
      </c>
      <c r="CD39" s="28">
        <v>6.1096144237310002</v>
      </c>
      <c r="CE39" s="28">
        <v>17.967958395947999</v>
      </c>
      <c r="CF39" s="28">
        <v>-5.01893939393939</v>
      </c>
      <c r="CG39" s="28">
        <v>6.5557592102315994</v>
      </c>
      <c r="CH39" s="28">
        <v>0.54589781369298862</v>
      </c>
      <c r="CI39" s="28">
        <v>12.745721194213559</v>
      </c>
      <c r="CJ39" s="28">
        <v>2.2773903944229898</v>
      </c>
      <c r="CK39" s="28">
        <v>14.376457800103999</v>
      </c>
      <c r="CL39" s="28">
        <v>-1.1707732066476999</v>
      </c>
      <c r="CM39" s="28">
        <v>11.127389410686</v>
      </c>
      <c r="CN39" s="28">
        <v>13.518262467714001</v>
      </c>
      <c r="CO39" s="28">
        <v>7.7460347212430101</v>
      </c>
      <c r="CP39" s="28">
        <v>14.450424150061</v>
      </c>
      <c r="CQ39" s="28">
        <v>-4.1082164328657296</v>
      </c>
      <c r="CR39" s="32">
        <v>81.290999228364271</v>
      </c>
      <c r="CS39" s="26">
        <v>47</v>
      </c>
      <c r="CT39" s="26">
        <v>48.6</v>
      </c>
      <c r="CU39" s="26">
        <v>49.6</v>
      </c>
      <c r="CV39" s="26">
        <v>51.2</v>
      </c>
      <c r="CW39" s="26">
        <v>52.5</v>
      </c>
      <c r="CX39" s="26">
        <v>41.3</v>
      </c>
      <c r="CY39" s="26">
        <v>36.200000000000003</v>
      </c>
    </row>
    <row r="40" spans="1:103" x14ac:dyDescent="0.25">
      <c r="A40" s="14" t="str">
        <f t="shared" si="0"/>
        <v>20141</v>
      </c>
      <c r="B40" s="14">
        <f t="shared" si="1"/>
        <v>1</v>
      </c>
      <c r="C40" s="14">
        <f t="shared" si="2"/>
        <v>2014</v>
      </c>
      <c r="D40" s="27">
        <v>41699</v>
      </c>
      <c r="E40" s="28">
        <v>48.299999237060497</v>
      </c>
      <c r="F40" s="28">
        <v>47.700000762939403</v>
      </c>
      <c r="G40" s="28">
        <v>47.799999237060497</v>
      </c>
      <c r="H40" s="28">
        <v>5.5507447062530559</v>
      </c>
      <c r="I40" s="28">
        <v>-1.9508303512919838</v>
      </c>
      <c r="J40" s="28">
        <v>13.336459447109064</v>
      </c>
      <c r="K40" s="28">
        <v>-1.4401538884804539</v>
      </c>
      <c r="L40" s="28">
        <v>14.123757643632104</v>
      </c>
      <c r="M40" s="28">
        <v>-2.4601934042939675</v>
      </c>
      <c r="N40" s="28">
        <v>12.552056017878872</v>
      </c>
      <c r="O40" s="28">
        <v>13.607242152011635</v>
      </c>
      <c r="P40" s="28">
        <v>8.4523971843286976</v>
      </c>
      <c r="Q40" s="28">
        <v>18.24680571912689</v>
      </c>
      <c r="R40" s="28">
        <v>-5.0994005885767324</v>
      </c>
      <c r="S40" s="28">
        <v>5.8714001732854229</v>
      </c>
      <c r="T40" s="28">
        <v>-1.7971693803166602</v>
      </c>
      <c r="U40" s="28">
        <v>13.836670630777604</v>
      </c>
      <c r="V40" s="28">
        <v>-2.1373856167866196</v>
      </c>
      <c r="W40" s="28">
        <v>15.560619654285185</v>
      </c>
      <c r="X40" s="28">
        <v>-1.456368156693262</v>
      </c>
      <c r="Y40" s="28">
        <v>12.126508913320723</v>
      </c>
      <c r="Z40" s="28">
        <v>11.969235069611349</v>
      </c>
      <c r="AA40" s="28">
        <v>5.5724096017320415</v>
      </c>
      <c r="AB40" s="28">
        <v>19.21937279379318</v>
      </c>
      <c r="AC40" s="28">
        <v>-5.3553330270311355</v>
      </c>
      <c r="AD40" s="28">
        <v>5.9407009637272665</v>
      </c>
      <c r="AE40" s="28">
        <v>0.31697857012130726</v>
      </c>
      <c r="AF40" s="28">
        <v>11.722304400598233</v>
      </c>
      <c r="AG40" s="28">
        <v>-0.17756132376709399</v>
      </c>
      <c r="AH40" s="28">
        <v>14.877501247605</v>
      </c>
      <c r="AI40" s="28">
        <v>0.81274239916064706</v>
      </c>
      <c r="AJ40" s="28">
        <v>8.6134375187369994</v>
      </c>
      <c r="AK40" s="28">
        <v>9.8058031016020006</v>
      </c>
      <c r="AL40" s="28">
        <v>1.2024012829899999</v>
      </c>
      <c r="AM40" s="28">
        <v>16.509494797119</v>
      </c>
      <c r="AN40" s="28">
        <v>-3.1413612565445002</v>
      </c>
      <c r="AO40" s="28">
        <v>6.017989633798976</v>
      </c>
      <c r="AP40" s="28">
        <v>-4.1430099027905101</v>
      </c>
      <c r="AQ40" s="28">
        <v>16.706138655996966</v>
      </c>
      <c r="AR40" s="28">
        <v>-3.70397437212119</v>
      </c>
      <c r="AS40" s="28">
        <v>17.767209198888999</v>
      </c>
      <c r="AT40" s="28">
        <v>-4.5810634869503</v>
      </c>
      <c r="AU40" s="28">
        <v>15.650238178428999</v>
      </c>
      <c r="AV40" s="28">
        <v>12.978144728866001</v>
      </c>
      <c r="AW40" s="28">
        <v>7.8138850001499902</v>
      </c>
      <c r="AX40" s="28">
        <v>22.544602639650002</v>
      </c>
      <c r="AY40" s="28">
        <v>-7.2352785846316303</v>
      </c>
      <c r="AZ40" s="28">
        <v>6.2141673706196912</v>
      </c>
      <c r="BA40" s="28">
        <v>-2.8664314593312099</v>
      </c>
      <c r="BB40" s="28">
        <v>15.713047448766503</v>
      </c>
      <c r="BC40" s="28">
        <v>-1.4360760060821001</v>
      </c>
      <c r="BD40" s="28">
        <v>17.952541603974002</v>
      </c>
      <c r="BE40" s="28">
        <v>-4.2864833454393896</v>
      </c>
      <c r="BF40" s="28">
        <v>13.496564422653</v>
      </c>
      <c r="BG40" s="28">
        <v>11.482714058757001</v>
      </c>
      <c r="BH40" s="28">
        <v>3.9024390243900098</v>
      </c>
      <c r="BI40" s="28">
        <v>23.062055186513</v>
      </c>
      <c r="BJ40" s="28">
        <v>-6.6110397946084696</v>
      </c>
      <c r="BK40" s="28">
        <v>5.6862783398487693</v>
      </c>
      <c r="BL40" s="28">
        <v>-3.0663419350195227</v>
      </c>
      <c r="BM40" s="28">
        <v>14.827904549145785</v>
      </c>
      <c r="BN40" s="28">
        <v>-1.9807092163922866</v>
      </c>
      <c r="BO40" s="28">
        <v>15.42627155632627</v>
      </c>
      <c r="BP40" s="28">
        <v>-4.146022716362844</v>
      </c>
      <c r="BQ40" s="28">
        <v>14.231199563373782</v>
      </c>
      <c r="BR40" s="28">
        <v>21.578184181465382</v>
      </c>
      <c r="BS40" s="28">
        <v>15.58920234020167</v>
      </c>
      <c r="BT40" s="28">
        <v>18.228558940651261</v>
      </c>
      <c r="BU40" s="28">
        <v>-5.6168532284354509</v>
      </c>
      <c r="BV40" s="28">
        <v>1.5728339885164075</v>
      </c>
      <c r="BW40" s="28">
        <v>-4.9536359408444071</v>
      </c>
      <c r="BX40" s="28">
        <v>8.3176869159111675</v>
      </c>
      <c r="BY40" s="28">
        <v>-5.3157211133821001</v>
      </c>
      <c r="BZ40" s="28">
        <v>7.2607412361000003</v>
      </c>
      <c r="CA40" s="28">
        <v>-4.5908773411921997</v>
      </c>
      <c r="CB40" s="28">
        <v>9.3800225898110092</v>
      </c>
      <c r="CC40" s="28">
        <v>12.757897040281</v>
      </c>
      <c r="CD40" s="28">
        <v>7.3439055271980003</v>
      </c>
      <c r="CE40" s="28">
        <v>18.677032495502001</v>
      </c>
      <c r="CF40" s="28">
        <v>-6.3267233238904597</v>
      </c>
      <c r="CG40" s="28">
        <v>5.5099530022067427</v>
      </c>
      <c r="CH40" s="28">
        <v>-1.1448731077729519</v>
      </c>
      <c r="CI40" s="28">
        <v>12.387487529345151</v>
      </c>
      <c r="CJ40" s="28">
        <v>-0.15530185238620201</v>
      </c>
      <c r="CK40" s="28">
        <v>12.858987667389</v>
      </c>
      <c r="CL40" s="28">
        <v>-2.1295443018692999</v>
      </c>
      <c r="CM40" s="28">
        <v>11.917031802827498</v>
      </c>
      <c r="CN40" s="28">
        <v>10.578350657864</v>
      </c>
      <c r="CO40" s="28">
        <v>7.8170057762549998</v>
      </c>
      <c r="CP40" s="28">
        <v>14.938044984244</v>
      </c>
      <c r="CQ40" s="28">
        <v>-4.3326693227091697</v>
      </c>
      <c r="CR40" s="32">
        <v>79.824649824220941</v>
      </c>
      <c r="CS40" s="26">
        <v>40.5</v>
      </c>
      <c r="CT40" s="26">
        <v>41.3</v>
      </c>
      <c r="CU40" s="26">
        <v>45.9</v>
      </c>
      <c r="CV40" s="26">
        <v>45.7</v>
      </c>
      <c r="CW40" s="26">
        <v>43.8</v>
      </c>
      <c r="CX40" s="26">
        <v>32.799999999999997</v>
      </c>
      <c r="CY40" s="26">
        <v>23.1</v>
      </c>
    </row>
    <row r="41" spans="1:103" x14ac:dyDescent="0.25">
      <c r="A41" s="14" t="str">
        <f t="shared" si="0"/>
        <v>20142</v>
      </c>
      <c r="B41" s="14">
        <f t="shared" si="1"/>
        <v>2</v>
      </c>
      <c r="C41" s="14">
        <f t="shared" si="2"/>
        <v>2014</v>
      </c>
      <c r="D41" s="27">
        <v>41730</v>
      </c>
      <c r="E41" s="28">
        <v>48.5</v>
      </c>
      <c r="F41" s="28">
        <v>46.799999237060497</v>
      </c>
      <c r="G41" s="28">
        <v>47.599998474121001</v>
      </c>
      <c r="H41" s="28">
        <v>6.2905019620250187</v>
      </c>
      <c r="I41" s="28">
        <v>-0.29895734890527592</v>
      </c>
      <c r="J41" s="28">
        <v>13.09739115431185</v>
      </c>
      <c r="K41" s="28">
        <v>1.3329623755900042</v>
      </c>
      <c r="L41" s="28">
        <v>13.669657546831559</v>
      </c>
      <c r="M41" s="28">
        <v>-1.9176494232643124</v>
      </c>
      <c r="N41" s="28">
        <v>12.526657449342489</v>
      </c>
      <c r="O41" s="28">
        <v>12.719873641254352</v>
      </c>
      <c r="P41" s="28">
        <v>8.4815587510320309</v>
      </c>
      <c r="Q41" s="28">
        <v>17.907578596041514</v>
      </c>
      <c r="R41" s="28">
        <v>-4.9532889225743428</v>
      </c>
      <c r="S41" s="28">
        <v>6.3699698357783063</v>
      </c>
      <c r="T41" s="28">
        <v>-0.41854867261017148</v>
      </c>
      <c r="U41" s="28">
        <v>13.389391482871446</v>
      </c>
      <c r="V41" s="28">
        <v>0.97046434081158495</v>
      </c>
      <c r="W41" s="28">
        <v>14.90504341030409</v>
      </c>
      <c r="X41" s="28">
        <v>-1.7979614835455613</v>
      </c>
      <c r="Y41" s="28">
        <v>11.884428931214602</v>
      </c>
      <c r="Z41" s="28">
        <v>11.657052188688784</v>
      </c>
      <c r="AA41" s="28">
        <v>5.0226459668377919</v>
      </c>
      <c r="AB41" s="28">
        <v>19.854729395719573</v>
      </c>
      <c r="AC41" s="28">
        <v>-4.8896332359367971</v>
      </c>
      <c r="AD41" s="28">
        <v>4.0179910183706227</v>
      </c>
      <c r="AE41" s="28">
        <v>-1.301747428791856</v>
      </c>
      <c r="AF41" s="28">
        <v>9.480154558758727</v>
      </c>
      <c r="AG41" s="28">
        <v>-2.2100897301059099</v>
      </c>
      <c r="AH41" s="28">
        <v>10.298492443061001</v>
      </c>
      <c r="AI41" s="28">
        <v>-0.389233601563097</v>
      </c>
      <c r="AJ41" s="28">
        <v>8.6650010857430004</v>
      </c>
      <c r="AK41" s="28">
        <v>7.8968015675560004</v>
      </c>
      <c r="AL41" s="28">
        <v>-2.3617353019779999</v>
      </c>
      <c r="AM41" s="28">
        <v>18.317142546498999</v>
      </c>
      <c r="AN41" s="28">
        <v>-2.64550264550265</v>
      </c>
      <c r="AO41" s="28">
        <v>7.7316215310853806</v>
      </c>
      <c r="AP41" s="28">
        <v>-1.1483380459588375</v>
      </c>
      <c r="AQ41" s="28">
        <v>17.008126358569399</v>
      </c>
      <c r="AR41" s="28">
        <v>2.6350720377389898</v>
      </c>
      <c r="AS41" s="28">
        <v>19.109246277295</v>
      </c>
      <c r="AT41" s="28">
        <v>-4.8611078810685102</v>
      </c>
      <c r="AU41" s="28">
        <v>14.927154858899</v>
      </c>
      <c r="AV41" s="28">
        <v>14.041815491646</v>
      </c>
      <c r="AW41" s="28">
        <v>9.4064762735029994</v>
      </c>
      <c r="AX41" s="28">
        <v>21.956031718275</v>
      </c>
      <c r="AY41" s="28">
        <v>-6.6952329941082001</v>
      </c>
      <c r="AZ41" s="28">
        <v>6.3200761768774214</v>
      </c>
      <c r="BA41" s="28">
        <v>-2.3352179576974379</v>
      </c>
      <c r="BB41" s="28">
        <v>15.354366082889072</v>
      </c>
      <c r="BC41" s="28">
        <v>-0.573566773240202</v>
      </c>
      <c r="BD41" s="28">
        <v>17.836168192630002</v>
      </c>
      <c r="BE41" s="28">
        <v>-4.0813074392977002</v>
      </c>
      <c r="BF41" s="28">
        <v>12.900839083580999</v>
      </c>
      <c r="BG41" s="28">
        <v>9.8452401334380006</v>
      </c>
      <c r="BH41" s="28">
        <v>4.3023970497850001</v>
      </c>
      <c r="BI41" s="28">
        <v>20.854852929730001</v>
      </c>
      <c r="BJ41" s="28">
        <v>-6.5806451612903203</v>
      </c>
      <c r="BK41" s="28">
        <v>6.0315661184299358</v>
      </c>
      <c r="BL41" s="28">
        <v>-1.6663553961903403</v>
      </c>
      <c r="BM41" s="28">
        <v>14.028266974112711</v>
      </c>
      <c r="BN41" s="28">
        <v>0.64817025832260433</v>
      </c>
      <c r="BO41" s="28">
        <v>14.458248322819484</v>
      </c>
      <c r="BP41" s="28">
        <v>-3.9541824319294623</v>
      </c>
      <c r="BQ41" s="28">
        <v>13.599147723094788</v>
      </c>
      <c r="BR41" s="28">
        <v>20.150776456088469</v>
      </c>
      <c r="BS41" s="28">
        <v>16.028134600167579</v>
      </c>
      <c r="BT41" s="28">
        <v>19.69919687136548</v>
      </c>
      <c r="BU41" s="28">
        <v>-4.5246083349259907</v>
      </c>
      <c r="BV41" s="28">
        <v>3.2922709575997828</v>
      </c>
      <c r="BW41" s="28">
        <v>-3.0870826662407467</v>
      </c>
      <c r="BX41" s="28">
        <v>9.8782953941480116</v>
      </c>
      <c r="BY41" s="28">
        <v>-2.1417676501835001</v>
      </c>
      <c r="BZ41" s="28">
        <v>8.5820220294439995</v>
      </c>
      <c r="CA41" s="28">
        <v>-4.0278812137691098</v>
      </c>
      <c r="CB41" s="28">
        <v>11.182624700681</v>
      </c>
      <c r="CC41" s="28">
        <v>11.640155184617999</v>
      </c>
      <c r="CD41" s="28">
        <v>7.7715953193829996</v>
      </c>
      <c r="CE41" s="28">
        <v>18.834424087319</v>
      </c>
      <c r="CF41" s="28">
        <v>-4.6800382043935098</v>
      </c>
      <c r="CG41" s="28">
        <v>6.4440787377778577</v>
      </c>
      <c r="CH41" s="28">
        <v>0.92048797045862329</v>
      </c>
      <c r="CI41" s="28">
        <v>12.119520893041653</v>
      </c>
      <c r="CJ41" s="28">
        <v>2.911148434857</v>
      </c>
      <c r="CK41" s="28">
        <v>12.293775603182</v>
      </c>
      <c r="CL41" s="28">
        <v>-1.0506431131487901</v>
      </c>
      <c r="CM41" s="28">
        <v>11.9454092144335</v>
      </c>
      <c r="CN41" s="28">
        <v>10.308969818803</v>
      </c>
      <c r="CO41" s="28">
        <v>8.2495852159809999</v>
      </c>
      <c r="CP41" s="28">
        <v>13.626462217384001</v>
      </c>
      <c r="CQ41" s="28">
        <v>-4.9698795180722897</v>
      </c>
      <c r="CR41" s="32">
        <v>80.90029279515241</v>
      </c>
      <c r="CS41" s="26">
        <v>44.1</v>
      </c>
      <c r="CT41" s="26">
        <v>45.2</v>
      </c>
      <c r="CU41" s="26">
        <v>51</v>
      </c>
      <c r="CV41" s="26">
        <v>46.9</v>
      </c>
      <c r="CW41" s="26">
        <v>49.6</v>
      </c>
      <c r="CX41" s="26">
        <v>35.5</v>
      </c>
      <c r="CY41" s="26">
        <v>32.4</v>
      </c>
    </row>
    <row r="42" spans="1:103" x14ac:dyDescent="0.25">
      <c r="A42" s="14" t="str">
        <f t="shared" si="0"/>
        <v>20142</v>
      </c>
      <c r="B42" s="14">
        <f t="shared" si="1"/>
        <v>2</v>
      </c>
      <c r="C42" s="14">
        <f t="shared" si="2"/>
        <v>2014</v>
      </c>
      <c r="D42" s="27">
        <v>41760</v>
      </c>
      <c r="E42" s="28">
        <v>48.900001525878899</v>
      </c>
      <c r="F42" s="28">
        <v>46.099998474121001</v>
      </c>
      <c r="G42" s="28">
        <v>47.099998474121001</v>
      </c>
      <c r="H42" s="28">
        <v>4.2083024960076045</v>
      </c>
      <c r="I42" s="28">
        <v>-3.2435256015980372</v>
      </c>
      <c r="J42" s="28">
        <v>11.942356335693916</v>
      </c>
      <c r="K42" s="28">
        <v>-2.5981079977349113</v>
      </c>
      <c r="L42" s="28">
        <v>12.663113199845832</v>
      </c>
      <c r="M42" s="28">
        <v>-3.8868329729849225</v>
      </c>
      <c r="N42" s="28">
        <v>11.224042257455348</v>
      </c>
      <c r="O42" s="28">
        <v>11.833114186802781</v>
      </c>
      <c r="P42" s="28">
        <v>7.7488618454667941</v>
      </c>
      <c r="Q42" s="28">
        <v>17.510862675557512</v>
      </c>
      <c r="R42" s="28">
        <v>-5.0152573517182155</v>
      </c>
      <c r="S42" s="28">
        <v>4.0391860675733824</v>
      </c>
      <c r="T42" s="28">
        <v>-3.8496477885865659</v>
      </c>
      <c r="U42" s="28">
        <v>12.245295416275013</v>
      </c>
      <c r="V42" s="28">
        <v>-4.0752533148547885</v>
      </c>
      <c r="W42" s="28">
        <v>14.205154266621763</v>
      </c>
      <c r="X42" s="28">
        <v>-3.6237824796500147</v>
      </c>
      <c r="Y42" s="28">
        <v>10.303368191926827</v>
      </c>
      <c r="Z42" s="28">
        <v>10.155353319273772</v>
      </c>
      <c r="AA42" s="28">
        <v>5.3875124357609412</v>
      </c>
      <c r="AB42" s="28">
        <v>17.91648578939731</v>
      </c>
      <c r="AC42" s="28">
        <v>-5.1355945405452115</v>
      </c>
      <c r="AD42" s="28">
        <v>2.5231711659748726</v>
      </c>
      <c r="AE42" s="28">
        <v>-5.0250090294436518</v>
      </c>
      <c r="AF42" s="28">
        <v>10.363568450256395</v>
      </c>
      <c r="AG42" s="28">
        <v>-6.2090011338748097</v>
      </c>
      <c r="AH42" s="28">
        <v>12.923593262482999</v>
      </c>
      <c r="AI42" s="28">
        <v>-3.8337831664191548</v>
      </c>
      <c r="AJ42" s="28">
        <v>7.8343233507840004</v>
      </c>
      <c r="AK42" s="28">
        <v>6.012885383255</v>
      </c>
      <c r="AL42" s="28">
        <v>-4.8352411492800201E-2</v>
      </c>
      <c r="AM42" s="28">
        <v>12.979421770757</v>
      </c>
      <c r="AN42" s="28">
        <v>-2.6595744680851099</v>
      </c>
      <c r="AO42" s="28">
        <v>4.4364431870913563</v>
      </c>
      <c r="AP42" s="28">
        <v>-5.0556622885808622</v>
      </c>
      <c r="AQ42" s="28">
        <v>14.390732214330342</v>
      </c>
      <c r="AR42" s="28">
        <v>-4.1837327382582004</v>
      </c>
      <c r="AS42" s="28">
        <v>16.243834998320999</v>
      </c>
      <c r="AT42" s="28">
        <v>-5.92370931600919</v>
      </c>
      <c r="AU42" s="28">
        <v>12.553509605273</v>
      </c>
      <c r="AV42" s="28">
        <v>13.207872541478</v>
      </c>
      <c r="AW42" s="28">
        <v>8.3985373484759993</v>
      </c>
      <c r="AX42" s="28">
        <v>21.770993978460002</v>
      </c>
      <c r="AY42" s="28">
        <v>-6.99599465954606</v>
      </c>
      <c r="AZ42" s="28">
        <v>4.6559208839255177</v>
      </c>
      <c r="BA42" s="28">
        <v>-3.9520883979082839</v>
      </c>
      <c r="BB42" s="28">
        <v>13.64188789655384</v>
      </c>
      <c r="BC42" s="28">
        <v>-0.86189766887230201</v>
      </c>
      <c r="BD42" s="28">
        <v>15.185634237584001</v>
      </c>
      <c r="BE42" s="28">
        <v>-6.9943260801389</v>
      </c>
      <c r="BF42" s="28">
        <v>12.109216424782</v>
      </c>
      <c r="BG42" s="28">
        <v>10.324782874273501</v>
      </c>
      <c r="BH42" s="28">
        <v>5.0530255770429999</v>
      </c>
      <c r="BI42" s="28">
        <v>21.657643633186002</v>
      </c>
      <c r="BJ42" s="28">
        <v>-6.2335958005249399</v>
      </c>
      <c r="BK42" s="28">
        <v>4.5081274829421432</v>
      </c>
      <c r="BL42" s="28">
        <v>-3.7759797174414587</v>
      </c>
      <c r="BM42" s="28">
        <v>13.141969807540562</v>
      </c>
      <c r="BN42" s="28">
        <v>-1.6606480466976488</v>
      </c>
      <c r="BO42" s="28">
        <v>13.540781118034189</v>
      </c>
      <c r="BP42" s="28">
        <v>-5.8687509228354209</v>
      </c>
      <c r="BQ42" s="28">
        <v>12.743903321808457</v>
      </c>
      <c r="BR42" s="28">
        <v>18.972941166965022</v>
      </c>
      <c r="BS42" s="28">
        <v>14.283495883897322</v>
      </c>
      <c r="BT42" s="28">
        <v>18.844543901338316</v>
      </c>
      <c r="BU42" s="28">
        <v>-5.2733423057188196</v>
      </c>
      <c r="BV42" s="28">
        <v>-0.25198368499511048</v>
      </c>
      <c r="BW42" s="28">
        <v>-6.9196929465517485</v>
      </c>
      <c r="BX42" s="28">
        <v>6.6459838948495076</v>
      </c>
      <c r="BY42" s="28">
        <v>-7.3775464974892104</v>
      </c>
      <c r="BZ42" s="28">
        <v>5.2562926901690004</v>
      </c>
      <c r="CA42" s="28">
        <v>-6.4607511015431998</v>
      </c>
      <c r="CB42" s="28">
        <v>8.0450840273589996</v>
      </c>
      <c r="CC42" s="28">
        <v>9.8724700527649993</v>
      </c>
      <c r="CD42" s="28">
        <v>6.8278064494339903</v>
      </c>
      <c r="CE42" s="28">
        <v>17.041465763122002</v>
      </c>
      <c r="CF42" s="28">
        <v>-5.2073288331726104</v>
      </c>
      <c r="CG42" s="28">
        <v>4.3958332695129343</v>
      </c>
      <c r="CH42" s="28">
        <v>-2.4646108126800925</v>
      </c>
      <c r="CI42" s="28">
        <v>11.49454196443449</v>
      </c>
      <c r="CJ42" s="28">
        <v>-2.0973115365771</v>
      </c>
      <c r="CK42" s="28">
        <v>11.99362864928</v>
      </c>
      <c r="CL42" s="28">
        <v>-2.8312283963853</v>
      </c>
      <c r="CM42" s="28">
        <v>10.996630256028499</v>
      </c>
      <c r="CN42" s="28">
        <v>10.243588610961</v>
      </c>
      <c r="CO42" s="28">
        <v>6.7938857323880102</v>
      </c>
      <c r="CP42" s="28">
        <v>14.633151477305001</v>
      </c>
      <c r="CQ42" s="28">
        <v>-4.6277665995975799</v>
      </c>
      <c r="CR42" s="32">
        <v>82.397869571098212</v>
      </c>
      <c r="CS42" s="26">
        <v>44.3</v>
      </c>
      <c r="CT42" s="26">
        <v>47</v>
      </c>
      <c r="CU42" s="26">
        <v>50.9</v>
      </c>
      <c r="CV42" s="26">
        <v>47.7</v>
      </c>
      <c r="CW42" s="26">
        <v>46.8</v>
      </c>
      <c r="CX42" s="26">
        <v>39.200000000000003</v>
      </c>
      <c r="CY42" s="26">
        <v>29.8</v>
      </c>
    </row>
    <row r="43" spans="1:103" x14ac:dyDescent="0.25">
      <c r="A43" s="14" t="str">
        <f t="shared" si="0"/>
        <v>20142</v>
      </c>
      <c r="B43" s="14">
        <f t="shared" si="1"/>
        <v>2</v>
      </c>
      <c r="C43" s="14">
        <f t="shared" si="2"/>
        <v>2014</v>
      </c>
      <c r="D43" s="27">
        <v>41791</v>
      </c>
      <c r="E43" s="28">
        <v>49.099998474121001</v>
      </c>
      <c r="F43" s="28">
        <v>49.799999237060497</v>
      </c>
      <c r="G43" s="28">
        <v>50.099998474121001</v>
      </c>
      <c r="H43" s="28">
        <v>4.6103903950554184</v>
      </c>
      <c r="I43" s="28">
        <v>-3.4217014696548347</v>
      </c>
      <c r="J43" s="28">
        <v>12.970669553101033</v>
      </c>
      <c r="K43" s="28">
        <v>-2.5601131619761373</v>
      </c>
      <c r="L43" s="28">
        <v>13.905410175324969</v>
      </c>
      <c r="M43" s="28">
        <v>-4.2795299777113955</v>
      </c>
      <c r="N43" s="28">
        <v>12.040013633690913</v>
      </c>
      <c r="O43" s="28">
        <v>12.139924593179797</v>
      </c>
      <c r="P43" s="28">
        <v>8.0796625627587026</v>
      </c>
      <c r="Q43" s="28">
        <v>17.631564056397053</v>
      </c>
      <c r="R43" s="28">
        <v>-5.6585274062657405</v>
      </c>
      <c r="S43" s="28">
        <v>5.5963013057131548</v>
      </c>
      <c r="T43" s="28">
        <v>-2.8105290990618528</v>
      </c>
      <c r="U43" s="28">
        <v>14.361542314927334</v>
      </c>
      <c r="V43" s="28">
        <v>-1.861701410655195</v>
      </c>
      <c r="W43" s="28">
        <v>15.600664112197501</v>
      </c>
      <c r="X43" s="28">
        <v>-3.7548131228226667</v>
      </c>
      <c r="Y43" s="28">
        <v>13.129542122939748</v>
      </c>
      <c r="Z43" s="28">
        <v>12.193516386909666</v>
      </c>
      <c r="AA43" s="28">
        <v>4.96534303103524</v>
      </c>
      <c r="AB43" s="28">
        <v>19.255999392050001</v>
      </c>
      <c r="AC43" s="28">
        <v>-5.6384216510704412</v>
      </c>
      <c r="AD43" s="28">
        <v>5.6983739368069735</v>
      </c>
      <c r="AE43" s="28">
        <v>-4.3294420961416051</v>
      </c>
      <c r="AF43" s="28">
        <v>16.240100163848581</v>
      </c>
      <c r="AG43" s="28">
        <v>-5.0937600891591002</v>
      </c>
      <c r="AH43" s="28">
        <v>17.814904372114999</v>
      </c>
      <c r="AI43" s="28">
        <v>-3.5621268568855</v>
      </c>
      <c r="AJ43" s="28">
        <v>14.676681807719</v>
      </c>
      <c r="AK43" s="28">
        <v>11.192540769361999</v>
      </c>
      <c r="AL43" s="28">
        <v>-1.01903994082021</v>
      </c>
      <c r="AM43" s="28">
        <v>18.175209596500999</v>
      </c>
      <c r="AN43" s="28">
        <v>-2.6041666666666701</v>
      </c>
      <c r="AO43" s="28">
        <v>5.7147324552567227</v>
      </c>
      <c r="AP43" s="28">
        <v>-2.949255758263206</v>
      </c>
      <c r="AQ43" s="28">
        <v>14.759661588603478</v>
      </c>
      <c r="AR43" s="28">
        <v>0.57768660405899697</v>
      </c>
      <c r="AS43" s="28">
        <v>16.285039548766999</v>
      </c>
      <c r="AT43" s="28">
        <v>-6.4141806417833003</v>
      </c>
      <c r="AU43" s="28">
        <v>13.245041551993999</v>
      </c>
      <c r="AV43" s="28">
        <v>13.13308582943</v>
      </c>
      <c r="AW43" s="28">
        <v>8.6861209890350004</v>
      </c>
      <c r="AX43" s="28">
        <v>21.879970622138998</v>
      </c>
      <c r="AY43" s="28">
        <v>-7.3164218958611498</v>
      </c>
      <c r="AZ43" s="28">
        <v>3.7510946684696478</v>
      </c>
      <c r="BA43" s="28">
        <v>-6.5167318502520288</v>
      </c>
      <c r="BB43" s="28">
        <v>14.563817200302765</v>
      </c>
      <c r="BC43" s="28">
        <v>-6.0757977398385101</v>
      </c>
      <c r="BD43" s="28">
        <v>16.494572267934</v>
      </c>
      <c r="BE43" s="28">
        <v>-6.9566633891068896</v>
      </c>
      <c r="BF43" s="28">
        <v>12.650281109998</v>
      </c>
      <c r="BG43" s="28">
        <v>10.335842739223001</v>
      </c>
      <c r="BH43" s="28">
        <v>4.4569993722539998</v>
      </c>
      <c r="BI43" s="28">
        <v>19.665291208633001</v>
      </c>
      <c r="BJ43" s="28">
        <v>-6.8783068783068702</v>
      </c>
      <c r="BK43" s="28">
        <v>4.5038563345276827</v>
      </c>
      <c r="BL43" s="28">
        <v>-4.1023247923922384</v>
      </c>
      <c r="BM43" s="28">
        <v>13.488124406639088</v>
      </c>
      <c r="BN43" s="28">
        <v>-2.2774494407503205</v>
      </c>
      <c r="BO43" s="28">
        <v>13.738900959227539</v>
      </c>
      <c r="BP43" s="28">
        <v>-5.9103575024658968</v>
      </c>
      <c r="BQ43" s="28">
        <v>13.237642086308099</v>
      </c>
      <c r="BR43" s="28">
        <v>18.113265569920109</v>
      </c>
      <c r="BS43" s="28">
        <v>16.486875081679706</v>
      </c>
      <c r="BT43" s="28">
        <v>18.204904611465636</v>
      </c>
      <c r="BU43" s="28">
        <v>-6.3374653171273634</v>
      </c>
      <c r="BV43" s="28">
        <v>0.88445072892594112</v>
      </c>
      <c r="BW43" s="28">
        <v>-6.4878484503423408</v>
      </c>
      <c r="BX43" s="28">
        <v>8.5376149327076405</v>
      </c>
      <c r="BY43" s="28">
        <v>-7.0950313262632001</v>
      </c>
      <c r="BZ43" s="28">
        <v>8.1951343782330106</v>
      </c>
      <c r="CA43" s="28">
        <v>-5.8787544207205</v>
      </c>
      <c r="CB43" s="28">
        <v>8.8806588669680107</v>
      </c>
      <c r="CC43" s="28">
        <v>10.804698832752999</v>
      </c>
      <c r="CD43" s="28">
        <v>6.7040613612920099</v>
      </c>
      <c r="CE43" s="28">
        <v>17.694117500175</v>
      </c>
      <c r="CF43" s="28">
        <v>-5.0814956855225297</v>
      </c>
      <c r="CG43" s="28">
        <v>4.3107770041826825</v>
      </c>
      <c r="CH43" s="28">
        <v>-3.0776063138321206</v>
      </c>
      <c r="CI43" s="28">
        <v>11.976367028007274</v>
      </c>
      <c r="CJ43" s="28">
        <v>-2.0095775392542898</v>
      </c>
      <c r="CK43" s="28">
        <v>13.33700772774</v>
      </c>
      <c r="CL43" s="28">
        <v>-4.1398737720333996</v>
      </c>
      <c r="CM43" s="28">
        <v>10.624404349652494</v>
      </c>
      <c r="CN43" s="28">
        <v>10.004776250960999</v>
      </c>
      <c r="CO43" s="28">
        <v>7.3882953849209896</v>
      </c>
      <c r="CP43" s="28">
        <v>14.737281119423001</v>
      </c>
      <c r="CQ43" s="28">
        <v>-5.28169014084507</v>
      </c>
      <c r="CR43" s="32">
        <v>83.50880126527278</v>
      </c>
      <c r="CS43" s="26">
        <v>48.6</v>
      </c>
      <c r="CT43" s="26">
        <v>48.6</v>
      </c>
      <c r="CU43" s="26">
        <v>48.1</v>
      </c>
      <c r="CV43" s="26">
        <v>51.7</v>
      </c>
      <c r="CW43" s="26">
        <v>51.2</v>
      </c>
      <c r="CX43" s="26">
        <v>44.3</v>
      </c>
      <c r="CY43" s="26">
        <v>42.2</v>
      </c>
    </row>
    <row r="44" spans="1:103" x14ac:dyDescent="0.25">
      <c r="A44" s="14" t="str">
        <f t="shared" si="0"/>
        <v>20143</v>
      </c>
      <c r="B44" s="14">
        <f t="shared" si="1"/>
        <v>3</v>
      </c>
      <c r="C44" s="14">
        <f t="shared" si="2"/>
        <v>2014</v>
      </c>
      <c r="D44" s="27">
        <v>41821</v>
      </c>
      <c r="E44" s="28">
        <v>51</v>
      </c>
      <c r="F44" s="28">
        <v>49.700000762939403</v>
      </c>
      <c r="G44" s="28">
        <v>51.299999237060497</v>
      </c>
      <c r="H44" s="28">
        <v>5.7594940594425736</v>
      </c>
      <c r="I44" s="28">
        <v>-0.95623878380936844</v>
      </c>
      <c r="J44" s="28">
        <v>12.701815605331376</v>
      </c>
      <c r="K44" s="28">
        <v>0.61500732197423602</v>
      </c>
      <c r="L44" s="28">
        <v>13.596824307400828</v>
      </c>
      <c r="M44" s="28">
        <v>-2.5151786600745742</v>
      </c>
      <c r="N44" s="28">
        <v>11.810557148984827</v>
      </c>
      <c r="O44" s="28">
        <v>12.302306875659784</v>
      </c>
      <c r="P44" s="28">
        <v>6.9191262025176865</v>
      </c>
      <c r="Q44" s="28">
        <v>18.533521038562895</v>
      </c>
      <c r="R44" s="28">
        <v>-6.7590719520888047</v>
      </c>
      <c r="S44" s="28">
        <v>7.2426249758965184</v>
      </c>
      <c r="T44" s="28">
        <v>0.75865463717184412</v>
      </c>
      <c r="U44" s="28">
        <v>13.936010303127858</v>
      </c>
      <c r="V44" s="28">
        <v>2.7050489713501231</v>
      </c>
      <c r="W44" s="28">
        <v>14.697684047382019</v>
      </c>
      <c r="X44" s="28">
        <v>-1.1690502222087031</v>
      </c>
      <c r="Y44" s="28">
        <v>13.177038716073312</v>
      </c>
      <c r="Z44" s="28">
        <v>12.219629428108234</v>
      </c>
      <c r="AA44" s="28">
        <v>3.3723070228369543</v>
      </c>
      <c r="AB44" s="28">
        <v>19.960169536664072</v>
      </c>
      <c r="AC44" s="28">
        <v>-7.1335579284316255</v>
      </c>
      <c r="AD44" s="28">
        <v>9.0103494152596397</v>
      </c>
      <c r="AE44" s="28">
        <v>4.1364534759276523</v>
      </c>
      <c r="AF44" s="28">
        <v>14.0006129176748</v>
      </c>
      <c r="AG44" s="28">
        <v>3.8795399518629901</v>
      </c>
      <c r="AH44" s="28">
        <v>14.327561811203999</v>
      </c>
      <c r="AI44" s="28">
        <v>4.3936907429184995</v>
      </c>
      <c r="AJ44" s="28">
        <v>13.674162772780999</v>
      </c>
      <c r="AK44" s="28">
        <v>11.121048376683</v>
      </c>
      <c r="AL44" s="28">
        <v>-2.2146582721261998</v>
      </c>
      <c r="AM44" s="28">
        <v>18.774064483149999</v>
      </c>
      <c r="AN44" s="28">
        <v>-4.8128342245989302</v>
      </c>
      <c r="AO44" s="28">
        <v>6.6903514115064127</v>
      </c>
      <c r="AP44" s="28">
        <v>-1.4867705885970395</v>
      </c>
      <c r="AQ44" s="28">
        <v>15.204303981556421</v>
      </c>
      <c r="AR44" s="28">
        <v>2.9204235240249998</v>
      </c>
      <c r="AS44" s="28">
        <v>16.388278983671999</v>
      </c>
      <c r="AT44" s="28">
        <v>-5.7982456030179002</v>
      </c>
      <c r="AU44" s="28">
        <v>14.026807134414</v>
      </c>
      <c r="AV44" s="28">
        <v>12.886784236378</v>
      </c>
      <c r="AW44" s="28">
        <v>7.4759939464159997</v>
      </c>
      <c r="AX44" s="28">
        <v>22.210683607419</v>
      </c>
      <c r="AY44" s="28">
        <v>-8.4324324324324405</v>
      </c>
      <c r="AZ44" s="28">
        <v>3.1263367791748635</v>
      </c>
      <c r="BA44" s="28">
        <v>-5.824087170005896</v>
      </c>
      <c r="BB44" s="28">
        <v>12.489325230834368</v>
      </c>
      <c r="BC44" s="28">
        <v>-3.0618835999985898</v>
      </c>
      <c r="BD44" s="28">
        <v>13.703371664227999</v>
      </c>
      <c r="BE44" s="28">
        <v>-8.5475487803477002</v>
      </c>
      <c r="BF44" s="28">
        <v>11.282175781475001</v>
      </c>
      <c r="BG44" s="28">
        <v>10.174485793528</v>
      </c>
      <c r="BH44" s="28">
        <v>4.8580441640380103</v>
      </c>
      <c r="BI44" s="28">
        <v>21.134350906586</v>
      </c>
      <c r="BJ44" s="28">
        <v>-8.2777036048063994</v>
      </c>
      <c r="BK44" s="28">
        <v>5.3960929314045245</v>
      </c>
      <c r="BL44" s="28">
        <v>-2.2255625250928972</v>
      </c>
      <c r="BM44" s="28">
        <v>13.311464970485702</v>
      </c>
      <c r="BN44" s="28">
        <v>0.46936119511229751</v>
      </c>
      <c r="BO44" s="28">
        <v>13.787007396353921</v>
      </c>
      <c r="BP44" s="28">
        <v>-4.8842581962115297</v>
      </c>
      <c r="BQ44" s="28">
        <v>12.836980329192659</v>
      </c>
      <c r="BR44" s="28">
        <v>18.962009896839668</v>
      </c>
      <c r="BS44" s="28">
        <v>14.473877145126256</v>
      </c>
      <c r="BT44" s="28">
        <v>18.911208738510872</v>
      </c>
      <c r="BU44" s="28">
        <v>-8.4864728789021004</v>
      </c>
      <c r="BV44" s="28">
        <v>1.9260755989538438</v>
      </c>
      <c r="BW44" s="28">
        <v>-5.8257139972902792</v>
      </c>
      <c r="BX44" s="28">
        <v>9.9873306923111898</v>
      </c>
      <c r="BY44" s="28">
        <v>-6.3742346134012999</v>
      </c>
      <c r="BZ44" s="28">
        <v>9.4178898501620001</v>
      </c>
      <c r="CA44" s="28">
        <v>-5.2756394822666</v>
      </c>
      <c r="CB44" s="28">
        <v>10.558319935473</v>
      </c>
      <c r="CC44" s="28">
        <v>11.030048993898999</v>
      </c>
      <c r="CD44" s="28">
        <v>6.6384669706490103</v>
      </c>
      <c r="CE44" s="28">
        <v>19.053761465190998</v>
      </c>
      <c r="CF44" s="28">
        <v>-4.76653696498055</v>
      </c>
      <c r="CG44" s="28">
        <v>5.3980000608046055</v>
      </c>
      <c r="CH44" s="28">
        <v>-0.42339372711055034</v>
      </c>
      <c r="CI44" s="28">
        <v>11.389196443657397</v>
      </c>
      <c r="CJ44" s="28">
        <v>0.69993931269100096</v>
      </c>
      <c r="CK44" s="28">
        <v>13.003456211094999</v>
      </c>
      <c r="CL44" s="28">
        <v>-1.5404393852486</v>
      </c>
      <c r="CM44" s="28">
        <v>9.7871704429534994</v>
      </c>
      <c r="CN44" s="28">
        <v>10.069334036669</v>
      </c>
      <c r="CO44" s="28">
        <v>6.8103902384820003</v>
      </c>
      <c r="CP44" s="28">
        <v>15.628996198461</v>
      </c>
      <c r="CQ44" s="28">
        <v>-6.0142711518858398</v>
      </c>
      <c r="CR44" s="32">
        <v>83.260297293398693</v>
      </c>
      <c r="CS44" s="26">
        <v>48.1</v>
      </c>
      <c r="CT44" s="26">
        <v>50.6</v>
      </c>
      <c r="CU44" s="26">
        <v>47.5</v>
      </c>
      <c r="CV44" s="26">
        <v>49.4</v>
      </c>
      <c r="CW44" s="26">
        <v>46.3</v>
      </c>
      <c r="CX44" s="26">
        <v>46.3</v>
      </c>
      <c r="CY44" s="26">
        <v>41.5</v>
      </c>
    </row>
    <row r="45" spans="1:103" x14ac:dyDescent="0.25">
      <c r="A45" s="14" t="str">
        <f t="shared" si="0"/>
        <v>20143</v>
      </c>
      <c r="B45" s="14">
        <f t="shared" si="1"/>
        <v>3</v>
      </c>
      <c r="C45" s="14">
        <f t="shared" si="2"/>
        <v>2014</v>
      </c>
      <c r="D45" s="27">
        <v>41852</v>
      </c>
      <c r="E45" s="28">
        <v>51</v>
      </c>
      <c r="F45" s="28">
        <v>50.299999237060497</v>
      </c>
      <c r="G45" s="28">
        <v>51.099998474121001</v>
      </c>
      <c r="H45" s="28">
        <v>3.1889764204935886</v>
      </c>
      <c r="I45" s="28">
        <v>-5.9676530444216951</v>
      </c>
      <c r="J45" s="28">
        <v>12.777718697902714</v>
      </c>
      <c r="K45" s="28">
        <v>-5.8734347510509659</v>
      </c>
      <c r="L45" s="28">
        <v>13.747727823942988</v>
      </c>
      <c r="M45" s="28">
        <v>-6.0618256094460934</v>
      </c>
      <c r="N45" s="28">
        <v>11.812111572829577</v>
      </c>
      <c r="O45" s="28">
        <v>11.998273553572561</v>
      </c>
      <c r="P45" s="28">
        <v>6.9228301589359678</v>
      </c>
      <c r="Q45" s="28">
        <v>17.266144252512763</v>
      </c>
      <c r="R45" s="28">
        <v>-7.3066277377716453</v>
      </c>
      <c r="S45" s="28">
        <v>2.4329520560597757</v>
      </c>
      <c r="T45" s="28">
        <v>-7.2783268337838933</v>
      </c>
      <c r="U45" s="28">
        <v>12.633583991292312</v>
      </c>
      <c r="V45" s="28">
        <v>-7.8748389308423024</v>
      </c>
      <c r="W45" s="28">
        <v>13.811998195046868</v>
      </c>
      <c r="X45" s="28">
        <v>-6.6799626800768008</v>
      </c>
      <c r="Y45" s="28">
        <v>11.461664558866456</v>
      </c>
      <c r="Z45" s="28">
        <v>9.6771574116100467</v>
      </c>
      <c r="AA45" s="28">
        <v>3.2845533643397546</v>
      </c>
      <c r="AB45" s="28">
        <v>17.56059755488382</v>
      </c>
      <c r="AC45" s="28">
        <v>-8.4250021267582245</v>
      </c>
      <c r="AD45" s="28">
        <v>-1.2015128185441597</v>
      </c>
      <c r="AE45" s="28">
        <v>-12.051163280709829</v>
      </c>
      <c r="AF45" s="28">
        <v>10.274451257506684</v>
      </c>
      <c r="AG45" s="28">
        <v>-14.689551130964199</v>
      </c>
      <c r="AH45" s="28">
        <v>12.029735358890999</v>
      </c>
      <c r="AI45" s="28">
        <v>-9.3752109515453501</v>
      </c>
      <c r="AJ45" s="28">
        <v>8.533698241922</v>
      </c>
      <c r="AK45" s="28">
        <v>3.7265875323860098</v>
      </c>
      <c r="AL45" s="28">
        <v>-5.6317849051579998</v>
      </c>
      <c r="AM45" s="28">
        <v>13.254536047349999</v>
      </c>
      <c r="AN45" s="28">
        <v>-7.2164948453608302</v>
      </c>
      <c r="AO45" s="28">
        <v>4.4420546563869152</v>
      </c>
      <c r="AP45" s="28">
        <v>-5.5338570961458231</v>
      </c>
      <c r="AQ45" s="28">
        <v>14.929720351319418</v>
      </c>
      <c r="AR45" s="28">
        <v>-4.5379843918819098</v>
      </c>
      <c r="AS45" s="28">
        <v>15.893149903379999</v>
      </c>
      <c r="AT45" s="28">
        <v>-6.5246558609027998</v>
      </c>
      <c r="AU45" s="28">
        <v>13.970590132064</v>
      </c>
      <c r="AV45" s="28">
        <v>12.706727751697001</v>
      </c>
      <c r="AW45" s="28">
        <v>8.2527861166950096</v>
      </c>
      <c r="AX45" s="28">
        <v>21.595922749479001</v>
      </c>
      <c r="AY45" s="28">
        <v>-9.1743119266054993</v>
      </c>
      <c r="AZ45" s="28">
        <v>2.5632157928353934</v>
      </c>
      <c r="BA45" s="28">
        <v>-8.150195867486957</v>
      </c>
      <c r="BB45" s="28">
        <v>13.874893320159885</v>
      </c>
      <c r="BC45" s="28">
        <v>-6.3648806039019004</v>
      </c>
      <c r="BD45" s="28">
        <v>15.062765893309001</v>
      </c>
      <c r="BE45" s="28">
        <v>-9.9190505292952107</v>
      </c>
      <c r="BF45" s="28">
        <v>12.693581814168001</v>
      </c>
      <c r="BG45" s="28">
        <v>10.755280763376495</v>
      </c>
      <c r="BH45" s="28">
        <v>3.2724984266830002</v>
      </c>
      <c r="BI45" s="28">
        <v>20.639235619735999</v>
      </c>
      <c r="BJ45" s="28">
        <v>-9.3770931011386605</v>
      </c>
      <c r="BK45" s="28">
        <v>1.4853395925641166</v>
      </c>
      <c r="BL45" s="28">
        <v>-9.423066833870223</v>
      </c>
      <c r="BM45" s="28">
        <v>13.018130768964767</v>
      </c>
      <c r="BN45" s="28">
        <v>-9.5614020753244731</v>
      </c>
      <c r="BO45" s="28">
        <v>13.589070116756412</v>
      </c>
      <c r="BP45" s="28">
        <v>-9.2846311052288559</v>
      </c>
      <c r="BQ45" s="28">
        <v>12.448717584186412</v>
      </c>
      <c r="BR45" s="28">
        <v>21.011734880856814</v>
      </c>
      <c r="BS45" s="28">
        <v>15.026512955829368</v>
      </c>
      <c r="BT45" s="28">
        <v>19.178174381278705</v>
      </c>
      <c r="BU45" s="28">
        <v>-9.041214132692625</v>
      </c>
      <c r="BV45" s="28">
        <v>1.8308288004671738</v>
      </c>
      <c r="BW45" s="28">
        <v>-7.8961516153997025</v>
      </c>
      <c r="BX45" s="28">
        <v>12.050324846844688</v>
      </c>
      <c r="BY45" s="28">
        <v>-9.6112224348461002</v>
      </c>
      <c r="BZ45" s="28">
        <v>12.802430002106</v>
      </c>
      <c r="CA45" s="28">
        <v>-6.1656309992093004</v>
      </c>
      <c r="CB45" s="28">
        <v>11.300877848093</v>
      </c>
      <c r="CC45" s="28">
        <v>9.488559437888</v>
      </c>
      <c r="CD45" s="28">
        <v>6.0149376404010004</v>
      </c>
      <c r="CE45" s="28">
        <v>19.320725357488001</v>
      </c>
      <c r="CF45" s="28">
        <v>-4.7526673132880699</v>
      </c>
      <c r="CG45" s="28">
        <v>4.276478699043281</v>
      </c>
      <c r="CH45" s="28">
        <v>-2.9945191379678135</v>
      </c>
      <c r="CI45" s="28">
        <v>11.81583155498322</v>
      </c>
      <c r="CJ45" s="28">
        <v>-2.0478883595516102</v>
      </c>
      <c r="CK45" s="28">
        <v>12.976780342670001</v>
      </c>
      <c r="CL45" s="28">
        <v>-3.9366230142802001</v>
      </c>
      <c r="CM45" s="28">
        <v>10.6612111665025</v>
      </c>
      <c r="CN45" s="28">
        <v>10.11775310628</v>
      </c>
      <c r="CO45" s="28">
        <v>7.0845429449839896</v>
      </c>
      <c r="CP45" s="28">
        <v>14.543453424059001</v>
      </c>
      <c r="CQ45" s="28">
        <v>-5.94871794871794</v>
      </c>
      <c r="CR45" s="32">
        <v>82.626662644594134</v>
      </c>
      <c r="CS45" s="26">
        <v>49.6</v>
      </c>
      <c r="CT45" s="26">
        <v>50.9</v>
      </c>
      <c r="CU45" s="26">
        <v>48.4</v>
      </c>
      <c r="CV45" s="26">
        <v>55.7</v>
      </c>
      <c r="CW45" s="26">
        <v>51.6</v>
      </c>
      <c r="CX45" s="26">
        <v>41.7</v>
      </c>
      <c r="CY45" s="26">
        <v>44.5</v>
      </c>
    </row>
    <row r="46" spans="1:103" x14ac:dyDescent="0.25">
      <c r="A46" s="14" t="str">
        <f t="shared" si="0"/>
        <v>20143</v>
      </c>
      <c r="B46" s="14">
        <f t="shared" si="1"/>
        <v>3</v>
      </c>
      <c r="C46" s="14">
        <f t="shared" si="2"/>
        <v>2014</v>
      </c>
      <c r="D46" s="27">
        <v>41883</v>
      </c>
      <c r="E46" s="28">
        <v>50.400001525878899</v>
      </c>
      <c r="F46" s="28">
        <v>50.5</v>
      </c>
      <c r="G46" s="28">
        <v>50.900001525878899</v>
      </c>
      <c r="H46" s="28">
        <v>4.581661254427587</v>
      </c>
      <c r="I46" s="28">
        <v>-1.7250714658437687</v>
      </c>
      <c r="J46" s="28">
        <v>11.088998649727642</v>
      </c>
      <c r="K46" s="28">
        <v>0.98570504959860605</v>
      </c>
      <c r="L46" s="28">
        <v>11.923887822594462</v>
      </c>
      <c r="M46" s="28">
        <v>-4.3992866282543126</v>
      </c>
      <c r="N46" s="28">
        <v>10.257398581917029</v>
      </c>
      <c r="O46" s="28">
        <v>14.092462296194853</v>
      </c>
      <c r="P46" s="28">
        <v>7.7937427130355914</v>
      </c>
      <c r="Q46" s="28">
        <v>19.638434221976905</v>
      </c>
      <c r="R46" s="28">
        <v>-9.2229081163641702</v>
      </c>
      <c r="S46" s="28">
        <v>5.6126485309395377</v>
      </c>
      <c r="T46" s="28">
        <v>0.66026578150979276</v>
      </c>
      <c r="U46" s="28">
        <v>10.687258243447076</v>
      </c>
      <c r="V46" s="28">
        <v>6.2803776316165587</v>
      </c>
      <c r="W46" s="28">
        <v>12.426224093926098</v>
      </c>
      <c r="X46" s="28">
        <v>-4.8067260405537828</v>
      </c>
      <c r="Y46" s="28">
        <v>8.9625279339989419</v>
      </c>
      <c r="Z46" s="28">
        <v>12.27642259491151</v>
      </c>
      <c r="AA46" s="28">
        <v>2.9611527008807443</v>
      </c>
      <c r="AB46" s="28">
        <v>18.745037608290243</v>
      </c>
      <c r="AC46" s="28">
        <v>-10.669979692322103</v>
      </c>
      <c r="AD46" s="28">
        <v>4.801958179664723</v>
      </c>
      <c r="AE46" s="28">
        <v>2.1909396508936538</v>
      </c>
      <c r="AF46" s="28">
        <v>7.4466944297607824</v>
      </c>
      <c r="AG46" s="28">
        <v>10.527586644147</v>
      </c>
      <c r="AH46" s="28">
        <v>10.356103942479001</v>
      </c>
      <c r="AI46" s="28">
        <v>-5.8155858404797502</v>
      </c>
      <c r="AJ46" s="28">
        <v>4.5775246037169897</v>
      </c>
      <c r="AK46" s="28">
        <v>8.3113384075900001</v>
      </c>
      <c r="AL46" s="28">
        <v>-5.6133209867891098</v>
      </c>
      <c r="AM46" s="28">
        <v>13.174018170549999</v>
      </c>
      <c r="AN46" s="28">
        <v>-8.6734693877551106</v>
      </c>
      <c r="AO46" s="28">
        <v>5.9105008485681765</v>
      </c>
      <c r="AP46" s="28">
        <v>-1.1884648710619388</v>
      </c>
      <c r="AQ46" s="28">
        <v>13.262949416946469</v>
      </c>
      <c r="AR46" s="28">
        <v>4.430362316619</v>
      </c>
      <c r="AS46" s="28">
        <v>14.477959196900001</v>
      </c>
      <c r="AT46" s="28">
        <v>-6.6528569806690996</v>
      </c>
      <c r="AU46" s="28">
        <v>12.054822622875999</v>
      </c>
      <c r="AV46" s="28">
        <v>14.251963046776</v>
      </c>
      <c r="AW46" s="28">
        <v>7.48880517614199</v>
      </c>
      <c r="AX46" s="28">
        <v>24.205929942901001</v>
      </c>
      <c r="AY46" s="28">
        <v>-12.284946236559099</v>
      </c>
      <c r="AZ46" s="28">
        <v>2.1093711656060634</v>
      </c>
      <c r="BA46" s="28">
        <v>-7.0719828234931583</v>
      </c>
      <c r="BB46" s="28">
        <v>11.727661491411794</v>
      </c>
      <c r="BC46" s="28">
        <v>-4.6895020847674003</v>
      </c>
      <c r="BD46" s="28">
        <v>12.404554226335</v>
      </c>
      <c r="BE46" s="28">
        <v>-9.4254010462201006</v>
      </c>
      <c r="BF46" s="28">
        <v>11.052925884316</v>
      </c>
      <c r="BG46" s="28">
        <v>11.5525130048155</v>
      </c>
      <c r="BH46" s="28">
        <v>5.113636363636</v>
      </c>
      <c r="BI46" s="28">
        <v>24.839192500869</v>
      </c>
      <c r="BJ46" s="28">
        <v>-11.3283884018881</v>
      </c>
      <c r="BK46" s="28">
        <v>3.8273703328637225</v>
      </c>
      <c r="BL46" s="28">
        <v>-3.6028352712463629</v>
      </c>
      <c r="BM46" s="28">
        <v>11.538679563879981</v>
      </c>
      <c r="BN46" s="28">
        <v>-0.7174480438827231</v>
      </c>
      <c r="BO46" s="28">
        <v>12.154898016617386</v>
      </c>
      <c r="BP46" s="28">
        <v>-6.4464453366351364</v>
      </c>
      <c r="BQ46" s="28">
        <v>10.924250959904246</v>
      </c>
      <c r="BR46" s="28">
        <v>23.447614724911798</v>
      </c>
      <c r="BS46" s="28">
        <v>19.036562397003454</v>
      </c>
      <c r="BT46" s="28">
        <v>24.642058492780333</v>
      </c>
      <c r="BU46" s="28">
        <v>-11.161927421857877</v>
      </c>
      <c r="BV46" s="28">
        <v>2.0072776003972876</v>
      </c>
      <c r="BW46" s="28">
        <v>-5.0661982733662683</v>
      </c>
      <c r="BX46" s="28">
        <v>9.3374255366432521</v>
      </c>
      <c r="BY46" s="28">
        <v>-4.6728994449663004</v>
      </c>
      <c r="BZ46" s="28">
        <v>9.8102145519730009</v>
      </c>
      <c r="CA46" s="28">
        <v>-5.4587051790479997</v>
      </c>
      <c r="CB46" s="28">
        <v>8.8657019101150105</v>
      </c>
      <c r="CC46" s="28">
        <v>12.028957326135</v>
      </c>
      <c r="CD46" s="28">
        <v>6.0770899653250003</v>
      </c>
      <c r="CE46" s="28">
        <v>21.911819076705999</v>
      </c>
      <c r="CF46" s="28">
        <v>-5.7059961315280496</v>
      </c>
      <c r="CG46" s="28">
        <v>4.2735668133361173</v>
      </c>
      <c r="CH46" s="28">
        <v>-1.8459496716765784</v>
      </c>
      <c r="CI46" s="28">
        <v>10.582070008175322</v>
      </c>
      <c r="CJ46" s="28">
        <v>-0.60977707778360501</v>
      </c>
      <c r="CK46" s="28">
        <v>11.116554869655999</v>
      </c>
      <c r="CL46" s="28">
        <v>-3.0744582855634</v>
      </c>
      <c r="CM46" s="28">
        <v>10.0489383047515</v>
      </c>
      <c r="CN46" s="28">
        <v>11.906260961636001</v>
      </c>
      <c r="CO46" s="28">
        <v>7.1551416002619996</v>
      </c>
      <c r="CP46" s="28">
        <v>15.269266629133</v>
      </c>
      <c r="CQ46" s="28">
        <v>-7.8838174273858899</v>
      </c>
      <c r="CR46" s="32">
        <v>82.911172300175679</v>
      </c>
      <c r="CS46" s="26">
        <v>45.9</v>
      </c>
      <c r="CT46" s="26">
        <v>48.3</v>
      </c>
      <c r="CU46" s="26">
        <v>48</v>
      </c>
      <c r="CV46" s="26">
        <v>49.3</v>
      </c>
      <c r="CW46" s="26">
        <v>48</v>
      </c>
      <c r="CX46" s="26">
        <v>42.4</v>
      </c>
      <c r="CY46" s="26">
        <v>41</v>
      </c>
    </row>
    <row r="47" spans="1:103" x14ac:dyDescent="0.25">
      <c r="A47" s="14" t="str">
        <f t="shared" si="0"/>
        <v>20144</v>
      </c>
      <c r="B47" s="14">
        <f t="shared" si="1"/>
        <v>4</v>
      </c>
      <c r="C47" s="14">
        <f t="shared" si="2"/>
        <v>2014</v>
      </c>
      <c r="D47" s="27">
        <v>41913</v>
      </c>
      <c r="E47" s="28">
        <v>50.299999237060497</v>
      </c>
      <c r="F47" s="28">
        <v>47.400001525878899</v>
      </c>
      <c r="G47" s="28">
        <v>49.099998474121001</v>
      </c>
      <c r="H47" s="28">
        <v>2.6857348852834377</v>
      </c>
      <c r="I47" s="28">
        <v>-4.6174971571057029</v>
      </c>
      <c r="J47" s="28">
        <v>10.261955539697198</v>
      </c>
      <c r="K47" s="28">
        <v>-3.0326644296635754</v>
      </c>
      <c r="L47" s="28">
        <v>10.956757695148777</v>
      </c>
      <c r="M47" s="28">
        <v>-6.1895780505104891</v>
      </c>
      <c r="N47" s="28">
        <v>9.5694417680854826</v>
      </c>
      <c r="O47" s="28">
        <v>16.088212875539721</v>
      </c>
      <c r="P47" s="28">
        <v>9.9344801810376531</v>
      </c>
      <c r="Q47" s="28">
        <v>22.503120102897377</v>
      </c>
      <c r="R47" s="28">
        <v>-12.417228616867167</v>
      </c>
      <c r="S47" s="28">
        <v>4.0783338331075072</v>
      </c>
      <c r="T47" s="28">
        <v>-2.5412206246469111</v>
      </c>
      <c r="U47" s="28">
        <v>10.919800435552531</v>
      </c>
      <c r="V47" s="28">
        <v>-0.29470238373126656</v>
      </c>
      <c r="W47" s="28">
        <v>12.255633697360119</v>
      </c>
      <c r="X47" s="28">
        <v>-4.7624674067329229</v>
      </c>
      <c r="Y47" s="28">
        <v>9.5923742556784877</v>
      </c>
      <c r="Z47" s="28">
        <v>13.949259819263297</v>
      </c>
      <c r="AA47" s="28">
        <v>5.562180199902115</v>
      </c>
      <c r="AB47" s="28">
        <v>22.169794041862495</v>
      </c>
      <c r="AC47" s="28">
        <v>-13.309203868172023</v>
      </c>
      <c r="AD47" s="28">
        <v>4.5877680062972388</v>
      </c>
      <c r="AE47" s="28">
        <v>-2.6668473209809918E-2</v>
      </c>
      <c r="AF47" s="28">
        <v>9.3086838041255362</v>
      </c>
      <c r="AG47" s="28">
        <v>3.9708837223539999</v>
      </c>
      <c r="AH47" s="28">
        <v>12.221853673579</v>
      </c>
      <c r="AI47" s="28">
        <v>-3.9458740770217497</v>
      </c>
      <c r="AJ47" s="28">
        <v>6.4355030241149898</v>
      </c>
      <c r="AK47" s="28">
        <v>6.4942822507209996</v>
      </c>
      <c r="AL47" s="28">
        <v>-3.4807432900344</v>
      </c>
      <c r="AM47" s="28">
        <v>14.431478619663</v>
      </c>
      <c r="AN47" s="28">
        <v>-11.734693877551001</v>
      </c>
      <c r="AO47" s="28">
        <v>3.0940470815156118</v>
      </c>
      <c r="AP47" s="28">
        <v>-5.9835764736004364</v>
      </c>
      <c r="AQ47" s="28">
        <v>12.596393698270731</v>
      </c>
      <c r="AR47" s="28">
        <v>-3.7251508192789902</v>
      </c>
      <c r="AS47" s="28">
        <v>13.112763105764</v>
      </c>
      <c r="AT47" s="28">
        <v>-8.2160156785250997</v>
      </c>
      <c r="AU47" s="28">
        <v>12.081275447025</v>
      </c>
      <c r="AV47" s="28">
        <v>18.290573385664</v>
      </c>
      <c r="AW47" s="28">
        <v>10.613123337804</v>
      </c>
      <c r="AX47" s="28">
        <v>28.752643637788001</v>
      </c>
      <c r="AY47" s="28">
        <v>-14.5743534482759</v>
      </c>
      <c r="AZ47" s="28">
        <v>0.63715866153128786</v>
      </c>
      <c r="BA47" s="28">
        <v>-8.784097691720433</v>
      </c>
      <c r="BB47" s="28">
        <v>10.522602721988392</v>
      </c>
      <c r="BC47" s="28">
        <v>-5.6434258573729004</v>
      </c>
      <c r="BD47" s="28">
        <v>10.128422335883</v>
      </c>
      <c r="BE47" s="28">
        <v>-11.8740183764628</v>
      </c>
      <c r="BF47" s="28">
        <v>10.917522551977999</v>
      </c>
      <c r="BG47" s="28">
        <v>12.671099336588501</v>
      </c>
      <c r="BH47" s="28">
        <v>5.6045340050380004</v>
      </c>
      <c r="BI47" s="28">
        <v>27.583605874557001</v>
      </c>
      <c r="BJ47" s="28">
        <v>-14.952638700947199</v>
      </c>
      <c r="BK47" s="28">
        <v>1.5516385422623102</v>
      </c>
      <c r="BL47" s="28">
        <v>-6.4745549636610917</v>
      </c>
      <c r="BM47" s="28">
        <v>9.9107070465221625</v>
      </c>
      <c r="BN47" s="28">
        <v>-4.1553202374618614</v>
      </c>
      <c r="BO47" s="28">
        <v>10.076453329013548</v>
      </c>
      <c r="BP47" s="28">
        <v>-8.7663248145227453</v>
      </c>
      <c r="BQ47" s="28">
        <v>9.74509153466078</v>
      </c>
      <c r="BR47" s="28">
        <v>27.759612236117405</v>
      </c>
      <c r="BS47" s="28">
        <v>22.116546591784427</v>
      </c>
      <c r="BT47" s="28">
        <v>26.784287994198372</v>
      </c>
      <c r="BU47" s="28">
        <v>-13.539991834895011</v>
      </c>
      <c r="BV47" s="28">
        <v>0.43377185226199799</v>
      </c>
      <c r="BW47" s="28">
        <v>-6.1306415270923367</v>
      </c>
      <c r="BX47" s="28">
        <v>7.2204561637247764</v>
      </c>
      <c r="BY47" s="28">
        <v>-5.0499278635631004</v>
      </c>
      <c r="BZ47" s="28">
        <v>8.3218462500070007</v>
      </c>
      <c r="CA47" s="28">
        <v>-7.2053642104196003</v>
      </c>
      <c r="CB47" s="28">
        <v>6.1248890870980004</v>
      </c>
      <c r="CC47" s="28">
        <v>10.789113647716</v>
      </c>
      <c r="CD47" s="28">
        <v>7.7862280488330002</v>
      </c>
      <c r="CE47" s="28">
        <v>23.355177500817</v>
      </c>
      <c r="CF47" s="28">
        <v>-8.4630350194552495</v>
      </c>
      <c r="CG47" s="28">
        <v>2.3364104169907591</v>
      </c>
      <c r="CH47" s="28">
        <v>-4.722460153838739</v>
      </c>
      <c r="CI47" s="28">
        <v>9.6504442481469539</v>
      </c>
      <c r="CJ47" s="28">
        <v>-3.8059929185253099</v>
      </c>
      <c r="CK47" s="28">
        <v>10.440891977414999</v>
      </c>
      <c r="CL47" s="28">
        <v>-5.6346463603587997</v>
      </c>
      <c r="CM47" s="28">
        <v>8.8629655597665007</v>
      </c>
      <c r="CN47" s="28">
        <v>13.794213367542</v>
      </c>
      <c r="CO47" s="28">
        <v>9.0772857469120005</v>
      </c>
      <c r="CP47" s="28">
        <v>18.391610385379</v>
      </c>
      <c r="CQ47" s="28">
        <v>-11.6937598321972</v>
      </c>
      <c r="CR47" s="32">
        <v>82.02900820930526</v>
      </c>
      <c r="CS47" s="26">
        <v>43.1</v>
      </c>
      <c r="CT47" s="26">
        <v>45.9</v>
      </c>
      <c r="CU47" s="26">
        <v>48.2</v>
      </c>
      <c r="CV47" s="26">
        <v>48.7</v>
      </c>
      <c r="CW47" s="26">
        <v>45.8</v>
      </c>
      <c r="CX47" s="26">
        <v>31.8</v>
      </c>
      <c r="CY47" s="26">
        <v>30</v>
      </c>
    </row>
    <row r="48" spans="1:103" x14ac:dyDescent="0.25">
      <c r="A48" s="14" t="str">
        <f t="shared" si="0"/>
        <v>20144</v>
      </c>
      <c r="B48" s="14">
        <f t="shared" si="1"/>
        <v>4</v>
      </c>
      <c r="C48" s="14">
        <f t="shared" si="2"/>
        <v>2014</v>
      </c>
      <c r="D48" s="27">
        <v>41944</v>
      </c>
      <c r="E48" s="28">
        <v>51.700000762939403</v>
      </c>
      <c r="F48" s="28">
        <v>44.5</v>
      </c>
      <c r="G48" s="28">
        <v>47.599998474121001</v>
      </c>
      <c r="H48" s="28">
        <v>-0.25173028862664637</v>
      </c>
      <c r="I48" s="28">
        <v>-7.4059985176893406</v>
      </c>
      <c r="J48" s="28">
        <v>7.1682967569071536</v>
      </c>
      <c r="K48" s="28">
        <v>-7.302748706729119</v>
      </c>
      <c r="L48" s="28">
        <v>7.6595462496785238</v>
      </c>
      <c r="M48" s="28">
        <v>-7.509193005995062</v>
      </c>
      <c r="N48" s="28">
        <v>6.6782093877583311</v>
      </c>
      <c r="O48" s="28">
        <v>19.926282770768477</v>
      </c>
      <c r="P48" s="28">
        <v>13.363394602178905</v>
      </c>
      <c r="Q48" s="28">
        <v>26.095275539291539</v>
      </c>
      <c r="R48" s="28">
        <v>-16.255694574729084</v>
      </c>
      <c r="S48" s="28">
        <v>1.8709074396256256</v>
      </c>
      <c r="T48" s="28">
        <v>-4.7556481849879901</v>
      </c>
      <c r="U48" s="28">
        <v>8.7223670834228528</v>
      </c>
      <c r="V48" s="28">
        <v>-4.1854911678315139</v>
      </c>
      <c r="W48" s="28">
        <v>9.8250311727917339</v>
      </c>
      <c r="X48" s="28">
        <v>-5.3241450645675661</v>
      </c>
      <c r="Y48" s="28">
        <v>7.6254976701571122</v>
      </c>
      <c r="Z48" s="28">
        <v>17.14589702108956</v>
      </c>
      <c r="AA48" s="28">
        <v>10.887983119822108</v>
      </c>
      <c r="AB48" s="28">
        <v>26.629054783512455</v>
      </c>
      <c r="AC48" s="28">
        <v>-17.524391187199544</v>
      </c>
      <c r="AD48" s="28">
        <v>1.4784308605388219</v>
      </c>
      <c r="AE48" s="28">
        <v>-2.2749698957447606</v>
      </c>
      <c r="AF48" s="28">
        <v>5.3030821672956847</v>
      </c>
      <c r="AG48" s="28">
        <v>-0.12290331273659701</v>
      </c>
      <c r="AH48" s="28">
        <v>7.7474809857980098</v>
      </c>
      <c r="AI48" s="28">
        <v>-4.4038652867831454</v>
      </c>
      <c r="AJ48" s="28">
        <v>2.8874446389689998</v>
      </c>
      <c r="AK48" s="28">
        <v>6.965307247678</v>
      </c>
      <c r="AL48" s="28">
        <v>1.2341844211170101</v>
      </c>
      <c r="AM48" s="28">
        <v>17.270606154136999</v>
      </c>
      <c r="AN48" s="28">
        <v>-16.410256410256402</v>
      </c>
      <c r="AO48" s="28">
        <v>1.6459715166164131</v>
      </c>
      <c r="AP48" s="28">
        <v>-7.6743868307021899</v>
      </c>
      <c r="AQ48" s="28">
        <v>11.418006987386946</v>
      </c>
      <c r="AR48" s="28">
        <v>-7.5337334511383052</v>
      </c>
      <c r="AS48" s="28">
        <v>11.936546699157001</v>
      </c>
      <c r="AT48" s="28">
        <v>-7.8149374214837097</v>
      </c>
      <c r="AU48" s="28">
        <v>10.900735973427</v>
      </c>
      <c r="AV48" s="28">
        <v>24.254133385060999</v>
      </c>
      <c r="AW48" s="28">
        <v>17.769965291127001</v>
      </c>
      <c r="AX48" s="28">
        <v>35.876811124341003</v>
      </c>
      <c r="AY48" s="28">
        <v>-19.088243135163999</v>
      </c>
      <c r="AZ48" s="28">
        <v>-2.6672566888512677</v>
      </c>
      <c r="BA48" s="28">
        <v>-10.20881310662935</v>
      </c>
      <c r="BB48" s="28">
        <v>5.1739715637126835</v>
      </c>
      <c r="BC48" s="28">
        <v>-9.1243174527154007</v>
      </c>
      <c r="BD48" s="28">
        <v>6.410563445547</v>
      </c>
      <c r="BE48" s="28">
        <v>-11.287146996993</v>
      </c>
      <c r="BF48" s="28">
        <v>3.9447880211449999</v>
      </c>
      <c r="BG48" s="28">
        <v>16.897613417241502</v>
      </c>
      <c r="BH48" s="28">
        <v>9.2803030303029992</v>
      </c>
      <c r="BI48" s="28">
        <v>33.381053852447003</v>
      </c>
      <c r="BJ48" s="28">
        <v>-19.595959595959599</v>
      </c>
      <c r="BK48" s="28">
        <v>-1.1093648117458486</v>
      </c>
      <c r="BL48" s="28">
        <v>-11.006472127514314</v>
      </c>
      <c r="BM48" s="28">
        <v>9.3060286819806493</v>
      </c>
      <c r="BN48" s="28">
        <v>-11.417882647412283</v>
      </c>
      <c r="BO48" s="28">
        <v>9.4383816379610348</v>
      </c>
      <c r="BP48" s="28">
        <v>-10.594164074922034</v>
      </c>
      <c r="BQ48" s="28">
        <v>9.1737593654211835</v>
      </c>
      <c r="BR48" s="28">
        <v>34.246909255224615</v>
      </c>
      <c r="BS48" s="28">
        <v>28.364279925533609</v>
      </c>
      <c r="BT48" s="28">
        <v>31.839784486607712</v>
      </c>
      <c r="BU48" s="28">
        <v>-18.772164471332442</v>
      </c>
      <c r="BV48" s="28">
        <v>-1.7678438097044875</v>
      </c>
      <c r="BW48" s="28">
        <v>-9.060883994211963</v>
      </c>
      <c r="BX48" s="28">
        <v>5.8037586529023031</v>
      </c>
      <c r="BY48" s="28">
        <v>-9.8887362752684993</v>
      </c>
      <c r="BZ48" s="28">
        <v>6.6781569077199903</v>
      </c>
      <c r="CA48" s="28">
        <v>-8.2294267747323993</v>
      </c>
      <c r="CB48" s="28">
        <v>4.9330597358350001</v>
      </c>
      <c r="CC48" s="28">
        <v>16.208503637364</v>
      </c>
      <c r="CD48" s="28">
        <v>8.7311354124780003</v>
      </c>
      <c r="CE48" s="28">
        <v>25.866499215486002</v>
      </c>
      <c r="CF48" s="28">
        <v>-11.881188118811901</v>
      </c>
      <c r="CG48" s="28">
        <v>-1.869107894413105</v>
      </c>
      <c r="CH48" s="28">
        <v>-8.0356314649959302</v>
      </c>
      <c r="CI48" s="28">
        <v>4.4955045883817206</v>
      </c>
      <c r="CJ48" s="28">
        <v>-7.9172427430780097</v>
      </c>
      <c r="CK48" s="28">
        <v>4.770028957699</v>
      </c>
      <c r="CL48" s="28">
        <v>-8.153947218940699</v>
      </c>
      <c r="CM48" s="28">
        <v>4.2213482593959952</v>
      </c>
      <c r="CN48" s="28">
        <v>16.241595955009998</v>
      </c>
      <c r="CO48" s="28">
        <v>9.6545095394589993</v>
      </c>
      <c r="CP48" s="28">
        <v>20.021239104351999</v>
      </c>
      <c r="CQ48" s="28">
        <v>-14.345331246739701</v>
      </c>
      <c r="CR48" s="32">
        <v>80.551849987308117</v>
      </c>
      <c r="CS48" s="26">
        <v>39.799999999999997</v>
      </c>
      <c r="CT48" s="26">
        <v>44.3</v>
      </c>
      <c r="CU48" s="26">
        <v>44.4</v>
      </c>
      <c r="CV48" s="26">
        <v>44.9</v>
      </c>
      <c r="CW48" s="26">
        <v>42</v>
      </c>
      <c r="CX48" s="26">
        <v>28.4</v>
      </c>
      <c r="CY48" s="26">
        <v>28.2</v>
      </c>
    </row>
    <row r="49" spans="1:103" x14ac:dyDescent="0.25">
      <c r="A49" s="14" t="str">
        <f t="shared" si="0"/>
        <v>20144</v>
      </c>
      <c r="B49" s="14">
        <f t="shared" si="1"/>
        <v>4</v>
      </c>
      <c r="C49" s="14">
        <f t="shared" si="2"/>
        <v>2014</v>
      </c>
      <c r="D49" s="27">
        <v>41974</v>
      </c>
      <c r="E49" s="28">
        <v>48.900001525878899</v>
      </c>
      <c r="F49" s="28">
        <v>45.799999237060497</v>
      </c>
      <c r="G49" s="28">
        <v>47.200000762939403</v>
      </c>
      <c r="H49" s="28">
        <v>0.29448490459023446</v>
      </c>
      <c r="I49" s="28">
        <v>-4.5513150731819678</v>
      </c>
      <c r="J49" s="28">
        <v>5.2604278110977418</v>
      </c>
      <c r="K49" s="28">
        <v>-2.2113971707587381</v>
      </c>
      <c r="L49" s="28">
        <v>5.8008040571697519</v>
      </c>
      <c r="M49" s="28">
        <v>-6.8635508154009859</v>
      </c>
      <c r="N49" s="28">
        <v>4.7214704442602162</v>
      </c>
      <c r="O49" s="28">
        <v>22.889640094395261</v>
      </c>
      <c r="P49" s="28">
        <v>17.508807205110429</v>
      </c>
      <c r="Q49" s="28">
        <v>28.987517077634976</v>
      </c>
      <c r="R49" s="28">
        <v>-28.379855189543008</v>
      </c>
      <c r="S49" s="28">
        <v>1.6687558822679875</v>
      </c>
      <c r="T49" s="28">
        <v>-2.1229098242764621</v>
      </c>
      <c r="U49" s="28">
        <v>5.5330764313584666</v>
      </c>
      <c r="V49" s="28">
        <v>0.92217432729593229</v>
      </c>
      <c r="W49" s="28">
        <v>6.350154937867023</v>
      </c>
      <c r="X49" s="28">
        <v>-5.1218440796454789</v>
      </c>
      <c r="Y49" s="28">
        <v>4.7192332860542718</v>
      </c>
      <c r="Z49" s="28">
        <v>21.748282480907449</v>
      </c>
      <c r="AA49" s="28">
        <v>13.844178725154412</v>
      </c>
      <c r="AB49" s="28">
        <v>29.34200769141183</v>
      </c>
      <c r="AC49" s="28">
        <v>-32.316663463013107</v>
      </c>
      <c r="AD49" s="28">
        <v>-0.32245855180633498</v>
      </c>
      <c r="AE49" s="28">
        <v>-2.9110665982596515</v>
      </c>
      <c r="AF49" s="28">
        <v>2.3001488243023971</v>
      </c>
      <c r="AG49" s="28">
        <v>-0.76170934319570405</v>
      </c>
      <c r="AH49" s="28">
        <v>3.8046706544590001</v>
      </c>
      <c r="AI49" s="28">
        <v>-5.037236861532695</v>
      </c>
      <c r="AJ49" s="28">
        <v>0.80673363821900101</v>
      </c>
      <c r="AK49" s="28">
        <v>14.828366994466</v>
      </c>
      <c r="AL49" s="28">
        <v>0.65265394280299904</v>
      </c>
      <c r="AM49" s="28">
        <v>21.418260623908999</v>
      </c>
      <c r="AN49" s="28">
        <v>-31.958762886597899</v>
      </c>
      <c r="AO49" s="28">
        <v>2.7606817042530736</v>
      </c>
      <c r="AP49" s="28">
        <v>-1.8572247645704181</v>
      </c>
      <c r="AQ49" s="28">
        <v>7.4862128903011183</v>
      </c>
      <c r="AR49" s="28">
        <v>3.20225635134</v>
      </c>
      <c r="AS49" s="28">
        <v>8.1818156575019998</v>
      </c>
      <c r="AT49" s="28">
        <v>-6.7907311515486999</v>
      </c>
      <c r="AU49" s="28">
        <v>6.7929343568869998</v>
      </c>
      <c r="AV49" s="28">
        <v>27.535988224606001</v>
      </c>
      <c r="AW49" s="28">
        <v>23.468572558110999</v>
      </c>
      <c r="AX49" s="28">
        <v>37.871789268168001</v>
      </c>
      <c r="AY49" s="28">
        <v>-34.1574845471647</v>
      </c>
      <c r="AZ49" s="28">
        <v>-1.6893033564901998</v>
      </c>
      <c r="BA49" s="28">
        <v>-6.98570569097717</v>
      </c>
      <c r="BB49" s="28">
        <v>3.7524347304040191</v>
      </c>
      <c r="BC49" s="28">
        <v>-5.2627782865289996</v>
      </c>
      <c r="BD49" s="28">
        <v>4.3795587877009998</v>
      </c>
      <c r="BE49" s="28">
        <v>-8.6933895851457894</v>
      </c>
      <c r="BF49" s="28">
        <v>3.1272349584199999</v>
      </c>
      <c r="BG49" s="28">
        <v>19.885935279969502</v>
      </c>
      <c r="BH49" s="28">
        <v>13.871374527112</v>
      </c>
      <c r="BI49" s="28">
        <v>37.449595224977998</v>
      </c>
      <c r="BJ49" s="28">
        <v>-33.446174678402201</v>
      </c>
      <c r="BK49" s="28">
        <v>1.7354071695773143</v>
      </c>
      <c r="BL49" s="28">
        <v>-3.4934960570917042</v>
      </c>
      <c r="BM49" s="28">
        <v>7.103447923021605</v>
      </c>
      <c r="BN49" s="28">
        <v>-0.91539927131393517</v>
      </c>
      <c r="BO49" s="28">
        <v>7.6362149633360472</v>
      </c>
      <c r="BP49" s="28">
        <v>-6.0382071213595649</v>
      </c>
      <c r="BQ49" s="28">
        <v>6.572047892403905</v>
      </c>
      <c r="BR49" s="28">
        <v>37.245954288152625</v>
      </c>
      <c r="BS49" s="28">
        <v>35.383528615919673</v>
      </c>
      <c r="BT49" s="28">
        <v>34.444900344140571</v>
      </c>
      <c r="BU49" s="28">
        <v>-30.129153490398455</v>
      </c>
      <c r="BV49" s="28">
        <v>-2.4555278219278875</v>
      </c>
      <c r="BW49" s="28">
        <v>-7.9767137880396604</v>
      </c>
      <c r="BX49" s="28">
        <v>3.2244070911149265</v>
      </c>
      <c r="BY49" s="28">
        <v>-7.4259383994133001</v>
      </c>
      <c r="BZ49" s="28">
        <v>4.3794903579559996</v>
      </c>
      <c r="CA49" s="28">
        <v>-8.5259139202364107</v>
      </c>
      <c r="CB49" s="28">
        <v>2.0758519614709998</v>
      </c>
      <c r="CC49" s="28">
        <v>16.907746477320998</v>
      </c>
      <c r="CD49" s="28">
        <v>12.165185420757</v>
      </c>
      <c r="CE49" s="28">
        <v>28.183727457433001</v>
      </c>
      <c r="CF49" s="28">
        <v>-21.6867469879518</v>
      </c>
      <c r="CG49" s="28">
        <v>-1.774494149277416</v>
      </c>
      <c r="CH49" s="28">
        <v>-7.1994680362996348</v>
      </c>
      <c r="CI49" s="28">
        <v>3.803126316958668</v>
      </c>
      <c r="CJ49" s="28">
        <v>-4.8490126897643897</v>
      </c>
      <c r="CK49" s="28">
        <v>4.2858150004739999</v>
      </c>
      <c r="CL49" s="28">
        <v>-9.5216138138585507</v>
      </c>
      <c r="CM49" s="28">
        <v>3.3215781353679903</v>
      </c>
      <c r="CN49" s="28">
        <v>18.628343822230999</v>
      </c>
      <c r="CO49" s="28">
        <v>13.405629188378001</v>
      </c>
      <c r="CP49" s="28">
        <v>22.786871059292</v>
      </c>
      <c r="CQ49" s="28">
        <v>-24.699738903394302</v>
      </c>
      <c r="CR49" s="32">
        <v>76.610687209623691</v>
      </c>
      <c r="CS49" s="26">
        <v>36</v>
      </c>
      <c r="CT49" s="26">
        <v>37.1</v>
      </c>
      <c r="CU49" s="26">
        <v>46.1</v>
      </c>
      <c r="CV49" s="26">
        <v>44.7</v>
      </c>
      <c r="CW49" s="26">
        <v>41.7</v>
      </c>
      <c r="CX49" s="26">
        <v>22.8</v>
      </c>
      <c r="CY49" s="26">
        <v>16.2</v>
      </c>
    </row>
    <row r="50" spans="1:103" x14ac:dyDescent="0.25">
      <c r="A50" s="14" t="str">
        <f t="shared" si="0"/>
        <v>20151</v>
      </c>
      <c r="B50" s="14">
        <f t="shared" si="1"/>
        <v>1</v>
      </c>
      <c r="C50" s="14">
        <f t="shared" si="2"/>
        <v>2015</v>
      </c>
      <c r="D50" s="27">
        <v>42005</v>
      </c>
      <c r="E50" s="28">
        <v>47.599998474121001</v>
      </c>
      <c r="F50" s="28">
        <v>43.900001525878899</v>
      </c>
      <c r="G50" s="28">
        <v>45.599998474121001</v>
      </c>
      <c r="H50" s="28">
        <v>-2.5724451913882262</v>
      </c>
      <c r="I50" s="28">
        <v>-9.0777208999765264</v>
      </c>
      <c r="J50" s="28">
        <v>4.1544841253815719</v>
      </c>
      <c r="K50" s="28">
        <v>-6.8617571440102889</v>
      </c>
      <c r="L50" s="28">
        <v>4.5113161286266097</v>
      </c>
      <c r="M50" s="28">
        <v>-11.26825988612433</v>
      </c>
      <c r="N50" s="28">
        <v>3.7982747237653944</v>
      </c>
      <c r="O50" s="28">
        <v>21.431963044473171</v>
      </c>
      <c r="P50" s="28">
        <v>18.86695729531872</v>
      </c>
      <c r="Q50" s="28">
        <v>30.986147537492634</v>
      </c>
      <c r="R50" s="28">
        <v>-34.405784150331698</v>
      </c>
      <c r="S50" s="28">
        <v>-0.82770778484410812</v>
      </c>
      <c r="T50" s="28">
        <v>-7.3642162954535877</v>
      </c>
      <c r="U50" s="28">
        <v>5.9305972304833006</v>
      </c>
      <c r="V50" s="28">
        <v>-6.6676360670828823</v>
      </c>
      <c r="W50" s="28">
        <v>6.7601348318327261</v>
      </c>
      <c r="X50" s="28">
        <v>-8.0582867318541709</v>
      </c>
      <c r="Y50" s="28">
        <v>5.1043877979446419</v>
      </c>
      <c r="Z50" s="28">
        <v>22.363788545699148</v>
      </c>
      <c r="AA50" s="28">
        <v>16.320188111977359</v>
      </c>
      <c r="AB50" s="28">
        <v>32.390822688204693</v>
      </c>
      <c r="AC50" s="28">
        <v>-36.020331402530964</v>
      </c>
      <c r="AD50" s="28">
        <v>-1.8639517735332163</v>
      </c>
      <c r="AE50" s="28">
        <v>-8.2068674818593479</v>
      </c>
      <c r="AF50" s="28">
        <v>4.6887346348941037</v>
      </c>
      <c r="AG50" s="28">
        <v>-6.8060410923492451</v>
      </c>
      <c r="AH50" s="28">
        <v>5.726894982518</v>
      </c>
      <c r="AI50" s="28">
        <v>-9.5975366460367049</v>
      </c>
      <c r="AJ50" s="28">
        <v>3.6558131594529999</v>
      </c>
      <c r="AK50" s="28">
        <v>18.35413241486</v>
      </c>
      <c r="AL50" s="28">
        <v>1.9629292405280001</v>
      </c>
      <c r="AM50" s="28">
        <v>23.372512741689999</v>
      </c>
      <c r="AN50" s="28">
        <v>-30.526315789473699</v>
      </c>
      <c r="AO50" s="28">
        <v>-1.2807360395089518</v>
      </c>
      <c r="AP50" s="28">
        <v>-8.4822452160750856</v>
      </c>
      <c r="AQ50" s="28">
        <v>6.1915664871498848</v>
      </c>
      <c r="AR50" s="28">
        <v>-8.2297407175756891</v>
      </c>
      <c r="AS50" s="28">
        <v>6.9623477230550002</v>
      </c>
      <c r="AT50" s="28">
        <v>-8.7344172411137997</v>
      </c>
      <c r="AU50" s="28">
        <v>5.4236558396400101</v>
      </c>
      <c r="AV50" s="28">
        <v>26.029233933593002</v>
      </c>
      <c r="AW50" s="28">
        <v>26.778097048818999</v>
      </c>
      <c r="AX50" s="28">
        <v>42.293812899545998</v>
      </c>
      <c r="AY50" s="28">
        <v>-40.737682356179498</v>
      </c>
      <c r="AZ50" s="28">
        <v>-6.0925830000987276</v>
      </c>
      <c r="BA50" s="28">
        <v>-14.455590991402232</v>
      </c>
      <c r="BB50" s="28">
        <v>2.647369265819691</v>
      </c>
      <c r="BC50" s="28">
        <v>-6.8663578194688997</v>
      </c>
      <c r="BD50" s="28">
        <v>2.530779816486</v>
      </c>
      <c r="BE50" s="28">
        <v>-21.746603410660398</v>
      </c>
      <c r="BF50" s="28">
        <v>2.7640258313700099</v>
      </c>
      <c r="BG50" s="28">
        <v>19.676649614483001</v>
      </c>
      <c r="BH50" s="28">
        <v>15.8480681074</v>
      </c>
      <c r="BI50" s="28">
        <v>36.448884111337001</v>
      </c>
      <c r="BJ50" s="28">
        <v>-40.0701754385965</v>
      </c>
      <c r="BK50" s="28">
        <v>-2.0422050095743884</v>
      </c>
      <c r="BL50" s="28">
        <v>-9.7774905377063135</v>
      </c>
      <c r="BM50" s="28">
        <v>6.0076313168350737</v>
      </c>
      <c r="BN50" s="28">
        <v>-8.2953415917155322</v>
      </c>
      <c r="BO50" s="28">
        <v>6.2941655853642988</v>
      </c>
      <c r="BP50" s="28">
        <v>-11.248180369889752</v>
      </c>
      <c r="BQ50" s="28">
        <v>5.721495032838293</v>
      </c>
      <c r="BR50" s="28">
        <v>32.310272718371223</v>
      </c>
      <c r="BS50" s="28">
        <v>36.897459849696794</v>
      </c>
      <c r="BT50" s="28">
        <v>37.551514318257766</v>
      </c>
      <c r="BU50" s="28">
        <v>-38.174224656300126</v>
      </c>
      <c r="BV50" s="28">
        <v>-3.2022132474644707</v>
      </c>
      <c r="BW50" s="28">
        <v>-6.1055736579047561</v>
      </c>
      <c r="BX50" s="28">
        <v>-0.25537813879824967</v>
      </c>
      <c r="BY50" s="28">
        <v>-3.9650589224832902</v>
      </c>
      <c r="BZ50" s="28">
        <v>-0.73096966466739799</v>
      </c>
      <c r="CA50" s="28">
        <v>-8.2227160123242999</v>
      </c>
      <c r="CB50" s="28">
        <v>0.22134847213199299</v>
      </c>
      <c r="CC50" s="28">
        <v>17.185340240508001</v>
      </c>
      <c r="CD50" s="28">
        <v>11.161505082083</v>
      </c>
      <c r="CE50" s="28">
        <v>29.645922223294001</v>
      </c>
      <c r="CF50" s="28">
        <v>-27.991886409736299</v>
      </c>
      <c r="CG50" s="28">
        <v>-4.7478502427517242</v>
      </c>
      <c r="CH50" s="28">
        <v>-11.082684007654734</v>
      </c>
      <c r="CI50" s="28">
        <v>1.7994051237295423</v>
      </c>
      <c r="CJ50" s="28">
        <v>-7.9634348503802004</v>
      </c>
      <c r="CK50" s="28">
        <v>2.4345878879030098</v>
      </c>
      <c r="CL50" s="28">
        <v>-14.1512672133821</v>
      </c>
      <c r="CM50" s="28">
        <v>1.1662153843059999</v>
      </c>
      <c r="CN50" s="28">
        <v>16.465625779572999</v>
      </c>
      <c r="CO50" s="28">
        <v>14.260767499410001</v>
      </c>
      <c r="CP50" s="28">
        <v>24.685757639222</v>
      </c>
      <c r="CQ50" s="28">
        <v>-31.547937868237799</v>
      </c>
      <c r="CR50" s="32">
        <v>73.135377003731833</v>
      </c>
      <c r="CS50" s="26">
        <v>34.1</v>
      </c>
      <c r="CT50" s="26">
        <v>38.799999999999997</v>
      </c>
      <c r="CU50" s="26">
        <v>42.7</v>
      </c>
      <c r="CV50" s="26">
        <v>41.3</v>
      </c>
      <c r="CW50" s="26">
        <v>35.5</v>
      </c>
      <c r="CX50" s="26">
        <v>23.4</v>
      </c>
      <c r="CY50" s="26">
        <v>9.5</v>
      </c>
    </row>
    <row r="51" spans="1:103" x14ac:dyDescent="0.25">
      <c r="A51" s="14" t="str">
        <f t="shared" si="0"/>
        <v>20151</v>
      </c>
      <c r="B51" s="14">
        <f t="shared" si="1"/>
        <v>1</v>
      </c>
      <c r="C51" s="14">
        <f t="shared" si="2"/>
        <v>2015</v>
      </c>
      <c r="D51" s="27">
        <v>42036</v>
      </c>
      <c r="E51" s="28">
        <v>49.700000762939403</v>
      </c>
      <c r="F51" s="28">
        <v>41.299999237060497</v>
      </c>
      <c r="G51" s="28">
        <v>44.700000762939403</v>
      </c>
      <c r="H51" s="28">
        <v>-1.4871923912054115</v>
      </c>
      <c r="I51" s="28">
        <v>-8.3583362802729084</v>
      </c>
      <c r="J51" s="28">
        <v>5.6303103398167877</v>
      </c>
      <c r="K51" s="28">
        <v>-6.1381777816489009</v>
      </c>
      <c r="L51" s="28">
        <v>6.0355330667342617</v>
      </c>
      <c r="M51" s="28">
        <v>-10.553068917824291</v>
      </c>
      <c r="N51" s="28">
        <v>5.2258845893041128</v>
      </c>
      <c r="O51" s="28">
        <v>18.018209774748261</v>
      </c>
      <c r="P51" s="28">
        <v>16.727114161946815</v>
      </c>
      <c r="Q51" s="28">
        <v>30.022057179072036</v>
      </c>
      <c r="R51" s="28">
        <v>-27.985381427838078</v>
      </c>
      <c r="S51" s="28">
        <v>0.68721512958532571</v>
      </c>
      <c r="T51" s="28">
        <v>-6.0304498192825804</v>
      </c>
      <c r="U51" s="28">
        <v>7.6375301120446011</v>
      </c>
      <c r="V51" s="28">
        <v>-2.3772342593581994</v>
      </c>
      <c r="W51" s="28">
        <v>7.9794953741600754</v>
      </c>
      <c r="X51" s="28">
        <v>-9.616132755233922</v>
      </c>
      <c r="Y51" s="28">
        <v>7.2961271180521452</v>
      </c>
      <c r="Z51" s="28">
        <v>17.704372438255575</v>
      </c>
      <c r="AA51" s="28">
        <v>15.453038538353955</v>
      </c>
      <c r="AB51" s="28">
        <v>30.564329378396994</v>
      </c>
      <c r="AC51" s="28">
        <v>-28.745155024478798</v>
      </c>
      <c r="AD51" s="28">
        <v>-0.53057529871492193</v>
      </c>
      <c r="AE51" s="28">
        <v>-6.753422888936683</v>
      </c>
      <c r="AF51" s="28">
        <v>5.8926578957955655</v>
      </c>
      <c r="AG51" s="28">
        <v>-2.3601147548598522</v>
      </c>
      <c r="AH51" s="28">
        <v>5.3747620588010001</v>
      </c>
      <c r="AI51" s="28">
        <v>-11.049072818360099</v>
      </c>
      <c r="AJ51" s="28">
        <v>6.4118597165209898</v>
      </c>
      <c r="AK51" s="28">
        <v>16.116419993453</v>
      </c>
      <c r="AL51" s="28">
        <v>7.784509049984</v>
      </c>
      <c r="AM51" s="28">
        <v>24.299951190577001</v>
      </c>
      <c r="AN51" s="28">
        <v>-24.2268041237113</v>
      </c>
      <c r="AO51" s="28">
        <v>1.1125725798514452</v>
      </c>
      <c r="AP51" s="28">
        <v>-6.5139100383395885</v>
      </c>
      <c r="AQ51" s="28">
        <v>9.0396620123984519</v>
      </c>
      <c r="AR51" s="28">
        <v>-1.94498356898541</v>
      </c>
      <c r="AS51" s="28">
        <v>9.9234289378620009</v>
      </c>
      <c r="AT51" s="28">
        <v>-10.9774360515047</v>
      </c>
      <c r="AU51" s="28">
        <v>8.1596157006009893</v>
      </c>
      <c r="AV51" s="28">
        <v>18.859968694469</v>
      </c>
      <c r="AW51" s="28">
        <v>22.093683249759</v>
      </c>
      <c r="AX51" s="28">
        <v>37.736694480273997</v>
      </c>
      <c r="AY51" s="28">
        <v>-32.419089413055403</v>
      </c>
      <c r="AZ51" s="28">
        <v>-6.7206596227496505</v>
      </c>
      <c r="BA51" s="28">
        <v>-17.246596716268812</v>
      </c>
      <c r="BB51" s="28">
        <v>4.4115334950401746</v>
      </c>
      <c r="BC51" s="28">
        <v>-12.6642324120458</v>
      </c>
      <c r="BD51" s="28">
        <v>5.8413449288840003</v>
      </c>
      <c r="BE51" s="28">
        <v>-21.716873174764501</v>
      </c>
      <c r="BF51" s="28">
        <v>2.991653791564</v>
      </c>
      <c r="BG51" s="28">
        <v>16.665951591363001</v>
      </c>
      <c r="BH51" s="28">
        <v>12.180746561886</v>
      </c>
      <c r="BI51" s="28">
        <v>35.400868935458</v>
      </c>
      <c r="BJ51" s="28">
        <v>-32.909604519774</v>
      </c>
      <c r="BK51" s="28">
        <v>-1.7916819226706764</v>
      </c>
      <c r="BL51" s="28">
        <v>-10.086677286595375</v>
      </c>
      <c r="BM51" s="28">
        <v>6.8656205564392394</v>
      </c>
      <c r="BN51" s="28">
        <v>-8.3878352160089982</v>
      </c>
      <c r="BO51" s="28">
        <v>7.0693641239560066</v>
      </c>
      <c r="BP51" s="28">
        <v>-11.770457346979814</v>
      </c>
      <c r="BQ51" s="28">
        <v>6.6620774601099066</v>
      </c>
      <c r="BR51" s="28">
        <v>27.537481354964655</v>
      </c>
      <c r="BS51" s="28">
        <v>30.856471671543417</v>
      </c>
      <c r="BT51" s="28">
        <v>35.60785624949682</v>
      </c>
      <c r="BU51" s="28">
        <v>-31.284596553833506</v>
      </c>
      <c r="BV51" s="28">
        <v>-3.090611709673027</v>
      </c>
      <c r="BW51" s="28">
        <v>-8.6359460556755892</v>
      </c>
      <c r="BX51" s="28">
        <v>2.6154149522328396</v>
      </c>
      <c r="BY51" s="28">
        <v>-7.5215572276599003</v>
      </c>
      <c r="BZ51" s="28">
        <v>1.68753710660999</v>
      </c>
      <c r="CA51" s="28">
        <v>-9.7438829276066095</v>
      </c>
      <c r="CB51" s="28">
        <v>3.5475615658159998</v>
      </c>
      <c r="CC51" s="28">
        <v>15.786758236693</v>
      </c>
      <c r="CD51" s="28">
        <v>11.209838177004</v>
      </c>
      <c r="CE51" s="28">
        <v>27.529647327589</v>
      </c>
      <c r="CF51" s="28">
        <v>-24.642126789365999</v>
      </c>
      <c r="CG51" s="28">
        <v>-2.8350998418150084</v>
      </c>
      <c r="CH51" s="28">
        <v>-8.6154849509695453</v>
      </c>
      <c r="CI51" s="28">
        <v>3.1198701965411999</v>
      </c>
      <c r="CJ51" s="28">
        <v>-7.2826590369651996</v>
      </c>
      <c r="CK51" s="28">
        <v>3.99161819465201</v>
      </c>
      <c r="CL51" s="28">
        <v>-9.9390930908589006</v>
      </c>
      <c r="CM51" s="28">
        <v>2.2518475699870102</v>
      </c>
      <c r="CN51" s="28">
        <v>14.192580257366</v>
      </c>
      <c r="CO51" s="28">
        <v>13.139431288167</v>
      </c>
      <c r="CP51" s="28">
        <v>25.313131587345001</v>
      </c>
      <c r="CQ51" s="28">
        <v>-25.336202259279201</v>
      </c>
      <c r="CR51" s="32">
        <v>74.941216041820539</v>
      </c>
      <c r="CS51" s="26">
        <v>38</v>
      </c>
      <c r="CT51" s="26">
        <v>37.9</v>
      </c>
      <c r="CU51" s="26">
        <v>41.2</v>
      </c>
      <c r="CV51" s="26">
        <v>43.6</v>
      </c>
      <c r="CW51" s="26">
        <v>38.5</v>
      </c>
      <c r="CX51" s="26">
        <v>29</v>
      </c>
      <c r="CY51" s="26">
        <v>23.1</v>
      </c>
    </row>
    <row r="52" spans="1:103" x14ac:dyDescent="0.25">
      <c r="A52" s="14" t="str">
        <f t="shared" si="0"/>
        <v>20151</v>
      </c>
      <c r="B52" s="14">
        <f t="shared" si="1"/>
        <v>1</v>
      </c>
      <c r="C52" s="14">
        <f t="shared" si="2"/>
        <v>2015</v>
      </c>
      <c r="D52" s="27">
        <v>42064</v>
      </c>
      <c r="E52" s="28">
        <v>48.099998474121001</v>
      </c>
      <c r="F52" s="28">
        <v>46.099998474121001</v>
      </c>
      <c r="G52" s="28">
        <v>46.799999237060497</v>
      </c>
      <c r="H52" s="28">
        <v>-1.2891436616672252</v>
      </c>
      <c r="I52" s="28">
        <v>-9.3301218005440205</v>
      </c>
      <c r="J52" s="28">
        <v>7.0909406330453351</v>
      </c>
      <c r="K52" s="28">
        <v>-7.2345450068616763</v>
      </c>
      <c r="L52" s="28">
        <v>7.3937954208759766</v>
      </c>
      <c r="M52" s="28">
        <v>-11.402917323078064</v>
      </c>
      <c r="N52" s="28">
        <v>6.7885281005980795</v>
      </c>
      <c r="O52" s="28">
        <v>14.833818451923619</v>
      </c>
      <c r="P52" s="28">
        <v>13.675144064121517</v>
      </c>
      <c r="Q52" s="28">
        <v>28.430929601308286</v>
      </c>
      <c r="R52" s="28">
        <v>-23.695552348090132</v>
      </c>
      <c r="S52" s="28">
        <v>2.3064516634111953</v>
      </c>
      <c r="T52" s="28">
        <v>-5.6802492444233508</v>
      </c>
      <c r="U52" s="28">
        <v>10.621412519826237</v>
      </c>
      <c r="V52" s="28">
        <v>-1.9182747904042396</v>
      </c>
      <c r="W52" s="28">
        <v>11.70348438429464</v>
      </c>
      <c r="X52" s="28">
        <v>-9.3707761594142163</v>
      </c>
      <c r="Y52" s="28">
        <v>9.5448714075950072</v>
      </c>
      <c r="Z52" s="28">
        <v>14.951049152628217</v>
      </c>
      <c r="AA52" s="28">
        <v>11.279361351228669</v>
      </c>
      <c r="AB52" s="28">
        <v>28.240983584432247</v>
      </c>
      <c r="AC52" s="28">
        <v>-23.399479251789298</v>
      </c>
      <c r="AD52" s="28">
        <v>2.6715229692789535</v>
      </c>
      <c r="AE52" s="28">
        <v>-6.2723348754580854</v>
      </c>
      <c r="AF52" s="28">
        <v>12.028293410136115</v>
      </c>
      <c r="AG52" s="28">
        <v>-1.5195737783937466</v>
      </c>
      <c r="AH52" s="28">
        <v>12.394001818553001</v>
      </c>
      <c r="AI52" s="28">
        <v>-10.911287581056399</v>
      </c>
      <c r="AJ52" s="28">
        <v>11.663214692947999</v>
      </c>
      <c r="AK52" s="28">
        <v>13.504010221863</v>
      </c>
      <c r="AL52" s="28">
        <v>3.8971590117349999</v>
      </c>
      <c r="AM52" s="28">
        <v>24.575222722111999</v>
      </c>
      <c r="AN52" s="28">
        <v>-19.1709844559585</v>
      </c>
      <c r="AO52" s="28">
        <v>1.5499130469970055</v>
      </c>
      <c r="AP52" s="28">
        <v>-7.1798949967065084</v>
      </c>
      <c r="AQ52" s="28">
        <v>10.674957616884399</v>
      </c>
      <c r="AR52" s="28">
        <v>-2.66415825183751</v>
      </c>
      <c r="AS52" s="28">
        <v>12.570307865346001</v>
      </c>
      <c r="AT52" s="28">
        <v>-11.592295833773299</v>
      </c>
      <c r="AU52" s="28">
        <v>8.796506965551</v>
      </c>
      <c r="AV52" s="28">
        <v>15.392292949263</v>
      </c>
      <c r="AW52" s="28">
        <v>16.447638013289001</v>
      </c>
      <c r="AX52" s="28">
        <v>32.250360750936998</v>
      </c>
      <c r="AY52" s="28">
        <v>-26.8467475192944</v>
      </c>
      <c r="AZ52" s="28">
        <v>-7.2840839587950654</v>
      </c>
      <c r="BA52" s="28">
        <v>-17.649674950410542</v>
      </c>
      <c r="BB52" s="28">
        <v>3.6707326159184674</v>
      </c>
      <c r="BC52" s="28">
        <v>-13.0507098901415</v>
      </c>
      <c r="BD52" s="28">
        <v>4.5046734195330096</v>
      </c>
      <c r="BE52" s="28">
        <v>-22.135505162116399</v>
      </c>
      <c r="BF52" s="28">
        <v>2.840192503605</v>
      </c>
      <c r="BG52" s="28">
        <v>12.042819215975999</v>
      </c>
      <c r="BH52" s="28">
        <v>12.664907651715</v>
      </c>
      <c r="BI52" s="28">
        <v>36.904164309012003</v>
      </c>
      <c r="BJ52" s="28">
        <v>-30.480905233380501</v>
      </c>
      <c r="BK52" s="28">
        <v>-1.9787120908999327</v>
      </c>
      <c r="BL52" s="28">
        <v>-11.328354602158186</v>
      </c>
      <c r="BM52" s="28">
        <v>7.8342529026740522</v>
      </c>
      <c r="BN52" s="28">
        <v>-9.7204776316645365</v>
      </c>
      <c r="BO52" s="28">
        <v>8.0006667390635062</v>
      </c>
      <c r="BP52" s="28">
        <v>-12.922644885445187</v>
      </c>
      <c r="BQ52" s="28">
        <v>7.6679722079969279</v>
      </c>
      <c r="BR52" s="28">
        <v>21.6973616635848</v>
      </c>
      <c r="BS52" s="28">
        <v>24.805189287702852</v>
      </c>
      <c r="BT52" s="28">
        <v>31.385810478360657</v>
      </c>
      <c r="BU52" s="28">
        <v>-24.736320663085969</v>
      </c>
      <c r="BV52" s="28">
        <v>-4.1461884606510182</v>
      </c>
      <c r="BW52" s="28">
        <v>-11.533522747867892</v>
      </c>
      <c r="BX52" s="28">
        <v>3.5307077086935124</v>
      </c>
      <c r="BY52" s="28">
        <v>-11.557681405587701</v>
      </c>
      <c r="BZ52" s="28">
        <v>2.3428372433860001</v>
      </c>
      <c r="CA52" s="28">
        <v>-11.509360992963</v>
      </c>
      <c r="CB52" s="28">
        <v>4.7255516664239998</v>
      </c>
      <c r="CC52" s="28">
        <v>13.612973053507</v>
      </c>
      <c r="CD52" s="28">
        <v>10.674246265415</v>
      </c>
      <c r="CE52" s="28">
        <v>26.609880531685999</v>
      </c>
      <c r="CF52" s="28">
        <v>-19.175257731958801</v>
      </c>
      <c r="CG52" s="28">
        <v>-2.7397683244958841</v>
      </c>
      <c r="CH52" s="28">
        <v>-9.8372662376257551</v>
      </c>
      <c r="CI52" s="28">
        <v>4.6226315262019853</v>
      </c>
      <c r="CJ52" s="28">
        <v>-8.4848172629369003</v>
      </c>
      <c r="CK52" s="28">
        <v>4.7286983995840002</v>
      </c>
      <c r="CL52" s="28">
        <v>-11.1801644383081</v>
      </c>
      <c r="CM52" s="28">
        <v>4.5166196044789997</v>
      </c>
      <c r="CN52" s="28">
        <v>12.495457477837</v>
      </c>
      <c r="CO52" s="28">
        <v>11.459320070662001</v>
      </c>
      <c r="CP52" s="28">
        <v>24.791393038587</v>
      </c>
      <c r="CQ52" s="28">
        <v>-22.741935483871</v>
      </c>
      <c r="CR52" s="32">
        <v>75.668038980051492</v>
      </c>
      <c r="CS52" s="26">
        <v>41.1</v>
      </c>
      <c r="CT52" s="26">
        <v>42.7</v>
      </c>
      <c r="CU52" s="26">
        <v>45.1</v>
      </c>
      <c r="CV52" s="26">
        <v>42.1</v>
      </c>
      <c r="CW52" s="26">
        <v>40.1</v>
      </c>
      <c r="CX52" s="26">
        <v>33.1</v>
      </c>
      <c r="CY52" s="26">
        <v>24.7</v>
      </c>
    </row>
    <row r="53" spans="1:103" x14ac:dyDescent="0.25">
      <c r="A53" s="14" t="str">
        <f t="shared" si="0"/>
        <v>20152</v>
      </c>
      <c r="B53" s="14">
        <f t="shared" si="1"/>
        <v>2</v>
      </c>
      <c r="C53" s="14">
        <f t="shared" si="2"/>
        <v>2015</v>
      </c>
      <c r="D53" s="27">
        <v>42095</v>
      </c>
      <c r="E53" s="28">
        <v>48.900001525878899</v>
      </c>
      <c r="F53" s="28">
        <v>50.700000762939403</v>
      </c>
      <c r="G53" s="28">
        <v>50.799999237060497</v>
      </c>
      <c r="H53" s="28">
        <v>0.78585361734971571</v>
      </c>
      <c r="I53" s="28">
        <v>-6.3813821035364242</v>
      </c>
      <c r="J53" s="28">
        <v>8.2184009515343917</v>
      </c>
      <c r="K53" s="28">
        <v>-4.2686846863055292</v>
      </c>
      <c r="L53" s="28">
        <v>8.4667026718953142</v>
      </c>
      <c r="M53" s="28">
        <v>-8.4712753498066427</v>
      </c>
      <c r="N53" s="28">
        <v>7.9703949798160094</v>
      </c>
      <c r="O53" s="28">
        <v>12.179412204688813</v>
      </c>
      <c r="P53" s="28">
        <v>9.9966529075256876</v>
      </c>
      <c r="Q53" s="28">
        <v>25.689942866917129</v>
      </c>
      <c r="R53" s="28">
        <v>-18.797348478361386</v>
      </c>
      <c r="S53" s="28">
        <v>4.4951448753539012</v>
      </c>
      <c r="T53" s="28">
        <v>-3.1508315047472024</v>
      </c>
      <c r="U53" s="28">
        <v>12.43810475430314</v>
      </c>
      <c r="V53" s="28">
        <v>0.31264630318782249</v>
      </c>
      <c r="W53" s="28">
        <v>13.392992613351639</v>
      </c>
      <c r="X53" s="28">
        <v>-6.5544245338255802</v>
      </c>
      <c r="Y53" s="28">
        <v>11.48748981355522</v>
      </c>
      <c r="Z53" s="28">
        <v>12.316939357299072</v>
      </c>
      <c r="AA53" s="28">
        <v>8.0814619136981527</v>
      </c>
      <c r="AB53" s="28">
        <v>26.561284379445461</v>
      </c>
      <c r="AC53" s="28">
        <v>-17.381726669842674</v>
      </c>
      <c r="AD53" s="28">
        <v>7.7231162782618696</v>
      </c>
      <c r="AE53" s="28">
        <v>6.1890109499245227E-3</v>
      </c>
      <c r="AF53" s="28">
        <v>15.737789164064282</v>
      </c>
      <c r="AG53" s="28">
        <v>3.8565494461639998</v>
      </c>
      <c r="AH53" s="28">
        <v>15.280989883219</v>
      </c>
      <c r="AI53" s="28">
        <v>-3.7714473664826551</v>
      </c>
      <c r="AJ53" s="28">
        <v>16.195557715736001</v>
      </c>
      <c r="AK53" s="28">
        <v>9.4043968972199998</v>
      </c>
      <c r="AL53" s="28">
        <v>3.43409382068999</v>
      </c>
      <c r="AM53" s="28">
        <v>22.753263561876999</v>
      </c>
      <c r="AN53" s="28">
        <v>-14.507772020725399</v>
      </c>
      <c r="AO53" s="28">
        <v>2.4182127049047324</v>
      </c>
      <c r="AP53" s="28">
        <v>-6.5793877304622299</v>
      </c>
      <c r="AQ53" s="28">
        <v>11.834366326742298</v>
      </c>
      <c r="AR53" s="28">
        <v>-1.8839502372968</v>
      </c>
      <c r="AS53" s="28">
        <v>14.027896618669001</v>
      </c>
      <c r="AT53" s="28">
        <v>-11.163541290404501</v>
      </c>
      <c r="AU53" s="28">
        <v>9.6633171002170002</v>
      </c>
      <c r="AV53" s="28">
        <v>13.362491292973999</v>
      </c>
      <c r="AW53" s="28">
        <v>10.650761492352</v>
      </c>
      <c r="AX53" s="28">
        <v>30.735086067442001</v>
      </c>
      <c r="AY53" s="28">
        <v>-19.719495091164099</v>
      </c>
      <c r="AZ53" s="28">
        <v>-6.6176232812575222</v>
      </c>
      <c r="BA53" s="28">
        <v>-16.285356785445458</v>
      </c>
      <c r="BB53" s="28">
        <v>3.5588615639916554</v>
      </c>
      <c r="BC53" s="28">
        <v>-11.6188042934149</v>
      </c>
      <c r="BD53" s="28">
        <v>4.1762158988389997</v>
      </c>
      <c r="BE53" s="28">
        <v>-20.836310095300799</v>
      </c>
      <c r="BF53" s="28">
        <v>2.943373883265</v>
      </c>
      <c r="BG53" s="28">
        <v>9.5902603959539992</v>
      </c>
      <c r="BH53" s="28">
        <v>8.6114819759679992</v>
      </c>
      <c r="BI53" s="28">
        <v>31.861005345702001</v>
      </c>
      <c r="BJ53" s="28">
        <v>-24.3745532523231</v>
      </c>
      <c r="BK53" s="28">
        <v>-1.4003760155135012</v>
      </c>
      <c r="BL53" s="28">
        <v>-10.204163801924182</v>
      </c>
      <c r="BM53" s="28">
        <v>7.8117804735027789</v>
      </c>
      <c r="BN53" s="28">
        <v>-9.3802289691699663</v>
      </c>
      <c r="BO53" s="28">
        <v>8.1162514207644954</v>
      </c>
      <c r="BP53" s="28">
        <v>-11.024537259040649</v>
      </c>
      <c r="BQ53" s="28">
        <v>7.5077549626598739</v>
      </c>
      <c r="BR53" s="28">
        <v>18.929928337823302</v>
      </c>
      <c r="BS53" s="28">
        <v>17.958337330142193</v>
      </c>
      <c r="BT53" s="28">
        <v>28.931020812829949</v>
      </c>
      <c r="BU53" s="28">
        <v>-20.346850223639532</v>
      </c>
      <c r="BV53" s="28">
        <v>-1.2386589688713912</v>
      </c>
      <c r="BW53" s="28">
        <v>-7.1131891756475909</v>
      </c>
      <c r="BX53" s="28">
        <v>4.8147850008668343</v>
      </c>
      <c r="BY53" s="28">
        <v>-5.0691710051267096</v>
      </c>
      <c r="BZ53" s="28">
        <v>3.71897496761299</v>
      </c>
      <c r="CA53" s="28">
        <v>-9.1357740495321007</v>
      </c>
      <c r="CB53" s="28">
        <v>5.9164894267720003</v>
      </c>
      <c r="CC53" s="28">
        <v>11.666688551366001</v>
      </c>
      <c r="CD53" s="28">
        <v>9.5835948946409992</v>
      </c>
      <c r="CE53" s="28">
        <v>26.929892261812999</v>
      </c>
      <c r="CF53" s="28">
        <v>-14.0918580375783</v>
      </c>
      <c r="CG53" s="28">
        <v>5.8363931785407885E-2</v>
      </c>
      <c r="CH53" s="28">
        <v>-5.707768453071651</v>
      </c>
      <c r="CI53" s="28">
        <v>5.9956214430305579</v>
      </c>
      <c r="CJ53" s="28">
        <v>-4.1681571652471003</v>
      </c>
      <c r="CK53" s="28">
        <v>6.0174962064840001</v>
      </c>
      <c r="CL53" s="28">
        <v>-7.2352754636586996</v>
      </c>
      <c r="CM53" s="28">
        <v>5.973749002221</v>
      </c>
      <c r="CN53" s="28">
        <v>9.5208925055110001</v>
      </c>
      <c r="CO53" s="28">
        <v>8.4623518065799992</v>
      </c>
      <c r="CP53" s="28">
        <v>21.145211063630999</v>
      </c>
      <c r="CQ53" s="28">
        <v>-18.8546731496488</v>
      </c>
      <c r="CR53" s="32">
        <v>78.731597473486943</v>
      </c>
      <c r="CS53" s="26">
        <v>42.9</v>
      </c>
      <c r="CT53" s="26">
        <v>43.6</v>
      </c>
      <c r="CU53" s="26">
        <v>48.1</v>
      </c>
      <c r="CV53" s="26">
        <v>45.6</v>
      </c>
      <c r="CW53" s="26">
        <v>42.6</v>
      </c>
      <c r="CX53" s="26">
        <v>38.6</v>
      </c>
      <c r="CY53" s="26">
        <v>36.200000000000003</v>
      </c>
    </row>
    <row r="54" spans="1:103" x14ac:dyDescent="0.25">
      <c r="A54" s="14" t="str">
        <f t="shared" si="0"/>
        <v>20152</v>
      </c>
      <c r="B54" s="14">
        <f t="shared" si="1"/>
        <v>2</v>
      </c>
      <c r="C54" s="14">
        <f t="shared" si="2"/>
        <v>2015</v>
      </c>
      <c r="D54" s="27">
        <v>42125</v>
      </c>
      <c r="E54" s="28">
        <v>47.599998474121001</v>
      </c>
      <c r="F54" s="28">
        <v>52.799999237060497</v>
      </c>
      <c r="G54" s="28">
        <v>51.599998474121001</v>
      </c>
      <c r="H54" s="28">
        <v>-0.71079874058133896</v>
      </c>
      <c r="I54" s="28">
        <v>-8.5677019519042972</v>
      </c>
      <c r="J54" s="28">
        <v>7.4685731905006207</v>
      </c>
      <c r="K54" s="28">
        <v>-7.4877592160995814</v>
      </c>
      <c r="L54" s="28">
        <v>7.6793390921792142</v>
      </c>
      <c r="M54" s="28">
        <v>-9.6415864946929748</v>
      </c>
      <c r="N54" s="28">
        <v>7.258021187159251</v>
      </c>
      <c r="O54" s="28">
        <v>12.51181369246174</v>
      </c>
      <c r="P54" s="28">
        <v>8.6947277128288079</v>
      </c>
      <c r="Q54" s="28">
        <v>24.578098766203162</v>
      </c>
      <c r="R54" s="28">
        <v>-15.671158716580718</v>
      </c>
      <c r="S54" s="28">
        <v>2.0266208184793868</v>
      </c>
      <c r="T54" s="28">
        <v>-6.5065051711976878</v>
      </c>
      <c r="U54" s="28">
        <v>10.936060436788438</v>
      </c>
      <c r="V54" s="28">
        <v>-5.7059694484945274</v>
      </c>
      <c r="W54" s="28">
        <v>10.999094875668819</v>
      </c>
      <c r="X54" s="28">
        <v>-7.303742504127869</v>
      </c>
      <c r="Y54" s="28">
        <v>10.873044828986394</v>
      </c>
      <c r="Z54" s="28">
        <v>13.886563288608372</v>
      </c>
      <c r="AA54" s="28">
        <v>6.3011409838286507</v>
      </c>
      <c r="AB54" s="28">
        <v>25.208311846229563</v>
      </c>
      <c r="AC54" s="28">
        <v>-14.786473629970166</v>
      </c>
      <c r="AD54" s="28">
        <v>3.8010628784253129</v>
      </c>
      <c r="AE54" s="28">
        <v>-4.6947931441838762</v>
      </c>
      <c r="AF54" s="28">
        <v>12.666492097360987</v>
      </c>
      <c r="AG54" s="28">
        <v>-3.5970327708112952</v>
      </c>
      <c r="AH54" s="28">
        <v>10.216076638424999</v>
      </c>
      <c r="AI54" s="28">
        <v>-5.7864177760533995</v>
      </c>
      <c r="AJ54" s="28">
        <v>15.145471194328</v>
      </c>
      <c r="AK54" s="28">
        <v>12.269938643566</v>
      </c>
      <c r="AL54" s="28">
        <v>2.396563092899</v>
      </c>
      <c r="AM54" s="28">
        <v>21.775561504860999</v>
      </c>
      <c r="AN54" s="28">
        <v>-12.690355329949201</v>
      </c>
      <c r="AO54" s="28">
        <v>0.70840103759846329</v>
      </c>
      <c r="AP54" s="28">
        <v>-9.2191989435769415</v>
      </c>
      <c r="AQ54" s="28">
        <v>11.152600387475985</v>
      </c>
      <c r="AR54" s="28">
        <v>-8.1258327885956003</v>
      </c>
      <c r="AS54" s="28">
        <v>13.122719460697001</v>
      </c>
      <c r="AT54" s="28">
        <v>-10.3063347155618</v>
      </c>
      <c r="AU54" s="28">
        <v>9.2006932119469997</v>
      </c>
      <c r="AV54" s="28">
        <v>13.776144167909001</v>
      </c>
      <c r="AW54" s="28">
        <v>8.5351374004739995</v>
      </c>
      <c r="AX54" s="28">
        <v>29.432951679565999</v>
      </c>
      <c r="AY54" s="28">
        <v>-16.889394370201899</v>
      </c>
      <c r="AZ54" s="28">
        <v>-6.1258760615719154</v>
      </c>
      <c r="BA54" s="28">
        <v>-15.762404050107847</v>
      </c>
      <c r="BB54" s="28">
        <v>4.0146895051524041</v>
      </c>
      <c r="BC54" s="28">
        <v>-11.5048972772317</v>
      </c>
      <c r="BD54" s="28">
        <v>4.8981902928660004</v>
      </c>
      <c r="BE54" s="28">
        <v>-19.9237472428206</v>
      </c>
      <c r="BF54" s="28">
        <v>3.13499828569699</v>
      </c>
      <c r="BG54" s="28">
        <v>7.5438235552999897</v>
      </c>
      <c r="BH54" s="28">
        <v>7.1812080536909901</v>
      </c>
      <c r="BI54" s="28">
        <v>29.791283673374998</v>
      </c>
      <c r="BJ54" s="28">
        <v>-19.577874818049501</v>
      </c>
      <c r="BK54" s="28">
        <v>-1.574052762803035</v>
      </c>
      <c r="BL54" s="28">
        <v>-10.855573302690345</v>
      </c>
      <c r="BM54" s="28">
        <v>8.1629219770127577</v>
      </c>
      <c r="BN54" s="28">
        <v>-10.022382959360472</v>
      </c>
      <c r="BO54" s="28">
        <v>8.1350890665927214</v>
      </c>
      <c r="BP54" s="28">
        <v>-11.68510949897367</v>
      </c>
      <c r="BQ54" s="28">
        <v>8.1907586093948268</v>
      </c>
      <c r="BR54" s="28">
        <v>19.839561934683658</v>
      </c>
      <c r="BS54" s="28">
        <v>16.337560293260946</v>
      </c>
      <c r="BT54" s="28">
        <v>27.63650100692476</v>
      </c>
      <c r="BU54" s="28">
        <v>-16.833960514078608</v>
      </c>
      <c r="BV54" s="28">
        <v>-1.9968129928120391</v>
      </c>
      <c r="BW54" s="28">
        <v>-8.2111470331966814</v>
      </c>
      <c r="BX54" s="28">
        <v>4.4188776278330977</v>
      </c>
      <c r="BY54" s="28">
        <v>-7.6049913358312997</v>
      </c>
      <c r="BZ54" s="28">
        <v>2.9892222131619901</v>
      </c>
      <c r="CA54" s="28">
        <v>-8.8153929890775906</v>
      </c>
      <c r="CB54" s="28">
        <v>5.8586021219479996</v>
      </c>
      <c r="CC54" s="28">
        <v>9.9097616315739998</v>
      </c>
      <c r="CD54" s="28">
        <v>8.9704394544910002</v>
      </c>
      <c r="CE54" s="28">
        <v>25.366603362641001</v>
      </c>
      <c r="CF54" s="28">
        <v>-13.8297872340426</v>
      </c>
      <c r="CG54" s="28">
        <v>-1.7562387352946303</v>
      </c>
      <c r="CH54" s="28">
        <v>-8.6289218513784931</v>
      </c>
      <c r="CI54" s="28">
        <v>5.3632621009539037</v>
      </c>
      <c r="CJ54" s="28">
        <v>-7.5222800432228096</v>
      </c>
      <c r="CK54" s="28">
        <v>6.2315367178669998</v>
      </c>
      <c r="CL54" s="28">
        <v>-9.7292010732990892</v>
      </c>
      <c r="CM54" s="28">
        <v>4.4986430879429902</v>
      </c>
      <c r="CN54" s="28">
        <v>9.8438989725369996</v>
      </c>
      <c r="CO54" s="28">
        <v>7.3589736242089998</v>
      </c>
      <c r="CP54" s="28">
        <v>21.007049815685999</v>
      </c>
      <c r="CQ54" s="28">
        <v>-15.448048378229799</v>
      </c>
      <c r="CR54" s="32">
        <v>80.665923934706555</v>
      </c>
      <c r="CS54" s="26">
        <v>47.1</v>
      </c>
      <c r="CT54" s="26">
        <v>45.1</v>
      </c>
      <c r="CU54" s="26">
        <v>46.2</v>
      </c>
      <c r="CV54" s="26">
        <v>44.4</v>
      </c>
      <c r="CW54" s="26">
        <v>45.3</v>
      </c>
      <c r="CX54" s="26">
        <v>49.3</v>
      </c>
      <c r="CY54" s="26">
        <v>45.6</v>
      </c>
    </row>
    <row r="55" spans="1:103" x14ac:dyDescent="0.25">
      <c r="A55" s="14" t="str">
        <f t="shared" si="0"/>
        <v>20152</v>
      </c>
      <c r="B55" s="14">
        <f t="shared" si="1"/>
        <v>2</v>
      </c>
      <c r="C55" s="14">
        <f t="shared" si="2"/>
        <v>2015</v>
      </c>
      <c r="D55" s="27">
        <v>42156</v>
      </c>
      <c r="E55" s="28">
        <v>48.700000762939403</v>
      </c>
      <c r="F55" s="28">
        <v>49.5</v>
      </c>
      <c r="G55" s="28">
        <v>49.5</v>
      </c>
      <c r="H55" s="28">
        <v>-0.41071162823624263</v>
      </c>
      <c r="I55" s="28">
        <v>-7.3553085582847473</v>
      </c>
      <c r="J55" s="28">
        <v>6.7842292181689459</v>
      </c>
      <c r="K55" s="28">
        <v>-5.1515000512145743</v>
      </c>
      <c r="L55" s="28">
        <v>7.8150591458427261</v>
      </c>
      <c r="M55" s="28">
        <v>-9.5341911771027092</v>
      </c>
      <c r="N55" s="28">
        <v>5.7585125404403801</v>
      </c>
      <c r="O55" s="28">
        <v>12.279054176352796</v>
      </c>
      <c r="P55" s="28">
        <v>8.3940881121440647</v>
      </c>
      <c r="Q55" s="28">
        <v>22.876324507096296</v>
      </c>
      <c r="R55" s="28">
        <v>-13.653741403123341</v>
      </c>
      <c r="S55" s="28">
        <v>2.0227235512704453</v>
      </c>
      <c r="T55" s="28">
        <v>-5.4975212894804599</v>
      </c>
      <c r="U55" s="28">
        <v>9.8337311773584304</v>
      </c>
      <c r="V55" s="28">
        <v>-2.3647623225074623</v>
      </c>
      <c r="W55" s="28">
        <v>11.190285991653225</v>
      </c>
      <c r="X55" s="28">
        <v>-8.5806222154053273</v>
      </c>
      <c r="Y55" s="28">
        <v>8.4858900259840286</v>
      </c>
      <c r="Z55" s="28">
        <v>13.403886451379712</v>
      </c>
      <c r="AA55" s="28">
        <v>6.970887700985462</v>
      </c>
      <c r="AB55" s="28">
        <v>23.642632639750882</v>
      </c>
      <c r="AC55" s="28">
        <v>-13.122460174437812</v>
      </c>
      <c r="AD55" s="28">
        <v>0.84158545400043749</v>
      </c>
      <c r="AE55" s="28">
        <v>-8.3894515628557258</v>
      </c>
      <c r="AF55" s="28">
        <v>10.517337258751098</v>
      </c>
      <c r="AG55" s="28">
        <v>-6.6722241597761496</v>
      </c>
      <c r="AH55" s="28">
        <v>11.827263287975001</v>
      </c>
      <c r="AI55" s="28">
        <v>-10.091425751848149</v>
      </c>
      <c r="AJ55" s="28">
        <v>9.2155117269580007</v>
      </c>
      <c r="AK55" s="28">
        <v>11.732344405578999</v>
      </c>
      <c r="AL55" s="28">
        <v>2.884515363562</v>
      </c>
      <c r="AM55" s="28">
        <v>19.928498670288</v>
      </c>
      <c r="AN55" s="28">
        <v>-13.1313131313131</v>
      </c>
      <c r="AO55" s="28">
        <v>2.5008000670124773</v>
      </c>
      <c r="AP55" s="28">
        <v>-4.7539817553762589</v>
      </c>
      <c r="AQ55" s="28">
        <v>10.025148765917578</v>
      </c>
      <c r="AR55" s="28">
        <v>0.31830637414600499</v>
      </c>
      <c r="AS55" s="28">
        <v>11.536076048582</v>
      </c>
      <c r="AT55" s="28">
        <v>-9.6978337607389999</v>
      </c>
      <c r="AU55" s="28">
        <v>8.5250135017880009</v>
      </c>
      <c r="AV55" s="28">
        <v>14.07546278113</v>
      </c>
      <c r="AW55" s="28">
        <v>9.1461544096839997</v>
      </c>
      <c r="AX55" s="28">
        <v>27.981903771176999</v>
      </c>
      <c r="AY55" s="28">
        <v>-13.501144164759699</v>
      </c>
      <c r="AZ55" s="28">
        <v>-7.1884383274432082</v>
      </c>
      <c r="BA55" s="28">
        <v>-17.613233492576768</v>
      </c>
      <c r="BB55" s="28">
        <v>3.8322134138886668</v>
      </c>
      <c r="BC55" s="28">
        <v>-13.682413980998399</v>
      </c>
      <c r="BD55" s="28">
        <v>5.0219894495380002</v>
      </c>
      <c r="BE55" s="28">
        <v>-21.4611228719934</v>
      </c>
      <c r="BF55" s="28">
        <v>2.6493418425790098</v>
      </c>
      <c r="BG55" s="28">
        <v>8.4735191912540007</v>
      </c>
      <c r="BH55" s="28">
        <v>4.8248512888299997</v>
      </c>
      <c r="BI55" s="28">
        <v>26.489763791941002</v>
      </c>
      <c r="BJ55" s="28">
        <v>-17.1408250355619</v>
      </c>
      <c r="BK55" s="28">
        <v>-0.85944889638676614</v>
      </c>
      <c r="BL55" s="28">
        <v>-9.3314186029311088</v>
      </c>
      <c r="BM55" s="28">
        <v>7.9889555126276548</v>
      </c>
      <c r="BN55" s="28">
        <v>-7.5213980391559243</v>
      </c>
      <c r="BO55" s="28">
        <v>8.3517624694885093</v>
      </c>
      <c r="BP55" s="28">
        <v>-11.124418186670539</v>
      </c>
      <c r="BQ55" s="28">
        <v>7.6267803185432896</v>
      </c>
      <c r="BR55" s="28">
        <v>21.114632660112463</v>
      </c>
      <c r="BS55" s="28">
        <v>16.778733030650415</v>
      </c>
      <c r="BT55" s="28">
        <v>25.596676816094593</v>
      </c>
      <c r="BU55" s="28">
        <v>-14.724726755338139</v>
      </c>
      <c r="BV55" s="28">
        <v>-0.82823310528044658</v>
      </c>
      <c r="BW55" s="28">
        <v>-6.3353819272397516</v>
      </c>
      <c r="BX55" s="28">
        <v>4.8355198937815942</v>
      </c>
      <c r="BY55" s="28">
        <v>-5.5453121297927996</v>
      </c>
      <c r="BZ55" s="28">
        <v>4.4976070340290004</v>
      </c>
      <c r="CA55" s="28">
        <v>-7.1222416694719</v>
      </c>
      <c r="CB55" s="28">
        <v>5.1739911224190003</v>
      </c>
      <c r="CC55" s="28">
        <v>10.583777032621001</v>
      </c>
      <c r="CD55" s="28">
        <v>6.52365698926</v>
      </c>
      <c r="CE55" s="28">
        <v>23.657152411070001</v>
      </c>
      <c r="CF55" s="28">
        <v>-11.8268215417107</v>
      </c>
      <c r="CG55" s="28">
        <v>-1.4729749418373501</v>
      </c>
      <c r="CH55" s="28">
        <v>-6.9753223320436462</v>
      </c>
      <c r="CI55" s="28">
        <v>4.1862219619559937</v>
      </c>
      <c r="CJ55" s="28">
        <v>-4.9368044007247001</v>
      </c>
      <c r="CK55" s="28">
        <v>5.8267030530639898</v>
      </c>
      <c r="CL55" s="28">
        <v>-8.9925366271562002</v>
      </c>
      <c r="CM55" s="28">
        <v>2.5588158420270002</v>
      </c>
      <c r="CN55" s="28">
        <v>8.7239295064390099</v>
      </c>
      <c r="CO55" s="28">
        <v>6.9157481357260098</v>
      </c>
      <c r="CP55" s="28">
        <v>19.463384820605999</v>
      </c>
      <c r="CQ55" s="28">
        <v>-13.4065934065934</v>
      </c>
      <c r="CR55" s="32">
        <v>80.150449046973165</v>
      </c>
      <c r="CS55" s="26">
        <v>40.6</v>
      </c>
      <c r="CT55" s="26">
        <v>42.1</v>
      </c>
      <c r="CU55" s="26">
        <v>44.6</v>
      </c>
      <c r="CV55" s="26">
        <v>39.299999999999997</v>
      </c>
      <c r="CW55" s="26">
        <v>43.8</v>
      </c>
      <c r="CX55" s="26">
        <v>38.4</v>
      </c>
      <c r="CY55" s="26">
        <v>32</v>
      </c>
    </row>
    <row r="56" spans="1:103" x14ac:dyDescent="0.25">
      <c r="A56" s="14" t="str">
        <f t="shared" si="0"/>
        <v>20153</v>
      </c>
      <c r="B56" s="14">
        <f t="shared" si="1"/>
        <v>3</v>
      </c>
      <c r="C56" s="14">
        <f t="shared" si="2"/>
        <v>2015</v>
      </c>
      <c r="D56" s="27">
        <v>42186</v>
      </c>
      <c r="E56" s="28">
        <v>48.299999237060497</v>
      </c>
      <c r="F56" s="28">
        <v>51.599998474121001</v>
      </c>
      <c r="G56" s="28">
        <v>50.900001525878899</v>
      </c>
      <c r="H56" s="28">
        <v>-1.5424990572487332</v>
      </c>
      <c r="I56" s="28">
        <v>-8.4130647590578747</v>
      </c>
      <c r="J56" s="28">
        <v>5.5744543901731731</v>
      </c>
      <c r="K56" s="28">
        <v>-5.574454367872316</v>
      </c>
      <c r="L56" s="28">
        <v>6.5305300201349885</v>
      </c>
      <c r="M56" s="28">
        <v>-11.210231476127726</v>
      </c>
      <c r="N56" s="28">
        <v>4.6228046463508834</v>
      </c>
      <c r="O56" s="28">
        <v>13.544054601895631</v>
      </c>
      <c r="P56" s="28">
        <v>9.8245851306919043</v>
      </c>
      <c r="Q56" s="28">
        <v>23.249419948289848</v>
      </c>
      <c r="R56" s="28">
        <v>-13.26259013169423</v>
      </c>
      <c r="S56" s="28">
        <v>0.9424966734891882</v>
      </c>
      <c r="T56" s="28">
        <v>-5.4439770966324375</v>
      </c>
      <c r="U56" s="28">
        <v>7.5386121016164793</v>
      </c>
      <c r="V56" s="28">
        <v>-1.1955797760602729</v>
      </c>
      <c r="W56" s="28">
        <v>9.0328319771462677</v>
      </c>
      <c r="X56" s="28">
        <v>-9.6015873020433045</v>
      </c>
      <c r="Y56" s="28">
        <v>6.0550732899908866</v>
      </c>
      <c r="Z56" s="28">
        <v>12.684322506694704</v>
      </c>
      <c r="AA56" s="28">
        <v>6.8735892191213157</v>
      </c>
      <c r="AB56" s="28">
        <v>24.731328067042909</v>
      </c>
      <c r="AC56" s="28">
        <v>-11.293736806939441</v>
      </c>
      <c r="AD56" s="28">
        <v>-1.5603122883287028</v>
      </c>
      <c r="AE56" s="28">
        <v>-8.545430455733225</v>
      </c>
      <c r="AF56" s="28">
        <v>5.6796542012064606</v>
      </c>
      <c r="AG56" s="28">
        <v>-3.7769802673319499</v>
      </c>
      <c r="AH56" s="28">
        <v>8.7148431537279993</v>
      </c>
      <c r="AI56" s="28">
        <v>-13.198001695628651</v>
      </c>
      <c r="AJ56" s="28">
        <v>2.68860380557101</v>
      </c>
      <c r="AK56" s="28">
        <v>5.9556221893830097</v>
      </c>
      <c r="AL56" s="28">
        <v>-1.212268209391</v>
      </c>
      <c r="AM56" s="28">
        <v>17.309264636697002</v>
      </c>
      <c r="AN56" s="28">
        <v>-7.1794871794871797</v>
      </c>
      <c r="AO56" s="28">
        <v>1.8044949875807674</v>
      </c>
      <c r="AP56" s="28">
        <v>-5.2087834769486676</v>
      </c>
      <c r="AQ56" s="28">
        <v>9.0702800881843757</v>
      </c>
      <c r="AR56" s="28">
        <v>1.9963531886006101E-2</v>
      </c>
      <c r="AS56" s="28">
        <v>9.8994462418729903</v>
      </c>
      <c r="AT56" s="28">
        <v>-10.300845152981401</v>
      </c>
      <c r="AU56" s="28">
        <v>8.2443893910190003</v>
      </c>
      <c r="AV56" s="28">
        <v>17.246416140547002</v>
      </c>
      <c r="AW56" s="28">
        <v>11.308313638675999</v>
      </c>
      <c r="AX56" s="28">
        <v>30.253264524877999</v>
      </c>
      <c r="AY56" s="28">
        <v>-14.042069357589501</v>
      </c>
      <c r="AZ56" s="28">
        <v>-7.3027341598472049</v>
      </c>
      <c r="BA56" s="28">
        <v>-17.138992332332123</v>
      </c>
      <c r="BB56" s="28">
        <v>3.0626251921063101</v>
      </c>
      <c r="BC56" s="28">
        <v>-11.592223697573001</v>
      </c>
      <c r="BD56" s="28">
        <v>3.0916573361720099</v>
      </c>
      <c r="BE56" s="28">
        <v>-22.5224628119336</v>
      </c>
      <c r="BF56" s="28">
        <v>3.0335971982130001</v>
      </c>
      <c r="BG56" s="28">
        <v>11.299347276308</v>
      </c>
      <c r="BH56" s="28">
        <v>7.06594885598901</v>
      </c>
      <c r="BI56" s="28">
        <v>28.763601016363001</v>
      </c>
      <c r="BJ56" s="28">
        <v>-16.798846431146401</v>
      </c>
      <c r="BK56" s="28">
        <v>-2.034992075297879</v>
      </c>
      <c r="BL56" s="28">
        <v>-10.552803887872159</v>
      </c>
      <c r="BM56" s="28">
        <v>6.8657925104996309</v>
      </c>
      <c r="BN56" s="28">
        <v>-8.9982624372929152</v>
      </c>
      <c r="BO56" s="28">
        <v>6.7926564188006395</v>
      </c>
      <c r="BP56" s="28">
        <v>-12.094693102129362</v>
      </c>
      <c r="BQ56" s="28">
        <v>6.9389544681457167</v>
      </c>
      <c r="BR56" s="28">
        <v>23.645906033855869</v>
      </c>
      <c r="BS56" s="28">
        <v>21.104057542262275</v>
      </c>
      <c r="BT56" s="28">
        <v>27.080763574580914</v>
      </c>
      <c r="BU56" s="28">
        <v>-14.358923893296865</v>
      </c>
      <c r="BV56" s="28">
        <v>-3.0481588999665519</v>
      </c>
      <c r="BW56" s="28">
        <v>-10.097635683312916</v>
      </c>
      <c r="BX56" s="28">
        <v>4.2630056359138848</v>
      </c>
      <c r="BY56" s="28">
        <v>-9.4914464760210002</v>
      </c>
      <c r="BZ56" s="28">
        <v>4.6765056817049997</v>
      </c>
      <c r="CA56" s="28">
        <v>-10.701896025216699</v>
      </c>
      <c r="CB56" s="28">
        <v>3.8503409683080001</v>
      </c>
      <c r="CC56" s="28">
        <v>10.749923104044999</v>
      </c>
      <c r="CD56" s="28">
        <v>7.4578338442529999</v>
      </c>
      <c r="CE56" s="28">
        <v>22.931297638202</v>
      </c>
      <c r="CF56" s="28">
        <v>-11.857292759706199</v>
      </c>
      <c r="CG56" s="28">
        <v>-2.5162281435172815</v>
      </c>
      <c r="CH56" s="28">
        <v>-8.29258852673658</v>
      </c>
      <c r="CI56" s="28">
        <v>3.4341804886476837</v>
      </c>
      <c r="CJ56" s="28">
        <v>-5.4664756278714997</v>
      </c>
      <c r="CK56" s="28">
        <v>5.0480250467710004</v>
      </c>
      <c r="CL56" s="28">
        <v>-11.077644676422301</v>
      </c>
      <c r="CM56" s="28">
        <v>1.8330378049130001</v>
      </c>
      <c r="CN56" s="28">
        <v>10.722550095736</v>
      </c>
      <c r="CO56" s="28">
        <v>8.1803129400330103</v>
      </c>
      <c r="CP56" s="28">
        <v>18.921561581481001</v>
      </c>
      <c r="CQ56" s="28">
        <v>-14.0293637846656</v>
      </c>
      <c r="CR56" s="32">
        <v>79.798692603806884</v>
      </c>
      <c r="CS56" s="26">
        <v>43.5</v>
      </c>
      <c r="CT56" s="26">
        <v>42.1</v>
      </c>
      <c r="CU56" s="26">
        <v>43.1</v>
      </c>
      <c r="CV56" s="26">
        <v>39</v>
      </c>
      <c r="CW56" s="26">
        <v>44.8</v>
      </c>
      <c r="CX56" s="26">
        <v>40.9</v>
      </c>
      <c r="CY56" s="26">
        <v>41.8</v>
      </c>
    </row>
    <row r="57" spans="1:103" x14ac:dyDescent="0.25">
      <c r="A57" s="14" t="str">
        <f t="shared" si="0"/>
        <v>20153</v>
      </c>
      <c r="B57" s="14">
        <f t="shared" si="1"/>
        <v>3</v>
      </c>
      <c r="C57" s="14">
        <f t="shared" si="2"/>
        <v>2015</v>
      </c>
      <c r="D57" s="27">
        <v>42217</v>
      </c>
      <c r="E57" s="28">
        <v>47.900001525878899</v>
      </c>
      <c r="F57" s="28">
        <v>49.099998474121001</v>
      </c>
      <c r="G57" s="28">
        <v>49.299999237060497</v>
      </c>
      <c r="H57" s="28">
        <v>-2.8037940626670093</v>
      </c>
      <c r="I57" s="28">
        <v>-10.496743939114367</v>
      </c>
      <c r="J57" s="28">
        <v>5.2014537606953866</v>
      </c>
      <c r="K57" s="28">
        <v>-8.2448842915288729</v>
      </c>
      <c r="L57" s="28">
        <v>5.8707187972715644</v>
      </c>
      <c r="M57" s="28">
        <v>-12.722159067325837</v>
      </c>
      <c r="N57" s="28">
        <v>4.5343644375562926</v>
      </c>
      <c r="O57" s="28">
        <v>12.938326129546917</v>
      </c>
      <c r="P57" s="28">
        <v>9.4506045072361502</v>
      </c>
      <c r="Q57" s="28">
        <v>24.908469228931011</v>
      </c>
      <c r="R57" s="28">
        <v>-14.625182377453886</v>
      </c>
      <c r="S57" s="28">
        <v>-0.59819916694854669</v>
      </c>
      <c r="T57" s="28">
        <v>-8.9406552178014067</v>
      </c>
      <c r="U57" s="28">
        <v>8.1085236672942926</v>
      </c>
      <c r="V57" s="28">
        <v>-7.6012999349542225</v>
      </c>
      <c r="W57" s="28">
        <v>9.5604934493017275</v>
      </c>
      <c r="X57" s="28">
        <v>-10.270686775628191</v>
      </c>
      <c r="Y57" s="28">
        <v>6.6666140651096857</v>
      </c>
      <c r="Z57" s="28">
        <v>12.892720104415277</v>
      </c>
      <c r="AA57" s="28">
        <v>6.8805156468744286</v>
      </c>
      <c r="AB57" s="28">
        <v>26.303658116693551</v>
      </c>
      <c r="AC57" s="28">
        <v>-13.961725291870072</v>
      </c>
      <c r="AD57" s="28">
        <v>-1.4232004487160737</v>
      </c>
      <c r="AE57" s="28">
        <v>-10.21436708107322</v>
      </c>
      <c r="AF57" s="28">
        <v>7.7751867385862852</v>
      </c>
      <c r="AG57" s="28">
        <v>-7.6221251494344999</v>
      </c>
      <c r="AH57" s="28">
        <v>10.527408521438</v>
      </c>
      <c r="AI57" s="28">
        <v>-12.771679225503501</v>
      </c>
      <c r="AJ57" s="28">
        <v>5.0589447115070003</v>
      </c>
      <c r="AK57" s="28">
        <v>6.6190661668560002</v>
      </c>
      <c r="AL57" s="28">
        <v>-1.2923507115685999</v>
      </c>
      <c r="AM57" s="28">
        <v>18.509805203604</v>
      </c>
      <c r="AN57" s="28">
        <v>-12.8205128205128</v>
      </c>
      <c r="AO57" s="28">
        <v>-0.8959607277303121</v>
      </c>
      <c r="AP57" s="28">
        <v>-10.24720776629124</v>
      </c>
      <c r="AQ57" s="28">
        <v>8.91612707183765</v>
      </c>
      <c r="AR57" s="28">
        <v>-9.0220176052041996</v>
      </c>
      <c r="AS57" s="28">
        <v>9.7533480369939998</v>
      </c>
      <c r="AT57" s="28">
        <v>-11.464537906489999</v>
      </c>
      <c r="AU57" s="28">
        <v>8.0822478361509997</v>
      </c>
      <c r="AV57" s="28">
        <v>17.370945473100999</v>
      </c>
      <c r="AW57" s="28">
        <v>12.048642824263</v>
      </c>
      <c r="AX57" s="28">
        <v>32.780744107949999</v>
      </c>
      <c r="AY57" s="28">
        <v>-15.504322766570599</v>
      </c>
      <c r="AZ57" s="28">
        <v>-8.4790143226495047</v>
      </c>
      <c r="BA57" s="28">
        <v>-19.015431538329693</v>
      </c>
      <c r="BB57" s="28">
        <v>2.6708037408847076</v>
      </c>
      <c r="BC57" s="28">
        <v>-13.807506483912601</v>
      </c>
      <c r="BD57" s="28">
        <v>3.1657490657839999</v>
      </c>
      <c r="BE57" s="28">
        <v>-24.077687544224801</v>
      </c>
      <c r="BF57" s="28">
        <v>2.1770641845549901</v>
      </c>
      <c r="BG57" s="28">
        <v>9.1563467881489906</v>
      </c>
      <c r="BH57" s="28">
        <v>5.1178451178449897</v>
      </c>
      <c r="BI57" s="28">
        <v>30.219361077487001</v>
      </c>
      <c r="BJ57" s="28">
        <v>-17.444364680545601</v>
      </c>
      <c r="BK57" s="28">
        <v>-2.6082007815425072</v>
      </c>
      <c r="BL57" s="28">
        <v>-11.552799020469166</v>
      </c>
      <c r="BM57" s="28">
        <v>6.760950527103148</v>
      </c>
      <c r="BN57" s="28">
        <v>-10.483599309544495</v>
      </c>
      <c r="BO57" s="28">
        <v>6.7908323537124797</v>
      </c>
      <c r="BP57" s="28">
        <v>-12.615966598989075</v>
      </c>
      <c r="BQ57" s="28">
        <v>6.7310730184974288</v>
      </c>
      <c r="BR57" s="28">
        <v>24.108726543327236</v>
      </c>
      <c r="BS57" s="28">
        <v>21.774094843852247</v>
      </c>
      <c r="BT57" s="28">
        <v>29.632075678097884</v>
      </c>
      <c r="BU57" s="28">
        <v>-15.413580972378391</v>
      </c>
      <c r="BV57" s="28">
        <v>-2.6813473985789074</v>
      </c>
      <c r="BW57" s="28">
        <v>-9.7223931173727749</v>
      </c>
      <c r="BX57" s="28">
        <v>4.6202456627339359</v>
      </c>
      <c r="BY57" s="28">
        <v>-8.6574450175377997</v>
      </c>
      <c r="BZ57" s="28">
        <v>5.4755312283070099</v>
      </c>
      <c r="CA57" s="28">
        <v>-10.7814140754099</v>
      </c>
      <c r="CB57" s="28">
        <v>3.7685201969659898</v>
      </c>
      <c r="CC57" s="28">
        <v>10.437169567497</v>
      </c>
      <c r="CD57" s="28">
        <v>7.9809514572709999</v>
      </c>
      <c r="CE57" s="28">
        <v>25.144566331227999</v>
      </c>
      <c r="CF57" s="28">
        <v>-12.7659574468085</v>
      </c>
      <c r="CG57" s="28">
        <v>-4.3085997279090975</v>
      </c>
      <c r="CH57" s="28">
        <v>-10.758591315457352</v>
      </c>
      <c r="CI57" s="28">
        <v>2.3612295355929973</v>
      </c>
      <c r="CJ57" s="28">
        <v>-7.5297229029421997</v>
      </c>
      <c r="CK57" s="28">
        <v>2.9008157202630001</v>
      </c>
      <c r="CL57" s="28">
        <v>-13.9332924488342</v>
      </c>
      <c r="CM57" s="28">
        <v>1.823078304497</v>
      </c>
      <c r="CN57" s="28">
        <v>9.4080472597519993</v>
      </c>
      <c r="CO57" s="28">
        <v>7.3201498782279897</v>
      </c>
      <c r="CP57" s="28">
        <v>19.718489555468999</v>
      </c>
      <c r="CQ57" s="28">
        <v>-14.8209366391185</v>
      </c>
      <c r="CR57" s="32">
        <v>78.0129818593919</v>
      </c>
      <c r="CS57" s="26">
        <v>40.4</v>
      </c>
      <c r="CT57" s="26">
        <v>39.799999999999997</v>
      </c>
      <c r="CU57" s="26">
        <v>42.1</v>
      </c>
      <c r="CV57" s="26">
        <v>41</v>
      </c>
      <c r="CW57" s="26">
        <v>43.3</v>
      </c>
      <c r="CX57" s="26">
        <v>35.799999999999997</v>
      </c>
      <c r="CY57" s="26">
        <v>32.299999999999997</v>
      </c>
    </row>
    <row r="58" spans="1:103" x14ac:dyDescent="0.25">
      <c r="A58" s="14" t="str">
        <f t="shared" si="0"/>
        <v>20153</v>
      </c>
      <c r="B58" s="14">
        <f t="shared" si="1"/>
        <v>3</v>
      </c>
      <c r="C58" s="14">
        <f t="shared" si="2"/>
        <v>2015</v>
      </c>
      <c r="D58" s="27">
        <v>42248</v>
      </c>
      <c r="E58" s="28">
        <v>49.099998474121001</v>
      </c>
      <c r="F58" s="28">
        <v>51.299999237060497</v>
      </c>
      <c r="G58" s="28">
        <v>50.900001525878899</v>
      </c>
      <c r="H58" s="28">
        <v>-1.5620646766986965</v>
      </c>
      <c r="I58" s="28">
        <v>-9.337036498716742</v>
      </c>
      <c r="J58" s="28">
        <v>6.5299597376167071</v>
      </c>
      <c r="K58" s="28">
        <v>-6.9824960520509602</v>
      </c>
      <c r="L58" s="28">
        <v>6.6100570332665356</v>
      </c>
      <c r="M58" s="28">
        <v>-11.662854883385048</v>
      </c>
      <c r="N58" s="28">
        <v>6.449893493585849</v>
      </c>
      <c r="O58" s="28">
        <v>11.916043297609543</v>
      </c>
      <c r="P58" s="28">
        <v>9.696005110986448</v>
      </c>
      <c r="Q58" s="28">
        <v>24.077755682842334</v>
      </c>
      <c r="R58" s="28">
        <v>-14.307826101769773</v>
      </c>
      <c r="S58" s="28">
        <v>0.75359281543208567</v>
      </c>
      <c r="T58" s="28">
        <v>-7.1817337051392371</v>
      </c>
      <c r="U58" s="28">
        <v>9.0154932037084166</v>
      </c>
      <c r="V58" s="28">
        <v>-2.6004205206521442</v>
      </c>
      <c r="W58" s="28">
        <v>9.7951073115463689</v>
      </c>
      <c r="X58" s="28">
        <v>-11.656722293851038</v>
      </c>
      <c r="Y58" s="28">
        <v>8.2387761994537136</v>
      </c>
      <c r="Z58" s="28">
        <v>12.053723863878627</v>
      </c>
      <c r="AA58" s="28">
        <v>8.3332811045241684</v>
      </c>
      <c r="AB58" s="28">
        <v>25.152615186182061</v>
      </c>
      <c r="AC58" s="28">
        <v>-13.879857362919729</v>
      </c>
      <c r="AD58" s="28">
        <v>-0.56558526250364594</v>
      </c>
      <c r="AE58" s="28">
        <v>-10.182427710482983</v>
      </c>
      <c r="AF58" s="28">
        <v>9.5384810897420493</v>
      </c>
      <c r="AG58" s="28">
        <v>-3.4870838194853016</v>
      </c>
      <c r="AH58" s="28">
        <v>10.841160722572999</v>
      </c>
      <c r="AI58" s="28">
        <v>-16.649656164134349</v>
      </c>
      <c r="AJ58" s="28">
        <v>8.2438500477079906</v>
      </c>
      <c r="AK58" s="28">
        <v>7.7745112099710001</v>
      </c>
      <c r="AL58" s="28">
        <v>3.4619947983739898</v>
      </c>
      <c r="AM58" s="28">
        <v>19.964080562463</v>
      </c>
      <c r="AN58" s="28">
        <v>-14.210526315789499</v>
      </c>
      <c r="AO58" s="28">
        <v>1.4721221467962096</v>
      </c>
      <c r="AP58" s="28">
        <v>-6.1947425228554494</v>
      </c>
      <c r="AQ58" s="28">
        <v>9.4422851615388481</v>
      </c>
      <c r="AR58" s="28">
        <v>-1.3928612593998899</v>
      </c>
      <c r="AS58" s="28">
        <v>10.107061178702001</v>
      </c>
      <c r="AT58" s="28">
        <v>-10.880524919902999</v>
      </c>
      <c r="AU58" s="28">
        <v>8.7796124870740009</v>
      </c>
      <c r="AV58" s="28">
        <v>15.065257443655</v>
      </c>
      <c r="AW58" s="28">
        <v>11.610541320831</v>
      </c>
      <c r="AX58" s="28">
        <v>30.45413905409</v>
      </c>
      <c r="AY58" s="28">
        <v>-14.5960034752389</v>
      </c>
      <c r="AZ58" s="28">
        <v>-7.8219384402962646</v>
      </c>
      <c r="BA58" s="28">
        <v>-18.964828004465289</v>
      </c>
      <c r="BB58" s="28">
        <v>4.0068067312147662</v>
      </c>
      <c r="BC58" s="28">
        <v>-14.1530009997871</v>
      </c>
      <c r="BD58" s="28">
        <v>4.9663106503419998</v>
      </c>
      <c r="BE58" s="28">
        <v>-23.652070381748299</v>
      </c>
      <c r="BF58" s="28">
        <v>3.05179451498201</v>
      </c>
      <c r="BG58" s="28">
        <v>9.1128145477470106</v>
      </c>
      <c r="BH58" s="28">
        <v>6.6211604095560004</v>
      </c>
      <c r="BI58" s="28">
        <v>29.540236918211001</v>
      </c>
      <c r="BJ58" s="28">
        <v>-18.128654970760198</v>
      </c>
      <c r="BK58" s="28">
        <v>-1.6837902106656202</v>
      </c>
      <c r="BL58" s="28">
        <v>-10.144180097470667</v>
      </c>
      <c r="BM58" s="28">
        <v>7.153613122835452</v>
      </c>
      <c r="BN58" s="28">
        <v>-8.576023813683145</v>
      </c>
      <c r="BO58" s="28">
        <v>6.8635032102005225</v>
      </c>
      <c r="BP58" s="28">
        <v>-11.699489954288202</v>
      </c>
      <c r="BQ58" s="28">
        <v>7.4441298919728602</v>
      </c>
      <c r="BR58" s="28">
        <v>21.461276223439278</v>
      </c>
      <c r="BS58" s="28">
        <v>19.642330052399767</v>
      </c>
      <c r="BT58" s="28">
        <v>27.240877720024343</v>
      </c>
      <c r="BU58" s="28">
        <v>-14.44932154055825</v>
      </c>
      <c r="BV58" s="28">
        <v>-2.0847168506147398</v>
      </c>
      <c r="BW58" s="28">
        <v>-9.0356728461642035</v>
      </c>
      <c r="BX58" s="28">
        <v>5.1192486466158869</v>
      </c>
      <c r="BY58" s="28">
        <v>-7.9533105881387103</v>
      </c>
      <c r="BZ58" s="28">
        <v>6.7297556463720003</v>
      </c>
      <c r="CA58" s="28">
        <v>-10.111934983114001</v>
      </c>
      <c r="CB58" s="28">
        <v>3.5212881367839901</v>
      </c>
      <c r="CC58" s="28">
        <v>10.515805372526</v>
      </c>
      <c r="CD58" s="28">
        <v>6.8060960421029897</v>
      </c>
      <c r="CE58" s="28">
        <v>25.774891848296999</v>
      </c>
      <c r="CF58" s="28">
        <v>-11.286919831223599</v>
      </c>
      <c r="CG58" s="28">
        <v>-2.8716089563627065</v>
      </c>
      <c r="CH58" s="28">
        <v>-10.030073808733277</v>
      </c>
      <c r="CI58" s="28">
        <v>4.5566018503808152</v>
      </c>
      <c r="CJ58" s="28">
        <v>-8.9756600115733001</v>
      </c>
      <c r="CK58" s="28">
        <v>3.89038340715901</v>
      </c>
      <c r="CL58" s="28">
        <v>-11.078667465613201</v>
      </c>
      <c r="CM58" s="28">
        <v>5.2249971839820004</v>
      </c>
      <c r="CN58" s="28">
        <v>8.2688432028480001</v>
      </c>
      <c r="CO58" s="28">
        <v>7.8162834892590096</v>
      </c>
      <c r="CP58" s="28">
        <v>19.561606471112999</v>
      </c>
      <c r="CQ58" s="28">
        <v>-14.847645429362901</v>
      </c>
      <c r="CR58" s="32">
        <v>77.895375652028463</v>
      </c>
      <c r="CS58" s="26">
        <v>43.3</v>
      </c>
      <c r="CT58" s="26">
        <v>43.6</v>
      </c>
      <c r="CU58" s="26">
        <v>45</v>
      </c>
      <c r="CV58" s="26">
        <v>47.2</v>
      </c>
      <c r="CW58" s="26">
        <v>44</v>
      </c>
      <c r="CX58" s="26">
        <v>34.799999999999997</v>
      </c>
      <c r="CY58" s="26">
        <v>31.9</v>
      </c>
    </row>
    <row r="59" spans="1:103" x14ac:dyDescent="0.25">
      <c r="A59" s="14" t="str">
        <f t="shared" si="0"/>
        <v>20154</v>
      </c>
      <c r="B59" s="14">
        <f t="shared" si="1"/>
        <v>4</v>
      </c>
      <c r="C59" s="14">
        <f t="shared" si="2"/>
        <v>2015</v>
      </c>
      <c r="D59" s="27">
        <v>42278</v>
      </c>
      <c r="E59" s="28">
        <v>50.200000762939403</v>
      </c>
      <c r="F59" s="28">
        <v>47.799999237060497</v>
      </c>
      <c r="G59" s="28">
        <v>49</v>
      </c>
      <c r="H59" s="28">
        <v>-0.64656617772149616</v>
      </c>
      <c r="I59" s="28">
        <v>-8.8580536626456308</v>
      </c>
      <c r="J59" s="28">
        <v>7.9176880756023706</v>
      </c>
      <c r="K59" s="28">
        <v>-6.7985698584257381</v>
      </c>
      <c r="L59" s="28">
        <v>7.6924545501134878</v>
      </c>
      <c r="M59" s="28">
        <v>-10.895583832584771</v>
      </c>
      <c r="N59" s="28">
        <v>8.1431658571529884</v>
      </c>
      <c r="O59" s="28">
        <v>11.769868662673563</v>
      </c>
      <c r="P59" s="28">
        <v>9.035784804195039</v>
      </c>
      <c r="Q59" s="28">
        <v>23.031813254349252</v>
      </c>
      <c r="R59" s="28">
        <v>-13.015686212607989</v>
      </c>
      <c r="S59" s="28">
        <v>2.228769006478359</v>
      </c>
      <c r="T59" s="28">
        <v>-5.7760888828052828</v>
      </c>
      <c r="U59" s="28">
        <v>10.563543791467822</v>
      </c>
      <c r="V59" s="28">
        <v>-0.51293652502867182</v>
      </c>
      <c r="W59" s="28">
        <v>10.738013021079752</v>
      </c>
      <c r="X59" s="28">
        <v>-10.900381245058218</v>
      </c>
      <c r="Y59" s="28">
        <v>10.389219004292462</v>
      </c>
      <c r="Z59" s="28">
        <v>12.082164481959971</v>
      </c>
      <c r="AA59" s="28">
        <v>8.5940221371666112</v>
      </c>
      <c r="AB59" s="28">
        <v>23.265954524002424</v>
      </c>
      <c r="AC59" s="28">
        <v>-13.136351128261959</v>
      </c>
      <c r="AD59" s="28">
        <v>3.1789858794779207</v>
      </c>
      <c r="AE59" s="28">
        <v>-5.2241687658491571</v>
      </c>
      <c r="AF59" s="28">
        <v>11.944675278454156</v>
      </c>
      <c r="AG59" s="28">
        <v>5.2094649546839946</v>
      </c>
      <c r="AH59" s="28">
        <v>11.731327562195</v>
      </c>
      <c r="AI59" s="28">
        <v>-15.127316659920599</v>
      </c>
      <c r="AJ59" s="28">
        <v>12.158237971158</v>
      </c>
      <c r="AK59" s="28">
        <v>7.4262475219999997</v>
      </c>
      <c r="AL59" s="28">
        <v>6.2677728706950004</v>
      </c>
      <c r="AM59" s="28">
        <v>15.546243584096</v>
      </c>
      <c r="AN59" s="28">
        <v>-13.368983957219299</v>
      </c>
      <c r="AO59" s="28">
        <v>1.5418158015842778</v>
      </c>
      <c r="AP59" s="28">
        <v>-7.323192563172114</v>
      </c>
      <c r="AQ59" s="28">
        <v>10.814700829612462</v>
      </c>
      <c r="AR59" s="28">
        <v>-4.1202258330520998</v>
      </c>
      <c r="AS59" s="28">
        <v>11.381993465387</v>
      </c>
      <c r="AT59" s="28">
        <v>-10.4737853515828</v>
      </c>
      <c r="AU59" s="28">
        <v>10.248930655280001</v>
      </c>
      <c r="AV59" s="28">
        <v>14.921840659993</v>
      </c>
      <c r="AW59" s="28">
        <v>10.392221851722001</v>
      </c>
      <c r="AX59" s="28">
        <v>29.736078964063001</v>
      </c>
      <c r="AY59" s="28">
        <v>-13.995943204868199</v>
      </c>
      <c r="AZ59" s="28">
        <v>-6.1947852770083216</v>
      </c>
      <c r="BA59" s="28">
        <v>-15.498058523327927</v>
      </c>
      <c r="BB59" s="28">
        <v>3.5775935646398409</v>
      </c>
      <c r="BC59" s="28">
        <v>-9.8219064253847996</v>
      </c>
      <c r="BD59" s="28">
        <v>4.542776426144</v>
      </c>
      <c r="BE59" s="28">
        <v>-21.004797299087599</v>
      </c>
      <c r="BF59" s="28">
        <v>2.6169651438860102</v>
      </c>
      <c r="BG59" s="28">
        <v>8.1005879656320001</v>
      </c>
      <c r="BH59" s="28">
        <v>5.1246537396120004</v>
      </c>
      <c r="BI59" s="28">
        <v>31.053188833598</v>
      </c>
      <c r="BJ59" s="28">
        <v>-16.164584864070498</v>
      </c>
      <c r="BK59" s="28">
        <v>-2.0833415764193433</v>
      </c>
      <c r="BL59" s="28">
        <v>-11.097206352559851</v>
      </c>
      <c r="BM59" s="28">
        <v>7.3606373162661498</v>
      </c>
      <c r="BN59" s="28">
        <v>-10.549966565741446</v>
      </c>
      <c r="BO59" s="28">
        <v>7.2093716632647684</v>
      </c>
      <c r="BP59" s="28">
        <v>-11.642865398647587</v>
      </c>
      <c r="BQ59" s="28">
        <v>7.5120133952467842</v>
      </c>
      <c r="BR59" s="28">
        <v>20.502840389508609</v>
      </c>
      <c r="BS59" s="28">
        <v>18.267719701162463</v>
      </c>
      <c r="BT59" s="28">
        <v>25.456909982783397</v>
      </c>
      <c r="BU59" s="28">
        <v>-13.147086838036715</v>
      </c>
      <c r="BV59" s="28">
        <v>-0.79333736991318915</v>
      </c>
      <c r="BW59" s="28">
        <v>-9.7948598617463745</v>
      </c>
      <c r="BX59" s="28">
        <v>8.6341852137791761</v>
      </c>
      <c r="BY59" s="28">
        <v>-9.9587075873470106</v>
      </c>
      <c r="BZ59" s="28">
        <v>9.6143869186869999</v>
      </c>
      <c r="CA59" s="28">
        <v>-9.6308708717034897</v>
      </c>
      <c r="CB59" s="28">
        <v>7.6585671416860102</v>
      </c>
      <c r="CC59" s="28">
        <v>11.222150696464</v>
      </c>
      <c r="CD59" s="28">
        <v>9.0764484781989996</v>
      </c>
      <c r="CE59" s="28">
        <v>23.187850331459</v>
      </c>
      <c r="CF59" s="28">
        <v>-10.385438972162699</v>
      </c>
      <c r="CG59" s="28">
        <v>-1.8759628382926508</v>
      </c>
      <c r="CH59" s="28">
        <v>-9.5938238351382097</v>
      </c>
      <c r="CI59" s="28">
        <v>6.154731384692866</v>
      </c>
      <c r="CJ59" s="28">
        <v>-9.2927409811962995</v>
      </c>
      <c r="CK59" s="28">
        <v>5.2278054929730002</v>
      </c>
      <c r="CL59" s="28">
        <v>-9.8944313485744999</v>
      </c>
      <c r="CM59" s="28">
        <v>7.0858438027300004</v>
      </c>
      <c r="CN59" s="28">
        <v>8.1528042541110004</v>
      </c>
      <c r="CO59" s="28">
        <v>6.0653350580529901</v>
      </c>
      <c r="CP59" s="28">
        <v>19.133376248533999</v>
      </c>
      <c r="CQ59" s="28">
        <v>-12.5277161862528</v>
      </c>
      <c r="CR59" s="32">
        <v>79.136764314122743</v>
      </c>
      <c r="CS59" s="26">
        <v>42.7</v>
      </c>
      <c r="CT59" s="26">
        <v>42.8</v>
      </c>
      <c r="CU59" s="26">
        <v>46.3</v>
      </c>
      <c r="CV59" s="26">
        <v>45</v>
      </c>
      <c r="CW59" s="26">
        <v>46</v>
      </c>
      <c r="CX59" s="26">
        <v>39.700000000000003</v>
      </c>
      <c r="CY59" s="26">
        <v>33</v>
      </c>
    </row>
    <row r="60" spans="1:103" x14ac:dyDescent="0.25">
      <c r="A60" s="14" t="str">
        <f t="shared" si="0"/>
        <v>20154</v>
      </c>
      <c r="B60" s="14">
        <f t="shared" si="1"/>
        <v>4</v>
      </c>
      <c r="C60" s="14">
        <f t="shared" si="2"/>
        <v>2015</v>
      </c>
      <c r="D60" s="27">
        <v>42309</v>
      </c>
      <c r="E60" s="28">
        <v>50.099998474121001</v>
      </c>
      <c r="F60" s="28">
        <v>49.799999237060497</v>
      </c>
      <c r="G60" s="28">
        <v>50.5</v>
      </c>
      <c r="H60" s="28">
        <v>-1.8016026829672001</v>
      </c>
      <c r="I60" s="28">
        <v>-9.4377419589630733</v>
      </c>
      <c r="J60" s="28">
        <v>6.1405290998442297</v>
      </c>
      <c r="K60" s="28">
        <v>-7.3852212679313967</v>
      </c>
      <c r="L60" s="28">
        <v>6.0325704389686736</v>
      </c>
      <c r="M60" s="28">
        <v>-11.468390801869454</v>
      </c>
      <c r="N60" s="28">
        <v>6.2485443297973591</v>
      </c>
      <c r="O60" s="28">
        <v>11.488665730601092</v>
      </c>
      <c r="P60" s="28">
        <v>8.4561723405449065</v>
      </c>
      <c r="Q60" s="28">
        <v>22.395296093869291</v>
      </c>
      <c r="R60" s="28">
        <v>-14.741355134349899</v>
      </c>
      <c r="S60" s="28">
        <v>1.1857290613911573</v>
      </c>
      <c r="T60" s="28">
        <v>-5.69055731977204</v>
      </c>
      <c r="U60" s="28">
        <v>8.3053557236213464</v>
      </c>
      <c r="V60" s="28">
        <v>-3.2401908265848727</v>
      </c>
      <c r="W60" s="28">
        <v>8.0035292695524074</v>
      </c>
      <c r="X60" s="28">
        <v>-8.1104079470608283</v>
      </c>
      <c r="Y60" s="28">
        <v>8.6076201472223328</v>
      </c>
      <c r="Z60" s="28">
        <v>10.059798453438813</v>
      </c>
      <c r="AA60" s="28">
        <v>6.4099661133180685</v>
      </c>
      <c r="AB60" s="28">
        <v>21.66662420623722</v>
      </c>
      <c r="AC60" s="28">
        <v>-14.579770229964087</v>
      </c>
      <c r="AD60" s="28">
        <v>2.4743165530796603</v>
      </c>
      <c r="AE60" s="28">
        <v>-1.4881727786319345</v>
      </c>
      <c r="AF60" s="28">
        <v>6.5159010295174369</v>
      </c>
      <c r="AG60" s="28">
        <v>3.1392051109335002</v>
      </c>
      <c r="AH60" s="28">
        <v>6.4038579313839996</v>
      </c>
      <c r="AI60" s="28">
        <v>-6.0101420341468952</v>
      </c>
      <c r="AJ60" s="28">
        <v>6.6280049484900001</v>
      </c>
      <c r="AK60" s="28">
        <v>5.4024612747459999</v>
      </c>
      <c r="AL60" s="28">
        <v>1.275884833541</v>
      </c>
      <c r="AM60" s="28">
        <v>14.376275936369</v>
      </c>
      <c r="AN60" s="28">
        <v>-15.979381443298999</v>
      </c>
      <c r="AO60" s="28">
        <v>6.6419590847175414E-2</v>
      </c>
      <c r="AP60" s="28">
        <v>-9.3990298404731902</v>
      </c>
      <c r="AQ60" s="28">
        <v>10.001933434021765</v>
      </c>
      <c r="AR60" s="28">
        <v>-7.6269986909837</v>
      </c>
      <c r="AS60" s="28">
        <v>9.3647952327109998</v>
      </c>
      <c r="AT60" s="28">
        <v>-11.154738042493999</v>
      </c>
      <c r="AU60" s="28">
        <v>10.641010572043999</v>
      </c>
      <c r="AV60" s="28">
        <v>12.867185490029</v>
      </c>
      <c r="AW60" s="28">
        <v>10.075563218523</v>
      </c>
      <c r="AX60" s="28">
        <v>28.052865632827</v>
      </c>
      <c r="AY60" s="28">
        <v>-14.612005856515401</v>
      </c>
      <c r="AZ60" s="28">
        <v>-7.8721752641950502</v>
      </c>
      <c r="BA60" s="28">
        <v>-18.432711628669125</v>
      </c>
      <c r="BB60" s="28">
        <v>3.3025957969899196</v>
      </c>
      <c r="BC60" s="28">
        <v>-13.006185352082101</v>
      </c>
      <c r="BD60" s="28">
        <v>4.8311267043950004</v>
      </c>
      <c r="BE60" s="28">
        <v>-23.7017611058982</v>
      </c>
      <c r="BF60" s="28">
        <v>1.785471391967995</v>
      </c>
      <c r="BG60" s="28">
        <v>6.0386028402329996</v>
      </c>
      <c r="BH60" s="28">
        <v>3.5664335664340001</v>
      </c>
      <c r="BI60" s="28">
        <v>29.512411817261999</v>
      </c>
      <c r="BJ60" s="28">
        <v>-18.4487951807229</v>
      </c>
      <c r="BK60" s="28">
        <v>-2.019001490399944</v>
      </c>
      <c r="BL60" s="28">
        <v>-10.365272891384109</v>
      </c>
      <c r="BM60" s="28">
        <v>6.6946089911471631</v>
      </c>
      <c r="BN60" s="28">
        <v>-8.4155332607997355</v>
      </c>
      <c r="BO60" s="28">
        <v>6.7781022330881644</v>
      </c>
      <c r="BP60" s="28">
        <v>-12.295170179362245</v>
      </c>
      <c r="BQ60" s="28">
        <v>6.6111494622607383</v>
      </c>
      <c r="BR60" s="28">
        <v>21.706201597431992</v>
      </c>
      <c r="BS60" s="28">
        <v>17.774038143293069</v>
      </c>
      <c r="BT60" s="28">
        <v>25.425113568456673</v>
      </c>
      <c r="BU60" s="28">
        <v>-14.338940367286739</v>
      </c>
      <c r="BV60" s="28">
        <v>-2.2499065853511979</v>
      </c>
      <c r="BW60" s="28">
        <v>-9.9309701129539292</v>
      </c>
      <c r="BX60" s="28">
        <v>5.7415638346849107</v>
      </c>
      <c r="BY60" s="28">
        <v>-10.4817332058047</v>
      </c>
      <c r="BZ60" s="28">
        <v>6.5265806772610002</v>
      </c>
      <c r="CA60" s="28">
        <v>-9.3786064356868106</v>
      </c>
      <c r="CB60" s="28">
        <v>4.959530876513</v>
      </c>
      <c r="CC60" s="28">
        <v>11.717370441330001</v>
      </c>
      <c r="CD60" s="28">
        <v>9.3465918327779995</v>
      </c>
      <c r="CE60" s="28">
        <v>25.025418447966</v>
      </c>
      <c r="CF60" s="28">
        <v>-11.6178067318132</v>
      </c>
      <c r="CG60" s="28">
        <v>-3.6040286304602773</v>
      </c>
      <c r="CH60" s="28">
        <v>-11.051598561176888</v>
      </c>
      <c r="CI60" s="28">
        <v>4.1370939180638402</v>
      </c>
      <c r="CJ60" s="28">
        <v>-9.2035903253713904</v>
      </c>
      <c r="CK60" s="28">
        <v>3.6508169345630002</v>
      </c>
      <c r="CL60" s="28">
        <v>-12.8817074327049</v>
      </c>
      <c r="CM60" s="28">
        <v>4.6245320327020103</v>
      </c>
      <c r="CN60" s="28">
        <v>8.9074416848509905</v>
      </c>
      <c r="CO60" s="28">
        <v>6.7332978580400002</v>
      </c>
      <c r="CP60" s="28">
        <v>18.701273604251998</v>
      </c>
      <c r="CQ60" s="28">
        <v>-14.8972602739726</v>
      </c>
      <c r="CR60" s="32">
        <v>79.043920999063644</v>
      </c>
      <c r="CS60" s="26">
        <v>40.299999999999997</v>
      </c>
      <c r="CT60" s="26">
        <v>39.9</v>
      </c>
      <c r="CU60" s="26">
        <v>44.9</v>
      </c>
      <c r="CV60" s="26">
        <v>38.1</v>
      </c>
      <c r="CW60" s="26">
        <v>45</v>
      </c>
      <c r="CX60" s="26">
        <v>37.9</v>
      </c>
      <c r="CY60" s="26">
        <v>30.4</v>
      </c>
    </row>
    <row r="61" spans="1:103" x14ac:dyDescent="0.25">
      <c r="A61" s="14" t="str">
        <f t="shared" si="0"/>
        <v>20154</v>
      </c>
      <c r="B61" s="14">
        <f t="shared" si="1"/>
        <v>4</v>
      </c>
      <c r="C61" s="14">
        <f t="shared" si="2"/>
        <v>2015</v>
      </c>
      <c r="D61" s="27">
        <v>42339</v>
      </c>
      <c r="E61" s="28">
        <v>48.700000762939403</v>
      </c>
      <c r="F61" s="28">
        <v>47.799999237060497</v>
      </c>
      <c r="G61" s="28">
        <v>47.799999237060497</v>
      </c>
      <c r="H61" s="28">
        <v>-2.0504002815482636</v>
      </c>
      <c r="I61" s="28">
        <v>-8.1332907200530542</v>
      </c>
      <c r="J61" s="28">
        <v>4.2253404759395039</v>
      </c>
      <c r="K61" s="28">
        <v>-4.8408426606982484</v>
      </c>
      <c r="L61" s="28">
        <v>4.9575870284705941</v>
      </c>
      <c r="M61" s="28">
        <v>-11.370193273005084</v>
      </c>
      <c r="N61" s="28">
        <v>3.495710001307581</v>
      </c>
      <c r="O61" s="28">
        <v>11.028553705947528</v>
      </c>
      <c r="P61" s="28">
        <v>8.9095696099877735</v>
      </c>
      <c r="Q61" s="28">
        <v>23.970686926805723</v>
      </c>
      <c r="R61" s="28">
        <v>-14.398616044098848</v>
      </c>
      <c r="S61" s="28">
        <v>-1.7342942986616094</v>
      </c>
      <c r="T61" s="28">
        <v>-7.3353746852816073</v>
      </c>
      <c r="U61" s="28">
        <v>4.029618789841976</v>
      </c>
      <c r="V61" s="28">
        <v>-2.5790447661865517</v>
      </c>
      <c r="W61" s="28">
        <v>4.9349325246707574</v>
      </c>
      <c r="X61" s="28">
        <v>-11.977113555658045</v>
      </c>
      <c r="Y61" s="28">
        <v>3.1283043388267111</v>
      </c>
      <c r="Z61" s="28">
        <v>9.6092415888731804</v>
      </c>
      <c r="AA61" s="28">
        <v>6.8413238575633795</v>
      </c>
      <c r="AB61" s="28">
        <v>24.427428544670217</v>
      </c>
      <c r="AC61" s="28">
        <v>-13.923168667414405</v>
      </c>
      <c r="AD61" s="28">
        <v>-6.1547712229300657</v>
      </c>
      <c r="AE61" s="28">
        <v>-9.1195167673823221</v>
      </c>
      <c r="AF61" s="28">
        <v>-3.1439774078820619</v>
      </c>
      <c r="AG61" s="28">
        <v>-2.3613511498315489</v>
      </c>
      <c r="AH61" s="28">
        <v>-1.3171527732455</v>
      </c>
      <c r="AI61" s="28">
        <v>-15.646589920073851</v>
      </c>
      <c r="AJ61" s="28">
        <v>-4.9540049798012999</v>
      </c>
      <c r="AK61" s="28">
        <v>1.6672687508949999</v>
      </c>
      <c r="AL61" s="28">
        <v>0.70021636310500002</v>
      </c>
      <c r="AM61" s="28">
        <v>18.823285491178002</v>
      </c>
      <c r="AN61" s="28">
        <v>-10.9375</v>
      </c>
      <c r="AO61" s="28">
        <v>0.32792568398758704</v>
      </c>
      <c r="AP61" s="28">
        <v>-7.3390804338327769</v>
      </c>
      <c r="AQ61" s="28">
        <v>8.3000428899469796</v>
      </c>
      <c r="AR61" s="28">
        <v>-2.8041569010449998</v>
      </c>
      <c r="AS61" s="28">
        <v>8.6102359051510007</v>
      </c>
      <c r="AT61" s="28">
        <v>-11.7697140834007</v>
      </c>
      <c r="AU61" s="28">
        <v>7.9903111162840004</v>
      </c>
      <c r="AV61" s="28">
        <v>13.792875609814001</v>
      </c>
      <c r="AW61" s="28">
        <v>10.876300238439001</v>
      </c>
      <c r="AX61" s="28">
        <v>30.332339863611999</v>
      </c>
      <c r="AY61" s="28">
        <v>-16.345592527729099</v>
      </c>
      <c r="AZ61" s="28">
        <v>-8.3758444069796667</v>
      </c>
      <c r="BA61" s="28">
        <v>-17.09609530505486</v>
      </c>
      <c r="BB61" s="28">
        <v>0.76015910092752392</v>
      </c>
      <c r="BC61" s="28">
        <v>-13.5584535818133</v>
      </c>
      <c r="BD61" s="28">
        <v>1.57592883321701</v>
      </c>
      <c r="BE61" s="28">
        <v>-20.566611920172999</v>
      </c>
      <c r="BF61" s="28">
        <v>-5.2309243840245045E-2</v>
      </c>
      <c r="BG61" s="28">
        <v>5.2985198830629896</v>
      </c>
      <c r="BH61" s="28">
        <v>4.6076313894889998</v>
      </c>
      <c r="BI61" s="28">
        <v>32.422273479105002</v>
      </c>
      <c r="BJ61" s="28">
        <v>-17.7018633540373</v>
      </c>
      <c r="BK61" s="28">
        <v>-1.643656126827949</v>
      </c>
      <c r="BL61" s="28">
        <v>-10.39089808409085</v>
      </c>
      <c r="BM61" s="28">
        <v>7.5071225862434119</v>
      </c>
      <c r="BN61" s="28">
        <v>-7.5040709086049233</v>
      </c>
      <c r="BO61" s="28">
        <v>8.5556580169773504</v>
      </c>
      <c r="BP61" s="28">
        <v>-13.234432026413575</v>
      </c>
      <c r="BQ61" s="28">
        <v>6.4638587772912022</v>
      </c>
      <c r="BR61" s="28">
        <v>21.528589707654458</v>
      </c>
      <c r="BS61" s="28">
        <v>19.217738836693904</v>
      </c>
      <c r="BT61" s="28">
        <v>25.771510715757866</v>
      </c>
      <c r="BU61" s="28">
        <v>-15.202454111408883</v>
      </c>
      <c r="BV61" s="28">
        <v>-1.2519187788225565</v>
      </c>
      <c r="BW61" s="28">
        <v>-6.4849122653359075</v>
      </c>
      <c r="BX61" s="28">
        <v>4.1225841948861444</v>
      </c>
      <c r="BY61" s="28">
        <v>-4.9435144562793996</v>
      </c>
      <c r="BZ61" s="28">
        <v>4.4476408705080051</v>
      </c>
      <c r="CA61" s="28">
        <v>-8.0141294632266895</v>
      </c>
      <c r="CB61" s="28">
        <v>3.798044335413</v>
      </c>
      <c r="CC61" s="28">
        <v>11.271267023237</v>
      </c>
      <c r="CD61" s="28">
        <v>8.79297650540801</v>
      </c>
      <c r="CE61" s="28">
        <v>24.315198948107</v>
      </c>
      <c r="CF61" s="28">
        <v>-12.7919911012236</v>
      </c>
      <c r="CG61" s="28">
        <v>-2.5891037649125224</v>
      </c>
      <c r="CH61" s="28">
        <v>-7.6592694691772749</v>
      </c>
      <c r="CI61" s="28">
        <v>2.6147131956293492</v>
      </c>
      <c r="CJ61" s="28">
        <v>-4.6790637812839</v>
      </c>
      <c r="CK61" s="28">
        <v>3.2564448684910001</v>
      </c>
      <c r="CL61" s="28">
        <v>-10.5940031963372</v>
      </c>
      <c r="CM61" s="28">
        <v>1.97500763092</v>
      </c>
      <c r="CN61" s="28">
        <v>8.0088004499180006</v>
      </c>
      <c r="CO61" s="28">
        <v>6.9650676140790004</v>
      </c>
      <c r="CP61" s="28">
        <v>19.897331809419999</v>
      </c>
      <c r="CQ61" s="28">
        <v>-14.0250855188141</v>
      </c>
      <c r="CR61" s="32">
        <v>78.248774814795553</v>
      </c>
      <c r="CS61" s="26">
        <v>43</v>
      </c>
      <c r="CT61" s="26">
        <v>43.8</v>
      </c>
      <c r="CU61" s="26">
        <v>48</v>
      </c>
      <c r="CV61" s="26">
        <v>41.3</v>
      </c>
      <c r="CW61" s="26">
        <v>47.3</v>
      </c>
      <c r="CX61" s="26">
        <v>38.299999999999997</v>
      </c>
      <c r="CY61" s="26">
        <v>32.9</v>
      </c>
    </row>
    <row r="62" spans="1:103" x14ac:dyDescent="0.25">
      <c r="A62" s="14" t="str">
        <f t="shared" si="0"/>
        <v>20161</v>
      </c>
      <c r="B62" s="14">
        <f t="shared" si="1"/>
        <v>1</v>
      </c>
      <c r="C62" s="14">
        <f t="shared" si="2"/>
        <v>2016</v>
      </c>
      <c r="D62" s="27">
        <v>42370</v>
      </c>
      <c r="E62" s="28">
        <v>49.799999237060497</v>
      </c>
      <c r="F62" s="28">
        <v>47.099998474121001</v>
      </c>
      <c r="G62" s="28">
        <v>48.400001525878899</v>
      </c>
      <c r="H62" s="28">
        <v>-2.3949442023607901</v>
      </c>
      <c r="I62" s="28">
        <v>-10.044267429808173</v>
      </c>
      <c r="J62" s="28">
        <v>5.5624094543148317</v>
      </c>
      <c r="K62" s="28">
        <v>-7.7416844883024698</v>
      </c>
      <c r="L62" s="28">
        <v>6.3496289666883063</v>
      </c>
      <c r="M62" s="28">
        <v>-12.319273472034393</v>
      </c>
      <c r="N62" s="28">
        <v>4.7781931678921916</v>
      </c>
      <c r="O62" s="28">
        <v>12.03670188011308</v>
      </c>
      <c r="P62" s="28">
        <v>7.3803015535579846</v>
      </c>
      <c r="Q62" s="28">
        <v>23.137046310256853</v>
      </c>
      <c r="R62" s="28">
        <v>-15.317758109988018</v>
      </c>
      <c r="S62" s="28">
        <v>-1.2213309834667143</v>
      </c>
      <c r="T62" s="28">
        <v>-11.110474737811614</v>
      </c>
      <c r="U62" s="28">
        <v>9.1855501311598289</v>
      </c>
      <c r="V62" s="28">
        <v>-11.880217966439272</v>
      </c>
      <c r="W62" s="28">
        <v>10.785812551899886</v>
      </c>
      <c r="X62" s="28">
        <v>-10.337581895509022</v>
      </c>
      <c r="Y62" s="28">
        <v>7.5974367245504295</v>
      </c>
      <c r="Z62" s="28">
        <v>12.536015474884781</v>
      </c>
      <c r="AA62" s="28">
        <v>4.3206064366737102</v>
      </c>
      <c r="AB62" s="28">
        <v>23.382769450979239</v>
      </c>
      <c r="AC62" s="28">
        <v>-15.132296010493135</v>
      </c>
      <c r="AD62" s="28">
        <v>-4.2503894527458215</v>
      </c>
      <c r="AE62" s="28">
        <v>-17.645798724639519</v>
      </c>
      <c r="AF62" s="28">
        <v>10.129022317069911</v>
      </c>
      <c r="AG62" s="28">
        <v>-22.1174064705069</v>
      </c>
      <c r="AH62" s="28">
        <v>13.175337475897001</v>
      </c>
      <c r="AI62" s="28">
        <v>-13.061783826188201</v>
      </c>
      <c r="AJ62" s="28">
        <v>7.1262395675579997</v>
      </c>
      <c r="AK62" s="28">
        <v>7.2385610012059898</v>
      </c>
      <c r="AL62" s="28">
        <v>-4.8828892196784999</v>
      </c>
      <c r="AM62" s="28">
        <v>15.044656334599001</v>
      </c>
      <c r="AN62" s="28">
        <v>-12.565445026178001</v>
      </c>
      <c r="AO62" s="28">
        <v>-0.24751416985881747</v>
      </c>
      <c r="AP62" s="28">
        <v>-9.285868573719199</v>
      </c>
      <c r="AQ62" s="28">
        <v>9.2191873612901247</v>
      </c>
      <c r="AR62" s="28">
        <v>-7.7218888305181999</v>
      </c>
      <c r="AS62" s="28">
        <v>10.120210959137999</v>
      </c>
      <c r="AT62" s="28">
        <v>-10.837126990388199</v>
      </c>
      <c r="AU62" s="28">
        <v>8.3220274732689994</v>
      </c>
      <c r="AV62" s="28">
        <v>15.743331007301</v>
      </c>
      <c r="AW62" s="28">
        <v>9.5778206160740105</v>
      </c>
      <c r="AX62" s="28">
        <v>30.630258152646</v>
      </c>
      <c r="AY62" s="28">
        <v>-17.3031727379554</v>
      </c>
      <c r="AZ62" s="28">
        <v>-9.9080267303852452</v>
      </c>
      <c r="BA62" s="28">
        <v>-19.089816070256632</v>
      </c>
      <c r="BB62" s="28">
        <v>-0.26023125614102582</v>
      </c>
      <c r="BC62" s="28">
        <v>-16.074885340798598</v>
      </c>
      <c r="BD62" s="28">
        <v>0.114307591382001</v>
      </c>
      <c r="BE62" s="28">
        <v>-22.055325559334999</v>
      </c>
      <c r="BF62" s="28">
        <v>-0.63406910756839396</v>
      </c>
      <c r="BG62" s="28">
        <v>5.714439680121</v>
      </c>
      <c r="BH62" s="28">
        <v>3.75</v>
      </c>
      <c r="BI62" s="28">
        <v>31.954250354489002</v>
      </c>
      <c r="BJ62" s="28">
        <v>-20.4724409448819</v>
      </c>
      <c r="BK62" s="28">
        <v>-2.0491238136032166</v>
      </c>
      <c r="BL62" s="28">
        <v>-9.0990980477955645</v>
      </c>
      <c r="BM62" s="28">
        <v>5.2612061140117987</v>
      </c>
      <c r="BN62" s="28">
        <v>-5.3187267626084545</v>
      </c>
      <c r="BO62" s="28">
        <v>5.9028879925666331</v>
      </c>
      <c r="BP62" s="28">
        <v>-12.806061106211729</v>
      </c>
      <c r="BQ62" s="28">
        <v>4.6215239919308928</v>
      </c>
      <c r="BR62" s="28">
        <v>21.291921686816227</v>
      </c>
      <c r="BS62" s="28">
        <v>18.296847012256755</v>
      </c>
      <c r="BT62" s="28">
        <v>26.65672588859071</v>
      </c>
      <c r="BU62" s="28">
        <v>-17.062738588385812</v>
      </c>
      <c r="BV62" s="28">
        <v>-3.3615088733044729</v>
      </c>
      <c r="BW62" s="28">
        <v>-8.3554138092359267</v>
      </c>
      <c r="BX62" s="28">
        <v>1.7625280272434622</v>
      </c>
      <c r="BY62" s="28">
        <v>-6.3147846143079001</v>
      </c>
      <c r="BZ62" s="28">
        <v>0.37715844233000001</v>
      </c>
      <c r="CA62" s="28">
        <v>-10.374543337796</v>
      </c>
      <c r="CB62" s="28">
        <v>3.15747579412999</v>
      </c>
      <c r="CC62" s="28">
        <v>10.220521380416001</v>
      </c>
      <c r="CD62" s="28">
        <v>6.8321163581239999</v>
      </c>
      <c r="CE62" s="28">
        <v>23.1244857304</v>
      </c>
      <c r="CF62" s="28">
        <v>-12.389380530973501</v>
      </c>
      <c r="CG62" s="28">
        <v>-2.8277753201016083</v>
      </c>
      <c r="CH62" s="28">
        <v>-9.3061619005328282</v>
      </c>
      <c r="CI62" s="28">
        <v>3.8706996129675133</v>
      </c>
      <c r="CJ62" s="28">
        <v>-5.2097914805180103</v>
      </c>
      <c r="CK62" s="28">
        <v>4.8637280893480002</v>
      </c>
      <c r="CL62" s="28">
        <v>-13.316387073589301</v>
      </c>
      <c r="CM62" s="28">
        <v>2.8824846072980002</v>
      </c>
      <c r="CN62" s="28">
        <v>9.2142213025450008</v>
      </c>
      <c r="CO62" s="28">
        <v>5.8596761163910003</v>
      </c>
      <c r="CP62" s="28">
        <v>18.619064105362497</v>
      </c>
      <c r="CQ62" s="28">
        <v>-14.285714285714301</v>
      </c>
      <c r="CR62" s="32">
        <v>75.940021954365264</v>
      </c>
      <c r="CS62" s="26">
        <v>38.9</v>
      </c>
      <c r="CT62" s="26">
        <v>41.1</v>
      </c>
      <c r="CU62" s="26">
        <v>43.2</v>
      </c>
      <c r="CV62" s="26">
        <v>42</v>
      </c>
      <c r="CW62" s="26">
        <v>41.2</v>
      </c>
      <c r="CX62" s="26">
        <v>32.5</v>
      </c>
      <c r="CY62" s="26">
        <v>25.3</v>
      </c>
    </row>
    <row r="63" spans="1:103" x14ac:dyDescent="0.25">
      <c r="A63" s="14" t="str">
        <f t="shared" si="0"/>
        <v>20161</v>
      </c>
      <c r="B63" s="14">
        <f t="shared" si="1"/>
        <v>1</v>
      </c>
      <c r="C63" s="14">
        <f t="shared" si="2"/>
        <v>2016</v>
      </c>
      <c r="D63" s="27">
        <v>42401</v>
      </c>
      <c r="E63" s="28">
        <v>49.299999237060497</v>
      </c>
      <c r="F63" s="28">
        <v>50.900001525878899</v>
      </c>
      <c r="G63" s="28">
        <v>50.599998474121001</v>
      </c>
      <c r="H63" s="28">
        <v>0.12525690896868014</v>
      </c>
      <c r="I63" s="28">
        <v>-5.9580633457944145</v>
      </c>
      <c r="J63" s="28">
        <v>6.399292562475523</v>
      </c>
      <c r="K63" s="28">
        <v>-1.618120203348612</v>
      </c>
      <c r="L63" s="28">
        <v>7.1046042005525845</v>
      </c>
      <c r="M63" s="28">
        <v>-10.203062804376676</v>
      </c>
      <c r="N63" s="28">
        <v>5.6963829207651377</v>
      </c>
      <c r="O63" s="28">
        <v>12.05625147015831</v>
      </c>
      <c r="P63" s="28">
        <v>8.2374396231712765</v>
      </c>
      <c r="Q63" s="28">
        <v>22.372546277846883</v>
      </c>
      <c r="R63" s="28">
        <v>-13.524288481348044</v>
      </c>
      <c r="S63" s="28">
        <v>4.7428559216286601</v>
      </c>
      <c r="T63" s="28">
        <v>-0.77934808588668147</v>
      </c>
      <c r="U63" s="28">
        <v>10.418130089328855</v>
      </c>
      <c r="V63" s="28">
        <v>5.2793731536322239</v>
      </c>
      <c r="W63" s="28">
        <v>11.550325738985872</v>
      </c>
      <c r="X63" s="28">
        <v>-6.6592491035086354</v>
      </c>
      <c r="Y63" s="28">
        <v>9.2919938346863642</v>
      </c>
      <c r="Z63" s="28">
        <v>15.072642586192172</v>
      </c>
      <c r="AA63" s="28">
        <v>7.9164404690036401</v>
      </c>
      <c r="AB63" s="28">
        <v>20.974108179313419</v>
      </c>
      <c r="AC63" s="28">
        <v>-12.173182303840301</v>
      </c>
      <c r="AD63" s="28">
        <v>5.5540445311927442</v>
      </c>
      <c r="AE63" s="28">
        <v>4.683757844225056E-2</v>
      </c>
      <c r="AF63" s="28">
        <v>11.212862620552841</v>
      </c>
      <c r="AG63" s="28">
        <v>6.51712930417</v>
      </c>
      <c r="AH63" s="28">
        <v>13.082772321962</v>
      </c>
      <c r="AI63" s="28">
        <v>-6.2207364591349998</v>
      </c>
      <c r="AJ63" s="28">
        <v>9.3593623278130007</v>
      </c>
      <c r="AK63" s="28">
        <v>17.172166636006999</v>
      </c>
      <c r="AL63" s="28">
        <v>6.1682973741060003</v>
      </c>
      <c r="AM63" s="28">
        <v>13.640185961861</v>
      </c>
      <c r="AN63" s="28">
        <v>-9.0425531914893593</v>
      </c>
      <c r="AO63" s="28">
        <v>4.5033895379243631</v>
      </c>
      <c r="AP63" s="28">
        <v>-1.3479450828867812</v>
      </c>
      <c r="AQ63" s="28">
        <v>10.527076349398698</v>
      </c>
      <c r="AR63" s="28">
        <v>6.0497151437719996</v>
      </c>
      <c r="AS63" s="28">
        <v>11.353621859937</v>
      </c>
      <c r="AT63" s="28">
        <v>-8.4800122375488094</v>
      </c>
      <c r="AU63" s="28">
        <v>9.7037632295569995</v>
      </c>
      <c r="AV63" s="28">
        <v>14.028132510798001</v>
      </c>
      <c r="AW63" s="28">
        <v>9.3951574992209999</v>
      </c>
      <c r="AX63" s="28">
        <v>27.298081611895999</v>
      </c>
      <c r="AY63" s="28">
        <v>-14.289932093297899</v>
      </c>
      <c r="AZ63" s="28">
        <v>-7.9437422754678835</v>
      </c>
      <c r="BA63" s="28">
        <v>-18.285285307799739</v>
      </c>
      <c r="BB63" s="28">
        <v>2.9863469979910349</v>
      </c>
      <c r="BC63" s="28">
        <v>-11.634155328917499</v>
      </c>
      <c r="BD63" s="28">
        <v>3.21917824306</v>
      </c>
      <c r="BE63" s="28">
        <v>-24.701566288057901</v>
      </c>
      <c r="BF63" s="28">
        <v>2.7537825111540002</v>
      </c>
      <c r="BG63" s="28">
        <v>5.5886829246180003</v>
      </c>
      <c r="BH63" s="28">
        <v>2.3756495916849998</v>
      </c>
      <c r="BI63" s="28">
        <v>28.313119340749001</v>
      </c>
      <c r="BJ63" s="28">
        <v>-20.733652312599698</v>
      </c>
      <c r="BK63" s="28">
        <v>-1.3230402115708841</v>
      </c>
      <c r="BL63" s="28">
        <v>-7.8838829730655391</v>
      </c>
      <c r="BM63" s="28">
        <v>5.4618579722755669</v>
      </c>
      <c r="BN63" s="28">
        <v>-4.6419870009873563</v>
      </c>
      <c r="BO63" s="28">
        <v>6.3852506291595379</v>
      </c>
      <c r="BP63" s="28">
        <v>-11.071980847321026</v>
      </c>
      <c r="BQ63" s="28">
        <v>4.5425966861954219</v>
      </c>
      <c r="BR63" s="28">
        <v>20.85930365272279</v>
      </c>
      <c r="BS63" s="28">
        <v>17.856377028360061</v>
      </c>
      <c r="BT63" s="28">
        <v>25.835944737747205</v>
      </c>
      <c r="BU63" s="28">
        <v>-14.447491806023056</v>
      </c>
      <c r="BV63" s="28">
        <v>-1.864010571545009</v>
      </c>
      <c r="BW63" s="28">
        <v>-4.8752717557812275</v>
      </c>
      <c r="BX63" s="28">
        <v>1.1937218826388118</v>
      </c>
      <c r="BY63" s="28">
        <v>-2.5456996154531</v>
      </c>
      <c r="BZ63" s="28">
        <v>0.217780649182998</v>
      </c>
      <c r="CA63" s="28">
        <v>-7.1773595296183998</v>
      </c>
      <c r="CB63" s="28">
        <v>2.1744202425000099</v>
      </c>
      <c r="CC63" s="28">
        <v>10.473453559806</v>
      </c>
      <c r="CD63" s="28">
        <v>5.6143043722239998</v>
      </c>
      <c r="CE63" s="28">
        <v>25.714754677327999</v>
      </c>
      <c r="CF63" s="28">
        <v>-12.4168514412417</v>
      </c>
      <c r="CG63" s="28">
        <v>-1.8179570882195151</v>
      </c>
      <c r="CH63" s="28">
        <v>-7.8738367234568614</v>
      </c>
      <c r="CI63" s="28">
        <v>4.4288058579165011</v>
      </c>
      <c r="CJ63" s="28">
        <v>-4.0075786350284899</v>
      </c>
      <c r="CK63" s="28">
        <v>5.3883875899920097</v>
      </c>
      <c r="CL63" s="28">
        <v>-11.663826803651901</v>
      </c>
      <c r="CM63" s="28">
        <v>3.47370732526301</v>
      </c>
      <c r="CN63" s="28">
        <v>7.4332057296840004</v>
      </c>
      <c r="CO63" s="28">
        <v>5.8585472586500096</v>
      </c>
      <c r="CP63" s="28">
        <v>19.061740523082001</v>
      </c>
      <c r="CQ63" s="28">
        <v>-12.916423144359999</v>
      </c>
      <c r="CR63" s="32">
        <v>76.91193390935463</v>
      </c>
      <c r="CS63" s="26">
        <v>39.799999999999997</v>
      </c>
      <c r="CT63" s="26">
        <v>40</v>
      </c>
      <c r="CU63" s="26">
        <v>45.3</v>
      </c>
      <c r="CV63" s="26">
        <v>43.3</v>
      </c>
      <c r="CW63" s="26">
        <v>42.1</v>
      </c>
      <c r="CX63" s="26">
        <v>32</v>
      </c>
      <c r="CY63" s="26">
        <v>27.2</v>
      </c>
    </row>
    <row r="64" spans="1:103" x14ac:dyDescent="0.25">
      <c r="A64" s="14" t="str">
        <f t="shared" si="0"/>
        <v>20161</v>
      </c>
      <c r="B64" s="14">
        <f t="shared" si="1"/>
        <v>1</v>
      </c>
      <c r="C64" s="14">
        <f t="shared" si="2"/>
        <v>2016</v>
      </c>
      <c r="D64" s="27">
        <v>42430</v>
      </c>
      <c r="E64" s="28">
        <v>48.299999237060497</v>
      </c>
      <c r="F64" s="28">
        <v>52</v>
      </c>
      <c r="G64" s="28">
        <v>50.799999237060497</v>
      </c>
      <c r="H64" s="28">
        <v>-1.0945519905650372</v>
      </c>
      <c r="I64" s="28">
        <v>-8.6420010352238705</v>
      </c>
      <c r="J64" s="28">
        <v>6.7505798653161548</v>
      </c>
      <c r="K64" s="28">
        <v>-5.9991086679951131</v>
      </c>
      <c r="L64" s="28">
        <v>7.5017638454539517</v>
      </c>
      <c r="M64" s="28">
        <v>-11.248889031458262</v>
      </c>
      <c r="N64" s="28">
        <v>6.0021152710841132</v>
      </c>
      <c r="O64" s="28">
        <v>11.75714917808763</v>
      </c>
      <c r="P64" s="28">
        <v>8.3959449894254412</v>
      </c>
      <c r="Q64" s="28">
        <v>20.74760087304341</v>
      </c>
      <c r="R64" s="28">
        <v>-12.759250403860662</v>
      </c>
      <c r="S64" s="28">
        <v>2.8794967020423314</v>
      </c>
      <c r="T64" s="28">
        <v>-4.1630154883519594</v>
      </c>
      <c r="U64" s="28">
        <v>10.17526533465329</v>
      </c>
      <c r="V64" s="28">
        <v>-0.48031569993794515</v>
      </c>
      <c r="W64" s="28">
        <v>12.097177244790421</v>
      </c>
      <c r="X64" s="28">
        <v>-7.7777406416859201</v>
      </c>
      <c r="Y64" s="28">
        <v>8.2707687689271765</v>
      </c>
      <c r="Z64" s="28">
        <v>13.182546300816682</v>
      </c>
      <c r="AA64" s="28">
        <v>8.2927447901525184</v>
      </c>
      <c r="AB64" s="28">
        <v>18.925188430727477</v>
      </c>
      <c r="AC64" s="28">
        <v>-10.404233433741018</v>
      </c>
      <c r="AD64" s="28">
        <v>0.52273198678889798</v>
      </c>
      <c r="AE64" s="28">
        <v>-6.6513120292292172</v>
      </c>
      <c r="AF64" s="28">
        <v>7.9629630045597253</v>
      </c>
      <c r="AG64" s="28">
        <v>-1.7774476988926999</v>
      </c>
      <c r="AH64" s="28">
        <v>10.118744768253</v>
      </c>
      <c r="AI64" s="28">
        <v>-11.4053385649517</v>
      </c>
      <c r="AJ64" s="28">
        <v>5.8292991866869999</v>
      </c>
      <c r="AK64" s="28">
        <v>12.99296869126</v>
      </c>
      <c r="AL64" s="28">
        <v>7.6325712690820096</v>
      </c>
      <c r="AM64" s="28">
        <v>9.740073834615</v>
      </c>
      <c r="AN64" s="28">
        <v>-6.3829787234042499</v>
      </c>
      <c r="AO64" s="28">
        <v>4.0290382808692016</v>
      </c>
      <c r="AP64" s="28">
        <v>-4.1338657002033017</v>
      </c>
      <c r="AQ64" s="28">
        <v>12.532138905135866</v>
      </c>
      <c r="AR64" s="28">
        <v>0.42899198456399301</v>
      </c>
      <c r="AS64" s="28">
        <v>14.539250985723999</v>
      </c>
      <c r="AT64" s="28">
        <v>-8.5928478425887995</v>
      </c>
      <c r="AU64" s="28">
        <v>10.543804269167</v>
      </c>
      <c r="AV64" s="28">
        <v>13.064405910123</v>
      </c>
      <c r="AW64" s="28">
        <v>8.9195144550490006</v>
      </c>
      <c r="AX64" s="28">
        <v>25.825145424391</v>
      </c>
      <c r="AY64" s="28">
        <v>-13.2937685459941</v>
      </c>
      <c r="AZ64" s="28">
        <v>-7.1186799137987293</v>
      </c>
      <c r="BA64" s="28">
        <v>-17.696360913988883</v>
      </c>
      <c r="BB64" s="28">
        <v>4.0727427313895248</v>
      </c>
      <c r="BC64" s="28">
        <v>-10.7923277354089</v>
      </c>
      <c r="BD64" s="28">
        <v>4.9187075739300097</v>
      </c>
      <c r="BE64" s="28">
        <v>-24.348471569764001</v>
      </c>
      <c r="BF64" s="28">
        <v>3.2302702811409998</v>
      </c>
      <c r="BG64" s="28">
        <v>7.1521865097820001</v>
      </c>
      <c r="BH64" s="28">
        <v>1.3412816691509999</v>
      </c>
      <c r="BI64" s="28">
        <v>25.518851369966001</v>
      </c>
      <c r="BJ64" s="28">
        <v>-18.3935742971887</v>
      </c>
      <c r="BK64" s="28">
        <v>-1.8984533326482449</v>
      </c>
      <c r="BL64" s="28">
        <v>-12.028076146533948</v>
      </c>
      <c r="BM64" s="28">
        <v>8.7770449303368707</v>
      </c>
      <c r="BN64" s="28">
        <v>-11.10509411959648</v>
      </c>
      <c r="BO64" s="28">
        <v>9.0598632856734334</v>
      </c>
      <c r="BP64" s="28">
        <v>-12.946548280427578</v>
      </c>
      <c r="BQ64" s="28">
        <v>8.4946091746101118</v>
      </c>
      <c r="BR64" s="28">
        <v>19.979234043706747</v>
      </c>
      <c r="BS64" s="28">
        <v>17.324428520394157</v>
      </c>
      <c r="BT64" s="28">
        <v>23.585071308017771</v>
      </c>
      <c r="BU64" s="28">
        <v>-13.016550075654145</v>
      </c>
      <c r="BV64" s="28">
        <v>-2.9451515141309415</v>
      </c>
      <c r="BW64" s="28">
        <v>-7.9547151717246436</v>
      </c>
      <c r="BX64" s="28">
        <v>2.1950882392696656</v>
      </c>
      <c r="BY64" s="28">
        <v>-6.8629652379813004</v>
      </c>
      <c r="BZ64" s="28">
        <v>2.673702473608</v>
      </c>
      <c r="CA64" s="28">
        <v>-9.0402937467779996</v>
      </c>
      <c r="CB64" s="28">
        <v>1.7176042531210001</v>
      </c>
      <c r="CC64" s="28">
        <v>10.416028405464001</v>
      </c>
      <c r="CD64" s="28">
        <v>8.347026044063</v>
      </c>
      <c r="CE64" s="28">
        <v>24.608532681153001</v>
      </c>
      <c r="CF64" s="28">
        <v>-11.764705882352899</v>
      </c>
      <c r="CG64" s="28">
        <v>-3.2072544879925431</v>
      </c>
      <c r="CH64" s="28">
        <v>-9.8182401772241974</v>
      </c>
      <c r="CI64" s="28">
        <v>3.6335383700441355</v>
      </c>
      <c r="CJ64" s="28">
        <v>-7.4578911411563</v>
      </c>
      <c r="CK64" s="28">
        <v>3.9545542902099999</v>
      </c>
      <c r="CL64" s="28">
        <v>-12.149653996964201</v>
      </c>
      <c r="CM64" s="28">
        <v>3.31302771548199</v>
      </c>
      <c r="CN64" s="28">
        <v>7.7198965379340097</v>
      </c>
      <c r="CO64" s="28">
        <v>6.0811091453249997</v>
      </c>
      <c r="CP64" s="28">
        <v>18.339977368096001</v>
      </c>
      <c r="CQ64" s="28">
        <v>-13.396004700352499</v>
      </c>
      <c r="CR64" s="32">
        <v>79.313306364198169</v>
      </c>
      <c r="CS64" s="26">
        <v>43.5</v>
      </c>
      <c r="CT64" s="26">
        <v>39.700000000000003</v>
      </c>
      <c r="CU64" s="26">
        <v>47.2</v>
      </c>
      <c r="CV64" s="26">
        <v>42.3</v>
      </c>
      <c r="CW64" s="26">
        <v>43.3</v>
      </c>
      <c r="CX64" s="26">
        <v>38.799999999999997</v>
      </c>
      <c r="CY64" s="26">
        <v>36.6</v>
      </c>
    </row>
    <row r="65" spans="1:103" x14ac:dyDescent="0.25">
      <c r="A65" s="14" t="str">
        <f t="shared" si="0"/>
        <v>20162</v>
      </c>
      <c r="B65" s="14">
        <f t="shared" si="1"/>
        <v>2</v>
      </c>
      <c r="C65" s="14">
        <f t="shared" si="2"/>
        <v>2016</v>
      </c>
      <c r="D65" s="27">
        <v>42461</v>
      </c>
      <c r="E65" s="28">
        <v>48</v>
      </c>
      <c r="F65" s="28">
        <v>54.200000762939403</v>
      </c>
      <c r="G65" s="28">
        <v>51.299999237060497</v>
      </c>
      <c r="H65" s="28">
        <v>-0.30569601376308242</v>
      </c>
      <c r="I65" s="28">
        <v>-7.8389170647336357</v>
      </c>
      <c r="J65" s="28">
        <v>7.5228471624574809</v>
      </c>
      <c r="K65" s="28">
        <v>-5.4619875610747481</v>
      </c>
      <c r="L65" s="28">
        <v>8.1718805033806454</v>
      </c>
      <c r="M65" s="28">
        <v>-10.1868044609168</v>
      </c>
      <c r="N65" s="28">
        <v>6.8758373622575855</v>
      </c>
      <c r="O65" s="28">
        <v>11.860434706987292</v>
      </c>
      <c r="P65" s="28">
        <v>7.782170171189998</v>
      </c>
      <c r="Q65" s="28">
        <v>19.976469792005357</v>
      </c>
      <c r="R65" s="28">
        <v>-11.565556057936558</v>
      </c>
      <c r="S65" s="28">
        <v>3.5011652358316212</v>
      </c>
      <c r="T65" s="28">
        <v>-3.8185673086676672</v>
      </c>
      <c r="U65" s="28">
        <v>11.094004586556025</v>
      </c>
      <c r="V65" s="28">
        <v>9.7266778084437913E-2</v>
      </c>
      <c r="W65" s="28">
        <v>13.453217338883945</v>
      </c>
      <c r="X65" s="28">
        <v>-7.6577698809475256</v>
      </c>
      <c r="Y65" s="28">
        <v>8.760867266025933</v>
      </c>
      <c r="Z65" s="28">
        <v>13.41509205732071</v>
      </c>
      <c r="AA65" s="28">
        <v>8.0190252522632282</v>
      </c>
      <c r="AB65" s="28">
        <v>20.171312248626773</v>
      </c>
      <c r="AC65" s="28">
        <v>-9.2518667006934781</v>
      </c>
      <c r="AD65" s="28">
        <v>1.8428937806842782</v>
      </c>
      <c r="AE65" s="28">
        <v>-7.001083229248195</v>
      </c>
      <c r="AF65" s="28">
        <v>11.092136947862144</v>
      </c>
      <c r="AG65" s="28">
        <v>-2.6467506777676002</v>
      </c>
      <c r="AH65" s="28">
        <v>14.508386539944</v>
      </c>
      <c r="AI65" s="28">
        <v>-11.2593433216535</v>
      </c>
      <c r="AJ65" s="28">
        <v>7.7302943720449901</v>
      </c>
      <c r="AK65" s="28">
        <v>13.007473018294</v>
      </c>
      <c r="AL65" s="28">
        <v>6.621306746198</v>
      </c>
      <c r="AM65" s="28">
        <v>12.204442303802001</v>
      </c>
      <c r="AN65" s="28">
        <v>-5.9139784946236498</v>
      </c>
      <c r="AO65" s="28">
        <v>4.4026469408008495</v>
      </c>
      <c r="AP65" s="28">
        <v>-3.0516353708935071</v>
      </c>
      <c r="AQ65" s="28">
        <v>12.139065765215605</v>
      </c>
      <c r="AR65" s="28">
        <v>2.2455304519510002</v>
      </c>
      <c r="AS65" s="28">
        <v>14.234117280775999</v>
      </c>
      <c r="AT65" s="28">
        <v>-8.2100591128029894</v>
      </c>
      <c r="AU65" s="28">
        <v>10.064502306873001</v>
      </c>
      <c r="AV65" s="28">
        <v>14.050363649542</v>
      </c>
      <c r="AW65" s="28">
        <v>9.1716413800150001</v>
      </c>
      <c r="AX65" s="28">
        <v>26.168089284594998</v>
      </c>
      <c r="AY65" s="28">
        <v>-11.59809183065</v>
      </c>
      <c r="AZ65" s="28">
        <v>-5.819480779796919</v>
      </c>
      <c r="BA65" s="28">
        <v>-17.075050833837537</v>
      </c>
      <c r="BB65" s="28">
        <v>6.1286566786295111</v>
      </c>
      <c r="BC65" s="28">
        <v>-11.8792680491808</v>
      </c>
      <c r="BD65" s="28">
        <v>6.7741125979019996</v>
      </c>
      <c r="BE65" s="28">
        <v>-22.1273291867106</v>
      </c>
      <c r="BF65" s="28">
        <v>5.4852155828690004</v>
      </c>
      <c r="BG65" s="28">
        <v>9.2847800064810002</v>
      </c>
      <c r="BH65" s="28">
        <v>2.8030303030299999</v>
      </c>
      <c r="BI65" s="28">
        <v>25.955126584144999</v>
      </c>
      <c r="BJ65" s="28">
        <v>-16.925592804578901</v>
      </c>
      <c r="BK65" s="28">
        <v>-1.5564306335488141</v>
      </c>
      <c r="BL65" s="28">
        <v>-11.317015264361117</v>
      </c>
      <c r="BM65" s="28">
        <v>8.7090697556649275</v>
      </c>
      <c r="BN65" s="28">
        <v>-9.0900592354919567</v>
      </c>
      <c r="BO65" s="28">
        <v>9.1504738493790949</v>
      </c>
      <c r="BP65" s="28">
        <v>-13.51799394949081</v>
      </c>
      <c r="BQ65" s="28">
        <v>8.2685972284462306</v>
      </c>
      <c r="BR65" s="28">
        <v>21.149495490585892</v>
      </c>
      <c r="BS65" s="28">
        <v>16.410727488548105</v>
      </c>
      <c r="BT65" s="28">
        <v>22.174100903763012</v>
      </c>
      <c r="BU65" s="28">
        <v>-12.399974277144374</v>
      </c>
      <c r="BV65" s="28">
        <v>-2.748359140514367</v>
      </c>
      <c r="BW65" s="28">
        <v>-10.164986700457348</v>
      </c>
      <c r="BX65" s="28">
        <v>4.9580272126397915</v>
      </c>
      <c r="BY65" s="28">
        <v>-9.8256088619662005</v>
      </c>
      <c r="BZ65" s="28">
        <v>6.7200640446289999</v>
      </c>
      <c r="CA65" s="28">
        <v>-10.5037588984279</v>
      </c>
      <c r="CB65" s="28">
        <v>3.2110095990879999</v>
      </c>
      <c r="CC65" s="28">
        <v>8.9080483212550003</v>
      </c>
      <c r="CD65" s="28">
        <v>6.3048677494199996</v>
      </c>
      <c r="CE65" s="28">
        <v>19.521932848104001</v>
      </c>
      <c r="CF65" s="28">
        <v>-9.9885189437428306</v>
      </c>
      <c r="CG65" s="28">
        <v>-2.0912020871979848</v>
      </c>
      <c r="CH65" s="28">
        <v>-8.2360767622711535</v>
      </c>
      <c r="CI65" s="28">
        <v>4.2505786801934278</v>
      </c>
      <c r="CJ65" s="28">
        <v>-6.6949471392572004</v>
      </c>
      <c r="CK65" s="28">
        <v>3.805201244599</v>
      </c>
      <c r="CL65" s="28">
        <v>-9.7649196887927996</v>
      </c>
      <c r="CM65" s="28">
        <v>4.6969294033139999</v>
      </c>
      <c r="CN65" s="28">
        <v>7.3928506121739996</v>
      </c>
      <c r="CO65" s="28">
        <v>4.9499949553100002</v>
      </c>
      <c r="CP65" s="28">
        <v>17.478368418182001</v>
      </c>
      <c r="CQ65" s="28">
        <v>-11.997670355270801</v>
      </c>
      <c r="CR65" s="32">
        <v>81.285959984128169</v>
      </c>
      <c r="CS65" s="26">
        <v>45.4</v>
      </c>
      <c r="CT65" s="26">
        <v>43.7</v>
      </c>
      <c r="CU65" s="26">
        <v>44.6</v>
      </c>
      <c r="CV65" s="26">
        <v>45.4</v>
      </c>
      <c r="CW65" s="26">
        <v>46.9</v>
      </c>
      <c r="CX65" s="26">
        <v>40.799999999999997</v>
      </c>
      <c r="CY65" s="26">
        <v>39.4</v>
      </c>
    </row>
    <row r="66" spans="1:103" x14ac:dyDescent="0.25">
      <c r="A66" s="14" t="str">
        <f t="shared" ref="A66:A129" si="3">CONCATENATE(C66,B66)</f>
        <v>20162</v>
      </c>
      <c r="B66" s="14">
        <f t="shared" ref="B66:B129" si="4">INT((MONTH(D66)+2)/3)</f>
        <v>2</v>
      </c>
      <c r="C66" s="14">
        <f t="shared" ref="C66:C129" si="5">YEAR(D66)</f>
        <v>2016</v>
      </c>
      <c r="D66" s="27">
        <v>42491</v>
      </c>
      <c r="E66" s="28">
        <v>49.599998474121001</v>
      </c>
      <c r="F66" s="28">
        <v>51.799999237060497</v>
      </c>
      <c r="G66" s="28">
        <v>51.200000762939403</v>
      </c>
      <c r="H66" s="28">
        <v>-0.30653170200650948</v>
      </c>
      <c r="I66" s="28">
        <v>-7.7534043942517314</v>
      </c>
      <c r="J66" s="28">
        <v>7.428803382614376</v>
      </c>
      <c r="K66" s="28">
        <v>-5.2203480960381707</v>
      </c>
      <c r="L66" s="28">
        <v>8.2590085295241469</v>
      </c>
      <c r="M66" s="28">
        <v>-10.253518985530309</v>
      </c>
      <c r="N66" s="28">
        <v>6.601907771223992</v>
      </c>
      <c r="O66" s="28">
        <v>12.030262509699963</v>
      </c>
      <c r="P66" s="28">
        <v>8.8857922440116397</v>
      </c>
      <c r="Q66" s="28">
        <v>19.259022062254655</v>
      </c>
      <c r="R66" s="28">
        <v>-10.688008598364096</v>
      </c>
      <c r="S66" s="28">
        <v>3.1693350664181139</v>
      </c>
      <c r="T66" s="28">
        <v>-4.6474359160225163</v>
      </c>
      <c r="U66" s="28">
        <v>11.298883661368905</v>
      </c>
      <c r="V66" s="28">
        <v>-1.9600070222109609</v>
      </c>
      <c r="W66" s="28">
        <v>13.827091545180723</v>
      </c>
      <c r="X66" s="28">
        <v>-7.298396044355445</v>
      </c>
      <c r="Y66" s="28">
        <v>8.8005683185703418</v>
      </c>
      <c r="Z66" s="28">
        <v>14.146276133660498</v>
      </c>
      <c r="AA66" s="28">
        <v>10.892469718807035</v>
      </c>
      <c r="AB66" s="28">
        <v>19.886200493013455</v>
      </c>
      <c r="AC66" s="28">
        <v>-8.7511569290212741</v>
      </c>
      <c r="AD66" s="28">
        <v>4.3290244024168771</v>
      </c>
      <c r="AE66" s="28">
        <v>-3.4641561963501601</v>
      </c>
      <c r="AF66" s="28">
        <v>12.431225802018986</v>
      </c>
      <c r="AG66" s="28">
        <v>1.5785983187570001</v>
      </c>
      <c r="AH66" s="28">
        <v>16.201018569335002</v>
      </c>
      <c r="AI66" s="28">
        <v>-8.3807595559689894</v>
      </c>
      <c r="AJ66" s="28">
        <v>8.7271650909280005</v>
      </c>
      <c r="AK66" s="28">
        <v>14.561906227169001</v>
      </c>
      <c r="AL66" s="28">
        <v>13.718011478456001</v>
      </c>
      <c r="AM66" s="28">
        <v>13.622447807427999</v>
      </c>
      <c r="AN66" s="28">
        <v>-5.9782608695652204</v>
      </c>
      <c r="AO66" s="28">
        <v>1.9954815468817628</v>
      </c>
      <c r="AP66" s="28">
        <v>-6.9507859444932194</v>
      </c>
      <c r="AQ66" s="28">
        <v>11.356336077208482</v>
      </c>
      <c r="AR66" s="28">
        <v>-4.627836614374</v>
      </c>
      <c r="AS66" s="28">
        <v>13.369456926730001</v>
      </c>
      <c r="AT66" s="28">
        <v>-9.2461157125581899</v>
      </c>
      <c r="AU66" s="28">
        <v>9.3622088344249992</v>
      </c>
      <c r="AV66" s="28">
        <v>13.924995264829001</v>
      </c>
      <c r="AW66" s="28">
        <v>9.5134873194640104</v>
      </c>
      <c r="AX66" s="28">
        <v>25.027409448311001</v>
      </c>
      <c r="AY66" s="28">
        <v>-11.137868753762801</v>
      </c>
      <c r="AZ66" s="28">
        <v>-5.9656883032206167</v>
      </c>
      <c r="BA66" s="28">
        <v>-15.942805780290286</v>
      </c>
      <c r="BB66" s="28">
        <v>4.5522549403899859</v>
      </c>
      <c r="BC66" s="28">
        <v>-10.9200477183555</v>
      </c>
      <c r="BD66" s="28">
        <v>5.1707039548109996</v>
      </c>
      <c r="BE66" s="28">
        <v>-20.832138282062299</v>
      </c>
      <c r="BF66" s="28">
        <v>3.9356701257600002</v>
      </c>
      <c r="BG66" s="28">
        <v>8.9248286890909991</v>
      </c>
      <c r="BH66" s="28">
        <v>4.7328244274810096</v>
      </c>
      <c r="BI66" s="28">
        <v>24.517457095518999</v>
      </c>
      <c r="BJ66" s="28">
        <v>-15.467328370554201</v>
      </c>
      <c r="BK66" s="28">
        <v>-1.0895887104150574</v>
      </c>
      <c r="BL66" s="28">
        <v>-10.600327452184189</v>
      </c>
      <c r="BM66" s="28">
        <v>8.8987334938669562</v>
      </c>
      <c r="BN66" s="28">
        <v>-7.9764179102229757</v>
      </c>
      <c r="BO66" s="28">
        <v>8.9639994581137969</v>
      </c>
      <c r="BP66" s="28">
        <v>-13.188382537054975</v>
      </c>
      <c r="BQ66" s="28">
        <v>8.8334879142131566</v>
      </c>
      <c r="BR66" s="28">
        <v>19.76981951838825</v>
      </c>
      <c r="BS66" s="28">
        <v>16.425826559297825</v>
      </c>
      <c r="BT66" s="28">
        <v>24.480372290141624</v>
      </c>
      <c r="BU66" s="28">
        <v>-11.472631385223904</v>
      </c>
      <c r="BV66" s="28">
        <v>-1.096376849561409</v>
      </c>
      <c r="BW66" s="28">
        <v>-6.4159127211907503</v>
      </c>
      <c r="BX66" s="28">
        <v>4.3693356127543268</v>
      </c>
      <c r="BY66" s="28">
        <v>-5.1197188269849896</v>
      </c>
      <c r="BZ66" s="28">
        <v>3.8212954131919998</v>
      </c>
      <c r="CA66" s="28">
        <v>-7.7034853295421</v>
      </c>
      <c r="CB66" s="28">
        <v>4.9188493975950003</v>
      </c>
      <c r="CC66" s="28">
        <v>10.044904892826001</v>
      </c>
      <c r="CD66" s="28">
        <v>7.2116467479670003</v>
      </c>
      <c r="CE66" s="28">
        <v>20.457215803255</v>
      </c>
      <c r="CF66" s="28">
        <v>-7.6833527357392297</v>
      </c>
      <c r="CG66" s="28">
        <v>-2.4632107867681725</v>
      </c>
      <c r="CH66" s="28">
        <v>-8.7957289438095643</v>
      </c>
      <c r="CI66" s="28">
        <v>4.0790348307935744</v>
      </c>
      <c r="CJ66" s="28">
        <v>-6.5021975787577002</v>
      </c>
      <c r="CK66" s="28">
        <v>4.5640782069410104</v>
      </c>
      <c r="CL66" s="28">
        <v>-11.0620750589172</v>
      </c>
      <c r="CM66" s="28">
        <v>3.595141544529</v>
      </c>
      <c r="CN66" s="28">
        <v>7.9796907512940001</v>
      </c>
      <c r="CO66" s="28">
        <v>5.4222076728269997</v>
      </c>
      <c r="CP66" s="28">
        <v>14.980973413686</v>
      </c>
      <c r="CQ66" s="28">
        <v>-11.270125223613601</v>
      </c>
      <c r="CR66" s="32">
        <v>81.900229516080785</v>
      </c>
      <c r="CS66" s="26">
        <v>45.6</v>
      </c>
      <c r="CT66" s="26">
        <v>45.1</v>
      </c>
      <c r="CU66" s="26">
        <v>48.2</v>
      </c>
      <c r="CV66" s="26">
        <v>46.4</v>
      </c>
      <c r="CW66" s="26">
        <v>47.9</v>
      </c>
      <c r="CX66" s="26">
        <v>44.6</v>
      </c>
      <c r="CY66" s="26">
        <v>39</v>
      </c>
    </row>
    <row r="67" spans="1:103" x14ac:dyDescent="0.25">
      <c r="A67" s="14" t="str">
        <f t="shared" si="3"/>
        <v>20162</v>
      </c>
      <c r="B67" s="14">
        <f t="shared" si="4"/>
        <v>2</v>
      </c>
      <c r="C67" s="14">
        <f t="shared" si="5"/>
        <v>2016</v>
      </c>
      <c r="D67" s="27">
        <v>42522</v>
      </c>
      <c r="E67" s="28">
        <v>51.5</v>
      </c>
      <c r="F67" s="28">
        <v>53.799999237060497</v>
      </c>
      <c r="G67" s="28">
        <v>53.5</v>
      </c>
      <c r="H67" s="28">
        <v>-0.51627506427925596</v>
      </c>
      <c r="I67" s="28">
        <v>-6.6233928829336435</v>
      </c>
      <c r="J67" s="28">
        <v>5.7837145220980517</v>
      </c>
      <c r="K67" s="28">
        <v>-3.3750457556575171</v>
      </c>
      <c r="L67" s="28">
        <v>6.6027105374455868</v>
      </c>
      <c r="M67" s="28">
        <v>-9.8180756159835205</v>
      </c>
      <c r="N67" s="28">
        <v>4.9679650976176362</v>
      </c>
      <c r="O67" s="28">
        <v>11.006307854682035</v>
      </c>
      <c r="P67" s="28">
        <v>8.805391872648233</v>
      </c>
      <c r="Q67" s="28">
        <v>18.724708516385796</v>
      </c>
      <c r="R67" s="28">
        <v>-9.0231958715244005</v>
      </c>
      <c r="S67" s="28">
        <v>2.9843312353195302</v>
      </c>
      <c r="T67" s="28">
        <v>-2.8743159233592337</v>
      </c>
      <c r="U67" s="28">
        <v>9.0170995223062107</v>
      </c>
      <c r="V67" s="28">
        <v>1.5339263622571169</v>
      </c>
      <c r="W67" s="28">
        <v>10.829396986256898</v>
      </c>
      <c r="X67" s="28">
        <v>-7.1861347412277183</v>
      </c>
      <c r="Y67" s="28">
        <v>7.2203806358442186</v>
      </c>
      <c r="Z67" s="28">
        <v>12.332130640299129</v>
      </c>
      <c r="AA67" s="28">
        <v>9.6692496359850448</v>
      </c>
      <c r="AB67" s="28">
        <v>20.506401377561588</v>
      </c>
      <c r="AC67" s="28">
        <v>-6.4278559603650036</v>
      </c>
      <c r="AD67" s="28">
        <v>2.6206111936645868</v>
      </c>
      <c r="AE67" s="28">
        <v>-2.8054296180224014</v>
      </c>
      <c r="AF67" s="28">
        <v>8.1959559077513973</v>
      </c>
      <c r="AG67" s="28">
        <v>3.4149553778559998</v>
      </c>
      <c r="AH67" s="28">
        <v>10.504031521061</v>
      </c>
      <c r="AI67" s="28">
        <v>-8.8355965966214001</v>
      </c>
      <c r="AJ67" s="28">
        <v>5.9131872351129999</v>
      </c>
      <c r="AK67" s="28">
        <v>9.3377703123620002</v>
      </c>
      <c r="AL67" s="28">
        <v>9.4918259073649995</v>
      </c>
      <c r="AM67" s="28">
        <v>14.643061840086</v>
      </c>
      <c r="AN67" s="28">
        <v>-2.1390374331550799</v>
      </c>
      <c r="AO67" s="28">
        <v>2.7247153574084564</v>
      </c>
      <c r="AP67" s="28">
        <v>-4.2980065305387711</v>
      </c>
      <c r="AQ67" s="28">
        <v>9.9994460360742607</v>
      </c>
      <c r="AR67" s="28">
        <v>0.17795383876600099</v>
      </c>
      <c r="AS67" s="28">
        <v>11.63308252903</v>
      </c>
      <c r="AT67" s="28">
        <v>-8.6738848436361007</v>
      </c>
      <c r="AU67" s="28">
        <v>8.3784198976020008</v>
      </c>
      <c r="AV67" s="28">
        <v>14.025216569955999</v>
      </c>
      <c r="AW67" s="28">
        <v>9.7533344780750006</v>
      </c>
      <c r="AX67" s="28">
        <v>25.286840327629001</v>
      </c>
      <c r="AY67" s="28">
        <v>-9.2497740283217809</v>
      </c>
      <c r="AZ67" s="28">
        <v>-5.3037474747971771</v>
      </c>
      <c r="BA67" s="28">
        <v>-14.333382572139499</v>
      </c>
      <c r="BB67" s="28">
        <v>4.1650312398561198</v>
      </c>
      <c r="BC67" s="28">
        <v>-9.2862130672587</v>
      </c>
      <c r="BD67" s="28">
        <v>3.9707591362980001</v>
      </c>
      <c r="BE67" s="28">
        <v>-19.246980611523799</v>
      </c>
      <c r="BF67" s="28">
        <v>4.3594883780259996</v>
      </c>
      <c r="BG67" s="28">
        <v>8.0382186155080007</v>
      </c>
      <c r="BH67" s="28">
        <v>5.3488372093020002</v>
      </c>
      <c r="BI67" s="28">
        <v>23.496113556872</v>
      </c>
      <c r="BJ67" s="28">
        <v>-15.1211361737678</v>
      </c>
      <c r="BK67" s="28">
        <v>-0.10464183098906688</v>
      </c>
      <c r="BL67" s="28">
        <v>-7.6940256284742929</v>
      </c>
      <c r="BM67" s="28">
        <v>7.7842581235670139</v>
      </c>
      <c r="BN67" s="28">
        <v>-4.6964546214530021</v>
      </c>
      <c r="BO67" s="28">
        <v>7.946168539115293</v>
      </c>
      <c r="BP67" s="28">
        <v>-10.645589114614596</v>
      </c>
      <c r="BQ67" s="28">
        <v>7.6224737742158464</v>
      </c>
      <c r="BR67" s="28">
        <v>18.420042987631007</v>
      </c>
      <c r="BS67" s="28">
        <v>16.574864590656475</v>
      </c>
      <c r="BT67" s="28">
        <v>22.43030102384742</v>
      </c>
      <c r="BU67" s="28">
        <v>-9.2633587376444488</v>
      </c>
      <c r="BV67" s="28">
        <v>-1.9493742942199503</v>
      </c>
      <c r="BW67" s="28">
        <v>-6.3862404451457735</v>
      </c>
      <c r="BX67" s="28">
        <v>2.589167384759719</v>
      </c>
      <c r="BY67" s="28">
        <v>-4.1833134251658102</v>
      </c>
      <c r="BZ67" s="28">
        <v>2.016795767589</v>
      </c>
      <c r="CA67" s="28">
        <v>-8.5643846565701995</v>
      </c>
      <c r="CB67" s="28">
        <v>3.1631606951510101</v>
      </c>
      <c r="CC67" s="28">
        <v>9.7307725638649991</v>
      </c>
      <c r="CD67" s="28">
        <v>7.3241203053059998</v>
      </c>
      <c r="CE67" s="28">
        <v>20.120063329476</v>
      </c>
      <c r="CF67" s="28">
        <v>-9.2397660818713501</v>
      </c>
      <c r="CG67" s="28">
        <v>-3.0594809083038683</v>
      </c>
      <c r="CH67" s="28">
        <v>-8.3838096237790012</v>
      </c>
      <c r="CI67" s="28">
        <v>2.4127918624975564</v>
      </c>
      <c r="CJ67" s="28">
        <v>-5.6633763670260002</v>
      </c>
      <c r="CK67" s="28">
        <v>3.5423230354510098</v>
      </c>
      <c r="CL67" s="28">
        <v>-11.0661607271731</v>
      </c>
      <c r="CM67" s="28">
        <v>1.2895288732400001</v>
      </c>
      <c r="CN67" s="28">
        <v>7.5205291397749896</v>
      </c>
      <c r="CO67" s="28">
        <v>5.6743439871259902</v>
      </c>
      <c r="CP67" s="28">
        <v>14.252374893889</v>
      </c>
      <c r="CQ67" s="28">
        <v>-9.2636579572446607</v>
      </c>
      <c r="CR67" s="32">
        <v>82.548225336698181</v>
      </c>
      <c r="CS67" s="26">
        <v>45.4</v>
      </c>
      <c r="CT67" s="26">
        <v>45.6</v>
      </c>
      <c r="CU67" s="26">
        <v>48.7</v>
      </c>
      <c r="CV67" s="26">
        <v>45.4</v>
      </c>
      <c r="CW67" s="26">
        <v>48</v>
      </c>
      <c r="CX67" s="26">
        <v>40</v>
      </c>
      <c r="CY67" s="26">
        <v>37.4</v>
      </c>
    </row>
    <row r="68" spans="1:103" x14ac:dyDescent="0.25">
      <c r="A68" s="14" t="str">
        <f t="shared" si="3"/>
        <v>20163</v>
      </c>
      <c r="B68" s="14">
        <f t="shared" si="4"/>
        <v>3</v>
      </c>
      <c r="C68" s="14">
        <f t="shared" si="5"/>
        <v>2016</v>
      </c>
      <c r="D68" s="27">
        <v>42552</v>
      </c>
      <c r="E68" s="28">
        <v>49.5</v>
      </c>
      <c r="F68" s="28">
        <v>55</v>
      </c>
      <c r="G68" s="28">
        <v>53.5</v>
      </c>
      <c r="H68" s="28">
        <v>-2.3350988818123142E-2</v>
      </c>
      <c r="I68" s="28">
        <v>-7.4436987788997158</v>
      </c>
      <c r="J68" s="28">
        <v>7.682947253035735</v>
      </c>
      <c r="K68" s="28">
        <v>-5.3010045435299489</v>
      </c>
      <c r="L68" s="28">
        <v>8.5587597568130196</v>
      </c>
      <c r="M68" s="28">
        <v>-9.5628123143510138</v>
      </c>
      <c r="N68" s="28">
        <v>6.8108125978545351</v>
      </c>
      <c r="O68" s="28">
        <v>10.404051919714323</v>
      </c>
      <c r="P68" s="28">
        <v>6.5842110839038526</v>
      </c>
      <c r="Q68" s="28">
        <v>18.102279671306093</v>
      </c>
      <c r="R68" s="28">
        <v>-9.1422258825542464</v>
      </c>
      <c r="S68" s="28">
        <v>4.2178140398840185</v>
      </c>
      <c r="T68" s="28">
        <v>-3.6237946463756145</v>
      </c>
      <c r="U68" s="28">
        <v>12.372550412248472</v>
      </c>
      <c r="V68" s="28">
        <v>-1.6099604261756701</v>
      </c>
      <c r="W68" s="28">
        <v>13.495817828746963</v>
      </c>
      <c r="X68" s="28">
        <v>-5.6171866696025958</v>
      </c>
      <c r="Y68" s="28">
        <v>11.255192852447896</v>
      </c>
      <c r="Z68" s="28">
        <v>11.901607384321526</v>
      </c>
      <c r="AA68" s="28">
        <v>5.5795566144507207</v>
      </c>
      <c r="AB68" s="28">
        <v>18.750859484897081</v>
      </c>
      <c r="AC68" s="28">
        <v>-6.3088261713664462</v>
      </c>
      <c r="AD68" s="28">
        <v>5.2863872475467701</v>
      </c>
      <c r="AE68" s="28">
        <v>-1.4595199836950883</v>
      </c>
      <c r="AF68" s="28">
        <v>12.261503476212141</v>
      </c>
      <c r="AG68" s="28">
        <v>1.713210687231</v>
      </c>
      <c r="AH68" s="28">
        <v>13.085740511592</v>
      </c>
      <c r="AI68" s="28">
        <v>-4.5823470321666004</v>
      </c>
      <c r="AJ68" s="28">
        <v>11.440454672428</v>
      </c>
      <c r="AK68" s="28">
        <v>9.1996103828989995</v>
      </c>
      <c r="AL68" s="28">
        <v>-0.242783939425706</v>
      </c>
      <c r="AM68" s="28">
        <v>12.006346963154</v>
      </c>
      <c r="AN68" s="28">
        <v>-3.2085561497326198</v>
      </c>
      <c r="AO68" s="28">
        <v>3.3912381799058267</v>
      </c>
      <c r="AP68" s="28">
        <v>-6.2125304848080702</v>
      </c>
      <c r="AQ68" s="28">
        <v>13.470952852873381</v>
      </c>
      <c r="AR68" s="28">
        <v>-4.2235395888439102</v>
      </c>
      <c r="AS68" s="28">
        <v>14.904904580662</v>
      </c>
      <c r="AT68" s="28">
        <v>-8.1813142283090095</v>
      </c>
      <c r="AU68" s="28">
        <v>12.046569159661001</v>
      </c>
      <c r="AV68" s="28">
        <v>13.704398005223</v>
      </c>
      <c r="AW68" s="28">
        <v>8.9019637446500006</v>
      </c>
      <c r="AX68" s="28">
        <v>24.164473914510999</v>
      </c>
      <c r="AY68" s="28">
        <v>-8.8111044055522001</v>
      </c>
      <c r="AZ68" s="28">
        <v>-4.9489191924639613</v>
      </c>
      <c r="BA68" s="28">
        <v>-15.411948914977046</v>
      </c>
      <c r="BB68" s="28">
        <v>6.107187873521184</v>
      </c>
      <c r="BC68" s="28">
        <v>-10.98487540298</v>
      </c>
      <c r="BD68" s="28">
        <v>7.2577868961039904</v>
      </c>
      <c r="BE68" s="28">
        <v>-19.735332418450099</v>
      </c>
      <c r="BF68" s="28">
        <v>4.9629764425970002</v>
      </c>
      <c r="BG68" s="28">
        <v>7.9844303791340003</v>
      </c>
      <c r="BH68" s="28">
        <v>4.9027237354090003</v>
      </c>
      <c r="BI68" s="28">
        <v>25.899553912207999</v>
      </c>
      <c r="BJ68" s="28">
        <v>-15.184563758389301</v>
      </c>
      <c r="BK68" s="28">
        <v>-0.5269738041870653</v>
      </c>
      <c r="BL68" s="28">
        <v>-9.5887507752493946</v>
      </c>
      <c r="BM68" s="28">
        <v>8.9660581594642395</v>
      </c>
      <c r="BN68" s="28">
        <v>-8.0946769218418773</v>
      </c>
      <c r="BO68" s="28">
        <v>9.5807228400316689</v>
      </c>
      <c r="BP68" s="28">
        <v>-11.071192555905444</v>
      </c>
      <c r="BQ68" s="28">
        <v>8.3531961860561719</v>
      </c>
      <c r="BR68" s="28">
        <v>16.922620468716513</v>
      </c>
      <c r="BS68" s="28">
        <v>15.258147425255306</v>
      </c>
      <c r="BT68" s="28">
        <v>20.641696952710163</v>
      </c>
      <c r="BU68" s="28">
        <v>-9.4065276894698187</v>
      </c>
      <c r="BV68" s="28">
        <v>-0.83612947298931317</v>
      </c>
      <c r="BW68" s="28">
        <v>-6.6788231696671119</v>
      </c>
      <c r="BX68" s="28">
        <v>5.1831463767298942</v>
      </c>
      <c r="BY68" s="28">
        <v>-6.18964568922949</v>
      </c>
      <c r="BZ68" s="28">
        <v>4.2223923850020002</v>
      </c>
      <c r="CA68" s="28">
        <v>-7.1667659657752001</v>
      </c>
      <c r="CB68" s="28">
        <v>6.1484201873759998</v>
      </c>
      <c r="CC68" s="28">
        <v>9.5907345166179994</v>
      </c>
      <c r="CD68" s="28">
        <v>4.8543077307290003</v>
      </c>
      <c r="CE68" s="28">
        <v>19.131549763919999</v>
      </c>
      <c r="CF68" s="28">
        <v>-8.5781433607520494</v>
      </c>
      <c r="CG68" s="28">
        <v>-2.8550633903681728</v>
      </c>
      <c r="CH68" s="28">
        <v>-9.2339620474001549</v>
      </c>
      <c r="CI68" s="28">
        <v>3.7371350159975805</v>
      </c>
      <c r="CJ68" s="28">
        <v>-6.7019079431488997</v>
      </c>
      <c r="CK68" s="28">
        <v>5.0776761601149998</v>
      </c>
      <c r="CL68" s="28">
        <v>-11.7328482195801</v>
      </c>
      <c r="CM68" s="28">
        <v>2.40535665188</v>
      </c>
      <c r="CN68" s="28">
        <v>6.9826163700829902</v>
      </c>
      <c r="CO68" s="28">
        <v>4.62674600644399</v>
      </c>
      <c r="CP68" s="28">
        <v>13.891984687155</v>
      </c>
      <c r="CQ68" s="28">
        <v>-9.6165191740413007</v>
      </c>
      <c r="CR68" s="32">
        <v>82.909290951909568</v>
      </c>
      <c r="CS68" s="26">
        <v>46.8</v>
      </c>
      <c r="CT68" s="26">
        <v>44.6</v>
      </c>
      <c r="CU68" s="26">
        <v>44.3</v>
      </c>
      <c r="CV68" s="26">
        <v>47.8</v>
      </c>
      <c r="CW68" s="26">
        <v>45.6</v>
      </c>
      <c r="CX68" s="26">
        <v>44.4</v>
      </c>
      <c r="CY68" s="26">
        <v>45.2</v>
      </c>
    </row>
    <row r="69" spans="1:103" x14ac:dyDescent="0.25">
      <c r="A69" s="14" t="str">
        <f t="shared" si="3"/>
        <v>20163</v>
      </c>
      <c r="B69" s="14">
        <f t="shared" si="4"/>
        <v>3</v>
      </c>
      <c r="C69" s="14">
        <f t="shared" si="5"/>
        <v>2016</v>
      </c>
      <c r="D69" s="27">
        <v>42583</v>
      </c>
      <c r="E69" s="28">
        <v>50.799999237060497</v>
      </c>
      <c r="F69" s="28">
        <v>53.5</v>
      </c>
      <c r="G69" s="28">
        <v>52.900001525878899</v>
      </c>
      <c r="H69" s="28">
        <v>1.913940743284769</v>
      </c>
      <c r="I69" s="28">
        <v>-4.8024968834509707</v>
      </c>
      <c r="J69" s="28">
        <v>8.8614803752900002</v>
      </c>
      <c r="K69" s="28">
        <v>-1.0936816522818109</v>
      </c>
      <c r="L69" s="28">
        <v>9.3024431966129306</v>
      </c>
      <c r="M69" s="28">
        <v>-8.4421573962923411</v>
      </c>
      <c r="N69" s="28">
        <v>8.4214465837806589</v>
      </c>
      <c r="O69" s="28">
        <v>10.794618825529074</v>
      </c>
      <c r="P69" s="28">
        <v>7.6270534223625734</v>
      </c>
      <c r="Q69" s="28">
        <v>18.359517547509721</v>
      </c>
      <c r="R69" s="28">
        <v>-9.1334694497647622</v>
      </c>
      <c r="S69" s="28">
        <v>5.4762192478189604</v>
      </c>
      <c r="T69" s="28">
        <v>-0.7173689109109489</v>
      </c>
      <c r="U69" s="28">
        <v>11.862300520827404</v>
      </c>
      <c r="V69" s="28">
        <v>3.7382069905537101</v>
      </c>
      <c r="W69" s="28">
        <v>12.166934335545292</v>
      </c>
      <c r="X69" s="28">
        <v>-5.0755052751039873</v>
      </c>
      <c r="Y69" s="28">
        <v>11.55810410584553</v>
      </c>
      <c r="Z69" s="28">
        <v>11.6559478409887</v>
      </c>
      <c r="AA69" s="28">
        <v>8.8437682449267054</v>
      </c>
      <c r="AB69" s="28">
        <v>19.740126375804412</v>
      </c>
      <c r="AC69" s="28">
        <v>-6.8977603998574821</v>
      </c>
      <c r="AD69" s="28">
        <v>5.0535293972560567</v>
      </c>
      <c r="AE69" s="28">
        <v>0.90525593819094752</v>
      </c>
      <c r="AF69" s="28">
        <v>9.2874560295585979</v>
      </c>
      <c r="AG69" s="28">
        <v>7.525367217915</v>
      </c>
      <c r="AH69" s="28">
        <v>8.2076863256919896</v>
      </c>
      <c r="AI69" s="28">
        <v>-5.5036721308083001</v>
      </c>
      <c r="AJ69" s="28">
        <v>10.372825443186001</v>
      </c>
      <c r="AK69" s="28">
        <v>11.81152014257</v>
      </c>
      <c r="AL69" s="28">
        <v>11.335782745576999</v>
      </c>
      <c r="AM69" s="28">
        <v>13.693224475480999</v>
      </c>
      <c r="AN69" s="28">
        <v>-5.2631578947368496</v>
      </c>
      <c r="AO69" s="28">
        <v>5.7909638096150786</v>
      </c>
      <c r="AP69" s="28">
        <v>-2.6424567596341149</v>
      </c>
      <c r="AQ69" s="28">
        <v>14.584758658611065</v>
      </c>
      <c r="AR69" s="28">
        <v>1.400949169152</v>
      </c>
      <c r="AS69" s="28">
        <v>15.911692033936999</v>
      </c>
      <c r="AT69" s="28">
        <v>-6.6046856553804902</v>
      </c>
      <c r="AU69" s="28">
        <v>13.26598024778</v>
      </c>
      <c r="AV69" s="28">
        <v>11.146172812904</v>
      </c>
      <c r="AW69" s="28">
        <v>7.2300883019490003</v>
      </c>
      <c r="AX69" s="28">
        <v>24.728155138436001</v>
      </c>
      <c r="AY69" s="28">
        <v>-8.4720121028744302</v>
      </c>
      <c r="AZ69" s="28">
        <v>-3.4252661589727609</v>
      </c>
      <c r="BA69" s="28">
        <v>-13.226851120306463</v>
      </c>
      <c r="BB69" s="28">
        <v>6.8906918175962915</v>
      </c>
      <c r="BC69" s="28">
        <v>-10.297184717994201</v>
      </c>
      <c r="BD69" s="28">
        <v>8.1872305434369999</v>
      </c>
      <c r="BE69" s="28">
        <v>-16.111273358919401</v>
      </c>
      <c r="BF69" s="28">
        <v>5.6022276151699897</v>
      </c>
      <c r="BG69" s="28">
        <v>7.6232875889910003</v>
      </c>
      <c r="BH69" s="28">
        <v>4.4822256568779997</v>
      </c>
      <c r="BI69" s="28">
        <v>25.062114777843</v>
      </c>
      <c r="BJ69" s="28">
        <v>-14.1186299081036</v>
      </c>
      <c r="BK69" s="28">
        <v>1.9337980789817664</v>
      </c>
      <c r="BL69" s="28">
        <v>-5.7047557472357084</v>
      </c>
      <c r="BM69" s="28">
        <v>9.8726552130872847</v>
      </c>
      <c r="BN69" s="28">
        <v>-2.0129676115010433</v>
      </c>
      <c r="BO69" s="28">
        <v>10.540294283192548</v>
      </c>
      <c r="BP69" s="28">
        <v>-9.3277045278130046</v>
      </c>
      <c r="BQ69" s="28">
        <v>9.207133276566573</v>
      </c>
      <c r="BR69" s="28">
        <v>15.15984838667416</v>
      </c>
      <c r="BS69" s="28">
        <v>12.512031195085207</v>
      </c>
      <c r="BT69" s="28">
        <v>19.753106833835336</v>
      </c>
      <c r="BU69" s="28">
        <v>-9.4674791754707996</v>
      </c>
      <c r="BV69" s="28">
        <v>0.65898324683186615</v>
      </c>
      <c r="BW69" s="28">
        <v>-4.0036725773533419</v>
      </c>
      <c r="BX69" s="28">
        <v>5.4325613501265479</v>
      </c>
      <c r="BY69" s="28">
        <v>-1.2918165689247001</v>
      </c>
      <c r="BZ69" s="28">
        <v>4.6471576519749904</v>
      </c>
      <c r="CA69" s="28">
        <v>-6.6785187209467001</v>
      </c>
      <c r="CB69" s="28">
        <v>6.2209793045039996</v>
      </c>
      <c r="CC69" s="28">
        <v>8.9360384098739996</v>
      </c>
      <c r="CD69" s="28">
        <v>6.9026356831919999</v>
      </c>
      <c r="CE69" s="28">
        <v>19.973613958295001</v>
      </c>
      <c r="CF69" s="28">
        <v>-9.4384707287933107</v>
      </c>
      <c r="CG69" s="28">
        <v>-0.41899862204519422</v>
      </c>
      <c r="CH69" s="28">
        <v>-7.1476777837200132</v>
      </c>
      <c r="CI69" s="28">
        <v>6.544446306204037</v>
      </c>
      <c r="CJ69" s="28">
        <v>-3.3389578783088001</v>
      </c>
      <c r="CK69" s="28">
        <v>7.34627801449599</v>
      </c>
      <c r="CL69" s="28">
        <v>-10.8826344914924</v>
      </c>
      <c r="CM69" s="28">
        <v>5.7457153725900003</v>
      </c>
      <c r="CN69" s="28">
        <v>9.0604547901559993</v>
      </c>
      <c r="CO69" s="28">
        <v>5.6738433122089997</v>
      </c>
      <c r="CP69" s="28">
        <v>14.553999728839999</v>
      </c>
      <c r="CQ69" s="28">
        <v>-9.1824644549762997</v>
      </c>
      <c r="CR69" s="32">
        <v>83.670852845500647</v>
      </c>
      <c r="CS69" s="26">
        <v>46</v>
      </c>
      <c r="CT69" s="26">
        <v>46.7</v>
      </c>
      <c r="CU69" s="26">
        <v>48</v>
      </c>
      <c r="CV69" s="26">
        <v>46.4</v>
      </c>
      <c r="CW69" s="26">
        <v>47.9</v>
      </c>
      <c r="CX69" s="26">
        <v>43.5</v>
      </c>
      <c r="CY69" s="26">
        <v>41.1</v>
      </c>
    </row>
    <row r="70" spans="1:103" x14ac:dyDescent="0.25">
      <c r="A70" s="14" t="str">
        <f t="shared" si="3"/>
        <v>20163</v>
      </c>
      <c r="B70" s="14">
        <f t="shared" si="4"/>
        <v>3</v>
      </c>
      <c r="C70" s="14">
        <f t="shared" si="5"/>
        <v>2016</v>
      </c>
      <c r="D70" s="27">
        <v>42614</v>
      </c>
      <c r="E70" s="28">
        <v>51.099998474121001</v>
      </c>
      <c r="F70" s="28">
        <v>53</v>
      </c>
      <c r="G70" s="28">
        <v>53.099998474121001</v>
      </c>
      <c r="H70" s="28">
        <v>2.4494117605201495</v>
      </c>
      <c r="I70" s="28">
        <v>-4.2522356359459081</v>
      </c>
      <c r="J70" s="28">
        <v>9.3804976794259005</v>
      </c>
      <c r="K70" s="28">
        <v>-1.458617125090349</v>
      </c>
      <c r="L70" s="28">
        <v>9.4943214876226385</v>
      </c>
      <c r="M70" s="28">
        <v>-7.0065459468121798</v>
      </c>
      <c r="N70" s="28">
        <v>9.2667357147159635</v>
      </c>
      <c r="O70" s="28">
        <v>10.953351904621742</v>
      </c>
      <c r="P70" s="28">
        <v>7.0720648498802987</v>
      </c>
      <c r="Q70" s="28">
        <v>17.023337213973292</v>
      </c>
      <c r="R70" s="28">
        <v>-7.4273645637183474</v>
      </c>
      <c r="S70" s="28">
        <v>5.7481525868700771</v>
      </c>
      <c r="T70" s="28">
        <v>8.5218167700702452E-3</v>
      </c>
      <c r="U70" s="28">
        <v>11.652493145722246</v>
      </c>
      <c r="V70" s="28">
        <v>4.0531996515397042</v>
      </c>
      <c r="W70" s="28">
        <v>12.342093263881813</v>
      </c>
      <c r="X70" s="28">
        <v>-3.9559836961981047</v>
      </c>
      <c r="Y70" s="28">
        <v>10.965132566203605</v>
      </c>
      <c r="Z70" s="28">
        <v>11.391196519779268</v>
      </c>
      <c r="AA70" s="28">
        <v>9.3958113988856855</v>
      </c>
      <c r="AB70" s="28">
        <v>18.674424153416769</v>
      </c>
      <c r="AC70" s="28">
        <v>-5.4993148644486727</v>
      </c>
      <c r="AD70" s="28">
        <v>4.8179381340733016</v>
      </c>
      <c r="AE70" s="28">
        <v>1.9112279922948119</v>
      </c>
      <c r="AF70" s="28">
        <v>7.7664932189603633</v>
      </c>
      <c r="AG70" s="28">
        <v>7.6525902126960004</v>
      </c>
      <c r="AH70" s="28">
        <v>8.418134665338</v>
      </c>
      <c r="AI70" s="28">
        <v>-3.6713919744600898</v>
      </c>
      <c r="AJ70" s="28">
        <v>7.1168891988139897</v>
      </c>
      <c r="AK70" s="28">
        <v>8.8066904839449993</v>
      </c>
      <c r="AL70" s="28">
        <v>13.746242992272</v>
      </c>
      <c r="AM70" s="28">
        <v>12.794624682293</v>
      </c>
      <c r="AN70" s="28">
        <v>-4.2553191489361701</v>
      </c>
      <c r="AO70" s="28">
        <v>6.3224833132740059</v>
      </c>
      <c r="AP70" s="28">
        <v>-2.0343201414782754</v>
      </c>
      <c r="AQ70" s="28">
        <v>15.032055813808711</v>
      </c>
      <c r="AR70" s="28">
        <v>1.5458288746660001</v>
      </c>
      <c r="AS70" s="28">
        <v>15.734000659234001</v>
      </c>
      <c r="AT70" s="28">
        <v>-5.5508733638054899</v>
      </c>
      <c r="AU70" s="28">
        <v>14.332394922533</v>
      </c>
      <c r="AV70" s="28">
        <v>12.436598186645</v>
      </c>
      <c r="AW70" s="28">
        <v>6.4261104154800002</v>
      </c>
      <c r="AX70" s="28">
        <v>23.215079895125001</v>
      </c>
      <c r="AY70" s="28">
        <v>-6.7949488875526196</v>
      </c>
      <c r="AZ70" s="28">
        <v>-2.9291070495231679</v>
      </c>
      <c r="BA70" s="28">
        <v>-13.516884791348303</v>
      </c>
      <c r="BB70" s="28">
        <v>8.2598030649828331</v>
      </c>
      <c r="BC70" s="28">
        <v>-10.0753712350465</v>
      </c>
      <c r="BD70" s="28">
        <v>9.1990764726080005</v>
      </c>
      <c r="BE70" s="28">
        <v>-16.896036685367399</v>
      </c>
      <c r="BF70" s="28">
        <v>7.3247468582609896</v>
      </c>
      <c r="BG70" s="28">
        <v>6.976124301544</v>
      </c>
      <c r="BH70" s="28">
        <v>2.9664324746289998</v>
      </c>
      <c r="BI70" s="28">
        <v>24.796847193445</v>
      </c>
      <c r="BJ70" s="28">
        <v>-11.6161616161616</v>
      </c>
      <c r="BK70" s="28">
        <v>1.7819159575855963</v>
      </c>
      <c r="BL70" s="28">
        <v>-6.9971326741033124</v>
      </c>
      <c r="BM70" s="28">
        <v>10.960293863214389</v>
      </c>
      <c r="BN70" s="28">
        <v>-5.5124900961781194</v>
      </c>
      <c r="BO70" s="28">
        <v>11.490108994547974</v>
      </c>
      <c r="BP70" s="28">
        <v>-8.4704420636644748</v>
      </c>
      <c r="BQ70" s="28">
        <v>10.431805999972571</v>
      </c>
      <c r="BR70" s="28">
        <v>16.855003666540668</v>
      </c>
      <c r="BS70" s="28">
        <v>11.874081569921627</v>
      </c>
      <c r="BT70" s="28">
        <v>18.932967963754983</v>
      </c>
      <c r="BU70" s="28">
        <v>-7.8204166236928909</v>
      </c>
      <c r="BV70" s="28">
        <v>0.89445978408912197</v>
      </c>
      <c r="BW70" s="28">
        <v>-4.9974081378219068</v>
      </c>
      <c r="BX70" s="28">
        <v>6.9643464045094845</v>
      </c>
      <c r="BY70" s="28">
        <v>-2.8662967250768898</v>
      </c>
      <c r="BZ70" s="28">
        <v>7.0830662369309998</v>
      </c>
      <c r="CA70" s="28">
        <v>-7.10548119751979</v>
      </c>
      <c r="CB70" s="28">
        <v>6.8456946336579998</v>
      </c>
      <c r="CC70" s="28">
        <v>11.154508073437</v>
      </c>
      <c r="CD70" s="28">
        <v>6.3481439596750002</v>
      </c>
      <c r="CE70" s="28">
        <v>17.319139819616002</v>
      </c>
      <c r="CF70" s="28">
        <v>-7.5060532687651298</v>
      </c>
      <c r="CG70" s="28">
        <v>1.0243542800505452</v>
      </c>
      <c r="CH70" s="28">
        <v>-5.0467752441217897</v>
      </c>
      <c r="CI70" s="28">
        <v>7.2845476873436894</v>
      </c>
      <c r="CJ70" s="28">
        <v>-2.1936194151864998</v>
      </c>
      <c r="CK70" s="28">
        <v>6.8321100974739997</v>
      </c>
      <c r="CL70" s="28">
        <v>-7.8587772024887004</v>
      </c>
      <c r="CM70" s="28">
        <v>7.737974967705</v>
      </c>
      <c r="CN70" s="28">
        <v>8.8936390589570102</v>
      </c>
      <c r="CO70" s="28">
        <v>4.6702095002949999</v>
      </c>
      <c r="CP70" s="28">
        <v>12.553354244746</v>
      </c>
      <c r="CQ70" s="28">
        <v>-7.8191814294441002</v>
      </c>
      <c r="CR70" s="32">
        <v>84.598822015137159</v>
      </c>
      <c r="CS70" s="26">
        <v>46.9</v>
      </c>
      <c r="CT70" s="26">
        <v>44.6</v>
      </c>
      <c r="CU70" s="26">
        <v>46.4</v>
      </c>
      <c r="CV70" s="26">
        <v>46.9</v>
      </c>
      <c r="CW70" s="26">
        <v>48.6</v>
      </c>
      <c r="CX70" s="26">
        <v>46.2</v>
      </c>
      <c r="CY70" s="26">
        <v>45.3</v>
      </c>
    </row>
    <row r="71" spans="1:103" x14ac:dyDescent="0.25">
      <c r="A71" s="14" t="str">
        <f t="shared" si="3"/>
        <v>20164</v>
      </c>
      <c r="B71" s="14">
        <f t="shared" si="4"/>
        <v>4</v>
      </c>
      <c r="C71" s="14">
        <f t="shared" si="5"/>
        <v>2016</v>
      </c>
      <c r="D71" s="27">
        <v>42644</v>
      </c>
      <c r="E71" s="28">
        <v>52.400001525878899</v>
      </c>
      <c r="F71" s="28">
        <v>52.700000762939403</v>
      </c>
      <c r="G71" s="28">
        <v>53.700000762939403</v>
      </c>
      <c r="H71" s="28">
        <v>1.3753822935936739</v>
      </c>
      <c r="I71" s="28">
        <v>-6.058767436222098</v>
      </c>
      <c r="J71" s="28">
        <v>9.0944976363156229</v>
      </c>
      <c r="K71" s="28">
        <v>-4.3287041325453703</v>
      </c>
      <c r="L71" s="28">
        <v>9.3827222056945168</v>
      </c>
      <c r="M71" s="28">
        <v>-7.7735340709548177</v>
      </c>
      <c r="N71" s="28">
        <v>8.8066698207926351</v>
      </c>
      <c r="O71" s="28">
        <v>9.8448193051794952</v>
      </c>
      <c r="P71" s="28">
        <v>6.9250053974093175</v>
      </c>
      <c r="Q71" s="28">
        <v>17.213787150089658</v>
      </c>
      <c r="R71" s="28">
        <v>-7.1715962332025409</v>
      </c>
      <c r="S71" s="28">
        <v>4.6337006396317122</v>
      </c>
      <c r="T71" s="28">
        <v>-2.4473774414149148</v>
      </c>
      <c r="U71" s="28">
        <v>11.968592950732472</v>
      </c>
      <c r="V71" s="28">
        <v>-0.40200559320491525</v>
      </c>
      <c r="W71" s="28">
        <v>12.739993619304878</v>
      </c>
      <c r="X71" s="28">
        <v>-4.471789429733132</v>
      </c>
      <c r="Y71" s="28">
        <v>11.199989400752369</v>
      </c>
      <c r="Z71" s="28">
        <v>10.050795283244808</v>
      </c>
      <c r="AA71" s="28">
        <v>8.0237494589059626</v>
      </c>
      <c r="AB71" s="28">
        <v>18.38076281115255</v>
      </c>
      <c r="AC71" s="28">
        <v>-5.0477558540888152</v>
      </c>
      <c r="AD71" s="28">
        <v>4.3208080945954634</v>
      </c>
      <c r="AE71" s="28">
        <v>-0.53165271294955119</v>
      </c>
      <c r="AF71" s="28">
        <v>9.2913145781036803</v>
      </c>
      <c r="AG71" s="28">
        <v>1.8714642819930001</v>
      </c>
      <c r="AH71" s="28">
        <v>10.057901512061999</v>
      </c>
      <c r="AI71" s="28">
        <v>-2.9061625379192999</v>
      </c>
      <c r="AJ71" s="28">
        <v>8.5275252324440096</v>
      </c>
      <c r="AK71" s="28">
        <v>9.191334266098</v>
      </c>
      <c r="AL71" s="28">
        <v>10.124687651705001</v>
      </c>
      <c r="AM71" s="28">
        <v>14.12814131909</v>
      </c>
      <c r="AN71" s="28">
        <v>-1.1173184357541901</v>
      </c>
      <c r="AO71" s="28">
        <v>4.7043677245092113</v>
      </c>
      <c r="AP71" s="28">
        <v>-4.7260455444052809</v>
      </c>
      <c r="AQ71" s="28">
        <v>14.590206268496644</v>
      </c>
      <c r="AR71" s="28">
        <v>-2.8975143207965002</v>
      </c>
      <c r="AS71" s="28">
        <v>15.415286058604</v>
      </c>
      <c r="AT71" s="28">
        <v>-6.5376133775007998</v>
      </c>
      <c r="AU71" s="28">
        <v>13.768286684298999</v>
      </c>
      <c r="AV71" s="28">
        <v>10.203587681779</v>
      </c>
      <c r="AW71" s="28">
        <v>6.4184500936140001</v>
      </c>
      <c r="AX71" s="28">
        <v>22.268448756971001</v>
      </c>
      <c r="AY71" s="28">
        <v>-7.9141104294478604</v>
      </c>
      <c r="AZ71" s="28">
        <v>-2.4463718433752888</v>
      </c>
      <c r="BA71" s="28">
        <v>-12.212528177106947</v>
      </c>
      <c r="BB71" s="28">
        <v>7.8276874330235842</v>
      </c>
      <c r="BC71" s="28">
        <v>-9.4604728045081004</v>
      </c>
      <c r="BD71" s="28">
        <v>9.6342058897570002</v>
      </c>
      <c r="BE71" s="28">
        <v>-14.924834270984899</v>
      </c>
      <c r="BF71" s="28">
        <v>6.0367366119280099</v>
      </c>
      <c r="BG71" s="28">
        <v>5.6365469640169996</v>
      </c>
      <c r="BH71" s="28">
        <v>3.5685963521020101</v>
      </c>
      <c r="BI71" s="28">
        <v>25.22685672251</v>
      </c>
      <c r="BJ71" s="28">
        <v>-11.8803418803419</v>
      </c>
      <c r="BK71" s="28">
        <v>0.71181731569504336</v>
      </c>
      <c r="BL71" s="28">
        <v>-9.4109218994714467</v>
      </c>
      <c r="BM71" s="28">
        <v>11.372204596739749</v>
      </c>
      <c r="BN71" s="28">
        <v>-8.326242831401105</v>
      </c>
      <c r="BO71" s="28">
        <v>12.087008441203544</v>
      </c>
      <c r="BP71" s="28">
        <v>-10.489462784109213</v>
      </c>
      <c r="BQ71" s="28">
        <v>10.659809879265026</v>
      </c>
      <c r="BR71" s="28">
        <v>17.7443595159674</v>
      </c>
      <c r="BS71" s="28">
        <v>12.812223475139534</v>
      </c>
      <c r="BT71" s="28">
        <v>17.565374470703567</v>
      </c>
      <c r="BU71" s="28">
        <v>-7.2994782723535874</v>
      </c>
      <c r="BV71" s="28">
        <v>2.4401687925913222</v>
      </c>
      <c r="BW71" s="28">
        <v>-3.2475312669024845</v>
      </c>
      <c r="BX71" s="28">
        <v>8.2922882983826582</v>
      </c>
      <c r="BY71" s="28">
        <v>-1.2606523538532</v>
      </c>
      <c r="BZ71" s="28">
        <v>8.0020317219629895</v>
      </c>
      <c r="CA71" s="28">
        <v>-5.2145465351231097</v>
      </c>
      <c r="CB71" s="28">
        <v>8.5829499135390002</v>
      </c>
      <c r="CC71" s="28">
        <v>10.031514866455</v>
      </c>
      <c r="CD71" s="28">
        <v>6.0206091253320002</v>
      </c>
      <c r="CE71" s="28">
        <v>18.663288074741001</v>
      </c>
      <c r="CF71" s="28">
        <v>-7.5903614457831301</v>
      </c>
      <c r="CG71" s="28">
        <v>-0.92698460685096506</v>
      </c>
      <c r="CH71" s="28">
        <v>-7.6234966645600934</v>
      </c>
      <c r="CI71" s="28">
        <v>6.0026290665001625</v>
      </c>
      <c r="CJ71" s="28">
        <v>-5.9559653654640003</v>
      </c>
      <c r="CK71" s="28">
        <v>5.5786175296399998</v>
      </c>
      <c r="CL71" s="28">
        <v>-9.2766979140945001</v>
      </c>
      <c r="CM71" s="28">
        <v>6.4275151387839999</v>
      </c>
      <c r="CN71" s="28">
        <v>7.0936357013169999</v>
      </c>
      <c r="CO71" s="28">
        <v>4.5490466948619996</v>
      </c>
      <c r="CP71" s="28">
        <v>13.999055279678</v>
      </c>
      <c r="CQ71" s="28">
        <v>-7.3291925465838501</v>
      </c>
      <c r="CR71" s="32">
        <v>85.455512517752368</v>
      </c>
      <c r="CS71" s="26">
        <v>43.3</v>
      </c>
      <c r="CT71" s="26">
        <v>42.8</v>
      </c>
      <c r="CU71" s="26">
        <v>43.7</v>
      </c>
      <c r="CV71" s="26">
        <v>44.9</v>
      </c>
      <c r="CW71" s="26">
        <v>47</v>
      </c>
      <c r="CX71" s="26">
        <v>43.7</v>
      </c>
      <c r="CY71" s="26">
        <v>38.799999999999997</v>
      </c>
    </row>
    <row r="72" spans="1:103" x14ac:dyDescent="0.25">
      <c r="A72" s="14" t="str">
        <f t="shared" si="3"/>
        <v>20164</v>
      </c>
      <c r="B72" s="14">
        <f t="shared" si="4"/>
        <v>4</v>
      </c>
      <c r="C72" s="14">
        <f t="shared" si="5"/>
        <v>2016</v>
      </c>
      <c r="D72" s="27">
        <v>42675</v>
      </c>
      <c r="E72" s="28">
        <v>53.599998474121001</v>
      </c>
      <c r="F72" s="28">
        <v>54.700000762939403</v>
      </c>
      <c r="G72" s="28">
        <v>55.799999237060497</v>
      </c>
      <c r="H72" s="28">
        <v>2.893866082911785</v>
      </c>
      <c r="I72" s="28">
        <v>-4.4399785243086285</v>
      </c>
      <c r="J72" s="28">
        <v>10.502742756077936</v>
      </c>
      <c r="K72" s="28">
        <v>-1.8944579833170758</v>
      </c>
      <c r="L72" s="28">
        <v>10.537464374402653</v>
      </c>
      <c r="M72" s="28">
        <v>-6.9527908696654404</v>
      </c>
      <c r="N72" s="28">
        <v>10.468026864006191</v>
      </c>
      <c r="O72" s="28">
        <v>8.3951307457836855</v>
      </c>
      <c r="P72" s="28">
        <v>6.8448454207965828</v>
      </c>
      <c r="Q72" s="28">
        <v>17.161870772220869</v>
      </c>
      <c r="R72" s="28">
        <v>-7.7915340696133075</v>
      </c>
      <c r="S72" s="28">
        <v>6.166560637775433</v>
      </c>
      <c r="T72" s="28">
        <v>-1.381320810522169</v>
      </c>
      <c r="U72" s="28">
        <v>14.001275704089409</v>
      </c>
      <c r="V72" s="28">
        <v>2.3268753756846401</v>
      </c>
      <c r="W72" s="28">
        <v>13.966886098511644</v>
      </c>
      <c r="X72" s="28">
        <v>-5.0215541078153567</v>
      </c>
      <c r="Y72" s="28">
        <v>14.035670836900811</v>
      </c>
      <c r="Z72" s="28">
        <v>10.039259592665765</v>
      </c>
      <c r="AA72" s="28">
        <v>8.2091280940102447</v>
      </c>
      <c r="AB72" s="28">
        <v>17.017315287893449</v>
      </c>
      <c r="AC72" s="28">
        <v>-7.0354304181965563</v>
      </c>
      <c r="AD72" s="28">
        <v>5.5963132001936629</v>
      </c>
      <c r="AE72" s="28">
        <v>-1.9667162745622306</v>
      </c>
      <c r="AF72" s="28">
        <v>13.448180055010027</v>
      </c>
      <c r="AG72" s="28">
        <v>1.7108355111169999</v>
      </c>
      <c r="AH72" s="28">
        <v>12.368783913862</v>
      </c>
      <c r="AI72" s="28">
        <v>-5.5772196684082997</v>
      </c>
      <c r="AJ72" s="28">
        <v>14.533062388657999</v>
      </c>
      <c r="AK72" s="28">
        <v>10.119757178836</v>
      </c>
      <c r="AL72" s="28">
        <v>9.3845205205519999</v>
      </c>
      <c r="AM72" s="28">
        <v>9.8538243080769892</v>
      </c>
      <c r="AN72" s="28">
        <v>-5.9459459459459501</v>
      </c>
      <c r="AO72" s="28">
        <v>7.0122870650195637</v>
      </c>
      <c r="AP72" s="28">
        <v>-1.4506646537676318</v>
      </c>
      <c r="AQ72" s="28">
        <v>15.835962992072837</v>
      </c>
      <c r="AR72" s="28">
        <v>2.8340557663400001</v>
      </c>
      <c r="AS72" s="28">
        <v>16.460821668674001</v>
      </c>
      <c r="AT72" s="28">
        <v>-5.6448735026841099</v>
      </c>
      <c r="AU72" s="28">
        <v>15.212908098543</v>
      </c>
      <c r="AV72" s="28">
        <v>9.550073223719</v>
      </c>
      <c r="AW72" s="28">
        <v>7.007777906976</v>
      </c>
      <c r="AX72" s="28">
        <v>22.718824963378999</v>
      </c>
      <c r="AY72" s="28">
        <v>-8.1664098613251195</v>
      </c>
      <c r="AZ72" s="28">
        <v>-3.6781528236155907</v>
      </c>
      <c r="BA72" s="28">
        <v>-12.57421255222485</v>
      </c>
      <c r="BB72" s="28">
        <v>5.640153383307279</v>
      </c>
      <c r="BC72" s="28">
        <v>-10.8234870169585</v>
      </c>
      <c r="BD72" s="28">
        <v>8.2602892877810099</v>
      </c>
      <c r="BE72" s="28">
        <v>-14.3087360767262</v>
      </c>
      <c r="BF72" s="28">
        <v>3.0529815747800102</v>
      </c>
      <c r="BG72" s="28">
        <v>3.5513395868990001</v>
      </c>
      <c r="BH72" s="28">
        <v>2.574416733709</v>
      </c>
      <c r="BI72" s="28">
        <v>24.833462959868999</v>
      </c>
      <c r="BJ72" s="28">
        <v>-9.7582037996545807</v>
      </c>
      <c r="BK72" s="28">
        <v>3.8542992127200364</v>
      </c>
      <c r="BL72" s="28">
        <v>-6.2315207315874659</v>
      </c>
      <c r="BM72" s="28">
        <v>14.46509496492493</v>
      </c>
      <c r="BN72" s="28">
        <v>-2.8000060977861034</v>
      </c>
      <c r="BO72" s="28">
        <v>15.049314444465512</v>
      </c>
      <c r="BP72" s="28">
        <v>-9.6033229260069497</v>
      </c>
      <c r="BQ72" s="28">
        <v>13.882462620879981</v>
      </c>
      <c r="BR72" s="28">
        <v>15.569589735365767</v>
      </c>
      <c r="BS72" s="28">
        <v>12.409238176078428</v>
      </c>
      <c r="BT72" s="28">
        <v>19.564924192795065</v>
      </c>
      <c r="BU72" s="28">
        <v>-6.8478316212939525</v>
      </c>
      <c r="BV72" s="28">
        <v>2.9091163667001467</v>
      </c>
      <c r="BW72" s="28">
        <v>-3.1950079228709285</v>
      </c>
      <c r="BX72" s="28">
        <v>9.2025668158836993</v>
      </c>
      <c r="BY72" s="28">
        <v>-2.9583415793658898</v>
      </c>
      <c r="BZ72" s="28">
        <v>10.367370043169</v>
      </c>
      <c r="CA72" s="28">
        <v>-3.4313900069021099</v>
      </c>
      <c r="CB72" s="28">
        <v>8.0442130990810092</v>
      </c>
      <c r="CC72" s="28">
        <v>6.6200148774730003</v>
      </c>
      <c r="CD72" s="28">
        <v>7.2051845683739897</v>
      </c>
      <c r="CE72" s="28">
        <v>21.592280429386999</v>
      </c>
      <c r="CF72" s="28">
        <v>-7.9754601226993902</v>
      </c>
      <c r="CG72" s="28">
        <v>0.53869355885805703</v>
      </c>
      <c r="CH72" s="28">
        <v>-5.7181922228753308</v>
      </c>
      <c r="CI72" s="28">
        <v>6.9970836406263857</v>
      </c>
      <c r="CJ72" s="28">
        <v>-3.6417249586909</v>
      </c>
      <c r="CK72" s="28">
        <v>6.2031352229970098</v>
      </c>
      <c r="CL72" s="28">
        <v>-7.7727010730417003</v>
      </c>
      <c r="CM72" s="28">
        <v>7.7940890151210001</v>
      </c>
      <c r="CN72" s="28">
        <v>5.3956449971049896</v>
      </c>
      <c r="CO72" s="28">
        <v>4.4186940112490003</v>
      </c>
      <c r="CP72" s="28">
        <v>13.245697293423</v>
      </c>
      <c r="CQ72" s="28">
        <v>-7.9365079365079403</v>
      </c>
      <c r="CR72" s="32">
        <v>85.273407674447071</v>
      </c>
      <c r="CS72" s="26">
        <v>44.3</v>
      </c>
      <c r="CT72" s="26">
        <v>39.299999999999997</v>
      </c>
      <c r="CU72" s="26">
        <v>44.3</v>
      </c>
      <c r="CV72" s="26">
        <v>41.1</v>
      </c>
      <c r="CW72" s="26">
        <v>47.2</v>
      </c>
      <c r="CX72" s="26">
        <v>42.2</v>
      </c>
      <c r="CY72" s="26">
        <v>38</v>
      </c>
    </row>
    <row r="73" spans="1:103" x14ac:dyDescent="0.25">
      <c r="A73" s="14" t="str">
        <f t="shared" si="3"/>
        <v>20164</v>
      </c>
      <c r="B73" s="14">
        <f t="shared" si="4"/>
        <v>4</v>
      </c>
      <c r="C73" s="14">
        <f t="shared" si="5"/>
        <v>2016</v>
      </c>
      <c r="D73" s="27">
        <v>42705</v>
      </c>
      <c r="E73" s="28">
        <v>53.700000762939403</v>
      </c>
      <c r="F73" s="28">
        <v>56.5</v>
      </c>
      <c r="G73" s="28">
        <v>56.599998474121001</v>
      </c>
      <c r="H73" s="28">
        <v>2.3113868162485858</v>
      </c>
      <c r="I73" s="28">
        <v>-5.8010557447881297</v>
      </c>
      <c r="J73" s="28">
        <v>10.762717544564083</v>
      </c>
      <c r="K73" s="28">
        <v>-4.2704368651839459</v>
      </c>
      <c r="L73" s="28">
        <v>11.118812827647492</v>
      </c>
      <c r="M73" s="28">
        <v>-7.3197050776510046</v>
      </c>
      <c r="N73" s="28">
        <v>10.40722288938743</v>
      </c>
      <c r="O73" s="28">
        <v>7.3353142279998265</v>
      </c>
      <c r="P73" s="28">
        <v>6.6538262000471127</v>
      </c>
      <c r="Q73" s="28">
        <v>17.317368137061898</v>
      </c>
      <c r="R73" s="28">
        <v>-6.5225621277709109</v>
      </c>
      <c r="S73" s="28">
        <v>5.9319024654458872</v>
      </c>
      <c r="T73" s="28">
        <v>-0.91164808469346781</v>
      </c>
      <c r="U73" s="28">
        <v>13.010696231382383</v>
      </c>
      <c r="V73" s="28">
        <v>2.0640567239377074</v>
      </c>
      <c r="W73" s="28">
        <v>13.204741504942879</v>
      </c>
      <c r="X73" s="28">
        <v>-3.8435310516192009</v>
      </c>
      <c r="Y73" s="28">
        <v>12.816827565377228</v>
      </c>
      <c r="Z73" s="28">
        <v>8.4155077621394163</v>
      </c>
      <c r="AA73" s="28">
        <v>8.6588219172100285</v>
      </c>
      <c r="AB73" s="28">
        <v>17.194232800443633</v>
      </c>
      <c r="AC73" s="28">
        <v>-4.862731615930822</v>
      </c>
      <c r="AD73" s="28">
        <v>5.2589603926607538</v>
      </c>
      <c r="AE73" s="28">
        <v>1.30908299485111</v>
      </c>
      <c r="AF73" s="28">
        <v>9.2863381755778391</v>
      </c>
      <c r="AG73" s="28">
        <v>5.9450467033130003</v>
      </c>
      <c r="AH73" s="28">
        <v>9.6809639135039998</v>
      </c>
      <c r="AI73" s="28">
        <v>-3.2225220031188</v>
      </c>
      <c r="AJ73" s="28">
        <v>8.8924551348909908</v>
      </c>
      <c r="AK73" s="28">
        <v>6.5838669750429899</v>
      </c>
      <c r="AL73" s="28">
        <v>12.360598850153</v>
      </c>
      <c r="AM73" s="28">
        <v>10.106098230532</v>
      </c>
      <c r="AN73" s="28">
        <v>-4.3010752688171996</v>
      </c>
      <c r="AO73" s="28">
        <v>6.592204663195929</v>
      </c>
      <c r="AP73" s="28">
        <v>-3.2486045229534</v>
      </c>
      <c r="AQ73" s="28">
        <v>16.925216332602844</v>
      </c>
      <c r="AR73" s="28">
        <v>-1.1448767310124</v>
      </c>
      <c r="AS73" s="28">
        <v>17.019863503553999</v>
      </c>
      <c r="AT73" s="28">
        <v>-5.3300765613093999</v>
      </c>
      <c r="AU73" s="28">
        <v>16.830610439379999</v>
      </c>
      <c r="AV73" s="28">
        <v>9.0743824809170004</v>
      </c>
      <c r="AW73" s="28">
        <v>5.5137476367449896</v>
      </c>
      <c r="AX73" s="28">
        <v>23.09804335254</v>
      </c>
      <c r="AY73" s="28">
        <v>-5.4798761609907096</v>
      </c>
      <c r="AZ73" s="28">
        <v>-0.53135602830388962</v>
      </c>
      <c r="BA73" s="28">
        <v>-10.782398958378877</v>
      </c>
      <c r="BB73" s="28">
        <v>10.275046871328755</v>
      </c>
      <c r="BC73" s="28">
        <v>-7.1487246640065898</v>
      </c>
      <c r="BD73" s="28">
        <v>11.986031738793001</v>
      </c>
      <c r="BE73" s="28">
        <v>-14.347608116316</v>
      </c>
      <c r="BF73" s="28">
        <v>8.5778717308199894</v>
      </c>
      <c r="BG73" s="28">
        <v>3.9017917876469999</v>
      </c>
      <c r="BH73" s="28">
        <v>3.0056864337940001</v>
      </c>
      <c r="BI73" s="28">
        <v>26.412576270732998</v>
      </c>
      <c r="BJ73" s="28">
        <v>-9.8159509202454007</v>
      </c>
      <c r="BK73" s="28">
        <v>3.9899263180894593</v>
      </c>
      <c r="BL73" s="28">
        <v>-6.1671621587200036</v>
      </c>
      <c r="BM73" s="28">
        <v>14.679259214754211</v>
      </c>
      <c r="BN73" s="28">
        <v>-4.7473478844506811</v>
      </c>
      <c r="BO73" s="28">
        <v>15.480458328825378</v>
      </c>
      <c r="BP73" s="28">
        <v>-7.5766520017891263</v>
      </c>
      <c r="BQ73" s="28">
        <v>13.881039118016517</v>
      </c>
      <c r="BR73" s="28">
        <v>12.491797712420876</v>
      </c>
      <c r="BS73" s="28">
        <v>12.33013053627421</v>
      </c>
      <c r="BT73" s="28">
        <v>19.434956497993099</v>
      </c>
      <c r="BU73" s="28">
        <v>-5.3878805857792074</v>
      </c>
      <c r="BV73" s="28">
        <v>2.225973254071107</v>
      </c>
      <c r="BW73" s="28">
        <v>-2.8641846530383646</v>
      </c>
      <c r="BX73" s="28">
        <v>7.4475619084230686</v>
      </c>
      <c r="BY73" s="28">
        <v>-1.7492842250236</v>
      </c>
      <c r="BZ73" s="28">
        <v>7.4073744601570004</v>
      </c>
      <c r="CA73" s="28">
        <v>-3.9728152274512101</v>
      </c>
      <c r="CB73" s="28">
        <v>7.4877571434470003</v>
      </c>
      <c r="CC73" s="28">
        <v>6.0732006108809999</v>
      </c>
      <c r="CD73" s="28">
        <v>6.1648509201700001</v>
      </c>
      <c r="CE73" s="28">
        <v>17.279697945778</v>
      </c>
      <c r="CF73" s="28">
        <v>-7.2749691738594304</v>
      </c>
      <c r="CG73" s="28">
        <v>-1.1684440980678517</v>
      </c>
      <c r="CH73" s="28">
        <v>-9.4776581077504716</v>
      </c>
      <c r="CI73" s="28">
        <v>7.5031580534619593</v>
      </c>
      <c r="CJ73" s="28">
        <v>-8.8537403773755994</v>
      </c>
      <c r="CK73" s="28">
        <v>7.7424132170259998</v>
      </c>
      <c r="CL73" s="28">
        <v>-10.0995393173216</v>
      </c>
      <c r="CM73" s="28">
        <v>7.2641784380269998</v>
      </c>
      <c r="CN73" s="28">
        <v>5.1560575292459996</v>
      </c>
      <c r="CO73" s="28">
        <v>3.859401496282</v>
      </c>
      <c r="CP73" s="28">
        <v>13.744656291070999</v>
      </c>
      <c r="CQ73" s="28">
        <v>-7.0818070818070904</v>
      </c>
      <c r="CR73" s="32">
        <v>87.525334816586295</v>
      </c>
      <c r="CS73" s="26">
        <v>44.45</v>
      </c>
      <c r="CT73" s="26">
        <v>40.849999999999994</v>
      </c>
      <c r="CU73" s="26">
        <v>45.55</v>
      </c>
      <c r="CV73" s="26">
        <v>43.75</v>
      </c>
      <c r="CW73" s="26">
        <v>47.55</v>
      </c>
      <c r="CX73" s="26">
        <v>43.55</v>
      </c>
      <c r="CY73" s="26">
        <v>38.1</v>
      </c>
    </row>
    <row r="74" spans="1:103" x14ac:dyDescent="0.25">
      <c r="A74" s="14" t="str">
        <f t="shared" si="3"/>
        <v>20171</v>
      </c>
      <c r="B74" s="14">
        <f t="shared" si="4"/>
        <v>1</v>
      </c>
      <c r="C74" s="14">
        <f t="shared" si="5"/>
        <v>2017</v>
      </c>
      <c r="D74" s="27">
        <v>42736</v>
      </c>
      <c r="E74" s="28">
        <v>54.700000762939403</v>
      </c>
      <c r="F74" s="28">
        <v>58.400001525878899</v>
      </c>
      <c r="G74" s="28">
        <v>58.299999237060497</v>
      </c>
      <c r="H74" s="28">
        <v>2.4429538089266032</v>
      </c>
      <c r="I74" s="28">
        <v>-3.1856212308694296</v>
      </c>
      <c r="J74" s="28">
        <v>8.2324970522489309</v>
      </c>
      <c r="K74" s="28">
        <v>0.3573393294570138</v>
      </c>
      <c r="L74" s="28">
        <v>8.8838603973531267</v>
      </c>
      <c r="M74" s="28">
        <v>-6.6659308817056742</v>
      </c>
      <c r="N74" s="28">
        <v>7.5831648559685103</v>
      </c>
      <c r="O74" s="28">
        <v>6.8572498350385303</v>
      </c>
      <c r="P74" s="28">
        <v>4.3435263343383053</v>
      </c>
      <c r="Q74" s="28">
        <v>15.400181168776474</v>
      </c>
      <c r="R74" s="28">
        <v>-6.7056522907718321</v>
      </c>
      <c r="S74" s="28">
        <v>4.7933153281173588</v>
      </c>
      <c r="T74" s="28">
        <v>-1.3796143873889832E-3</v>
      </c>
      <c r="U74" s="28">
        <v>9.7029565614882927</v>
      </c>
      <c r="V74" s="28">
        <v>3.2665577276354445</v>
      </c>
      <c r="W74" s="28">
        <v>10.503161953497614</v>
      </c>
      <c r="X74" s="28">
        <v>-3.2167779918566151</v>
      </c>
      <c r="Y74" s="28">
        <v>8.905793065208508</v>
      </c>
      <c r="Z74" s="28">
        <v>7.7307260075156972</v>
      </c>
      <c r="AA74" s="28">
        <v>4.7950428884376413</v>
      </c>
      <c r="AB74" s="28">
        <v>14.178538164319066</v>
      </c>
      <c r="AC74" s="28">
        <v>-4.8109792601808659</v>
      </c>
      <c r="AD74" s="28">
        <v>4.4173339024332563</v>
      </c>
      <c r="AE74" s="28">
        <v>3.7879516351824805</v>
      </c>
      <c r="AF74" s="28">
        <v>5.0486599648649815</v>
      </c>
      <c r="AG74" s="28">
        <v>10.103949518566999</v>
      </c>
      <c r="AH74" s="28">
        <v>6.5937020253930001</v>
      </c>
      <c r="AI74" s="28">
        <v>-2.338179140257</v>
      </c>
      <c r="AJ74" s="28">
        <v>3.5151727336729999</v>
      </c>
      <c r="AK74" s="28">
        <v>4.5912935990430004</v>
      </c>
      <c r="AL74" s="28">
        <v>5.6251602739579996</v>
      </c>
      <c r="AM74" s="28">
        <v>8.0495157087350009</v>
      </c>
      <c r="AN74" s="28">
        <v>-2.6881720430107499</v>
      </c>
      <c r="AO74" s="28">
        <v>5.5876435740871671</v>
      </c>
      <c r="AP74" s="28">
        <v>-1.9490309495412532</v>
      </c>
      <c r="AQ74" s="28">
        <v>13.411120344366708</v>
      </c>
      <c r="AR74" s="28">
        <v>0.13443397415599601</v>
      </c>
      <c r="AS74" s="28">
        <v>13.773617462799001</v>
      </c>
      <c r="AT74" s="28">
        <v>-4.0108063218601</v>
      </c>
      <c r="AU74" s="28">
        <v>13.049237914324999</v>
      </c>
      <c r="AV74" s="28">
        <v>8.6260959116739997</v>
      </c>
      <c r="AW74" s="28">
        <v>3.198163632839</v>
      </c>
      <c r="AX74" s="28">
        <v>19.589548526131999</v>
      </c>
      <c r="AY74" s="28">
        <v>-6.4223057644110204</v>
      </c>
      <c r="AZ74" s="28">
        <v>-2.3066647083095404</v>
      </c>
      <c r="BA74" s="28">
        <v>-13.85764287635115</v>
      </c>
      <c r="BB74" s="28">
        <v>9.9611040854677242</v>
      </c>
      <c r="BC74" s="28">
        <v>-10.3823404281697</v>
      </c>
      <c r="BD74" s="28">
        <v>10.923169505623999</v>
      </c>
      <c r="BE74" s="28">
        <v>-17.269250164843299</v>
      </c>
      <c r="BF74" s="28">
        <v>9.003426850236</v>
      </c>
      <c r="BG74" s="28">
        <v>4.7651653691920002</v>
      </c>
      <c r="BH74" s="28">
        <v>3.462489694971</v>
      </c>
      <c r="BI74" s="28">
        <v>22.707214025389</v>
      </c>
      <c r="BJ74" s="28">
        <v>-10.026857654431501</v>
      </c>
      <c r="BK74" s="28">
        <v>3.6559808270484382</v>
      </c>
      <c r="BL74" s="28">
        <v>-3.6902617113286169</v>
      </c>
      <c r="BM74" s="28">
        <v>11.277132190138531</v>
      </c>
      <c r="BN74" s="28">
        <v>-0.69312924481908644</v>
      </c>
      <c r="BO74" s="28">
        <v>12.164930227470631</v>
      </c>
      <c r="BP74" s="28">
        <v>-6.6423239653172912</v>
      </c>
      <c r="BQ74" s="28">
        <v>10.393049118113144</v>
      </c>
      <c r="BR74" s="28">
        <v>11.048527804950069</v>
      </c>
      <c r="BS74" s="28">
        <v>7.684970514815042</v>
      </c>
      <c r="BT74" s="28">
        <v>15.777726781929289</v>
      </c>
      <c r="BU74" s="28">
        <v>-7.4586196618757779</v>
      </c>
      <c r="BV74" s="28">
        <v>0.48766079925852068</v>
      </c>
      <c r="BW74" s="28">
        <v>-1.6803907898238606</v>
      </c>
      <c r="BX74" s="28">
        <v>2.6794137646780598</v>
      </c>
      <c r="BY74" s="28">
        <v>-0.59395814574149597</v>
      </c>
      <c r="BZ74" s="28">
        <v>0.96980518174700603</v>
      </c>
      <c r="CA74" s="28">
        <v>-2.76090417549685</v>
      </c>
      <c r="CB74" s="28">
        <v>4.4035656343690004</v>
      </c>
      <c r="CC74" s="28">
        <v>7.6178092903799897</v>
      </c>
      <c r="CD74" s="28">
        <v>4.2241447410780104</v>
      </c>
      <c r="CE74" s="28">
        <v>16.089679017426</v>
      </c>
      <c r="CF74" s="28">
        <v>-6.4039408866995</v>
      </c>
      <c r="CG74" s="28">
        <v>0.65256884052905662</v>
      </c>
      <c r="CH74" s="28">
        <v>-4.4225909763646598</v>
      </c>
      <c r="CI74" s="28">
        <v>5.8594271357675041</v>
      </c>
      <c r="CJ74" s="28">
        <v>0.15483350026100601</v>
      </c>
      <c r="CK74" s="28">
        <v>6.8674096736500001</v>
      </c>
      <c r="CL74" s="28">
        <v>-8.8953324209956008</v>
      </c>
      <c r="CM74" s="28">
        <v>4.8563560955360003</v>
      </c>
      <c r="CN74" s="28">
        <v>4.6856137368110096</v>
      </c>
      <c r="CO74" s="28">
        <v>3.245775240575</v>
      </c>
      <c r="CP74" s="28">
        <v>13.588193264061999</v>
      </c>
      <c r="CQ74" s="28">
        <v>-6.7786069651741299</v>
      </c>
      <c r="CR74" s="32">
        <v>88.73384120394168</v>
      </c>
      <c r="CS74" s="26">
        <v>44.6</v>
      </c>
      <c r="CT74" s="26">
        <v>42.4</v>
      </c>
      <c r="CU74" s="26">
        <v>46.8</v>
      </c>
      <c r="CV74" s="26">
        <v>46.4</v>
      </c>
      <c r="CW74" s="26">
        <v>47.9</v>
      </c>
      <c r="CX74" s="26">
        <v>44.9</v>
      </c>
      <c r="CY74" s="26">
        <v>38.200000000000003</v>
      </c>
    </row>
    <row r="75" spans="1:103" x14ac:dyDescent="0.25">
      <c r="A75" s="14" t="str">
        <f t="shared" si="3"/>
        <v>20171</v>
      </c>
      <c r="B75" s="14">
        <f t="shared" si="4"/>
        <v>1</v>
      </c>
      <c r="C75" s="14">
        <f t="shared" si="5"/>
        <v>2017</v>
      </c>
      <c r="D75" s="27">
        <v>42767</v>
      </c>
      <c r="E75" s="28">
        <v>52.5</v>
      </c>
      <c r="F75" s="28">
        <v>55.5</v>
      </c>
      <c r="G75" s="28">
        <v>55.400001525878899</v>
      </c>
      <c r="H75" s="28">
        <v>0.60128903829905767</v>
      </c>
      <c r="I75" s="28">
        <v>-6.6136742838251905</v>
      </c>
      <c r="J75" s="28">
        <v>8.0854321772837636</v>
      </c>
      <c r="K75" s="28">
        <v>-6.0417126758157149</v>
      </c>
      <c r="L75" s="28">
        <v>8.8178618487450944</v>
      </c>
      <c r="M75" s="28">
        <v>-7.1839492401037717</v>
      </c>
      <c r="N75" s="28">
        <v>7.3555715064763625</v>
      </c>
      <c r="O75" s="28">
        <v>6.1117226673595235</v>
      </c>
      <c r="P75" s="28">
        <v>3.404010304625305</v>
      </c>
      <c r="Q75" s="28">
        <v>16.009643879511529</v>
      </c>
      <c r="R75" s="28">
        <v>-5.268036077019044</v>
      </c>
      <c r="S75" s="28">
        <v>3.2042891586547455</v>
      </c>
      <c r="T75" s="28">
        <v>-3.8298788386613865</v>
      </c>
      <c r="U75" s="28">
        <v>10.49068475883692</v>
      </c>
      <c r="V75" s="28">
        <v>-3.3830048287314014</v>
      </c>
      <c r="W75" s="28">
        <v>11.873814808241487</v>
      </c>
      <c r="X75" s="28">
        <v>-4.2757371867428944</v>
      </c>
      <c r="Y75" s="28">
        <v>9.116583898505553</v>
      </c>
      <c r="Z75" s="28">
        <v>6.6596941396396279</v>
      </c>
      <c r="AA75" s="28">
        <v>1.8464500475066516</v>
      </c>
      <c r="AB75" s="28">
        <v>15.685129892586477</v>
      </c>
      <c r="AC75" s="28">
        <v>-3.5960840592679504</v>
      </c>
      <c r="AD75" s="28">
        <v>1.4572889851941113</v>
      </c>
      <c r="AE75" s="28">
        <v>-4.0044407365373047</v>
      </c>
      <c r="AF75" s="28">
        <v>7.0712185407653578</v>
      </c>
      <c r="AG75" s="28">
        <v>-3.2401006163014001</v>
      </c>
      <c r="AH75" s="28">
        <v>9.7490316938729897</v>
      </c>
      <c r="AI75" s="28">
        <v>-4.76581167544499</v>
      </c>
      <c r="AJ75" s="28">
        <v>4.4275923549350003</v>
      </c>
      <c r="AK75" s="28">
        <v>3.6866552156250001</v>
      </c>
      <c r="AL75" s="28">
        <v>-2.0906251978211001</v>
      </c>
      <c r="AM75" s="28">
        <v>12.43315505618</v>
      </c>
      <c r="AN75" s="28">
        <v>-0.56179775280898503</v>
      </c>
      <c r="AO75" s="28">
        <v>4.2288492879085595</v>
      </c>
      <c r="AP75" s="28">
        <v>-4.8407075926723735</v>
      </c>
      <c r="AQ75" s="28">
        <v>13.719891925049922</v>
      </c>
      <c r="AR75" s="28">
        <v>-4.2106865858926001</v>
      </c>
      <c r="AS75" s="28">
        <v>14.517336698429</v>
      </c>
      <c r="AT75" s="28">
        <v>-5.4687012851822097</v>
      </c>
      <c r="AU75" s="28">
        <v>12.925411565533</v>
      </c>
      <c r="AV75" s="28">
        <v>7.3566578086889898</v>
      </c>
      <c r="AW75" s="28">
        <v>3.3499517792079998</v>
      </c>
      <c r="AX75" s="28">
        <v>18.601608304839001</v>
      </c>
      <c r="AY75" s="28">
        <v>-5.9918006937874502</v>
      </c>
      <c r="AZ75" s="28">
        <v>-2.7651368867141173</v>
      </c>
      <c r="BA75" s="28">
        <v>-12.511796143584633</v>
      </c>
      <c r="BB75" s="28">
        <v>7.4882068693171959</v>
      </c>
      <c r="BC75" s="28">
        <v>-10.2459275422883</v>
      </c>
      <c r="BD75" s="28">
        <v>7.4330939300549899</v>
      </c>
      <c r="BE75" s="28">
        <v>-14.750607826144799</v>
      </c>
      <c r="BF75" s="28">
        <v>7.5433344515470004</v>
      </c>
      <c r="BG75" s="28">
        <v>3.5910338544660001</v>
      </c>
      <c r="BH75" s="28">
        <v>2.057613168724</v>
      </c>
      <c r="BI75" s="28">
        <v>23.860959010043</v>
      </c>
      <c r="BJ75" s="28">
        <v>-9.0026478375992998</v>
      </c>
      <c r="BK75" s="28">
        <v>-0.14673528688291526</v>
      </c>
      <c r="BL75" s="28">
        <v>-9.6635228954024512</v>
      </c>
      <c r="BM75" s="28">
        <v>9.8458898897339679</v>
      </c>
      <c r="BN75" s="28">
        <v>-9.1211973072867316</v>
      </c>
      <c r="BO75" s="28">
        <v>10.256816045509675</v>
      </c>
      <c r="BP75" s="28">
        <v>-10.204307625972039</v>
      </c>
      <c r="BQ75" s="28">
        <v>9.4357668484954189</v>
      </c>
      <c r="BR75" s="28">
        <v>11.379509476952347</v>
      </c>
      <c r="BS75" s="28">
        <v>7.3712460040289782</v>
      </c>
      <c r="BT75" s="28">
        <v>16.51901247131207</v>
      </c>
      <c r="BU75" s="28">
        <v>-5.1745417576451356</v>
      </c>
      <c r="BV75" s="28">
        <v>-2.0551887952852894</v>
      </c>
      <c r="BW75" s="28">
        <v>-7.4803165397763678</v>
      </c>
      <c r="BX75" s="28">
        <v>3.5228168810361922</v>
      </c>
      <c r="BY75" s="28">
        <v>-8.9239269455207104</v>
      </c>
      <c r="BZ75" s="28">
        <v>2.3639477659439998</v>
      </c>
      <c r="CA75" s="28">
        <v>-6.0257994256709999</v>
      </c>
      <c r="CB75" s="28">
        <v>4.6883224431870003</v>
      </c>
      <c r="CC75" s="28">
        <v>7.0229805385300104</v>
      </c>
      <c r="CD75" s="28">
        <v>5.1279199730330003</v>
      </c>
      <c r="CE75" s="28">
        <v>15.879702323</v>
      </c>
      <c r="CF75" s="28">
        <v>-4.1615667074663296</v>
      </c>
      <c r="CG75" s="28">
        <v>-0.55157445739672539</v>
      </c>
      <c r="CH75" s="28">
        <v>-6.8818129933628995</v>
      </c>
      <c r="CI75" s="28">
        <v>5.9861635406520008</v>
      </c>
      <c r="CJ75" s="28">
        <v>-5.803632065915</v>
      </c>
      <c r="CK75" s="28">
        <v>7.1261078325739904</v>
      </c>
      <c r="CL75" s="28">
        <v>-7.9540078453517999</v>
      </c>
      <c r="CM75" s="28">
        <v>4.8524930739000096</v>
      </c>
      <c r="CN75" s="28">
        <v>3.836300599941</v>
      </c>
      <c r="CO75" s="28">
        <v>3.059775311344</v>
      </c>
      <c r="CP75" s="28">
        <v>13.755435239723999</v>
      </c>
      <c r="CQ75" s="28">
        <v>-5.9436274509803901</v>
      </c>
      <c r="CR75" s="32">
        <v>89.616427950845605</v>
      </c>
      <c r="CS75" s="26">
        <v>49.2</v>
      </c>
      <c r="CT75" s="26">
        <v>45.4</v>
      </c>
      <c r="CU75" s="26">
        <v>49.8</v>
      </c>
      <c r="CV75" s="26">
        <v>48.8</v>
      </c>
      <c r="CW75" s="26">
        <v>52</v>
      </c>
      <c r="CX75" s="26">
        <v>47.5</v>
      </c>
      <c r="CY75" s="26">
        <v>40.4</v>
      </c>
    </row>
    <row r="76" spans="1:103" x14ac:dyDescent="0.25">
      <c r="A76" s="14" t="str">
        <f t="shared" si="3"/>
        <v>20171</v>
      </c>
      <c r="B76" s="14">
        <f t="shared" si="4"/>
        <v>1</v>
      </c>
      <c r="C76" s="14">
        <f t="shared" si="5"/>
        <v>2017</v>
      </c>
      <c r="D76" s="27">
        <v>42795</v>
      </c>
      <c r="E76" s="28">
        <v>52.400001525878899</v>
      </c>
      <c r="F76" s="28">
        <v>56.599998474121001</v>
      </c>
      <c r="G76" s="28">
        <v>56.299999237060497</v>
      </c>
      <c r="H76" s="28">
        <v>3.3038510004042507</v>
      </c>
      <c r="I76" s="28">
        <v>-2.9860107158811218</v>
      </c>
      <c r="J76" s="28">
        <v>9.7945226213758474</v>
      </c>
      <c r="K76" s="28">
        <v>-8.2281918378325658E-2</v>
      </c>
      <c r="L76" s="28">
        <v>10.781793180166215</v>
      </c>
      <c r="M76" s="28">
        <v>-5.8475639573083793</v>
      </c>
      <c r="N76" s="28">
        <v>8.8118762909951176</v>
      </c>
      <c r="O76" s="28">
        <v>6.6267841462967532</v>
      </c>
      <c r="P76" s="28">
        <v>4.0221702958690679</v>
      </c>
      <c r="Q76" s="28">
        <v>15.870849272645035</v>
      </c>
      <c r="R76" s="28">
        <v>-5.611834224992835</v>
      </c>
      <c r="S76" s="28">
        <v>5.6696619409953541</v>
      </c>
      <c r="T76" s="28">
        <v>0.3509295319413468</v>
      </c>
      <c r="U76" s="28">
        <v>11.129591171572542</v>
      </c>
      <c r="V76" s="28">
        <v>5.8335030204173108</v>
      </c>
      <c r="W76" s="28">
        <v>12.836595405940535</v>
      </c>
      <c r="X76" s="28">
        <v>-4.9856103341385687</v>
      </c>
      <c r="Y76" s="28">
        <v>9.4362775501867588</v>
      </c>
      <c r="Z76" s="28">
        <v>7.0816339299947728</v>
      </c>
      <c r="AA76" s="28">
        <v>2.9487278392482881</v>
      </c>
      <c r="AB76" s="28">
        <v>16.267098114883382</v>
      </c>
      <c r="AC76" s="28">
        <v>-3.9977629491499957</v>
      </c>
      <c r="AD76" s="28">
        <v>4.0412440775623963</v>
      </c>
      <c r="AE76" s="28">
        <v>0.90459167783805583</v>
      </c>
      <c r="AF76" s="28">
        <v>7.2268679228596113</v>
      </c>
      <c r="AG76" s="28">
        <v>9.2821494841289898</v>
      </c>
      <c r="AH76" s="28">
        <v>9.6535784208700104</v>
      </c>
      <c r="AI76" s="28">
        <v>-7.13761275516831</v>
      </c>
      <c r="AJ76" s="28">
        <v>4.828246255412</v>
      </c>
      <c r="AK76" s="28">
        <v>5.2464360009369999</v>
      </c>
      <c r="AL76" s="28">
        <v>-0.24798660493380001</v>
      </c>
      <c r="AM76" s="28">
        <v>11.074840984352999</v>
      </c>
      <c r="AN76" s="28">
        <v>-2.7472527472527402</v>
      </c>
      <c r="AO76" s="28">
        <v>7.0001039346743994</v>
      </c>
      <c r="AP76" s="28">
        <v>1.0215629086388844E-2</v>
      </c>
      <c r="AQ76" s="28">
        <v>14.234272455505021</v>
      </c>
      <c r="AR76" s="28">
        <v>5.2244207822190001</v>
      </c>
      <c r="AS76" s="28">
        <v>15.742500237659</v>
      </c>
      <c r="AT76" s="28">
        <v>-5.0715104785441003</v>
      </c>
      <c r="AU76" s="28">
        <v>12.736588497773001</v>
      </c>
      <c r="AV76" s="28">
        <v>6.8316776132379999</v>
      </c>
      <c r="AW76" s="28">
        <v>3.9805410522740101</v>
      </c>
      <c r="AX76" s="28">
        <v>20.188148982849999</v>
      </c>
      <c r="AY76" s="28">
        <v>-5.6675062972292203</v>
      </c>
      <c r="AZ76" s="28">
        <v>-1.5734477214246283</v>
      </c>
      <c r="BA76" s="28">
        <v>-11.310126455610003</v>
      </c>
      <c r="BB76" s="28">
        <v>8.6656581488435904</v>
      </c>
      <c r="BC76" s="28">
        <v>-7.8176110793513898</v>
      </c>
      <c r="BD76" s="28">
        <v>9.6364978919079896</v>
      </c>
      <c r="BE76" s="28">
        <v>-14.739172625757099</v>
      </c>
      <c r="BF76" s="28">
        <v>7.6993144253950003</v>
      </c>
      <c r="BG76" s="28">
        <v>4.4600701273180103</v>
      </c>
      <c r="BH76" s="28">
        <v>2.852348993289</v>
      </c>
      <c r="BI76" s="28">
        <v>23.857213295415999</v>
      </c>
      <c r="BJ76" s="28">
        <v>-7.3741007194244599</v>
      </c>
      <c r="BK76" s="28">
        <v>5.9283386393695992</v>
      </c>
      <c r="BL76" s="28">
        <v>-3.1139269701403975</v>
      </c>
      <c r="BM76" s="28">
        <v>15.385882821379369</v>
      </c>
      <c r="BN76" s="28">
        <v>-0.56927279845909151</v>
      </c>
      <c r="BO76" s="28">
        <v>16.162757622649153</v>
      </c>
      <c r="BP76" s="28">
        <v>-5.6261123996959483</v>
      </c>
      <c r="BQ76" s="28">
        <v>14.61180005729247</v>
      </c>
      <c r="BR76" s="28">
        <v>11.548478240878916</v>
      </c>
      <c r="BS76" s="28">
        <v>7.8670251429412268</v>
      </c>
      <c r="BT76" s="28">
        <v>17.459037748646217</v>
      </c>
      <c r="BU76" s="28">
        <v>-5.2306685711270688</v>
      </c>
      <c r="BV76" s="28">
        <v>1.819762266686979</v>
      </c>
      <c r="BW76" s="28">
        <v>-2.7259110938057631</v>
      </c>
      <c r="BX76" s="28">
        <v>6.4701789637976503</v>
      </c>
      <c r="BY76" s="28">
        <v>-2.1803079575540099</v>
      </c>
      <c r="BZ76" s="28">
        <v>6.6623611492520096</v>
      </c>
      <c r="CA76" s="28">
        <v>-3.270009411304545</v>
      </c>
      <c r="CB76" s="28">
        <v>6.2781754949330004</v>
      </c>
      <c r="CC76" s="28">
        <v>6.893836399854</v>
      </c>
      <c r="CD76" s="28">
        <v>5.6229657828080004</v>
      </c>
      <c r="CE76" s="28">
        <v>17.152134636739</v>
      </c>
      <c r="CF76" s="28">
        <v>-4.19753086419753</v>
      </c>
      <c r="CG76" s="28">
        <v>0.94829551761620223</v>
      </c>
      <c r="CH76" s="28">
        <v>-4.4779814132043327</v>
      </c>
      <c r="CI76" s="28">
        <v>6.5251666451557355</v>
      </c>
      <c r="CJ76" s="28">
        <v>-2.4179811512228002</v>
      </c>
      <c r="CK76" s="28">
        <v>7.4268481416560004</v>
      </c>
      <c r="CL76" s="28">
        <v>-6.5165040068024096</v>
      </c>
      <c r="CM76" s="28">
        <v>5.6274047450260003</v>
      </c>
      <c r="CN76" s="28">
        <v>4.5576140980420004</v>
      </c>
      <c r="CO76" s="28">
        <v>3.1816863564159901</v>
      </c>
      <c r="CP76" s="28">
        <v>12.117579680222001</v>
      </c>
      <c r="CQ76" s="28">
        <v>-6.3737623762376199</v>
      </c>
      <c r="CR76" s="32">
        <v>89.845246718062526</v>
      </c>
      <c r="CS76" s="26">
        <v>47.1</v>
      </c>
      <c r="CT76" s="26">
        <v>46.2</v>
      </c>
      <c r="CU76" s="26">
        <v>48.9</v>
      </c>
      <c r="CV76" s="26">
        <v>48.8</v>
      </c>
      <c r="CW76" s="26">
        <v>50.1</v>
      </c>
      <c r="CX76" s="26">
        <v>46.4</v>
      </c>
      <c r="CY76" s="26">
        <v>43.8</v>
      </c>
    </row>
    <row r="77" spans="1:103" x14ac:dyDescent="0.25">
      <c r="A77" s="14" t="str">
        <f t="shared" si="3"/>
        <v>20172</v>
      </c>
      <c r="B77" s="14">
        <f t="shared" si="4"/>
        <v>2</v>
      </c>
      <c r="C77" s="14">
        <f t="shared" si="5"/>
        <v>2017</v>
      </c>
      <c r="D77" s="27">
        <v>42826</v>
      </c>
      <c r="E77" s="28">
        <v>50.799999237060497</v>
      </c>
      <c r="F77" s="28">
        <v>56.099998474121001</v>
      </c>
      <c r="G77" s="28">
        <v>55.299999237060497</v>
      </c>
      <c r="H77" s="28">
        <v>0.97452476972418367</v>
      </c>
      <c r="I77" s="28">
        <v>-7.6842188724866958</v>
      </c>
      <c r="J77" s="28">
        <v>10.023115989819587</v>
      </c>
      <c r="K77" s="28">
        <v>-7.0106714915366322</v>
      </c>
      <c r="L77" s="28">
        <v>10.681898874158339</v>
      </c>
      <c r="M77" s="28">
        <v>-8.3554155220368092</v>
      </c>
      <c r="N77" s="28">
        <v>9.3663930588560973</v>
      </c>
      <c r="O77" s="28">
        <v>7.8095617249612435</v>
      </c>
      <c r="P77" s="28">
        <v>3.4377982868130474</v>
      </c>
      <c r="Q77" s="28">
        <v>15.393366145183119</v>
      </c>
      <c r="R77" s="28">
        <v>-4.4579968433510277</v>
      </c>
      <c r="S77" s="28">
        <v>2.6815188166842177</v>
      </c>
      <c r="T77" s="28">
        <v>-5.0305059207466911</v>
      </c>
      <c r="U77" s="28">
        <v>10.698592945721856</v>
      </c>
      <c r="V77" s="28">
        <v>-4.2876443669811106</v>
      </c>
      <c r="W77" s="28">
        <v>12.120127783430076</v>
      </c>
      <c r="X77" s="28">
        <v>-5.7705478094672484</v>
      </c>
      <c r="Y77" s="28">
        <v>9.2865846028160828</v>
      </c>
      <c r="Z77" s="28">
        <v>8.5578815772333101</v>
      </c>
      <c r="AA77" s="28">
        <v>1.7193997097944893</v>
      </c>
      <c r="AB77" s="28">
        <v>13.915953434965694</v>
      </c>
      <c r="AC77" s="28">
        <v>-2.407149863052596</v>
      </c>
      <c r="AD77" s="28">
        <v>-0.35240793602585541</v>
      </c>
      <c r="AE77" s="28">
        <v>-6.9441174680196696</v>
      </c>
      <c r="AF77" s="28">
        <v>6.4643692498737266</v>
      </c>
      <c r="AG77" s="28">
        <v>-6.0580966133406902</v>
      </c>
      <c r="AH77" s="28">
        <v>7.5900825793309998</v>
      </c>
      <c r="AI77" s="28">
        <v>-7.8260905489003001</v>
      </c>
      <c r="AJ77" s="28">
        <v>5.3447604051989996</v>
      </c>
      <c r="AK77" s="28">
        <v>7.357491603833</v>
      </c>
      <c r="AL77" s="28">
        <v>-1.8980559719618</v>
      </c>
      <c r="AM77" s="28">
        <v>6.0858959242749897</v>
      </c>
      <c r="AN77" s="28">
        <v>-1.0989010989010899</v>
      </c>
      <c r="AO77" s="28">
        <v>4.2792196280645669</v>
      </c>
      <c r="AP77" s="28">
        <v>-5.3883409358528525</v>
      </c>
      <c r="AQ77" s="28">
        <v>14.427027509673309</v>
      </c>
      <c r="AR77" s="28">
        <v>-4.1805923088718897</v>
      </c>
      <c r="AS77" s="28">
        <v>16.385148475373001</v>
      </c>
      <c r="AT77" s="28">
        <v>-6.5886405731591999</v>
      </c>
      <c r="AU77" s="28">
        <v>12.486626048954999</v>
      </c>
      <c r="AV77" s="28">
        <v>8.3428879909159992</v>
      </c>
      <c r="AW77" s="28">
        <v>2.71611376642799</v>
      </c>
      <c r="AX77" s="28">
        <v>18.187476361508001</v>
      </c>
      <c r="AY77" s="28">
        <v>-3.65311308767471</v>
      </c>
      <c r="AZ77" s="28">
        <v>-3.623077275514845</v>
      </c>
      <c r="BA77" s="28">
        <v>-14.380249103846438</v>
      </c>
      <c r="BB77" s="28">
        <v>7.7575020575978044</v>
      </c>
      <c r="BC77" s="28">
        <v>-11.5059212272284</v>
      </c>
      <c r="BD77" s="28">
        <v>8.6856344033640092</v>
      </c>
      <c r="BE77" s="28">
        <v>-17.210746634195299</v>
      </c>
      <c r="BF77" s="28">
        <v>6.833497593723</v>
      </c>
      <c r="BG77" s="28">
        <v>4.596022590275</v>
      </c>
      <c r="BH77" s="28">
        <v>3.7288135593220102</v>
      </c>
      <c r="BI77" s="28">
        <v>24.679685381125999</v>
      </c>
      <c r="BJ77" s="28">
        <v>-6.3129002744739298</v>
      </c>
      <c r="BK77" s="28">
        <v>2.4695124170534655</v>
      </c>
      <c r="BL77" s="28">
        <v>-9.6317811161819122</v>
      </c>
      <c r="BM77" s="28">
        <v>15.340058854140921</v>
      </c>
      <c r="BN77" s="28">
        <v>-8.9915490897306611</v>
      </c>
      <c r="BO77" s="28">
        <v>15.934230446928401</v>
      </c>
      <c r="BP77" s="28">
        <v>-10.269867179741272</v>
      </c>
      <c r="BQ77" s="28">
        <v>14.747522203071306</v>
      </c>
      <c r="BR77" s="28">
        <v>13.363546089251779</v>
      </c>
      <c r="BS77" s="28">
        <v>7.7297755725699719</v>
      </c>
      <c r="BT77" s="28">
        <v>16.469871352215197</v>
      </c>
      <c r="BU77" s="28">
        <v>-4.6849567860547348</v>
      </c>
      <c r="BV77" s="28">
        <v>4.8234955473276386E-3</v>
      </c>
      <c r="BW77" s="28">
        <v>-6.6229822193918153</v>
      </c>
      <c r="BX77" s="28">
        <v>6.8597906855115127</v>
      </c>
      <c r="BY77" s="28">
        <v>-9.5794397556222997</v>
      </c>
      <c r="BZ77" s="28">
        <v>7.1618293398019999</v>
      </c>
      <c r="CA77" s="28">
        <v>-3.6206229110401003</v>
      </c>
      <c r="CB77" s="28">
        <v>6.558192398778</v>
      </c>
      <c r="CC77" s="28">
        <v>8.3805459594049996</v>
      </c>
      <c r="CD77" s="28">
        <v>4.0429502918439901</v>
      </c>
      <c r="CE77" s="28">
        <v>19.612360320099</v>
      </c>
      <c r="CF77" s="28">
        <v>-4.5454545454545503</v>
      </c>
      <c r="CG77" s="28">
        <v>-0.87811421454165384</v>
      </c>
      <c r="CH77" s="28">
        <v>-8.7609638738161379</v>
      </c>
      <c r="CI77" s="28">
        <v>7.3296655427371036</v>
      </c>
      <c r="CJ77" s="28">
        <v>-7.6766064871189998</v>
      </c>
      <c r="CK77" s="28">
        <v>7.7028405692349899</v>
      </c>
      <c r="CL77" s="28">
        <v>-9.8392074387851896</v>
      </c>
      <c r="CM77" s="28">
        <v>6.9571609914239998</v>
      </c>
      <c r="CN77" s="28">
        <v>5.4337302182569998</v>
      </c>
      <c r="CO77" s="28">
        <v>2.8392625290139901</v>
      </c>
      <c r="CP77" s="28">
        <v>12.17359427814</v>
      </c>
      <c r="CQ77" s="28">
        <v>-5.0031269543464703</v>
      </c>
      <c r="CR77" s="32">
        <v>90.939397398066319</v>
      </c>
      <c r="CS77" s="26">
        <v>44.3</v>
      </c>
      <c r="CT77" s="26">
        <v>43.1</v>
      </c>
      <c r="CU77" s="26">
        <v>44.2</v>
      </c>
      <c r="CV77" s="26">
        <v>46.3</v>
      </c>
      <c r="CW77" s="26">
        <v>46.6</v>
      </c>
      <c r="CX77" s="26">
        <v>42.7</v>
      </c>
      <c r="CY77" s="26">
        <v>37.299999999999997</v>
      </c>
    </row>
    <row r="78" spans="1:103" x14ac:dyDescent="0.25">
      <c r="A78" s="14" t="str">
        <f t="shared" si="3"/>
        <v>20172</v>
      </c>
      <c r="B78" s="14">
        <f t="shared" si="4"/>
        <v>2</v>
      </c>
      <c r="C78" s="14">
        <f t="shared" si="5"/>
        <v>2017</v>
      </c>
      <c r="D78" s="27">
        <v>42856</v>
      </c>
      <c r="E78" s="28">
        <v>52.400001525878899</v>
      </c>
      <c r="F78" s="28">
        <v>56.299999237060497</v>
      </c>
      <c r="G78" s="28">
        <v>56</v>
      </c>
      <c r="H78" s="28">
        <v>3.2120398954972984</v>
      </c>
      <c r="I78" s="28">
        <v>-2.5360412358923838</v>
      </c>
      <c r="J78" s="28">
        <v>9.1274449117105121</v>
      </c>
      <c r="K78" s="28">
        <v>-4.7354099546944028E-2</v>
      </c>
      <c r="L78" s="28">
        <v>10.005360609912859</v>
      </c>
      <c r="M78" s="28">
        <v>-4.9937532199225663</v>
      </c>
      <c r="N78" s="28">
        <v>8.2531992911238827</v>
      </c>
      <c r="O78" s="28">
        <v>7.7039547816741978</v>
      </c>
      <c r="P78" s="28">
        <v>4.4367574833739498</v>
      </c>
      <c r="Q78" s="28">
        <v>16.710200819965845</v>
      </c>
      <c r="R78" s="28">
        <v>-3.8073189216469965</v>
      </c>
      <c r="S78" s="28">
        <v>5.4004060461296604</v>
      </c>
      <c r="T78" s="28">
        <v>0.97250308175730993</v>
      </c>
      <c r="U78" s="28">
        <v>9.9258662601816638</v>
      </c>
      <c r="V78" s="28">
        <v>6.0895536628469529</v>
      </c>
      <c r="W78" s="28">
        <v>11.735954616025788</v>
      </c>
      <c r="X78" s="28">
        <v>-4.0174949331829994</v>
      </c>
      <c r="Y78" s="28">
        <v>8.13125198790501</v>
      </c>
      <c r="Z78" s="28">
        <v>7.0829750565540275</v>
      </c>
      <c r="AA78" s="28">
        <v>1.6510024148785145</v>
      </c>
      <c r="AB78" s="28">
        <v>16.808464385206396</v>
      </c>
      <c r="AC78" s="28">
        <v>-2.4834499662120031</v>
      </c>
      <c r="AD78" s="28">
        <v>3.5719270079238754</v>
      </c>
      <c r="AE78" s="28">
        <v>1.31387837606826</v>
      </c>
      <c r="AF78" s="28">
        <v>5.8553031714179156</v>
      </c>
      <c r="AG78" s="28">
        <v>9.0898930460729996</v>
      </c>
      <c r="AH78" s="28">
        <v>7.9949600446250004</v>
      </c>
      <c r="AI78" s="28">
        <v>-6.1729477383959104</v>
      </c>
      <c r="AJ78" s="28">
        <v>3.7376570793089998</v>
      </c>
      <c r="AK78" s="28">
        <v>2.5360577884129998</v>
      </c>
      <c r="AL78" s="28">
        <v>-4.6381341818376001</v>
      </c>
      <c r="AM78" s="28">
        <v>10.869932025220001</v>
      </c>
      <c r="AN78" s="28">
        <v>-1.67597765363128</v>
      </c>
      <c r="AO78" s="28">
        <v>6.3940512182750808</v>
      </c>
      <c r="AP78" s="28">
        <v>-0.20509485387421478</v>
      </c>
      <c r="AQ78" s="28">
        <v>13.211164454550556</v>
      </c>
      <c r="AR78" s="28">
        <v>4.4735826431750096</v>
      </c>
      <c r="AS78" s="28">
        <v>15.190706322920001</v>
      </c>
      <c r="AT78" s="28">
        <v>-4.7767168436132996</v>
      </c>
      <c r="AU78" s="28">
        <v>11.249832415386001</v>
      </c>
      <c r="AV78" s="28">
        <v>9.5864022118259999</v>
      </c>
      <c r="AW78" s="28">
        <v>4.8801925701390001</v>
      </c>
      <c r="AX78" s="28">
        <v>21.567677985549999</v>
      </c>
      <c r="AY78" s="28">
        <v>-3.6738640025781599</v>
      </c>
      <c r="AZ78" s="28">
        <v>-2.7759883475763161</v>
      </c>
      <c r="BA78" s="28">
        <v>-12.451871564432167</v>
      </c>
      <c r="BB78" s="28">
        <v>7.3990878860651037</v>
      </c>
      <c r="BC78" s="28">
        <v>-9.0293860160013999</v>
      </c>
      <c r="BD78" s="28">
        <v>8.6718251327030096</v>
      </c>
      <c r="BE78" s="28">
        <v>-15.8130209361347</v>
      </c>
      <c r="BF78" s="28">
        <v>6.134113355347</v>
      </c>
      <c r="BG78" s="28">
        <v>4.4271626615599997</v>
      </c>
      <c r="BH78" s="28">
        <v>1.5397775876819999</v>
      </c>
      <c r="BI78" s="28">
        <v>25.675118805560999</v>
      </c>
      <c r="BJ78" s="28">
        <v>-7.2029934518241401</v>
      </c>
      <c r="BK78" s="28">
        <v>3.6419568297318676</v>
      </c>
      <c r="BL78" s="28">
        <v>-4.5975493728078902</v>
      </c>
      <c r="BM78" s="28">
        <v>12.228897070298189</v>
      </c>
      <c r="BN78" s="28">
        <v>-2.0683073822928506</v>
      </c>
      <c r="BO78" s="28">
        <v>12.94865669872485</v>
      </c>
      <c r="BP78" s="28">
        <v>-7.0944718041761448</v>
      </c>
      <c r="BQ78" s="28">
        <v>11.51157020632632</v>
      </c>
      <c r="BR78" s="28">
        <v>13.705014645519949</v>
      </c>
      <c r="BS78" s="28">
        <v>9.6203650709049526</v>
      </c>
      <c r="BT78" s="28">
        <v>17.135235790658811</v>
      </c>
      <c r="BU78" s="28">
        <v>-3.3074271432632916</v>
      </c>
      <c r="BV78" s="28">
        <v>1.5937045643403849</v>
      </c>
      <c r="BW78" s="28">
        <v>-2.8620729637709132</v>
      </c>
      <c r="BX78" s="28">
        <v>6.1501930701844003</v>
      </c>
      <c r="BY78" s="28">
        <v>-4.8245858285056</v>
      </c>
      <c r="BZ78" s="28">
        <v>4.9925764398929999</v>
      </c>
      <c r="CA78" s="28">
        <v>-0.87982679010179998</v>
      </c>
      <c r="CB78" s="28">
        <v>7.3143468945830001</v>
      </c>
      <c r="CC78" s="28">
        <v>11.506741678312</v>
      </c>
      <c r="CD78" s="28">
        <v>6.9447502302739998</v>
      </c>
      <c r="CE78" s="28">
        <v>19.345381992099998</v>
      </c>
      <c r="CF78" s="28">
        <v>-2.3690773067331601</v>
      </c>
      <c r="CG78" s="28">
        <v>2.0141129077425148</v>
      </c>
      <c r="CH78" s="28">
        <v>-2.9938274273904995</v>
      </c>
      <c r="CI78" s="28">
        <v>7.1493561901525311</v>
      </c>
      <c r="CJ78" s="28">
        <v>-1.4643484474685899</v>
      </c>
      <c r="CK78" s="28">
        <v>7.9937885561059998</v>
      </c>
      <c r="CL78" s="28">
        <v>-4.5115236069350999</v>
      </c>
      <c r="CM78" s="28">
        <v>6.3083521286000099</v>
      </c>
      <c r="CN78" s="28">
        <v>5.2666420239249998</v>
      </c>
      <c r="CO78" s="28">
        <v>4.4930330838070098</v>
      </c>
      <c r="CP78" s="28">
        <v>13.489981767078</v>
      </c>
      <c r="CQ78" s="28">
        <v>-4.1640770665009397</v>
      </c>
      <c r="CR78" s="32">
        <v>91.446885972670771</v>
      </c>
      <c r="CS78" s="26">
        <v>47.8</v>
      </c>
      <c r="CT78" s="26">
        <v>50</v>
      </c>
      <c r="CU78" s="26">
        <v>47.3</v>
      </c>
      <c r="CV78" s="26">
        <v>45.1</v>
      </c>
      <c r="CW78" s="26">
        <v>49.4</v>
      </c>
      <c r="CX78" s="26">
        <v>45.6</v>
      </c>
      <c r="CY78" s="26">
        <v>43.4</v>
      </c>
    </row>
    <row r="79" spans="1:103" x14ac:dyDescent="0.25">
      <c r="A79" s="14" t="str">
        <f t="shared" si="3"/>
        <v>20172</v>
      </c>
      <c r="B79" s="14">
        <f t="shared" si="4"/>
        <v>2</v>
      </c>
      <c r="C79" s="14">
        <f t="shared" si="5"/>
        <v>2017</v>
      </c>
      <c r="D79" s="27">
        <v>42887</v>
      </c>
      <c r="E79" s="28">
        <v>50.299999237060497</v>
      </c>
      <c r="F79" s="28">
        <v>55.5</v>
      </c>
      <c r="G79" s="28">
        <v>54.799999237060497</v>
      </c>
      <c r="H79" s="28">
        <v>2.0406226022141141</v>
      </c>
      <c r="I79" s="28">
        <v>-4.8582579741289464</v>
      </c>
      <c r="J79" s="28">
        <v>9.1834005257497608</v>
      </c>
      <c r="K79" s="28">
        <v>-3.2994896823410498</v>
      </c>
      <c r="L79" s="28">
        <v>10.222862018099221</v>
      </c>
      <c r="M79" s="28">
        <v>-6.4046736869450323</v>
      </c>
      <c r="N79" s="28">
        <v>8.1490787226981247</v>
      </c>
      <c r="O79" s="28">
        <v>8.4547177586178357</v>
      </c>
      <c r="P79" s="28">
        <v>4.5272499426571073</v>
      </c>
      <c r="Q79" s="28">
        <v>16.33955701889909</v>
      </c>
      <c r="R79" s="28">
        <v>-3.2701322392238046</v>
      </c>
      <c r="S79" s="28">
        <v>4.4011244049675327</v>
      </c>
      <c r="T79" s="28">
        <v>-2.6401589627780879</v>
      </c>
      <c r="U79" s="28">
        <v>11.693622362288892</v>
      </c>
      <c r="V79" s="28">
        <v>-1.5069046604743273</v>
      </c>
      <c r="W79" s="28">
        <v>13.017511892337572</v>
      </c>
      <c r="X79" s="28">
        <v>-3.7669431895787326</v>
      </c>
      <c r="Y79" s="28">
        <v>10.377960716756368</v>
      </c>
      <c r="Z79" s="28">
        <v>8.779281912132971</v>
      </c>
      <c r="AA79" s="28">
        <v>1.7961228297565757</v>
      </c>
      <c r="AB79" s="28">
        <v>15.035866870992029</v>
      </c>
      <c r="AC79" s="28">
        <v>-1.6517997393671264</v>
      </c>
      <c r="AD79" s="28">
        <v>3.5678509046424836</v>
      </c>
      <c r="AE79" s="28">
        <v>-3.8671587442444775</v>
      </c>
      <c r="AF79" s="28">
        <v>11.284707123054005</v>
      </c>
      <c r="AG79" s="28">
        <v>-1.7173702864395</v>
      </c>
      <c r="AH79" s="28">
        <v>13.073338899515001</v>
      </c>
      <c r="AI79" s="28">
        <v>-5.9936391068321102</v>
      </c>
      <c r="AJ79" s="28">
        <v>9.5110899122270105</v>
      </c>
      <c r="AK79" s="28">
        <v>5.0877176757950098</v>
      </c>
      <c r="AL79" s="28">
        <v>-4.2671075876398996</v>
      </c>
      <c r="AM79" s="28">
        <v>7.1774866297089899</v>
      </c>
      <c r="AN79" s="28">
        <v>-1.63934426229508</v>
      </c>
      <c r="AO79" s="28">
        <v>4.8445823181048695</v>
      </c>
      <c r="AP79" s="28">
        <v>-2.892540014386384</v>
      </c>
      <c r="AQ79" s="28">
        <v>12.88541239454608</v>
      </c>
      <c r="AR79" s="28">
        <v>-1.5216479642248</v>
      </c>
      <c r="AS79" s="28">
        <v>14.425821847214999</v>
      </c>
      <c r="AT79" s="28">
        <v>-4.2539632988417004</v>
      </c>
      <c r="AU79" s="28">
        <v>11.356069059108</v>
      </c>
      <c r="AV79" s="28">
        <v>10.665606975702</v>
      </c>
      <c r="AW79" s="28">
        <v>5.4174283867170097</v>
      </c>
      <c r="AX79" s="28">
        <v>20.818374863001999</v>
      </c>
      <c r="AY79" s="28">
        <v>-1.9224607497596899</v>
      </c>
      <c r="AZ79" s="28">
        <v>-2.6667189241551625</v>
      </c>
      <c r="BA79" s="28">
        <v>-12.364353455520927</v>
      </c>
      <c r="BB79" s="28">
        <v>7.532121626620409</v>
      </c>
      <c r="BC79" s="28">
        <v>-9.6064077107648007</v>
      </c>
      <c r="BD79" s="28">
        <v>8.1855105780509891</v>
      </c>
      <c r="BE79" s="28">
        <v>-15.082348986409199</v>
      </c>
      <c r="BF79" s="28">
        <v>6.8807833324169998</v>
      </c>
      <c r="BG79" s="28">
        <v>5.7950476064799998</v>
      </c>
      <c r="BH79" s="28">
        <v>3.454231433506</v>
      </c>
      <c r="BI79" s="28">
        <v>22.709615312842999</v>
      </c>
      <c r="BJ79" s="28">
        <v>-5.4579093432007397</v>
      </c>
      <c r="BK79" s="28">
        <v>2.810062638203874</v>
      </c>
      <c r="BL79" s="28">
        <v>-5.706027570491301</v>
      </c>
      <c r="BM79" s="28">
        <v>11.699421206878384</v>
      </c>
      <c r="BN79" s="28">
        <v>-4.4139901591868398</v>
      </c>
      <c r="BO79" s="28">
        <v>12.352351279435933</v>
      </c>
      <c r="BP79" s="28">
        <v>-6.9895298075592507</v>
      </c>
      <c r="BQ79" s="28">
        <v>11.04849873007892</v>
      </c>
      <c r="BR79" s="28">
        <v>14.73365263216682</v>
      </c>
      <c r="BS79" s="28">
        <v>9.6808246948714505</v>
      </c>
      <c r="BT79" s="28">
        <v>19.526267400772866</v>
      </c>
      <c r="BU79" s="28">
        <v>-3.3262548433353216</v>
      </c>
      <c r="BV79" s="28">
        <v>-0.91448326773704025</v>
      </c>
      <c r="BW79" s="28">
        <v>-5.2601581401651742</v>
      </c>
      <c r="BX79" s="28">
        <v>3.5281665735341221</v>
      </c>
      <c r="BY79" s="28">
        <v>-6.9096056294349104</v>
      </c>
      <c r="BZ79" s="28">
        <v>1.7758796229330001</v>
      </c>
      <c r="CA79" s="28">
        <v>-3.5966204781101947</v>
      </c>
      <c r="CB79" s="28">
        <v>5.2956709503360004</v>
      </c>
      <c r="CC79" s="28">
        <v>10.771685347898</v>
      </c>
      <c r="CD79" s="28">
        <v>5.4661253327120001</v>
      </c>
      <c r="CE79" s="28">
        <v>18.629123409468001</v>
      </c>
      <c r="CF79" s="28">
        <v>-3.6719706242350001</v>
      </c>
      <c r="CG79" s="28">
        <v>0.75011530859049458</v>
      </c>
      <c r="CH79" s="28">
        <v>-5.2727559866375486</v>
      </c>
      <c r="CI79" s="28">
        <v>6.9592727027292369</v>
      </c>
      <c r="CJ79" s="28">
        <v>-2.5579260697998101</v>
      </c>
      <c r="CK79" s="28">
        <v>8.6444511404829996</v>
      </c>
      <c r="CL79" s="28">
        <v>-7.9502569728646897</v>
      </c>
      <c r="CM79" s="28">
        <v>5.2877051055780004</v>
      </c>
      <c r="CN79" s="28">
        <v>5.4799371774340004</v>
      </c>
      <c r="CO79" s="28">
        <v>4.6640385611440003</v>
      </c>
      <c r="CP79" s="28">
        <v>13.709435694984</v>
      </c>
      <c r="CQ79" s="28">
        <v>-3.62853628536286</v>
      </c>
      <c r="CR79" s="32">
        <v>91.356102714830968</v>
      </c>
      <c r="CS79" s="26">
        <v>45.9</v>
      </c>
      <c r="CT79" s="26">
        <v>46.2</v>
      </c>
      <c r="CU79" s="26">
        <v>46.3</v>
      </c>
      <c r="CV79" s="26">
        <v>46.9</v>
      </c>
      <c r="CW79" s="26">
        <v>48.2</v>
      </c>
      <c r="CX79" s="26">
        <v>44.9</v>
      </c>
      <c r="CY79" s="26">
        <v>40.4</v>
      </c>
    </row>
    <row r="80" spans="1:103" x14ac:dyDescent="0.25">
      <c r="A80" s="14" t="str">
        <f t="shared" si="3"/>
        <v>20173</v>
      </c>
      <c r="B80" s="14">
        <f t="shared" si="4"/>
        <v>3</v>
      </c>
      <c r="C80" s="14">
        <f t="shared" si="5"/>
        <v>2017</v>
      </c>
      <c r="D80" s="27">
        <v>42917</v>
      </c>
      <c r="E80" s="28">
        <v>52.700000762939403</v>
      </c>
      <c r="F80" s="28">
        <v>52.599998474121001</v>
      </c>
      <c r="G80" s="28">
        <v>53.400001525878899</v>
      </c>
      <c r="H80" s="28">
        <v>1.6627750955109946</v>
      </c>
      <c r="I80" s="28">
        <v>-6.0728955343479925</v>
      </c>
      <c r="J80" s="28">
        <v>9.7070183731107704</v>
      </c>
      <c r="K80" s="28">
        <v>-5.54331935363928</v>
      </c>
      <c r="L80" s="28">
        <v>10.422957651707762</v>
      </c>
      <c r="M80" s="28">
        <v>-6.6010294867401544</v>
      </c>
      <c r="N80" s="28">
        <v>8.9935149934116687</v>
      </c>
      <c r="O80" s="28">
        <v>8.2861970988743181</v>
      </c>
      <c r="P80" s="28">
        <v>4.3104518804993051</v>
      </c>
      <c r="Q80" s="28">
        <v>15.080887715017322</v>
      </c>
      <c r="R80" s="28">
        <v>-2.9120017809750109</v>
      </c>
      <c r="S80" s="28">
        <v>5.183586499156803</v>
      </c>
      <c r="T80" s="28">
        <v>-2.7587443480306035</v>
      </c>
      <c r="U80" s="28">
        <v>13.445731875397371</v>
      </c>
      <c r="V80" s="28">
        <v>-2.8999367107617524</v>
      </c>
      <c r="W80" s="28">
        <v>14.701380726590475</v>
      </c>
      <c r="X80" s="28">
        <v>-2.6174508423420866</v>
      </c>
      <c r="Y80" s="28">
        <v>12.197426498345703</v>
      </c>
      <c r="Z80" s="28">
        <v>9.533004720583758</v>
      </c>
      <c r="AA80" s="28">
        <v>3.0208552721607931</v>
      </c>
      <c r="AB80" s="28">
        <v>15.581026782903816</v>
      </c>
      <c r="AC80" s="28">
        <v>-0.88140374222214235</v>
      </c>
      <c r="AD80" s="28">
        <v>6.1511779883968813</v>
      </c>
      <c r="AE80" s="28">
        <v>-1.8289244809532477</v>
      </c>
      <c r="AF80" s="28">
        <v>14.452629248202612</v>
      </c>
      <c r="AG80" s="28">
        <v>-1.00752514844901</v>
      </c>
      <c r="AH80" s="28">
        <v>16.185573895625001</v>
      </c>
      <c r="AI80" s="28">
        <v>-2.6469332487442001</v>
      </c>
      <c r="AJ80" s="28">
        <v>12.733575893788</v>
      </c>
      <c r="AK80" s="28">
        <v>6.936200668113</v>
      </c>
      <c r="AL80" s="28">
        <v>0.83655142327799603</v>
      </c>
      <c r="AM80" s="28">
        <v>8.5245718322809996</v>
      </c>
      <c r="AN80" s="28">
        <v>0.56818181818181301</v>
      </c>
      <c r="AO80" s="28">
        <v>4.6655337661443355</v>
      </c>
      <c r="AP80" s="28">
        <v>-4.4367522691141801</v>
      </c>
      <c r="AQ80" s="28">
        <v>14.19147614802722</v>
      </c>
      <c r="AR80" s="28">
        <v>-5.0066622631088897</v>
      </c>
      <c r="AS80" s="28">
        <v>15.501770102650999</v>
      </c>
      <c r="AT80" s="28">
        <v>-3.86517659051189</v>
      </c>
      <c r="AU80" s="28">
        <v>12.889149043266</v>
      </c>
      <c r="AV80" s="28">
        <v>10.211761688157999</v>
      </c>
      <c r="AW80" s="28">
        <v>4.5415921579040104</v>
      </c>
      <c r="AX80" s="28">
        <v>20.529803065981</v>
      </c>
      <c r="AY80" s="28">
        <v>-2.08401172256593</v>
      </c>
      <c r="AZ80" s="28">
        <v>-2.4846918848675159</v>
      </c>
      <c r="BA80" s="28">
        <v>-11.668427332046633</v>
      </c>
      <c r="BB80" s="28">
        <v>7.1468760503484248</v>
      </c>
      <c r="BC80" s="28">
        <v>-8.2338594599856005</v>
      </c>
      <c r="BD80" s="28">
        <v>7.9476316619810099</v>
      </c>
      <c r="BE80" s="28">
        <v>-15.0414814434689</v>
      </c>
      <c r="BF80" s="28">
        <v>6.3492039532740003</v>
      </c>
      <c r="BG80" s="28">
        <v>4.6290791890820104</v>
      </c>
      <c r="BH80" s="28">
        <v>3.2900432900430001</v>
      </c>
      <c r="BI80" s="28">
        <v>22.571730417106</v>
      </c>
      <c r="BJ80" s="28">
        <v>-6.1739943872778298</v>
      </c>
      <c r="BK80" s="28">
        <v>2.0153586000149915</v>
      </c>
      <c r="BL80" s="28">
        <v>-7.4236220451576287</v>
      </c>
      <c r="BM80" s="28">
        <v>11.916983503876651</v>
      </c>
      <c r="BN80" s="28">
        <v>-8.262909468811964</v>
      </c>
      <c r="BO80" s="28">
        <v>12.317648534361545</v>
      </c>
      <c r="BP80" s="28">
        <v>-6.5806608232957764</v>
      </c>
      <c r="BQ80" s="28">
        <v>11.517074569117927</v>
      </c>
      <c r="BR80" s="28">
        <v>13.009986962242643</v>
      </c>
      <c r="BS80" s="28">
        <v>9.6115548388122747</v>
      </c>
      <c r="BT80" s="28">
        <v>17.470478352544973</v>
      </c>
      <c r="BU80" s="28">
        <v>-1.3940265265988339</v>
      </c>
      <c r="BV80" s="28">
        <v>-0.64929026660138334</v>
      </c>
      <c r="BW80" s="28">
        <v>-5.4705716907912745</v>
      </c>
      <c r="BX80" s="28">
        <v>4.2914833844113218</v>
      </c>
      <c r="BY80" s="28">
        <v>-6.8391478222603004</v>
      </c>
      <c r="BZ80" s="28">
        <v>2.63880452634</v>
      </c>
      <c r="CA80" s="28">
        <v>-4.0922989742921452</v>
      </c>
      <c r="CB80" s="28">
        <v>5.9576411386609998</v>
      </c>
      <c r="CC80" s="28">
        <v>10.531403092359</v>
      </c>
      <c r="CD80" s="28">
        <v>5.5419345382550098</v>
      </c>
      <c r="CE80" s="28">
        <v>18.660916386373</v>
      </c>
      <c r="CF80" s="28">
        <v>-1.48883374689827</v>
      </c>
      <c r="CG80" s="28">
        <v>-0.63639343388331326</v>
      </c>
      <c r="CH80" s="28">
        <v>-7.6097517044808285</v>
      </c>
      <c r="CI80" s="28">
        <v>6.5897205039111384</v>
      </c>
      <c r="CJ80" s="28">
        <v>-5.9062863364540998</v>
      </c>
      <c r="CK80" s="28">
        <v>7.6005096011589997</v>
      </c>
      <c r="CL80" s="28">
        <v>-9.2982665921170007</v>
      </c>
      <c r="CM80" s="28">
        <v>5.5838528521889996</v>
      </c>
      <c r="CN80" s="28">
        <v>5.8929229461170003</v>
      </c>
      <c r="CO80" s="28">
        <v>3.4261544943010001</v>
      </c>
      <c r="CP80" s="28">
        <v>10.781000011970001</v>
      </c>
      <c r="CQ80" s="28">
        <v>-4.1003671970624298</v>
      </c>
      <c r="CR80" s="32">
        <v>92.289709546932187</v>
      </c>
      <c r="CS80" s="26">
        <v>43.1</v>
      </c>
      <c r="CT80" s="26">
        <v>45.7</v>
      </c>
      <c r="CU80" s="26">
        <v>45.8</v>
      </c>
      <c r="CV80" s="26">
        <v>43.3</v>
      </c>
      <c r="CW80" s="26">
        <v>46.5</v>
      </c>
      <c r="CX80" s="26">
        <v>40.799999999999997</v>
      </c>
      <c r="CY80" s="26">
        <v>36.200000000000003</v>
      </c>
    </row>
    <row r="81" spans="1:103" x14ac:dyDescent="0.25">
      <c r="A81" s="14" t="str">
        <f t="shared" si="3"/>
        <v>20173</v>
      </c>
      <c r="B81" s="14">
        <f t="shared" si="4"/>
        <v>3</v>
      </c>
      <c r="C81" s="14">
        <f t="shared" si="5"/>
        <v>2017</v>
      </c>
      <c r="D81" s="27">
        <v>42948</v>
      </c>
      <c r="E81" s="28">
        <v>51.599998474121001</v>
      </c>
      <c r="F81" s="28">
        <v>54.200000762939403</v>
      </c>
      <c r="G81" s="28">
        <v>54.200000762939403</v>
      </c>
      <c r="H81" s="28">
        <v>2.8858010223679003</v>
      </c>
      <c r="I81" s="28">
        <v>-3.6295286782863343</v>
      </c>
      <c r="J81" s="28">
        <v>9.6173013153851912</v>
      </c>
      <c r="K81" s="28">
        <v>-1.0976848747851584</v>
      </c>
      <c r="L81" s="28">
        <v>10.422843215517521</v>
      </c>
      <c r="M81" s="28">
        <v>-6.1291444353653617</v>
      </c>
      <c r="N81" s="28">
        <v>8.8148431952405737</v>
      </c>
      <c r="O81" s="28">
        <v>7.7619568371778751</v>
      </c>
      <c r="P81" s="28">
        <v>4.7466942127926943</v>
      </c>
      <c r="Q81" s="28">
        <v>15.064126606332147</v>
      </c>
      <c r="R81" s="28">
        <v>-1.9750472455286907</v>
      </c>
      <c r="S81" s="28">
        <v>6.4405536945145343</v>
      </c>
      <c r="T81" s="28">
        <v>0.34944193848059513</v>
      </c>
      <c r="U81" s="28">
        <v>12.71685010624563</v>
      </c>
      <c r="V81" s="28">
        <v>2.9628631951601268</v>
      </c>
      <c r="W81" s="28">
        <v>14.157579967061302</v>
      </c>
      <c r="X81" s="28">
        <v>-2.2303279863378482</v>
      </c>
      <c r="Y81" s="28">
        <v>11.285812652918672</v>
      </c>
      <c r="Z81" s="28">
        <v>9.3035847039261927</v>
      </c>
      <c r="AA81" s="28">
        <v>5.9620249914252819</v>
      </c>
      <c r="AB81" s="28">
        <v>16.33469001523612</v>
      </c>
      <c r="AC81" s="28">
        <v>-0.60565802661553358</v>
      </c>
      <c r="AD81" s="28">
        <v>5.9996898027361567</v>
      </c>
      <c r="AE81" s="28">
        <v>1.0039367449645056</v>
      </c>
      <c r="AF81" s="28">
        <v>11.119607337176262</v>
      </c>
      <c r="AG81" s="28">
        <v>4.2222976706119901</v>
      </c>
      <c r="AH81" s="28">
        <v>13.531297667894</v>
      </c>
      <c r="AI81" s="28">
        <v>-2.1637056883054</v>
      </c>
      <c r="AJ81" s="28">
        <v>8.7351554034279992</v>
      </c>
      <c r="AK81" s="28">
        <v>7.6727839147439996</v>
      </c>
      <c r="AL81" s="28">
        <v>6.527232071627</v>
      </c>
      <c r="AM81" s="28">
        <v>10.051488275614</v>
      </c>
      <c r="AN81" s="28">
        <v>0.58139534883720501</v>
      </c>
      <c r="AO81" s="28">
        <v>7.2077789174473992</v>
      </c>
      <c r="AP81" s="28">
        <v>-0.34073559462763114</v>
      </c>
      <c r="AQ81" s="28">
        <v>15.041679993019557</v>
      </c>
      <c r="AR81" s="28">
        <v>2.58776751826601</v>
      </c>
      <c r="AS81" s="28">
        <v>16.166535372605001</v>
      </c>
      <c r="AT81" s="28">
        <v>-3.2269057938054999</v>
      </c>
      <c r="AU81" s="28">
        <v>13.922677969147999</v>
      </c>
      <c r="AV81" s="28">
        <v>9.2421731807739995</v>
      </c>
      <c r="AW81" s="28">
        <v>4.9401647141809901</v>
      </c>
      <c r="AX81" s="28">
        <v>20.804512919120999</v>
      </c>
      <c r="AY81" s="28">
        <v>-1.8035426731078801</v>
      </c>
      <c r="AZ81" s="28">
        <v>-4.9643481344360509</v>
      </c>
      <c r="BA81" s="28">
        <v>-14.420486802475466</v>
      </c>
      <c r="BB81" s="28">
        <v>4.9736247456266085</v>
      </c>
      <c r="BC81" s="28">
        <v>-11.029346434404999</v>
      </c>
      <c r="BD81" s="28">
        <v>6.0277578970050003</v>
      </c>
      <c r="BE81" s="28">
        <v>-17.750772044213001</v>
      </c>
      <c r="BF81" s="28">
        <v>3.9248850262410002</v>
      </c>
      <c r="BG81" s="28">
        <v>4.4641569091479996</v>
      </c>
      <c r="BH81" s="28">
        <v>0.95986038394400497</v>
      </c>
      <c r="BI81" s="28">
        <v>20.971492722672998</v>
      </c>
      <c r="BJ81" s="28">
        <v>-6.1509785647716599</v>
      </c>
      <c r="BK81" s="28">
        <v>3.3460648669299076</v>
      </c>
      <c r="BL81" s="28">
        <v>-4.5456205997630832</v>
      </c>
      <c r="BM81" s="28">
        <v>11.556385811100171</v>
      </c>
      <c r="BN81" s="28">
        <v>-2.9898049120124219</v>
      </c>
      <c r="BO81" s="28">
        <v>11.800076757199394</v>
      </c>
      <c r="BP81" s="28">
        <v>-6.0891498043032239</v>
      </c>
      <c r="BQ81" s="28">
        <v>11.312975248644413</v>
      </c>
      <c r="BR81" s="28">
        <v>12.923986713217502</v>
      </c>
      <c r="BS81" s="28">
        <v>8.4555669553445938</v>
      </c>
      <c r="BT81" s="28">
        <v>17.911183646826295</v>
      </c>
      <c r="BU81" s="28">
        <v>-2.228817023873646</v>
      </c>
      <c r="BV81" s="28">
        <v>2.7918332899133134</v>
      </c>
      <c r="BW81" s="28">
        <v>-2.2245975358091812</v>
      </c>
      <c r="BX81" s="28">
        <v>7.9355022752639286</v>
      </c>
      <c r="BY81" s="28">
        <v>-0.32803553819789499</v>
      </c>
      <c r="BZ81" s="28">
        <v>7.2299328003029997</v>
      </c>
      <c r="CA81" s="28">
        <v>-4.1031452497403498</v>
      </c>
      <c r="CB81" s="28">
        <v>8.6434740493390105</v>
      </c>
      <c r="CC81" s="28">
        <v>10.212932152264001</v>
      </c>
      <c r="CD81" s="28">
        <v>6.5316090653850001</v>
      </c>
      <c r="CE81" s="28">
        <v>18.137464714126999</v>
      </c>
      <c r="CF81" s="28">
        <v>0.38709677419355198</v>
      </c>
      <c r="CG81" s="28">
        <v>0.75346076345661572</v>
      </c>
      <c r="CH81" s="28">
        <v>-5.1211563154560054</v>
      </c>
      <c r="CI81" s="28">
        <v>6.8051680034732271</v>
      </c>
      <c r="CJ81" s="28">
        <v>-1.9344494867512101</v>
      </c>
      <c r="CK81" s="28">
        <v>7.5432692591429999</v>
      </c>
      <c r="CL81" s="28">
        <v>-8.2565917323186007</v>
      </c>
      <c r="CM81" s="28">
        <v>6.0696917110969899</v>
      </c>
      <c r="CN81" s="28">
        <v>5.1353736897210096</v>
      </c>
      <c r="CO81" s="28">
        <v>3.8741648068679999</v>
      </c>
      <c r="CP81" s="28">
        <v>10.247196583871</v>
      </c>
      <c r="CQ81" s="28">
        <v>-2.2332506203473899</v>
      </c>
      <c r="CR81" s="32">
        <v>93.390991688580471</v>
      </c>
      <c r="CS81" s="26">
        <v>48.8</v>
      </c>
      <c r="CT81" s="26">
        <v>48.8</v>
      </c>
      <c r="CU81" s="26">
        <v>48</v>
      </c>
      <c r="CV81" s="26">
        <v>46.1</v>
      </c>
      <c r="CW81" s="26">
        <v>50.2</v>
      </c>
      <c r="CX81" s="26">
        <v>44.2</v>
      </c>
      <c r="CY81" s="26">
        <v>42.1</v>
      </c>
    </row>
    <row r="82" spans="1:103" x14ac:dyDescent="0.25">
      <c r="A82" s="14" t="str">
        <f t="shared" si="3"/>
        <v>20173</v>
      </c>
      <c r="B82" s="14">
        <f t="shared" si="4"/>
        <v>3</v>
      </c>
      <c r="C82" s="14">
        <f t="shared" si="5"/>
        <v>2017</v>
      </c>
      <c r="D82" s="27">
        <v>42979</v>
      </c>
      <c r="E82" s="28">
        <v>51.900001525878899</v>
      </c>
      <c r="F82" s="28">
        <v>55.200000762939403</v>
      </c>
      <c r="G82" s="28">
        <v>54.799999237060497</v>
      </c>
      <c r="H82" s="28">
        <v>3.2459679159649681</v>
      </c>
      <c r="I82" s="28">
        <v>-4.6850990784264752</v>
      </c>
      <c r="J82" s="28">
        <v>11.49908828863289</v>
      </c>
      <c r="K82" s="28">
        <v>-4.045652047798634</v>
      </c>
      <c r="L82" s="28">
        <v>12.019213467572143</v>
      </c>
      <c r="M82" s="28">
        <v>-5.3224594367796509</v>
      </c>
      <c r="N82" s="28">
        <v>10.980239079910412</v>
      </c>
      <c r="O82" s="28">
        <v>7.2146722890532855</v>
      </c>
      <c r="P82" s="28">
        <v>4.2503117381491728</v>
      </c>
      <c r="Q82" s="28">
        <v>14.359988224274378</v>
      </c>
      <c r="R82" s="28">
        <v>-1.7874037468953345</v>
      </c>
      <c r="S82" s="28">
        <v>6.8543464838251111</v>
      </c>
      <c r="T82" s="28">
        <v>-0.48171371659293527</v>
      </c>
      <c r="U82" s="28">
        <v>14.460145264433805</v>
      </c>
      <c r="V82" s="28">
        <v>0.61291457264721971</v>
      </c>
      <c r="W82" s="28">
        <v>14.803781964216315</v>
      </c>
      <c r="X82" s="28">
        <v>-1.5703692543073215</v>
      </c>
      <c r="Y82" s="28">
        <v>14.117058304420098</v>
      </c>
      <c r="Z82" s="28">
        <v>8.9130696758782122</v>
      </c>
      <c r="AA82" s="28">
        <v>6.2835679753857914</v>
      </c>
      <c r="AB82" s="28">
        <v>13.800993413001718</v>
      </c>
      <c r="AC82" s="28">
        <v>0.22137848522788128</v>
      </c>
      <c r="AD82" s="28">
        <v>8.4633449072003373</v>
      </c>
      <c r="AE82" s="28">
        <v>2.9337786089993187</v>
      </c>
      <c r="AF82" s="28">
        <v>14.143581555383435</v>
      </c>
      <c r="AG82" s="28">
        <v>3.7804195700760101</v>
      </c>
      <c r="AH82" s="28">
        <v>14.160249914414001</v>
      </c>
      <c r="AI82" s="28">
        <v>2.090655164073</v>
      </c>
      <c r="AJ82" s="28">
        <v>14.126914493672</v>
      </c>
      <c r="AK82" s="28">
        <v>6.485698071911</v>
      </c>
      <c r="AL82" s="28">
        <v>10.501959587446001</v>
      </c>
      <c r="AM82" s="28">
        <v>5.283632125644</v>
      </c>
      <c r="AN82" s="28">
        <v>2.2222222222222299</v>
      </c>
      <c r="AO82" s="28">
        <v>6.6889266532921852</v>
      </c>
      <c r="AP82" s="28">
        <v>-2.7648458059626364</v>
      </c>
      <c r="AQ82" s="28">
        <v>16.595832399442884</v>
      </c>
      <c r="AR82" s="28">
        <v>-1.2929377065663099</v>
      </c>
      <c r="AS82" s="28">
        <v>17.29275972117</v>
      </c>
      <c r="AT82" s="28">
        <v>-4.2258508532577004</v>
      </c>
      <c r="AU82" s="28">
        <v>15.901140346357</v>
      </c>
      <c r="AV82" s="28">
        <v>9.5385177952490103</v>
      </c>
      <c r="AW82" s="28">
        <v>3.0857213480680099</v>
      </c>
      <c r="AX82" s="28">
        <v>19.640920720996998</v>
      </c>
      <c r="AY82" s="28">
        <v>-1.3795316008983001</v>
      </c>
      <c r="AZ82" s="28">
        <v>-1.7802550089314764</v>
      </c>
      <c r="BA82" s="28">
        <v>-12.603664825231164</v>
      </c>
      <c r="BB82" s="28">
        <v>9.6682801596986963</v>
      </c>
      <c r="BC82" s="28">
        <v>-10.954474844810701</v>
      </c>
      <c r="BD82" s="28">
        <v>10.376826219554999</v>
      </c>
      <c r="BE82" s="28">
        <v>-14.238467648963899</v>
      </c>
      <c r="BF82" s="28">
        <v>8.9621204725620096</v>
      </c>
      <c r="BG82" s="28">
        <v>4.9626214148079999</v>
      </c>
      <c r="BH82" s="28">
        <v>1.4247551202140001</v>
      </c>
      <c r="BI82" s="28">
        <v>20.082225755130999</v>
      </c>
      <c r="BJ82" s="28">
        <v>-5.4389312977099298</v>
      </c>
      <c r="BK82" s="28">
        <v>3.5471352910242331</v>
      </c>
      <c r="BL82" s="28">
        <v>-6.0223134555720037</v>
      </c>
      <c r="BM82" s="28">
        <v>13.588671064458794</v>
      </c>
      <c r="BN82" s="28">
        <v>-5.7432109278024734</v>
      </c>
      <c r="BO82" s="28">
        <v>14.223306050609374</v>
      </c>
      <c r="BP82" s="28">
        <v>-6.3010149769140416</v>
      </c>
      <c r="BQ82" s="28">
        <v>12.955916179839033</v>
      </c>
      <c r="BR82" s="28">
        <v>11.920685317028047</v>
      </c>
      <c r="BS82" s="28">
        <v>7.4753514864411033</v>
      </c>
      <c r="BT82" s="28">
        <v>17.282689083388508</v>
      </c>
      <c r="BU82" s="28">
        <v>-1.4842120397121583</v>
      </c>
      <c r="BV82" s="28">
        <v>1.8020963994466683</v>
      </c>
      <c r="BW82" s="28">
        <v>-3.2015470449442489</v>
      </c>
      <c r="BX82" s="28">
        <v>6.9329585660513828</v>
      </c>
      <c r="BY82" s="28">
        <v>-2.7782362332027999</v>
      </c>
      <c r="BZ82" s="28">
        <v>7.73130445250401</v>
      </c>
      <c r="CA82" s="28">
        <v>-3.6239492751990001</v>
      </c>
      <c r="CB82" s="28">
        <v>6.1376808553659998</v>
      </c>
      <c r="CC82" s="28">
        <v>8.3725434377160006</v>
      </c>
      <c r="CD82" s="28">
        <v>4.83196072974199</v>
      </c>
      <c r="CE82" s="28">
        <v>17.119499558167</v>
      </c>
      <c r="CF82" s="28">
        <v>-1.7766497461928901</v>
      </c>
      <c r="CG82" s="28">
        <v>1.3318217795131204</v>
      </c>
      <c r="CH82" s="28">
        <v>-6.2760102086195673</v>
      </c>
      <c r="CI82" s="28">
        <v>9.2384247542540265</v>
      </c>
      <c r="CJ82" s="28">
        <v>-6.0027239854847103</v>
      </c>
      <c r="CK82" s="28">
        <v>9.8635952527005006</v>
      </c>
      <c r="CL82" s="28">
        <v>-6.5489114502675996</v>
      </c>
      <c r="CM82" s="28">
        <v>8.6151165995440007</v>
      </c>
      <c r="CN82" s="28">
        <v>4.6163072721220004</v>
      </c>
      <c r="CO82" s="28">
        <v>3.5540712503909999</v>
      </c>
      <c r="CP82" s="28">
        <v>11.132976923683</v>
      </c>
      <c r="CQ82" s="28">
        <v>-2.3081721771677999</v>
      </c>
      <c r="CR82" s="32">
        <v>95.230737026212637</v>
      </c>
      <c r="CS82" s="26">
        <v>46.7</v>
      </c>
      <c r="CT82" s="26">
        <v>48.4</v>
      </c>
      <c r="CU82" s="26">
        <v>47.3</v>
      </c>
      <c r="CV82" s="26">
        <v>45.3</v>
      </c>
      <c r="CW82" s="26">
        <v>50.4</v>
      </c>
      <c r="CX82" s="26">
        <v>45.1</v>
      </c>
      <c r="CY82" s="26">
        <v>45.6</v>
      </c>
    </row>
    <row r="83" spans="1:103" x14ac:dyDescent="0.25">
      <c r="A83" s="14" t="str">
        <f t="shared" si="3"/>
        <v>20174</v>
      </c>
      <c r="B83" s="14">
        <f t="shared" si="4"/>
        <v>4</v>
      </c>
      <c r="C83" s="14">
        <f t="shared" si="5"/>
        <v>2017</v>
      </c>
      <c r="D83" s="27">
        <v>43009</v>
      </c>
      <c r="E83" s="28">
        <v>51.099998474121001</v>
      </c>
      <c r="F83" s="28">
        <v>53.900001525878899</v>
      </c>
      <c r="G83" s="28">
        <v>53.200000762939403</v>
      </c>
      <c r="H83" s="28">
        <v>4.1328146311588512</v>
      </c>
      <c r="I83" s="28">
        <v>-2.8181154216992752</v>
      </c>
      <c r="J83" s="28">
        <v>11.328774437653095</v>
      </c>
      <c r="K83" s="28">
        <v>-1.5778238174802994</v>
      </c>
      <c r="L83" s="28">
        <v>12.325555052255208</v>
      </c>
      <c r="M83" s="28">
        <v>-4.0506542470046973</v>
      </c>
      <c r="N83" s="28">
        <v>10.336673295540285</v>
      </c>
      <c r="O83" s="28">
        <v>7.1597843317427063</v>
      </c>
      <c r="P83" s="28">
        <v>3.7558998067238258</v>
      </c>
      <c r="Q83" s="28">
        <v>13.29453214905609</v>
      </c>
      <c r="R83" s="28">
        <v>-1.1450563009189736</v>
      </c>
      <c r="S83" s="28">
        <v>7.0406560446850506</v>
      </c>
      <c r="T83" s="28">
        <v>1.0791612734254556</v>
      </c>
      <c r="U83" s="28">
        <v>13.178894242178814</v>
      </c>
      <c r="V83" s="28">
        <v>4.5916960335351567</v>
      </c>
      <c r="W83" s="28">
        <v>14.408806258704926</v>
      </c>
      <c r="X83" s="28">
        <v>-2.3730684954252057</v>
      </c>
      <c r="Y83" s="28">
        <v>11.956037362961617</v>
      </c>
      <c r="Z83" s="28">
        <v>8.8676000172818554</v>
      </c>
      <c r="AA83" s="28">
        <v>5.0476431618461195</v>
      </c>
      <c r="AB83" s="28">
        <v>13.373860248843291</v>
      </c>
      <c r="AC83" s="28">
        <v>1.8028695114659425</v>
      </c>
      <c r="AD83" s="28">
        <v>7.688538620455688</v>
      </c>
      <c r="AE83" s="28">
        <v>3.4806003285002305</v>
      </c>
      <c r="AF83" s="28">
        <v>11.983496238284573</v>
      </c>
      <c r="AG83" s="28">
        <v>7.5255886268860097</v>
      </c>
      <c r="AH83" s="28">
        <v>14.132096330225</v>
      </c>
      <c r="AI83" s="28">
        <v>-0.48554501638600012</v>
      </c>
      <c r="AJ83" s="28">
        <v>9.8564551859939904</v>
      </c>
      <c r="AK83" s="28">
        <v>9.031698162244</v>
      </c>
      <c r="AL83" s="28">
        <v>6.8721311163930103</v>
      </c>
      <c r="AM83" s="28">
        <v>7.1874039692420002</v>
      </c>
      <c r="AN83" s="28">
        <v>5.2631578947368398</v>
      </c>
      <c r="AO83" s="28">
        <v>7.1077278271528428</v>
      </c>
      <c r="AP83" s="28">
        <v>-0.76211184386241371</v>
      </c>
      <c r="AQ83" s="28">
        <v>15.288423917198969</v>
      </c>
      <c r="AR83" s="28">
        <v>2.8328381286020101</v>
      </c>
      <c r="AS83" s="28">
        <v>16.024149245373</v>
      </c>
      <c r="AT83" s="28">
        <v>-4.2933459731539001</v>
      </c>
      <c r="AU83" s="28">
        <v>14.555204289245999</v>
      </c>
      <c r="AV83" s="28">
        <v>7.8157137826380003</v>
      </c>
      <c r="AW83" s="28">
        <v>3.3785256102210002</v>
      </c>
      <c r="AX83" s="28">
        <v>18.053045635993001</v>
      </c>
      <c r="AY83" s="28">
        <v>-0.51847051198963401</v>
      </c>
      <c r="AZ83" s="28">
        <v>-1.751208904523196</v>
      </c>
      <c r="BA83" s="28">
        <v>-12.364527789481343</v>
      </c>
      <c r="BB83" s="28">
        <v>9.462436434845614</v>
      </c>
      <c r="BC83" s="28">
        <v>-11.3028463048686</v>
      </c>
      <c r="BD83" s="28">
        <v>10.580454594900999</v>
      </c>
      <c r="BE83" s="28">
        <v>-13.420235852912599</v>
      </c>
      <c r="BF83" s="28">
        <v>8.3503540802220009</v>
      </c>
      <c r="BG83" s="28">
        <v>4.3208582390700103</v>
      </c>
      <c r="BH83" s="28">
        <v>1.851851851852</v>
      </c>
      <c r="BI83" s="28">
        <v>17.815384394045001</v>
      </c>
      <c r="BJ83" s="28">
        <v>-3.77002827521207</v>
      </c>
      <c r="BK83" s="28">
        <v>5.1777140171623728</v>
      </c>
      <c r="BL83" s="28">
        <v>-3.6541131493706303</v>
      </c>
      <c r="BM83" s="28">
        <v>14.406805278964441</v>
      </c>
      <c r="BN83" s="28">
        <v>-1.6248273149737371</v>
      </c>
      <c r="BO83" s="28">
        <v>15.673626353706032</v>
      </c>
      <c r="BP83" s="28">
        <v>-5.662640332662388</v>
      </c>
      <c r="BQ83" s="28">
        <v>13.147425242158508</v>
      </c>
      <c r="BR83" s="28">
        <v>12.205014573710576</v>
      </c>
      <c r="BS83" s="28">
        <v>6.6751955565538479</v>
      </c>
      <c r="BT83" s="28">
        <v>15.940533325021988</v>
      </c>
      <c r="BU83" s="28">
        <v>-0.76032299961395078</v>
      </c>
      <c r="BV83" s="28">
        <v>1.2750792256460102</v>
      </c>
      <c r="BW83" s="28">
        <v>-3.8197039804178132</v>
      </c>
      <c r="BX83" s="28">
        <v>6.5021734560249342</v>
      </c>
      <c r="BY83" s="28">
        <v>-5.1011091274335998</v>
      </c>
      <c r="BZ83" s="28">
        <v>7.3370174656760003</v>
      </c>
      <c r="CA83" s="28">
        <v>-2.52987395656745</v>
      </c>
      <c r="CB83" s="28">
        <v>5.6706909518539996</v>
      </c>
      <c r="CC83" s="28">
        <v>6.9829921223389997</v>
      </c>
      <c r="CD83" s="28">
        <v>4.6742372604359996</v>
      </c>
      <c r="CE83" s="28">
        <v>14.430127717485</v>
      </c>
      <c r="CF83" s="28">
        <v>-1.1612903225806399</v>
      </c>
      <c r="CG83" s="28">
        <v>2.6794821684568717</v>
      </c>
      <c r="CH83" s="28">
        <v>-3.6864183473373657</v>
      </c>
      <c r="CI83" s="28">
        <v>9.2518110374797971</v>
      </c>
      <c r="CJ83" s="28">
        <v>-3.7657064362254999</v>
      </c>
      <c r="CK83" s="28">
        <v>10.171494610400501</v>
      </c>
      <c r="CL83" s="28">
        <v>-3.6070982222494101</v>
      </c>
      <c r="CM83" s="28">
        <v>8.3361518822179992</v>
      </c>
      <c r="CN83" s="28">
        <v>4.6959100474920099</v>
      </c>
      <c r="CO83" s="28">
        <v>3.2291878188930001</v>
      </c>
      <c r="CP83" s="28">
        <v>10.377064309834999</v>
      </c>
      <c r="CQ83" s="28">
        <v>-2.6734563971992298</v>
      </c>
      <c r="CR83" s="32">
        <v>96.598544770033527</v>
      </c>
      <c r="CS83" s="26">
        <v>48.5</v>
      </c>
      <c r="CT83" s="26">
        <v>50.1</v>
      </c>
      <c r="CU83" s="26">
        <v>48.1</v>
      </c>
      <c r="CV83" s="26">
        <v>48.3</v>
      </c>
      <c r="CW83" s="26">
        <v>51.6</v>
      </c>
      <c r="CX83" s="26">
        <v>45.4</v>
      </c>
      <c r="CY83" s="26">
        <v>42.4</v>
      </c>
    </row>
    <row r="84" spans="1:103" x14ac:dyDescent="0.25">
      <c r="A84" s="14" t="str">
        <f t="shared" si="3"/>
        <v>20174</v>
      </c>
      <c r="B84" s="14">
        <f t="shared" si="4"/>
        <v>4</v>
      </c>
      <c r="C84" s="14">
        <f t="shared" si="5"/>
        <v>2017</v>
      </c>
      <c r="D84" s="27">
        <v>43040</v>
      </c>
      <c r="E84" s="28">
        <v>51.5</v>
      </c>
      <c r="F84" s="28">
        <v>57.400001525878899</v>
      </c>
      <c r="G84" s="28">
        <v>56.299999237060497</v>
      </c>
      <c r="H84" s="28">
        <v>4.3735434214475504</v>
      </c>
      <c r="I84" s="28">
        <v>-3.1905572487057725</v>
      </c>
      <c r="J84" s="28">
        <v>12.228359913709653</v>
      </c>
      <c r="K84" s="28">
        <v>-2.2962493934892452</v>
      </c>
      <c r="L84" s="28">
        <v>13.085263717682324</v>
      </c>
      <c r="M84" s="28">
        <v>-4.0808197252309908</v>
      </c>
      <c r="N84" s="28">
        <v>11.37490207365045</v>
      </c>
      <c r="O84" s="28">
        <v>5.4903743413916226</v>
      </c>
      <c r="P84" s="28">
        <v>4.6157998416862371</v>
      </c>
      <c r="Q84" s="28">
        <v>14.416266417601973</v>
      </c>
      <c r="R84" s="28">
        <v>-1.3670387725836133</v>
      </c>
      <c r="S84" s="28">
        <v>7.5012706817512083</v>
      </c>
      <c r="T84" s="28">
        <v>-0.68135688686004414</v>
      </c>
      <c r="U84" s="28">
        <v>16.019819631728666</v>
      </c>
      <c r="V84" s="28">
        <v>0.87910463078590606</v>
      </c>
      <c r="W84" s="28">
        <v>17.146848259082141</v>
      </c>
      <c r="X84" s="28">
        <v>-2.2296964859394608</v>
      </c>
      <c r="Y84" s="28">
        <v>14.898640472313859</v>
      </c>
      <c r="Z84" s="28">
        <v>7.8752397253539854</v>
      </c>
      <c r="AA84" s="28">
        <v>7.4335172108475138</v>
      </c>
      <c r="AB84" s="28">
        <v>15.587708036186601</v>
      </c>
      <c r="AC84" s="28">
        <v>0.74620526365228301</v>
      </c>
      <c r="AD84" s="28">
        <v>8.628302417046001</v>
      </c>
      <c r="AE84" s="28">
        <v>0.20933990882244302</v>
      </c>
      <c r="AF84" s="28">
        <v>17.4012890169885</v>
      </c>
      <c r="AG84" s="28">
        <v>0.68152231769799698</v>
      </c>
      <c r="AH84" s="28">
        <v>19.842867749596</v>
      </c>
      <c r="AI84" s="28">
        <v>-0.2617315047573</v>
      </c>
      <c r="AJ84" s="28">
        <v>14.98682650047</v>
      </c>
      <c r="AK84" s="28">
        <v>8.1077813956899991</v>
      </c>
      <c r="AL84" s="28">
        <v>10.965335945907</v>
      </c>
      <c r="AM84" s="28">
        <v>11.832293317245</v>
      </c>
      <c r="AN84" s="28">
        <v>1.6216216216216299</v>
      </c>
      <c r="AO84" s="28">
        <v>7.7311801419859876</v>
      </c>
      <c r="AP84" s="28">
        <v>-1.1258474454022576</v>
      </c>
      <c r="AQ84" s="28">
        <v>16.982662899521188</v>
      </c>
      <c r="AR84" s="28">
        <v>1.694832040406</v>
      </c>
      <c r="AS84" s="28">
        <v>17.34318761742</v>
      </c>
      <c r="AT84" s="28">
        <v>-3.9070800466216999</v>
      </c>
      <c r="AU84" s="28">
        <v>16.622736213121001</v>
      </c>
      <c r="AV84" s="28">
        <v>7.1458212073</v>
      </c>
      <c r="AW84" s="28">
        <v>4.3982412142099996</v>
      </c>
      <c r="AX84" s="28">
        <v>18.712518000029998</v>
      </c>
      <c r="AY84" s="28">
        <v>-0.29013539651838</v>
      </c>
      <c r="AZ84" s="28">
        <v>-1.6044967925198534</v>
      </c>
      <c r="BA84" s="28">
        <v>-10.876101461510444</v>
      </c>
      <c r="BB84" s="28">
        <v>8.1216387623204298</v>
      </c>
      <c r="BC84" s="28">
        <v>-9.7980341970186906</v>
      </c>
      <c r="BD84" s="28">
        <v>10.138331193140999</v>
      </c>
      <c r="BE84" s="28">
        <v>-11.948058226450501</v>
      </c>
      <c r="BF84" s="28">
        <v>6.1243004794909996</v>
      </c>
      <c r="BG84" s="28">
        <v>3.8666948714289999</v>
      </c>
      <c r="BH84" s="28">
        <v>1.2291483757680099</v>
      </c>
      <c r="BI84" s="28">
        <v>17.791405277441001</v>
      </c>
      <c r="BJ84" s="28">
        <v>-4.7258979206049103</v>
      </c>
      <c r="BK84" s="28">
        <v>6.0652958079672885</v>
      </c>
      <c r="BL84" s="28">
        <v>-2.82399991777217</v>
      </c>
      <c r="BM84" s="28">
        <v>15.355348108881714</v>
      </c>
      <c r="BN84" s="28">
        <v>-1.3419911341996873</v>
      </c>
      <c r="BO84" s="28">
        <v>16.481521475203436</v>
      </c>
      <c r="BP84" s="28">
        <v>-4.2949527663379685</v>
      </c>
      <c r="BQ84" s="28">
        <v>14.235033286247067</v>
      </c>
      <c r="BR84" s="28">
        <v>9.7286814077180708</v>
      </c>
      <c r="BS84" s="28">
        <v>7.3124836284368326</v>
      </c>
      <c r="BT84" s="28">
        <v>15.27818348790041</v>
      </c>
      <c r="BU84" s="28">
        <v>-0.91832877217495024</v>
      </c>
      <c r="BV84" s="28">
        <v>2.6385901884372061</v>
      </c>
      <c r="BW84" s="28">
        <v>-2.7663152815991054</v>
      </c>
      <c r="BX84" s="28">
        <v>8.1916093195945052</v>
      </c>
      <c r="BY84" s="28">
        <v>-1.59315635493175</v>
      </c>
      <c r="BZ84" s="28">
        <v>8.2375889894049994</v>
      </c>
      <c r="CA84" s="28">
        <v>-3.9325374421654002</v>
      </c>
      <c r="CB84" s="28">
        <v>8.1456398022739993</v>
      </c>
      <c r="CC84" s="28">
        <v>6.2244653795279996</v>
      </c>
      <c r="CD84" s="28">
        <v>4.570496666415</v>
      </c>
      <c r="CE84" s="28">
        <v>17.672688536153998</v>
      </c>
      <c r="CF84" s="28">
        <v>-2.6785714285714302</v>
      </c>
      <c r="CG84" s="28">
        <v>2.2458293852693885</v>
      </c>
      <c r="CH84" s="28">
        <v>-4.2881929512452359</v>
      </c>
      <c r="CI84" s="28">
        <v>8.9979961890896618</v>
      </c>
      <c r="CJ84" s="28">
        <v>-4.0043373692262501</v>
      </c>
      <c r="CK84" s="28">
        <v>9.7242829445580057</v>
      </c>
      <c r="CL84" s="28">
        <v>-4.5716374323737101</v>
      </c>
      <c r="CM84" s="28">
        <v>8.2742246047010006</v>
      </c>
      <c r="CN84" s="28">
        <v>2.227529389076</v>
      </c>
      <c r="CO84" s="28">
        <v>3.4254629068610001</v>
      </c>
      <c r="CP84" s="28">
        <v>11.073892165130999</v>
      </c>
      <c r="CQ84" s="28">
        <v>-1.8170426065162999</v>
      </c>
      <c r="CR84" s="32">
        <v>97.122635987265056</v>
      </c>
      <c r="CS84" s="26">
        <v>47.2</v>
      </c>
      <c r="CT84" s="26">
        <v>46.9</v>
      </c>
      <c r="CU84" s="26">
        <v>49.1</v>
      </c>
      <c r="CV84" s="26">
        <v>48.7</v>
      </c>
      <c r="CW84" s="26">
        <v>50.5</v>
      </c>
      <c r="CX84" s="26">
        <v>43.7</v>
      </c>
      <c r="CY84" s="26">
        <v>44.4</v>
      </c>
    </row>
    <row r="85" spans="1:103" x14ac:dyDescent="0.25">
      <c r="A85" s="14" t="str">
        <f t="shared" si="3"/>
        <v>20174</v>
      </c>
      <c r="B85" s="14">
        <f t="shared" si="4"/>
        <v>4</v>
      </c>
      <c r="C85" s="14">
        <f t="shared" si="5"/>
        <v>2017</v>
      </c>
      <c r="D85" s="27">
        <v>43070</v>
      </c>
      <c r="E85" s="28">
        <v>52</v>
      </c>
      <c r="F85" s="28">
        <v>56.799999237060497</v>
      </c>
      <c r="G85" s="28">
        <v>56</v>
      </c>
      <c r="H85" s="28">
        <v>3.1612001200042528</v>
      </c>
      <c r="I85" s="28">
        <v>-5.074333478310308</v>
      </c>
      <c r="J85" s="28">
        <v>11.744681809810515</v>
      </c>
      <c r="K85" s="28">
        <v>-4.6970275724101178</v>
      </c>
      <c r="L85" s="28">
        <v>12.329080167146691</v>
      </c>
      <c r="M85" s="28">
        <v>-5.4509104667503419</v>
      </c>
      <c r="N85" s="28">
        <v>11.161891905917438</v>
      </c>
      <c r="O85" s="28">
        <v>4.736327116151724</v>
      </c>
      <c r="P85" s="28">
        <v>3.7708519086466961</v>
      </c>
      <c r="Q85" s="28">
        <v>14.18877393041873</v>
      </c>
      <c r="R85" s="28">
        <v>-0.7587243549400855</v>
      </c>
      <c r="S85" s="28">
        <v>6.4806967124396522</v>
      </c>
      <c r="T85" s="28">
        <v>-2.0747156710538661</v>
      </c>
      <c r="U85" s="28">
        <v>15.405920771585414</v>
      </c>
      <c r="V85" s="28">
        <v>-1.5816739164577742</v>
      </c>
      <c r="W85" s="28">
        <v>16.079876509888749</v>
      </c>
      <c r="X85" s="28">
        <v>-2.5665322859334156</v>
      </c>
      <c r="Y85" s="28">
        <v>14.734067109350089</v>
      </c>
      <c r="Z85" s="28">
        <v>6.8698101356020533</v>
      </c>
      <c r="AA85" s="28">
        <v>6.287980051621707</v>
      </c>
      <c r="AB85" s="28">
        <v>14.680930119801005</v>
      </c>
      <c r="AC85" s="28">
        <v>1.0945415360099469</v>
      </c>
      <c r="AD85" s="28">
        <v>7.4228492873887717</v>
      </c>
      <c r="AE85" s="28">
        <v>0.76744477746879625</v>
      </c>
      <c r="AF85" s="28">
        <v>14.298879253989497</v>
      </c>
      <c r="AG85" s="28">
        <v>0.136391968227002</v>
      </c>
      <c r="AH85" s="28">
        <v>15.763527715844001</v>
      </c>
      <c r="AI85" s="28">
        <v>1.4004873679999486</v>
      </c>
      <c r="AJ85" s="28">
        <v>12.844173135679</v>
      </c>
      <c r="AK85" s="28">
        <v>6.7160260484660101</v>
      </c>
      <c r="AL85" s="28">
        <v>10.425085926577999</v>
      </c>
      <c r="AM85" s="28">
        <v>9.822575018797</v>
      </c>
      <c r="AN85" s="28">
        <v>2.15053763440861</v>
      </c>
      <c r="AO85" s="28">
        <v>6.3375288518023183</v>
      </c>
      <c r="AP85" s="28">
        <v>-4.5322223473799852</v>
      </c>
      <c r="AQ85" s="28">
        <v>17.811735130747678</v>
      </c>
      <c r="AR85" s="28">
        <v>-2.9617974485039</v>
      </c>
      <c r="AS85" s="28">
        <v>17.969489000284</v>
      </c>
      <c r="AT85" s="28">
        <v>-6.0901307173237491</v>
      </c>
      <c r="AU85" s="28">
        <v>17.654095434454</v>
      </c>
      <c r="AV85" s="28">
        <v>5.9648964375569999</v>
      </c>
      <c r="AW85" s="28">
        <v>3.363127964911</v>
      </c>
      <c r="AX85" s="28">
        <v>18.183814548499999</v>
      </c>
      <c r="AY85" s="28">
        <v>-0.194868463786946</v>
      </c>
      <c r="AZ85" s="28">
        <v>-2.5721917105210252</v>
      </c>
      <c r="BA85" s="28">
        <v>-12.748331123106283</v>
      </c>
      <c r="BB85" s="28">
        <v>8.1569671435755993</v>
      </c>
      <c r="BC85" s="28">
        <v>-12.3026966878717</v>
      </c>
      <c r="BD85" s="28">
        <v>9.5633758191140004</v>
      </c>
      <c r="BE85" s="28">
        <v>-13.1929075247604</v>
      </c>
      <c r="BF85" s="28">
        <v>6.7599970703449896</v>
      </c>
      <c r="BG85" s="28">
        <v>1.4249065123019999</v>
      </c>
      <c r="BH85" s="28">
        <v>0.176211453744997</v>
      </c>
      <c r="BI85" s="28">
        <v>15.799322591475001</v>
      </c>
      <c r="BJ85" s="28">
        <v>-3.7558685446009399</v>
      </c>
      <c r="BK85" s="28">
        <v>5.0942300414234865</v>
      </c>
      <c r="BL85" s="28">
        <v>-4.3824318589031179</v>
      </c>
      <c r="BM85" s="28">
        <v>15.029987316600682</v>
      </c>
      <c r="BN85" s="28">
        <v>-3.792946019276993</v>
      </c>
      <c r="BO85" s="28">
        <v>15.288655231008491</v>
      </c>
      <c r="BP85" s="28">
        <v>-4.970146643166732</v>
      </c>
      <c r="BQ85" s="28">
        <v>14.771630190004105</v>
      </c>
      <c r="BR85" s="28">
        <v>9.8154935709097284</v>
      </c>
      <c r="BS85" s="28">
        <v>5.9248610879100259</v>
      </c>
      <c r="BT85" s="28">
        <v>15.714514985046126</v>
      </c>
      <c r="BU85" s="28">
        <v>-0.44173198749200449</v>
      </c>
      <c r="BV85" s="28">
        <v>2.3600863263184237</v>
      </c>
      <c r="BW85" s="28">
        <v>-4.7244366605144421</v>
      </c>
      <c r="BX85" s="28">
        <v>9.7016331060551977</v>
      </c>
      <c r="BY85" s="28">
        <v>-4.6446703445176949</v>
      </c>
      <c r="BZ85" s="28">
        <v>11.307401272265</v>
      </c>
      <c r="CA85" s="28">
        <v>-4.8041704068076498</v>
      </c>
      <c r="CB85" s="28">
        <v>8.1080675006079996</v>
      </c>
      <c r="CC85" s="28">
        <v>5.7034263411900001</v>
      </c>
      <c r="CD85" s="28">
        <v>4.0522233011209998</v>
      </c>
      <c r="CE85" s="28">
        <v>17.618127920188002</v>
      </c>
      <c r="CF85" s="28">
        <v>-2.1850899742930601</v>
      </c>
      <c r="CG85" s="28">
        <v>0.63614483078515605</v>
      </c>
      <c r="CH85" s="28">
        <v>-6.5115846504017441</v>
      </c>
      <c r="CI85" s="28">
        <v>8.047921317803997</v>
      </c>
      <c r="CJ85" s="28">
        <v>-6.4296465680777501</v>
      </c>
      <c r="CK85" s="28">
        <v>8.6301550448370001</v>
      </c>
      <c r="CL85" s="28">
        <v>-6.5934880484406104</v>
      </c>
      <c r="CM85" s="28">
        <v>7.4673124570939997</v>
      </c>
      <c r="CN85" s="28">
        <v>1.6944261281350099</v>
      </c>
      <c r="CO85" s="28">
        <v>2.9060772279579901</v>
      </c>
      <c r="CP85" s="28">
        <v>11.629574338545</v>
      </c>
      <c r="CQ85" s="28">
        <v>-1.0841836734693799</v>
      </c>
      <c r="CR85" s="32">
        <v>98.0397758475128</v>
      </c>
      <c r="CS85" s="26">
        <v>49.3</v>
      </c>
      <c r="CT85" s="26">
        <v>50.6</v>
      </c>
      <c r="CU85" s="26">
        <v>48.5</v>
      </c>
      <c r="CV85" s="26">
        <v>49.1</v>
      </c>
      <c r="CW85" s="26">
        <v>50.8</v>
      </c>
      <c r="CX85" s="26">
        <v>46.1</v>
      </c>
      <c r="CY85" s="26">
        <v>46.8</v>
      </c>
    </row>
    <row r="86" spans="1:103" x14ac:dyDescent="0.25">
      <c r="A86" s="14" t="str">
        <f t="shared" si="3"/>
        <v>20181</v>
      </c>
      <c r="B86" s="14">
        <f t="shared" si="4"/>
        <v>1</v>
      </c>
      <c r="C86" s="14">
        <f t="shared" si="5"/>
        <v>2018</v>
      </c>
      <c r="D86" s="27">
        <v>43101</v>
      </c>
      <c r="E86" s="28">
        <v>52.099998474121001</v>
      </c>
      <c r="F86" s="28">
        <v>55.099998474121001</v>
      </c>
      <c r="G86" s="28">
        <v>54.799999237060497</v>
      </c>
      <c r="H86" s="28">
        <v>1.9876700638626801</v>
      </c>
      <c r="I86" s="28">
        <v>-5.7627051620033853</v>
      </c>
      <c r="J86" s="28">
        <v>10.047297517483543</v>
      </c>
      <c r="K86" s="28">
        <v>-6.6653909671948455</v>
      </c>
      <c r="L86" s="28">
        <v>10.665603022350997</v>
      </c>
      <c r="M86" s="28">
        <v>-4.8558046863658371</v>
      </c>
      <c r="N86" s="28">
        <v>9.4308067450254764</v>
      </c>
      <c r="O86" s="28">
        <v>4.8877259588776969</v>
      </c>
      <c r="P86" s="28">
        <v>2.7252239172456689</v>
      </c>
      <c r="Q86" s="28">
        <v>12.47606913280495</v>
      </c>
      <c r="R86" s="28">
        <v>-1.2594468031311279</v>
      </c>
      <c r="S86" s="28">
        <v>5.5251510730278142</v>
      </c>
      <c r="T86" s="28">
        <v>-1.765675770878687</v>
      </c>
      <c r="U86" s="28">
        <v>13.084126010230165</v>
      </c>
      <c r="V86" s="28">
        <v>-0.91180827916445206</v>
      </c>
      <c r="W86" s="28">
        <v>13.870214027808075</v>
      </c>
      <c r="X86" s="28">
        <v>-2.6158811182583084</v>
      </c>
      <c r="Y86" s="28">
        <v>12.300927288733964</v>
      </c>
      <c r="Z86" s="28">
        <v>6.8196693189495656</v>
      </c>
      <c r="AA86" s="28">
        <v>5.8916997401674047</v>
      </c>
      <c r="AB86" s="28">
        <v>13.415367666852438</v>
      </c>
      <c r="AC86" s="28">
        <v>0.67735349513339782</v>
      </c>
      <c r="AD86" s="28">
        <v>2.7463852368290702</v>
      </c>
      <c r="AE86" s="28">
        <v>-5.1454624645508886</v>
      </c>
      <c r="AF86" s="28">
        <v>10.9578624471213</v>
      </c>
      <c r="AG86" s="28">
        <v>-6.9137351459616001</v>
      </c>
      <c r="AH86" s="28">
        <v>12.780577189294</v>
      </c>
      <c r="AI86" s="28">
        <v>-3.3609960457026999</v>
      </c>
      <c r="AJ86" s="28">
        <v>9.1507613905359992</v>
      </c>
      <c r="AK86" s="28">
        <v>5.6018262222609998</v>
      </c>
      <c r="AL86" s="28">
        <v>10.770552248263</v>
      </c>
      <c r="AM86" s="28">
        <v>8.3324355260540006</v>
      </c>
      <c r="AN86" s="28">
        <v>0.55248618784530401</v>
      </c>
      <c r="AO86" s="28">
        <v>7.4519182329514422</v>
      </c>
      <c r="AP86" s="28">
        <v>-0.30703142739173472</v>
      </c>
      <c r="AQ86" s="28">
        <v>15.512337195203713</v>
      </c>
      <c r="AR86" s="28">
        <v>2.648552087268</v>
      </c>
      <c r="AS86" s="28">
        <v>15.684193833099</v>
      </c>
      <c r="AT86" s="28">
        <v>-3.2195084218116001</v>
      </c>
      <c r="AU86" s="28">
        <v>15.340617492257</v>
      </c>
      <c r="AV86" s="28">
        <v>6.4035859544080003</v>
      </c>
      <c r="AW86" s="28">
        <v>1.9536443775200101</v>
      </c>
      <c r="AX86" s="28">
        <v>16.147889994690001</v>
      </c>
      <c r="AY86" s="28">
        <v>0.165398610651664</v>
      </c>
      <c r="AZ86" s="28">
        <v>-0.72281552825629092</v>
      </c>
      <c r="BA86" s="28">
        <v>-9.3988477824303232</v>
      </c>
      <c r="BB86" s="28">
        <v>8.348143696713521</v>
      </c>
      <c r="BC86" s="28">
        <v>-8.4296282721342006</v>
      </c>
      <c r="BD86" s="28">
        <v>9.7367346334900002</v>
      </c>
      <c r="BE86" s="28">
        <v>-10.363163682368199</v>
      </c>
      <c r="BF86" s="28">
        <v>6.9687461174719898</v>
      </c>
      <c r="BG86" s="28">
        <v>2.4500505890939999</v>
      </c>
      <c r="BH86" s="28">
        <v>3.0658250676279999</v>
      </c>
      <c r="BI86" s="28">
        <v>18.777693857380001</v>
      </c>
      <c r="BJ86" s="28">
        <v>-4.6153846153846096</v>
      </c>
      <c r="BK86" s="28">
        <v>1.5669661529690018</v>
      </c>
      <c r="BL86" s="28">
        <v>-6.1559832242408277</v>
      </c>
      <c r="BM86" s="28">
        <v>9.5976059509357583</v>
      </c>
      <c r="BN86" s="28">
        <v>-7.6114487939434561</v>
      </c>
      <c r="BO86" s="28">
        <v>10.450710333249521</v>
      </c>
      <c r="BP86" s="28">
        <v>-4.6895067081418995</v>
      </c>
      <c r="BQ86" s="28">
        <v>8.7479597992260913</v>
      </c>
      <c r="BR86" s="28">
        <v>8.5387385811301755</v>
      </c>
      <c r="BS86" s="28">
        <v>3.320223574802021</v>
      </c>
      <c r="BT86" s="28">
        <v>11.743929660388996</v>
      </c>
      <c r="BU86" s="28">
        <v>-2.1177503233809905</v>
      </c>
      <c r="BV86" s="28">
        <v>2.0409472196236038</v>
      </c>
      <c r="BW86" s="28">
        <v>-2.725493513704123</v>
      </c>
      <c r="BX86" s="28">
        <v>6.9225521354348416</v>
      </c>
      <c r="BY86" s="28">
        <v>-3.9170026431952998</v>
      </c>
      <c r="BZ86" s="28">
        <v>5.918570473191</v>
      </c>
      <c r="CA86" s="28">
        <v>-1.5267441133847901</v>
      </c>
      <c r="CB86" s="28">
        <v>7.9314288354395046</v>
      </c>
      <c r="CC86" s="28">
        <v>6.2744756362659997</v>
      </c>
      <c r="CD86" s="28">
        <v>0.64636926832899599</v>
      </c>
      <c r="CE86" s="28">
        <v>13.656027497714</v>
      </c>
      <c r="CF86" s="28">
        <v>-1.2953367875647599</v>
      </c>
      <c r="CG86" s="28">
        <v>-0.37810915992298533</v>
      </c>
      <c r="CH86" s="28">
        <v>-8.7459528819778427</v>
      </c>
      <c r="CI86" s="28">
        <v>8.3558486894503119</v>
      </c>
      <c r="CJ86" s="28">
        <v>-10.899981728870101</v>
      </c>
      <c r="CK86" s="28">
        <v>9.0420108048070098</v>
      </c>
      <c r="CL86" s="28">
        <v>-6.5673876002630998</v>
      </c>
      <c r="CM86" s="28">
        <v>7.6719388412179903</v>
      </c>
      <c r="CN86" s="28">
        <v>2.5011440843389998</v>
      </c>
      <c r="CO86" s="28">
        <v>1.7044594329689999</v>
      </c>
      <c r="CP86" s="28">
        <v>9.8268693962209994</v>
      </c>
      <c r="CQ86" s="28">
        <v>-1.34961439588689</v>
      </c>
      <c r="CR86" s="32">
        <v>100</v>
      </c>
      <c r="CS86" s="26">
        <v>46.7</v>
      </c>
      <c r="CT86" s="26">
        <v>46.8</v>
      </c>
      <c r="CU86" s="26">
        <v>46</v>
      </c>
      <c r="CV86" s="26">
        <v>46.9</v>
      </c>
      <c r="CW86" s="26">
        <v>50.1</v>
      </c>
      <c r="CX86" s="26">
        <v>46.2</v>
      </c>
      <c r="CY86" s="26">
        <v>40.4</v>
      </c>
    </row>
    <row r="87" spans="1:103" x14ac:dyDescent="0.25">
      <c r="A87" s="14" t="str">
        <f t="shared" si="3"/>
        <v>20181</v>
      </c>
      <c r="B87" s="14">
        <f t="shared" si="4"/>
        <v>1</v>
      </c>
      <c r="C87" s="14">
        <f t="shared" si="5"/>
        <v>2018</v>
      </c>
      <c r="D87" s="27">
        <v>43132</v>
      </c>
      <c r="E87" s="28">
        <v>50.200000762939403</v>
      </c>
      <c r="F87" s="28">
        <v>56.5</v>
      </c>
      <c r="G87" s="28">
        <v>55.200000762939403</v>
      </c>
      <c r="H87" s="28">
        <v>2.437441725343831</v>
      </c>
      <c r="I87" s="28">
        <v>-4.176702369051668</v>
      </c>
      <c r="J87" s="28">
        <v>9.2749857043836812</v>
      </c>
      <c r="K87" s="28">
        <v>-3.8782316676707178</v>
      </c>
      <c r="L87" s="28">
        <v>9.5560770955781429</v>
      </c>
      <c r="M87" s="28">
        <v>-4.4747188385523771</v>
      </c>
      <c r="N87" s="28">
        <v>8.9942713596166062</v>
      </c>
      <c r="O87" s="28">
        <v>5.9897070251337929</v>
      </c>
      <c r="P87" s="28">
        <v>3.2732914012420347</v>
      </c>
      <c r="Q87" s="28">
        <v>13.050621906317428</v>
      </c>
      <c r="R87" s="28">
        <v>-0.23410330797569795</v>
      </c>
      <c r="S87" s="28">
        <v>5.4375309909396208</v>
      </c>
      <c r="T87" s="28">
        <v>-2.2122250859517862</v>
      </c>
      <c r="U87" s="28">
        <v>13.383153523992803</v>
      </c>
      <c r="V87" s="28">
        <v>-2.0677744675663687</v>
      </c>
      <c r="W87" s="28">
        <v>14.422277756007986</v>
      </c>
      <c r="X87" s="28">
        <v>-2.3565702845093019</v>
      </c>
      <c r="Y87" s="28">
        <v>12.349065052164741</v>
      </c>
      <c r="Z87" s="28">
        <v>8.0841165045978443</v>
      </c>
      <c r="AA87" s="28">
        <v>4.2775799882722785</v>
      </c>
      <c r="AB87" s="28">
        <v>13.340020370152171</v>
      </c>
      <c r="AC87" s="28">
        <v>2.5202778712245646</v>
      </c>
      <c r="AD87" s="28">
        <v>4.4494401809162696</v>
      </c>
      <c r="AE87" s="28">
        <v>-2.667984532372202</v>
      </c>
      <c r="AF87" s="28">
        <v>11.823578101280077</v>
      </c>
      <c r="AG87" s="28">
        <v>-3.2064925556452999</v>
      </c>
      <c r="AH87" s="28">
        <v>13.677403957865</v>
      </c>
      <c r="AI87" s="28">
        <v>-2.1280029295339498</v>
      </c>
      <c r="AJ87" s="28">
        <v>9.9858356968659994</v>
      </c>
      <c r="AK87" s="28">
        <v>7.9683688356559896</v>
      </c>
      <c r="AL87" s="28">
        <v>4.5295672259569999</v>
      </c>
      <c r="AM87" s="28">
        <v>8.6611714495500003</v>
      </c>
      <c r="AN87" s="28">
        <v>5.0561797752809001</v>
      </c>
      <c r="AO87" s="28">
        <v>5.8295735787203284</v>
      </c>
      <c r="AP87" s="28">
        <v>-3.3450519627551785</v>
      </c>
      <c r="AQ87" s="28">
        <v>15.432226762858335</v>
      </c>
      <c r="AR87" s="28">
        <v>-2.3061951772542</v>
      </c>
      <c r="AS87" s="28">
        <v>16.142269367421999</v>
      </c>
      <c r="AT87" s="28">
        <v>-4.3784496828000545</v>
      </c>
      <c r="AU87" s="28">
        <v>14.724516698346999</v>
      </c>
      <c r="AV87" s="28">
        <v>6.858445108333</v>
      </c>
      <c r="AW87" s="28">
        <v>3.2609862321969998</v>
      </c>
      <c r="AX87" s="28">
        <v>15.469008225216999</v>
      </c>
      <c r="AY87" s="28">
        <v>0.80213903743314996</v>
      </c>
      <c r="AZ87" s="28">
        <v>-1.971676181032791</v>
      </c>
      <c r="BA87" s="28">
        <v>-10.202311793345558</v>
      </c>
      <c r="BB87" s="28">
        <v>6.6158834972301861</v>
      </c>
      <c r="BC87" s="28">
        <v>-8.2582245964677004</v>
      </c>
      <c r="BD87" s="28">
        <v>7.1075571145750001</v>
      </c>
      <c r="BE87" s="28">
        <v>-12.126687714362401</v>
      </c>
      <c r="BF87" s="28">
        <v>6.1253771137099999</v>
      </c>
      <c r="BG87" s="28">
        <v>2.7875166386100001</v>
      </c>
      <c r="BH87" s="28">
        <v>0.94250706880299595</v>
      </c>
      <c r="BI87" s="28">
        <v>18.502902088959999</v>
      </c>
      <c r="BJ87" s="28">
        <v>-3.8345105953582199</v>
      </c>
      <c r="BK87" s="28">
        <v>1.8283274819509074</v>
      </c>
      <c r="BL87" s="28">
        <v>-4.9320335563279798</v>
      </c>
      <c r="BM87" s="28">
        <v>8.8229785587281242</v>
      </c>
      <c r="BN87" s="28">
        <v>-4.011285300926323</v>
      </c>
      <c r="BO87" s="28">
        <v>9.1170633079164887</v>
      </c>
      <c r="BP87" s="28">
        <v>-5.8484561680254483</v>
      </c>
      <c r="BQ87" s="28">
        <v>8.5293073857364465</v>
      </c>
      <c r="BR87" s="28">
        <v>10.888819168391768</v>
      </c>
      <c r="BS87" s="28">
        <v>5.5658389861501423</v>
      </c>
      <c r="BT87" s="28">
        <v>13.473461905547477</v>
      </c>
      <c r="BU87" s="28">
        <v>-0.54219771772073644</v>
      </c>
      <c r="BV87" s="28">
        <v>2.5450232226664582</v>
      </c>
      <c r="BW87" s="28">
        <v>-0.90534620381401965</v>
      </c>
      <c r="BX87" s="28">
        <v>6.0551885751158068</v>
      </c>
      <c r="BY87" s="28">
        <v>-1.6034466066755999</v>
      </c>
      <c r="BZ87" s="28">
        <v>4.8715222947539996</v>
      </c>
      <c r="CA87" s="28">
        <v>-0.204789386442499</v>
      </c>
      <c r="CB87" s="28">
        <v>7.2456936090905</v>
      </c>
      <c r="CC87" s="28">
        <v>7.1965145108890001</v>
      </c>
      <c r="CD87" s="28">
        <v>3.6307369344330001</v>
      </c>
      <c r="CE87" s="28">
        <v>16.731682117072001</v>
      </c>
      <c r="CF87" s="28">
        <v>0.40053404539385401</v>
      </c>
      <c r="CG87" s="28">
        <v>0.77874890913341233</v>
      </c>
      <c r="CH87" s="28">
        <v>-5.209955870645075</v>
      </c>
      <c r="CI87" s="28">
        <v>6.9515728778553125</v>
      </c>
      <c r="CJ87" s="28">
        <v>-5.2795418848646998</v>
      </c>
      <c r="CK87" s="28">
        <v>6.983114487021</v>
      </c>
      <c r="CL87" s="28">
        <v>-5.1403449889132</v>
      </c>
      <c r="CM87" s="28">
        <v>6.9200360752320096</v>
      </c>
      <c r="CN87" s="28">
        <v>3.3313831371789999</v>
      </c>
      <c r="CO87" s="28">
        <v>3.0563517319239999</v>
      </c>
      <c r="CP87" s="28">
        <v>10.292986998533999</v>
      </c>
      <c r="CQ87" s="28">
        <v>-1.3627514600908499</v>
      </c>
      <c r="CR87" s="32">
        <v>100.10720594230645</v>
      </c>
      <c r="CS87" s="26">
        <v>47.7</v>
      </c>
      <c r="CT87" s="26">
        <v>46.6</v>
      </c>
      <c r="CU87" s="26">
        <v>46.1</v>
      </c>
      <c r="CV87" s="26">
        <v>46.9</v>
      </c>
      <c r="CW87" s="26">
        <v>51</v>
      </c>
      <c r="CX87" s="26">
        <v>43.5</v>
      </c>
      <c r="CY87" s="26">
        <v>43.9</v>
      </c>
    </row>
    <row r="88" spans="1:103" x14ac:dyDescent="0.25">
      <c r="A88" s="14" t="str">
        <f t="shared" si="3"/>
        <v>20181</v>
      </c>
      <c r="B88" s="14">
        <f t="shared" si="4"/>
        <v>1</v>
      </c>
      <c r="C88" s="14">
        <f t="shared" si="5"/>
        <v>2018</v>
      </c>
      <c r="D88" s="27">
        <v>43160</v>
      </c>
      <c r="E88" s="28">
        <v>50.599998474121001</v>
      </c>
      <c r="F88" s="28">
        <v>53.700000762939403</v>
      </c>
      <c r="G88" s="28">
        <v>53.200000762939403</v>
      </c>
      <c r="H88" s="28">
        <v>3.9052978168276979</v>
      </c>
      <c r="I88" s="28">
        <v>-2.1928315413211408</v>
      </c>
      <c r="J88" s="28">
        <v>10.191424313596343</v>
      </c>
      <c r="K88" s="28">
        <v>-0.2760824168284004</v>
      </c>
      <c r="L88" s="28">
        <v>10.95183115514055</v>
      </c>
      <c r="M88" s="28">
        <v>-4.0911856370627202</v>
      </c>
      <c r="N88" s="28">
        <v>9.4337584701345136</v>
      </c>
      <c r="O88" s="28">
        <v>7.9959339569179182</v>
      </c>
      <c r="P88" s="28">
        <v>3.9943030795641228</v>
      </c>
      <c r="Q88" s="28">
        <v>14.124465209580972</v>
      </c>
      <c r="R88" s="28">
        <v>0.64095336651389778</v>
      </c>
      <c r="S88" s="28">
        <v>6.5648008156586002</v>
      </c>
      <c r="T88" s="28">
        <v>3.178638206964024E-2</v>
      </c>
      <c r="U88" s="28">
        <v>13.311182726294248</v>
      </c>
      <c r="V88" s="28">
        <v>1.739035316281234</v>
      </c>
      <c r="W88" s="28">
        <v>14.754432423638203</v>
      </c>
      <c r="X88" s="28">
        <v>-1.6610146842873581</v>
      </c>
      <c r="Y88" s="28">
        <v>11.877632338367931</v>
      </c>
      <c r="Z88" s="28">
        <v>9.0931617235321109</v>
      </c>
      <c r="AA88" s="28">
        <v>4.846119135140011</v>
      </c>
      <c r="AB88" s="28">
        <v>14.220830601658482</v>
      </c>
      <c r="AC88" s="28">
        <v>2.9542204993998098</v>
      </c>
      <c r="AD88" s="28">
        <v>6.7918332996459299</v>
      </c>
      <c r="AE88" s="28">
        <v>2.033858067320125</v>
      </c>
      <c r="AF88" s="28">
        <v>11.661860682675524</v>
      </c>
      <c r="AG88" s="28">
        <v>3.9248111478949999</v>
      </c>
      <c r="AH88" s="28">
        <v>13.347213621668001</v>
      </c>
      <c r="AI88" s="28">
        <v>0.16043940804885148</v>
      </c>
      <c r="AJ88" s="28">
        <v>9.9898213205550004</v>
      </c>
      <c r="AK88" s="28">
        <v>7.8006838062040096</v>
      </c>
      <c r="AL88" s="28">
        <v>5.2864729568519904</v>
      </c>
      <c r="AM88" s="28">
        <v>8.8546379098530004</v>
      </c>
      <c r="AN88" s="28">
        <v>4.3715846994535497</v>
      </c>
      <c r="AO88" s="28">
        <v>6.4895398469601275</v>
      </c>
      <c r="AP88" s="28">
        <v>-2.4903047538437875</v>
      </c>
      <c r="AQ88" s="28">
        <v>15.87765609718403</v>
      </c>
      <c r="AR88" s="28">
        <v>-4.23815716903988E-2</v>
      </c>
      <c r="AS88" s="28">
        <v>17.503293626664</v>
      </c>
      <c r="AT88" s="28">
        <v>-4.9082599460159457</v>
      </c>
      <c r="AU88" s="28">
        <v>14.264168716482001</v>
      </c>
      <c r="AV88" s="28">
        <v>8.9863101991559908</v>
      </c>
      <c r="AW88" s="28">
        <v>3.9571111598709998</v>
      </c>
      <c r="AX88" s="28">
        <v>17.653603328006</v>
      </c>
      <c r="AY88" s="28">
        <v>1.7045454545454499</v>
      </c>
      <c r="AZ88" s="28">
        <v>-2.7640044434824063</v>
      </c>
      <c r="BA88" s="28">
        <v>-11.751265595192137</v>
      </c>
      <c r="BB88" s="28">
        <v>6.6523212820976596</v>
      </c>
      <c r="BC88" s="28">
        <v>-11.2904403617682</v>
      </c>
      <c r="BD88" s="28">
        <v>6.8966975830140003</v>
      </c>
      <c r="BE88" s="28">
        <v>-12.210965501970399</v>
      </c>
      <c r="BF88" s="28">
        <v>6.4082336265639999</v>
      </c>
      <c r="BG88" s="28">
        <v>3.7704680970469999</v>
      </c>
      <c r="BH88" s="28">
        <v>-0.85632730732639595</v>
      </c>
      <c r="BI88" s="28">
        <v>19.049450517804999</v>
      </c>
      <c r="BJ88" s="28">
        <v>-3.9553752535496902</v>
      </c>
      <c r="BK88" s="28">
        <v>5.0612438647426359</v>
      </c>
      <c r="BL88" s="28">
        <v>-5.0737998546415781</v>
      </c>
      <c r="BM88" s="28">
        <v>15.723251692169924</v>
      </c>
      <c r="BN88" s="28">
        <v>-3.7973655058930085</v>
      </c>
      <c r="BO88" s="28">
        <v>16.407983033228021</v>
      </c>
      <c r="BP88" s="28">
        <v>-6.3419301118021068</v>
      </c>
      <c r="BQ88" s="28">
        <v>15.040686893227566</v>
      </c>
      <c r="BR88" s="28">
        <v>13.196098963570634</v>
      </c>
      <c r="BS88" s="28">
        <v>8.2193549838093638</v>
      </c>
      <c r="BT88" s="28">
        <v>15.887772341343551</v>
      </c>
      <c r="BU88" s="28">
        <v>-7.2178571979607808E-2</v>
      </c>
      <c r="BV88" s="28">
        <v>3.0508873900623712</v>
      </c>
      <c r="BW88" s="28">
        <v>-2.2241197165197377</v>
      </c>
      <c r="BX88" s="28">
        <v>8.466587587908208</v>
      </c>
      <c r="BY88" s="28">
        <v>-1.286127645378</v>
      </c>
      <c r="BZ88" s="28">
        <v>8.823514991683</v>
      </c>
      <c r="CA88" s="28">
        <v>-3.1576841696240101</v>
      </c>
      <c r="CB88" s="28">
        <v>8.1102702551379995</v>
      </c>
      <c r="CC88" s="28">
        <v>11.003996380667999</v>
      </c>
      <c r="CD88" s="28">
        <v>3.8773854119459901</v>
      </c>
      <c r="CE88" s="28">
        <v>17.580955448064</v>
      </c>
      <c r="CF88" s="28">
        <v>2.1534320323014802</v>
      </c>
      <c r="CG88" s="28">
        <v>2.3081109730032665</v>
      </c>
      <c r="CH88" s="28">
        <v>-1.2958427105079124</v>
      </c>
      <c r="CI88" s="28">
        <v>5.9774305871022193</v>
      </c>
      <c r="CJ88" s="28">
        <v>1.6936192030549899</v>
      </c>
      <c r="CK88" s="28">
        <v>6.5860174109780001</v>
      </c>
      <c r="CL88" s="28">
        <v>-4.2409954259516001</v>
      </c>
      <c r="CM88" s="28">
        <v>5.3706366141019997</v>
      </c>
      <c r="CN88" s="28">
        <v>5.819397109044</v>
      </c>
      <c r="CO88" s="28">
        <v>3.5841768235750102</v>
      </c>
      <c r="CP88" s="28">
        <v>10.927346554968</v>
      </c>
      <c r="CQ88" s="28">
        <v>0.13504388926401101</v>
      </c>
      <c r="CR88" s="32">
        <v>100.79382912105721</v>
      </c>
      <c r="CS88" s="26">
        <v>44.1</v>
      </c>
      <c r="CT88" s="26">
        <v>42.9</v>
      </c>
      <c r="CU88" s="26">
        <v>48.4</v>
      </c>
      <c r="CV88" s="26">
        <v>46.2</v>
      </c>
      <c r="CW88" s="26">
        <v>48.1</v>
      </c>
      <c r="CX88" s="26">
        <v>44</v>
      </c>
      <c r="CY88" s="26">
        <v>41.3</v>
      </c>
    </row>
    <row r="89" spans="1:103" x14ac:dyDescent="0.25">
      <c r="A89" s="14" t="str">
        <f t="shared" si="3"/>
        <v>20182</v>
      </c>
      <c r="B89" s="14">
        <f t="shared" si="4"/>
        <v>2</v>
      </c>
      <c r="C89" s="14">
        <f t="shared" si="5"/>
        <v>2018</v>
      </c>
      <c r="D89" s="27">
        <v>43191</v>
      </c>
      <c r="E89" s="28">
        <v>51.299999237060497</v>
      </c>
      <c r="F89" s="28">
        <v>55.5</v>
      </c>
      <c r="G89" s="28">
        <v>54.900001525878899</v>
      </c>
      <c r="H89" s="28">
        <v>3.3624114527530367</v>
      </c>
      <c r="I89" s="28">
        <v>-2.1212562207071812</v>
      </c>
      <c r="J89" s="28">
        <v>8.9980439637629388</v>
      </c>
      <c r="K89" s="28">
        <v>-0.6655051165835395</v>
      </c>
      <c r="L89" s="28">
        <v>9.9333386945370208</v>
      </c>
      <c r="M89" s="28">
        <v>-3.5663758920805817</v>
      </c>
      <c r="N89" s="28">
        <v>8.0669161568269718</v>
      </c>
      <c r="O89" s="28">
        <v>9.5247489246262145</v>
      </c>
      <c r="P89" s="28">
        <v>5.3527645101681101</v>
      </c>
      <c r="Q89" s="28">
        <v>16.04085065322186</v>
      </c>
      <c r="R89" s="28">
        <v>-2.5894450989733253E-3</v>
      </c>
      <c r="S89" s="28">
        <v>6.9651606424951353</v>
      </c>
      <c r="T89" s="28">
        <v>1.5911902426063023</v>
      </c>
      <c r="U89" s="28">
        <v>12.482389077738247</v>
      </c>
      <c r="V89" s="28">
        <v>3.9645826022499286</v>
      </c>
      <c r="W89" s="28">
        <v>14.681737811215667</v>
      </c>
      <c r="X89" s="28">
        <v>-0.75458461981817648</v>
      </c>
      <c r="Y89" s="28">
        <v>10.305571999262147</v>
      </c>
      <c r="Z89" s="28">
        <v>10.839300188612965</v>
      </c>
      <c r="AA89" s="28">
        <v>6.566738054441057</v>
      </c>
      <c r="AB89" s="28">
        <v>18.1371038582468</v>
      </c>
      <c r="AC89" s="28">
        <v>1.0538244683357074</v>
      </c>
      <c r="AD89" s="28">
        <v>6.7413846067631482</v>
      </c>
      <c r="AE89" s="28">
        <v>2.7160018159899835</v>
      </c>
      <c r="AF89" s="28">
        <v>10.846700439166455</v>
      </c>
      <c r="AG89" s="28">
        <v>6.6122977334300002</v>
      </c>
      <c r="AH89" s="28">
        <v>14.238356233148</v>
      </c>
      <c r="AI89" s="28">
        <v>-1.1068177302814575</v>
      </c>
      <c r="AJ89" s="28">
        <v>7.5087387139180102</v>
      </c>
      <c r="AK89" s="28">
        <v>9.3867911496220007</v>
      </c>
      <c r="AL89" s="28">
        <v>5.71025506945701</v>
      </c>
      <c r="AM89" s="28">
        <v>13.220149599729</v>
      </c>
      <c r="AN89" s="28">
        <v>1.6666666666666701</v>
      </c>
      <c r="AO89" s="28">
        <v>6.6890317736832117</v>
      </c>
      <c r="AP89" s="28">
        <v>-0.55486954934042387</v>
      </c>
      <c r="AQ89" s="28">
        <v>14.196033560775021</v>
      </c>
      <c r="AR89" s="28">
        <v>2.129948116934</v>
      </c>
      <c r="AS89" s="28">
        <v>15.972593783189</v>
      </c>
      <c r="AT89" s="28">
        <v>-3.2040257712406</v>
      </c>
      <c r="AU89" s="28">
        <v>12.434087073226999</v>
      </c>
      <c r="AV89" s="28">
        <v>11.108056689774999</v>
      </c>
      <c r="AW89" s="28">
        <v>6.663917521968</v>
      </c>
      <c r="AX89" s="28">
        <v>21.441838257705999</v>
      </c>
      <c r="AY89" s="28">
        <v>0.20113979215554401</v>
      </c>
      <c r="AZ89" s="28">
        <v>-0.49881700238040594</v>
      </c>
      <c r="BA89" s="28">
        <v>-8.7027052317470179</v>
      </c>
      <c r="BB89" s="28">
        <v>8.0568994227872963</v>
      </c>
      <c r="BC89" s="28">
        <v>-6.2827530057320002</v>
      </c>
      <c r="BD89" s="28">
        <v>8.3079329984630004</v>
      </c>
      <c r="BE89" s="28">
        <v>-11.0924269601318</v>
      </c>
      <c r="BF89" s="28">
        <v>7.8061683697050102</v>
      </c>
      <c r="BG89" s="28">
        <v>6.1935435759030097</v>
      </c>
      <c r="BH89" s="28">
        <v>2.1113243761999998</v>
      </c>
      <c r="BI89" s="28">
        <v>20.692621868979</v>
      </c>
      <c r="BJ89" s="28">
        <v>-3.1991744066047398</v>
      </c>
      <c r="BK89" s="28">
        <v>5.0585098381943396</v>
      </c>
      <c r="BL89" s="28">
        <v>-2.3116524174023425</v>
      </c>
      <c r="BM89" s="28">
        <v>12.70344444298641</v>
      </c>
      <c r="BN89" s="28">
        <v>-0.97567255040797485</v>
      </c>
      <c r="BO89" s="28">
        <v>13.222874722481954</v>
      </c>
      <c r="BP89" s="28">
        <v>-3.6386643244096826</v>
      </c>
      <c r="BQ89" s="28">
        <v>12.185279542806374</v>
      </c>
      <c r="BR89" s="28">
        <v>16.427923144949361</v>
      </c>
      <c r="BS89" s="28">
        <v>10.57706229576196</v>
      </c>
      <c r="BT89" s="28">
        <v>16.611011605231521</v>
      </c>
      <c r="BU89" s="28">
        <v>0.40918636683623721</v>
      </c>
      <c r="BV89" s="28">
        <v>2.9602012145342087</v>
      </c>
      <c r="BW89" s="28">
        <v>-0.96175498749724397</v>
      </c>
      <c r="BX89" s="28">
        <v>6.9594377425134724</v>
      </c>
      <c r="BY89" s="28">
        <v>-2.0307783440921998</v>
      </c>
      <c r="BZ89" s="28">
        <v>8.1620423331479905</v>
      </c>
      <c r="CA89" s="28">
        <v>0.113041038846006</v>
      </c>
      <c r="CB89" s="28">
        <v>5.7637809017434947</v>
      </c>
      <c r="CC89" s="28">
        <v>10.979934106209001</v>
      </c>
      <c r="CD89" s="28">
        <v>6.0992056979190004</v>
      </c>
      <c r="CE89" s="28">
        <v>20.5769716434</v>
      </c>
      <c r="CF89" s="28">
        <v>2.4489795918367299</v>
      </c>
      <c r="CG89" s="28">
        <v>0.48783262717790876</v>
      </c>
      <c r="CH89" s="28">
        <v>-4.0333636472680325</v>
      </c>
      <c r="CI89" s="28">
        <v>5.1133385745993394</v>
      </c>
      <c r="CJ89" s="28">
        <v>-2.6734960772454999</v>
      </c>
      <c r="CK89" s="28">
        <v>5.6697770735980004</v>
      </c>
      <c r="CL89" s="28">
        <v>-5.3838597452822903</v>
      </c>
      <c r="CM89" s="28">
        <v>4.5584055170299997</v>
      </c>
      <c r="CN89" s="28">
        <v>6.6050822391560002</v>
      </c>
      <c r="CO89" s="28">
        <v>3.7249848919380102</v>
      </c>
      <c r="CP89" s="28">
        <v>11.828618016088001</v>
      </c>
      <c r="CQ89" s="28">
        <v>-0.61391541609822298</v>
      </c>
      <c r="CR89" s="32">
        <v>100.26366799376348</v>
      </c>
      <c r="CS89" s="26">
        <v>46.4</v>
      </c>
      <c r="CT89" s="26">
        <v>47</v>
      </c>
      <c r="CU89" s="26">
        <v>46.8</v>
      </c>
      <c r="CV89" s="26">
        <v>45.5</v>
      </c>
      <c r="CW89" s="26">
        <v>45.7</v>
      </c>
      <c r="CX89" s="26">
        <v>39.9</v>
      </c>
      <c r="CY89" s="26">
        <v>38.5</v>
      </c>
    </row>
    <row r="90" spans="1:103" x14ac:dyDescent="0.25">
      <c r="A90" s="14" t="str">
        <f t="shared" si="3"/>
        <v>20182</v>
      </c>
      <c r="B90" s="14">
        <f t="shared" si="4"/>
        <v>2</v>
      </c>
      <c r="C90" s="14">
        <f t="shared" si="5"/>
        <v>2018</v>
      </c>
      <c r="D90" s="27">
        <v>43221</v>
      </c>
      <c r="E90" s="28">
        <v>49.799999237060497</v>
      </c>
      <c r="F90" s="28">
        <v>54.099998474121001</v>
      </c>
      <c r="G90" s="28">
        <v>53.400001525878899</v>
      </c>
      <c r="H90" s="28">
        <v>3.4181669837253992</v>
      </c>
      <c r="I90" s="28">
        <v>-1.4455886891427951</v>
      </c>
      <c r="J90" s="28">
        <v>8.4010644026227226</v>
      </c>
      <c r="K90" s="28">
        <v>-0.88901679260095501</v>
      </c>
      <c r="L90" s="28">
        <v>9.1121416837155298</v>
      </c>
      <c r="M90" s="28">
        <v>-2.000604808745404</v>
      </c>
      <c r="N90" s="28">
        <v>7.6924051107275808</v>
      </c>
      <c r="O90" s="28">
        <v>9.6210069353425389</v>
      </c>
      <c r="P90" s="28">
        <v>7.6891384719765981</v>
      </c>
      <c r="Q90" s="28">
        <v>19.082304491118951</v>
      </c>
      <c r="R90" s="28">
        <v>-0.46560942694264446</v>
      </c>
      <c r="S90" s="28">
        <v>6.3600090796244899</v>
      </c>
      <c r="T90" s="28">
        <v>0.64374873358053719</v>
      </c>
      <c r="U90" s="28">
        <v>12.239123402181519</v>
      </c>
      <c r="V90" s="28">
        <v>1.2787346625369744</v>
      </c>
      <c r="W90" s="28">
        <v>14.27410986369229</v>
      </c>
      <c r="X90" s="28">
        <v>1.0766032290700375E-2</v>
      </c>
      <c r="Y90" s="28">
        <v>10.223463446804265</v>
      </c>
      <c r="Z90" s="28">
        <v>11.036643186525257</v>
      </c>
      <c r="AA90" s="28">
        <v>9.9693904146362282</v>
      </c>
      <c r="AB90" s="28">
        <v>22.415919493427101</v>
      </c>
      <c r="AC90" s="28">
        <v>0.30367012110596348</v>
      </c>
      <c r="AD90" s="28">
        <v>4.9301838899216648</v>
      </c>
      <c r="AE90" s="28">
        <v>-2.9111201593441649</v>
      </c>
      <c r="AF90" s="28">
        <v>13.083459113019018</v>
      </c>
      <c r="AG90" s="28">
        <v>-4.6178819894850998</v>
      </c>
      <c r="AH90" s="28">
        <v>16.079709934983001</v>
      </c>
      <c r="AI90" s="28">
        <v>-1.189448899545652</v>
      </c>
      <c r="AJ90" s="28">
        <v>10.128755546883999</v>
      </c>
      <c r="AK90" s="28">
        <v>9.5828747218399997</v>
      </c>
      <c r="AL90" s="28">
        <v>11.736397490676</v>
      </c>
      <c r="AM90" s="28">
        <v>21.035535238704</v>
      </c>
      <c r="AN90" s="28">
        <v>1.1111111111111101</v>
      </c>
      <c r="AO90" s="28">
        <v>6.8864321240359345</v>
      </c>
      <c r="AP90" s="28">
        <v>1.5319082738436123</v>
      </c>
      <c r="AQ90" s="28">
        <v>12.383220918315033</v>
      </c>
      <c r="AR90" s="28">
        <v>5.0103229075850102</v>
      </c>
      <c r="AS90" s="28">
        <v>14.332070755038</v>
      </c>
      <c r="AT90" s="28">
        <v>-1.8874880227105499</v>
      </c>
      <c r="AU90" s="28">
        <v>10.452091321371</v>
      </c>
      <c r="AV90" s="28">
        <v>11.685425748425001</v>
      </c>
      <c r="AW90" s="28">
        <v>8.8848773282540101</v>
      </c>
      <c r="AX90" s="28">
        <v>24.985560255951999</v>
      </c>
      <c r="AY90" s="28">
        <v>-0.61245321537937503</v>
      </c>
      <c r="AZ90" s="28">
        <v>-0.34149202128463685</v>
      </c>
      <c r="BA90" s="28">
        <v>-8.3779741256607849</v>
      </c>
      <c r="BB90" s="28">
        <v>8.0320340336460845</v>
      </c>
      <c r="BC90" s="28">
        <v>-6.7238974688797004</v>
      </c>
      <c r="BD90" s="28">
        <v>8.6846907529779998</v>
      </c>
      <c r="BE90" s="28">
        <v>-10.017895025208199</v>
      </c>
      <c r="BF90" s="28">
        <v>7.3814184836579999</v>
      </c>
      <c r="BG90" s="28">
        <v>5.3497370319020003</v>
      </c>
      <c r="BH90" s="28">
        <v>2.0270270270270001</v>
      </c>
      <c r="BI90" s="28">
        <v>21.844626386988999</v>
      </c>
      <c r="BJ90" s="28">
        <v>-1.7745302713987501</v>
      </c>
      <c r="BK90" s="28">
        <v>4.0359353365149957</v>
      </c>
      <c r="BL90" s="28">
        <v>-2.0024794635259298</v>
      </c>
      <c r="BM90" s="28">
        <v>10.258506247190866</v>
      </c>
      <c r="BN90" s="28">
        <v>-0.8113206510857196</v>
      </c>
      <c r="BO90" s="28">
        <v>11.06496680312868</v>
      </c>
      <c r="BP90" s="28">
        <v>-3.1865150834177687</v>
      </c>
      <c r="BQ90" s="28">
        <v>9.4551271056542241</v>
      </c>
      <c r="BR90" s="28">
        <v>17.812077134458391</v>
      </c>
      <c r="BS90" s="28">
        <v>14.490597673140005</v>
      </c>
      <c r="BT90" s="28">
        <v>21.640544262645271</v>
      </c>
      <c r="BU90" s="28">
        <v>-0.79920146518373569</v>
      </c>
      <c r="BV90" s="28">
        <v>3.033250433101415</v>
      </c>
      <c r="BW90" s="28">
        <v>0.82400037921632929</v>
      </c>
      <c r="BX90" s="28">
        <v>5.2668042842984732</v>
      </c>
      <c r="BY90" s="28">
        <v>-0.21065860514110599</v>
      </c>
      <c r="BZ90" s="28">
        <v>4.9181908247879997</v>
      </c>
      <c r="CA90" s="28">
        <v>1.86401760344</v>
      </c>
      <c r="CB90" s="28">
        <v>5.616010816310995</v>
      </c>
      <c r="CC90" s="28">
        <v>11.757949675129</v>
      </c>
      <c r="CD90" s="28">
        <v>6.8317219816319996</v>
      </c>
      <c r="CE90" s="28">
        <v>23.014004474545001</v>
      </c>
      <c r="CF90" s="28">
        <v>-0.41608876560333402</v>
      </c>
      <c r="CG90" s="28">
        <v>0.91025119681901856</v>
      </c>
      <c r="CH90" s="28">
        <v>-2.6715181208925003</v>
      </c>
      <c r="CI90" s="28">
        <v>4.5570342992773476</v>
      </c>
      <c r="CJ90" s="28">
        <v>-2.3344213953068</v>
      </c>
      <c r="CK90" s="28">
        <v>4.6716415570569998</v>
      </c>
      <c r="CL90" s="28">
        <v>-3.0080399653927001</v>
      </c>
      <c r="CM90" s="28">
        <v>4.4424912165999997</v>
      </c>
      <c r="CN90" s="28">
        <v>5.8849115353170003</v>
      </c>
      <c r="CO90" s="28">
        <v>4.8953890145869998</v>
      </c>
      <c r="CP90" s="28">
        <v>12.764931665767</v>
      </c>
      <c r="CQ90" s="28">
        <v>-0.48780487804877698</v>
      </c>
      <c r="CR90" s="32">
        <v>101.47443708807016</v>
      </c>
      <c r="CS90" s="26">
        <v>48.1</v>
      </c>
      <c r="CT90" s="26">
        <v>46.7</v>
      </c>
      <c r="CU90" s="26">
        <v>51.6</v>
      </c>
      <c r="CV90" s="26">
        <v>46.5</v>
      </c>
      <c r="CW90" s="26">
        <v>49.9</v>
      </c>
      <c r="CX90" s="26">
        <v>44.4</v>
      </c>
      <c r="CY90" s="26">
        <v>43.9</v>
      </c>
    </row>
    <row r="91" spans="1:103" x14ac:dyDescent="0.25">
      <c r="A91" s="14" t="str">
        <f t="shared" si="3"/>
        <v>20182</v>
      </c>
      <c r="B91" s="14">
        <f t="shared" si="4"/>
        <v>2</v>
      </c>
      <c r="C91" s="14">
        <f t="shared" si="5"/>
        <v>2018</v>
      </c>
      <c r="D91" s="27">
        <v>43252</v>
      </c>
      <c r="E91" s="28">
        <v>49.5</v>
      </c>
      <c r="F91" s="28">
        <v>52.299999237060497</v>
      </c>
      <c r="G91" s="28">
        <v>52</v>
      </c>
      <c r="H91" s="28">
        <v>0.78749560993637147</v>
      </c>
      <c r="I91" s="28">
        <v>-6.0997972566671308</v>
      </c>
      <c r="J91" s="28">
        <v>7.9194236154373812</v>
      </c>
      <c r="K91" s="28">
        <v>-6.5518661967272482</v>
      </c>
      <c r="L91" s="28">
        <v>8.5392269017673819</v>
      </c>
      <c r="M91" s="28">
        <v>-5.646671876709906</v>
      </c>
      <c r="N91" s="28">
        <v>7.3014624578974745</v>
      </c>
      <c r="O91" s="28">
        <v>10.569665180270835</v>
      </c>
      <c r="P91" s="28">
        <v>7.8877105629899926</v>
      </c>
      <c r="Q91" s="28">
        <v>18.65161800643282</v>
      </c>
      <c r="R91" s="28">
        <v>-0.98283121770828696</v>
      </c>
      <c r="S91" s="28">
        <v>3.566311055607656</v>
      </c>
      <c r="T91" s="28">
        <v>-2.8969893961613593</v>
      </c>
      <c r="U91" s="28">
        <v>10.241552728375098</v>
      </c>
      <c r="V91" s="28">
        <v>-3.7439520268983029</v>
      </c>
      <c r="W91" s="28">
        <v>12.361196230689565</v>
      </c>
      <c r="X91" s="28">
        <v>-2.0463716133652916</v>
      </c>
      <c r="Y91" s="28">
        <v>8.1430660506437427</v>
      </c>
      <c r="Z91" s="28">
        <v>12.465583737095068</v>
      </c>
      <c r="AA91" s="28">
        <v>10.634488771494212</v>
      </c>
      <c r="AB91" s="28">
        <v>21.246885817637128</v>
      </c>
      <c r="AC91" s="28">
        <v>5.9797201928425116E-2</v>
      </c>
      <c r="AD91" s="28">
        <v>2.5068692567746496</v>
      </c>
      <c r="AE91" s="28">
        <v>-2.0153384156991763</v>
      </c>
      <c r="AF91" s="28">
        <v>7.1323695887369922</v>
      </c>
      <c r="AG91" s="28">
        <v>-4.4839474340198002</v>
      </c>
      <c r="AH91" s="28">
        <v>10.409371630663999</v>
      </c>
      <c r="AI91" s="28">
        <v>0.48443955476299999</v>
      </c>
      <c r="AJ91" s="28">
        <v>3.9064049236130001</v>
      </c>
      <c r="AK91" s="28">
        <v>10.913331422166999</v>
      </c>
      <c r="AL91" s="28">
        <v>14.137804709576001</v>
      </c>
      <c r="AM91" s="28">
        <v>18.4240051377</v>
      </c>
      <c r="AN91" s="28">
        <v>0.574712643678154</v>
      </c>
      <c r="AO91" s="28">
        <v>3.6112862759687516</v>
      </c>
      <c r="AP91" s="28">
        <v>-5.3352395372637602</v>
      </c>
      <c r="AQ91" s="28">
        <v>12.968982164034401</v>
      </c>
      <c r="AR91" s="28">
        <v>-4.7569719928212102</v>
      </c>
      <c r="AS91" s="28">
        <v>14.628018926432</v>
      </c>
      <c r="AT91" s="28">
        <v>-5.911794378536495</v>
      </c>
      <c r="AU91" s="28">
        <v>11.322769463438</v>
      </c>
      <c r="AV91" s="28">
        <v>13.456860871775</v>
      </c>
      <c r="AW91" s="28">
        <v>8.6353436747070003</v>
      </c>
      <c r="AX91" s="28">
        <v>24.153304590916001</v>
      </c>
      <c r="AY91" s="28">
        <v>-0.741989881956158</v>
      </c>
      <c r="AZ91" s="28">
        <v>-1.0591162205193996</v>
      </c>
      <c r="BA91" s="28">
        <v>-11.952216980494256</v>
      </c>
      <c r="BB91" s="28">
        <v>10.464992479361143</v>
      </c>
      <c r="BC91" s="28">
        <v>-10.764608895708699</v>
      </c>
      <c r="BD91" s="28">
        <v>11.536107816778999</v>
      </c>
      <c r="BE91" s="28">
        <v>-13.132371845484</v>
      </c>
      <c r="BF91" s="28">
        <v>9.3993007458749993</v>
      </c>
      <c r="BG91" s="28">
        <v>6.4348286554860001</v>
      </c>
      <c r="BH91" s="28">
        <v>2.5844930417499898</v>
      </c>
      <c r="BI91" s="28">
        <v>25.136045659111002</v>
      </c>
      <c r="BJ91" s="28">
        <v>-2.1574973031283702</v>
      </c>
      <c r="BK91" s="28">
        <v>0.12083841419874375</v>
      </c>
      <c r="BL91" s="28">
        <v>-8.0206954264192518</v>
      </c>
      <c r="BM91" s="28">
        <v>8.6076416234351996</v>
      </c>
      <c r="BN91" s="28">
        <v>-9.4912332445104983</v>
      </c>
      <c r="BO91" s="28">
        <v>9.4234225558232048</v>
      </c>
      <c r="BP91" s="28">
        <v>-6.5388065219120737</v>
      </c>
      <c r="BQ91" s="28">
        <v>7.7950384565594062</v>
      </c>
      <c r="BR91" s="28">
        <v>18.22395067922206</v>
      </c>
      <c r="BS91" s="28">
        <v>13.383861726732889</v>
      </c>
      <c r="BT91" s="28">
        <v>20.989976729239629</v>
      </c>
      <c r="BU91" s="28">
        <v>-1.2364118963317081</v>
      </c>
      <c r="BV91" s="28">
        <v>0.41185089065788816</v>
      </c>
      <c r="BW91" s="28">
        <v>-5.3986755938406645</v>
      </c>
      <c r="BX91" s="28">
        <v>6.3958716621562246</v>
      </c>
      <c r="BY91" s="28">
        <v>-6.4376459017902103</v>
      </c>
      <c r="BZ91" s="28">
        <v>7.1520093900230002</v>
      </c>
      <c r="CA91" s="28">
        <v>-4.3541284819417001</v>
      </c>
      <c r="CB91" s="28">
        <v>5.6424939570629951</v>
      </c>
      <c r="CC91" s="28">
        <v>11.543766745232</v>
      </c>
      <c r="CD91" s="28">
        <v>9.1321792191029907</v>
      </c>
      <c r="CE91" s="28">
        <v>23.782743392292002</v>
      </c>
      <c r="CF91" s="28">
        <v>-0.67750677506775503</v>
      </c>
      <c r="CG91" s="28">
        <v>-1.2608379894809332</v>
      </c>
      <c r="CH91" s="28">
        <v>-7.4352871566786121</v>
      </c>
      <c r="CI91" s="28">
        <v>5.1115904541656505</v>
      </c>
      <c r="CJ91" s="28">
        <v>-7.3706275545682001</v>
      </c>
      <c r="CK91" s="28">
        <v>4.640971774094</v>
      </c>
      <c r="CL91" s="28">
        <v>-7.4999250546008902</v>
      </c>
      <c r="CM91" s="28">
        <v>5.58329142944</v>
      </c>
      <c r="CN91" s="28">
        <v>6.8294301500439998</v>
      </c>
      <c r="CO91" s="28">
        <v>4.9480682289549902</v>
      </c>
      <c r="CP91" s="28">
        <v>12.195204436292</v>
      </c>
      <c r="CQ91" s="28">
        <v>-1.4218009478672999</v>
      </c>
      <c r="CR91" s="32">
        <v>101.55603661318749</v>
      </c>
      <c r="CS91" s="26">
        <v>46.1</v>
      </c>
      <c r="CT91" s="26">
        <v>46.7</v>
      </c>
      <c r="CU91" s="26">
        <v>48.1</v>
      </c>
      <c r="CV91" s="26">
        <v>45.9</v>
      </c>
      <c r="CW91" s="26">
        <v>48.2</v>
      </c>
      <c r="CX91" s="26">
        <v>44.9</v>
      </c>
      <c r="CY91" s="26">
        <v>40.799999999999997</v>
      </c>
    </row>
    <row r="92" spans="1:103" x14ac:dyDescent="0.25">
      <c r="A92" s="14" t="str">
        <f t="shared" si="3"/>
        <v>20183</v>
      </c>
      <c r="B92" s="14">
        <f t="shared" si="4"/>
        <v>3</v>
      </c>
      <c r="C92" s="14">
        <f t="shared" si="5"/>
        <v>2018</v>
      </c>
      <c r="D92" s="27">
        <v>43282</v>
      </c>
      <c r="E92" s="28">
        <v>48.099998474121001</v>
      </c>
      <c r="F92" s="28">
        <v>52.799999237060497</v>
      </c>
      <c r="G92" s="28">
        <v>51.700000762939403</v>
      </c>
      <c r="H92" s="28">
        <v>0.54569282787718976</v>
      </c>
      <c r="I92" s="28">
        <v>-6.4413625923255324</v>
      </c>
      <c r="J92" s="28">
        <v>7.7849660984368825</v>
      </c>
      <c r="K92" s="28">
        <v>-6.3262804524936556</v>
      </c>
      <c r="L92" s="28">
        <v>8.4193945887191077</v>
      </c>
      <c r="M92" s="28">
        <v>-6.5563763496275431</v>
      </c>
      <c r="N92" s="28">
        <v>7.1524688080320473</v>
      </c>
      <c r="O92" s="28">
        <v>10.483758537867642</v>
      </c>
      <c r="P92" s="28">
        <v>6.3491508839117961</v>
      </c>
      <c r="Q92" s="28">
        <v>19.248680012231667</v>
      </c>
      <c r="R92" s="28">
        <v>-1.5705198491049579</v>
      </c>
      <c r="S92" s="28">
        <v>4.3389763338059879</v>
      </c>
      <c r="T92" s="28">
        <v>-3.1739954401547834</v>
      </c>
      <c r="U92" s="28">
        <v>12.138722942233159</v>
      </c>
      <c r="V92" s="28">
        <v>-2.7375559560005058</v>
      </c>
      <c r="W92" s="28">
        <v>14.036629765172396</v>
      </c>
      <c r="X92" s="28">
        <v>-3.6094693100774573</v>
      </c>
      <c r="Y92" s="28">
        <v>10.257645249487725</v>
      </c>
      <c r="Z92" s="28">
        <v>12.773078645937634</v>
      </c>
      <c r="AA92" s="28">
        <v>5.6191730122987682</v>
      </c>
      <c r="AB92" s="28">
        <v>21.030108080172752</v>
      </c>
      <c r="AC92" s="28">
        <v>-0.56410920034752543</v>
      </c>
      <c r="AD92" s="28">
        <v>4.6966189182177231</v>
      </c>
      <c r="AE92" s="28">
        <v>-2.3613431236682629</v>
      </c>
      <c r="AF92" s="28">
        <v>12.006630983980756</v>
      </c>
      <c r="AG92" s="28">
        <v>-2.8937592820461</v>
      </c>
      <c r="AH92" s="28">
        <v>14.85892226376</v>
      </c>
      <c r="AI92" s="28">
        <v>-1.8274888222632448</v>
      </c>
      <c r="AJ92" s="28">
        <v>9.1922043898239991</v>
      </c>
      <c r="AK92" s="28">
        <v>10.401179545408</v>
      </c>
      <c r="AL92" s="28">
        <v>0.78756629266999301</v>
      </c>
      <c r="AM92" s="28">
        <v>16.815234122099</v>
      </c>
      <c r="AN92" s="28">
        <v>0</v>
      </c>
      <c r="AO92" s="28">
        <v>4.0337618826155222</v>
      </c>
      <c r="AP92" s="28">
        <v>-4.6748913301476591</v>
      </c>
      <c r="AQ92" s="28">
        <v>13.130694110281809</v>
      </c>
      <c r="AR92" s="28">
        <v>-2.9368164697133099</v>
      </c>
      <c r="AS92" s="28">
        <v>14.599977407102999</v>
      </c>
      <c r="AT92" s="28">
        <v>-6.3976365680398501</v>
      </c>
      <c r="AU92" s="28">
        <v>11.671470429647</v>
      </c>
      <c r="AV92" s="28">
        <v>13.425389907801</v>
      </c>
      <c r="AW92" s="28">
        <v>8.8786063203410102</v>
      </c>
      <c r="AX92" s="28">
        <v>25.761088210111001</v>
      </c>
      <c r="AY92" s="28">
        <v>-1.10367892976589</v>
      </c>
      <c r="AZ92" s="28">
        <v>-1.9620357094537439</v>
      </c>
      <c r="BA92" s="28">
        <v>-11.920042840598342</v>
      </c>
      <c r="BB92" s="28">
        <v>8.5232041344242475</v>
      </c>
      <c r="BC92" s="28">
        <v>-11.3166076903241</v>
      </c>
      <c r="BD92" s="28">
        <v>9.3147906069350093</v>
      </c>
      <c r="BE92" s="28">
        <v>-12.521548123192501</v>
      </c>
      <c r="BF92" s="28">
        <v>7.7346112828690003</v>
      </c>
      <c r="BG92" s="28">
        <v>6.2810719275159999</v>
      </c>
      <c r="BH92" s="28">
        <v>2.9498525073750002</v>
      </c>
      <c r="BI92" s="28">
        <v>23.901486203274999</v>
      </c>
      <c r="BJ92" s="28">
        <v>-2.8969957081545101</v>
      </c>
      <c r="BK92" s="28">
        <v>0.18207195833502965</v>
      </c>
      <c r="BL92" s="28">
        <v>-7.1243662618923054</v>
      </c>
      <c r="BM92" s="28">
        <v>7.765289771875274</v>
      </c>
      <c r="BN92" s="28">
        <v>-6.528151048140197</v>
      </c>
      <c r="BO92" s="28">
        <v>8.4031797298209501</v>
      </c>
      <c r="BP92" s="28">
        <v>-7.7187441407399486</v>
      </c>
      <c r="BQ92" s="28">
        <v>7.1293522966075216</v>
      </c>
      <c r="BR92" s="28">
        <v>19.467103779449548</v>
      </c>
      <c r="BS92" s="28">
        <v>12.335236501120596</v>
      </c>
      <c r="BT92" s="28">
        <v>20.538496893024082</v>
      </c>
      <c r="BU92" s="28">
        <v>-0.80337762262797585</v>
      </c>
      <c r="BV92" s="28">
        <v>-0.53748410541160752</v>
      </c>
      <c r="BW92" s="28">
        <v>-6.6803655217675839</v>
      </c>
      <c r="BX92" s="28">
        <v>5.8005921352944938</v>
      </c>
      <c r="BY92" s="28">
        <v>-7.5604076417105999</v>
      </c>
      <c r="BZ92" s="28">
        <v>5.1861228897100098</v>
      </c>
      <c r="CA92" s="28">
        <v>-5.7962988966622904</v>
      </c>
      <c r="CB92" s="28">
        <v>6.4169015270275054</v>
      </c>
      <c r="CC92" s="28">
        <v>10.569938127376</v>
      </c>
      <c r="CD92" s="28">
        <v>9.2099462463340007</v>
      </c>
      <c r="CE92" s="28">
        <v>21.106730074746999</v>
      </c>
      <c r="CF92" s="28">
        <v>-1.3568521031207601</v>
      </c>
      <c r="CG92" s="28">
        <v>-2.2407925548623382</v>
      </c>
      <c r="CH92" s="28">
        <v>-8.466327460104111</v>
      </c>
      <c r="CI92" s="28">
        <v>4.1870946800895865</v>
      </c>
      <c r="CJ92" s="28">
        <v>-8.4770739305317999</v>
      </c>
      <c r="CK92" s="28">
        <v>4.3265554867539997</v>
      </c>
      <c r="CL92" s="28">
        <v>-8.4555803866853001</v>
      </c>
      <c r="CM92" s="28">
        <v>4.0477290608400001</v>
      </c>
      <c r="CN92" s="28">
        <v>6.160516734902</v>
      </c>
      <c r="CO92" s="28">
        <v>4.9108335684299904</v>
      </c>
      <c r="CP92" s="28">
        <v>14.939646882985</v>
      </c>
      <c r="CQ92" s="28">
        <v>-2.4374176548089501</v>
      </c>
      <c r="CR92" s="32">
        <v>101.81521033673073</v>
      </c>
      <c r="CS92" s="26">
        <v>47.8</v>
      </c>
      <c r="CT92" s="26">
        <v>44.5</v>
      </c>
      <c r="CU92" s="26">
        <v>50.2</v>
      </c>
      <c r="CV92" s="26">
        <v>47.3</v>
      </c>
      <c r="CW92" s="26">
        <v>51</v>
      </c>
      <c r="CX92" s="26">
        <v>46.1</v>
      </c>
      <c r="CY92" s="26">
        <v>44.4</v>
      </c>
    </row>
    <row r="93" spans="1:103" x14ac:dyDescent="0.25">
      <c r="A93" s="14" t="str">
        <f t="shared" si="3"/>
        <v>20183</v>
      </c>
      <c r="B93" s="14">
        <f t="shared" si="4"/>
        <v>3</v>
      </c>
      <c r="C93" s="14">
        <f t="shared" si="5"/>
        <v>2018</v>
      </c>
      <c r="D93" s="27">
        <v>43313</v>
      </c>
      <c r="E93" s="28">
        <v>48.900001525878899</v>
      </c>
      <c r="F93" s="28">
        <v>53.299999237060497</v>
      </c>
      <c r="G93" s="28">
        <v>52.099998474121001</v>
      </c>
      <c r="H93" s="28">
        <v>0.91764973906046521</v>
      </c>
      <c r="I93" s="28">
        <v>-5.5310684365163354</v>
      </c>
      <c r="J93" s="28">
        <v>7.5802116673317244</v>
      </c>
      <c r="K93" s="28">
        <v>-4.3492708474214501</v>
      </c>
      <c r="L93" s="28">
        <v>8.4190225911508936</v>
      </c>
      <c r="M93" s="28">
        <v>-6.7057275623525658</v>
      </c>
      <c r="N93" s="28">
        <v>6.7447766530488682</v>
      </c>
      <c r="O93" s="28">
        <v>10.765085337536553</v>
      </c>
      <c r="P93" s="28">
        <v>8.4662825559906683</v>
      </c>
      <c r="Q93" s="28">
        <v>21.232838578768192</v>
      </c>
      <c r="R93" s="28">
        <v>-2.3228623887891828</v>
      </c>
      <c r="S93" s="28">
        <v>4.6839135735542357</v>
      </c>
      <c r="T93" s="28">
        <v>-2.2009852825476059</v>
      </c>
      <c r="U93" s="28">
        <v>11.808458882528782</v>
      </c>
      <c r="V93" s="28">
        <v>-0.43254020651216124</v>
      </c>
      <c r="W93" s="28">
        <v>13.289476991712359</v>
      </c>
      <c r="X93" s="28">
        <v>-3.9537594772169364</v>
      </c>
      <c r="Y93" s="28">
        <v>10.33772451856634</v>
      </c>
      <c r="Z93" s="28">
        <v>12.155767866465228</v>
      </c>
      <c r="AA93" s="28">
        <v>9.5504925855302147</v>
      </c>
      <c r="AB93" s="28">
        <v>23.913891827012574</v>
      </c>
      <c r="AC93" s="28">
        <v>-1.8842497213521927</v>
      </c>
      <c r="AD93" s="28">
        <v>4.6331830794354403</v>
      </c>
      <c r="AE93" s="28">
        <v>-1.38023530778554</v>
      </c>
      <c r="AF93" s="28">
        <v>10.82866391525414</v>
      </c>
      <c r="AG93" s="28">
        <v>-9.6321621897402607E-2</v>
      </c>
      <c r="AH93" s="28">
        <v>12.819002261255999</v>
      </c>
      <c r="AI93" s="28">
        <v>-2.655902850500206</v>
      </c>
      <c r="AJ93" s="28">
        <v>8.85693972818299</v>
      </c>
      <c r="AK93" s="28">
        <v>5.8418642135800001</v>
      </c>
      <c r="AL93" s="28">
        <v>11.201942288905</v>
      </c>
      <c r="AM93" s="28">
        <v>23.017925124495001</v>
      </c>
      <c r="AN93" s="28">
        <v>-1.1235955056179701</v>
      </c>
      <c r="AO93" s="28">
        <v>4.6239901717860903</v>
      </c>
      <c r="AP93" s="28">
        <v>-3.3925771012360713</v>
      </c>
      <c r="AQ93" s="28">
        <v>12.967428881783349</v>
      </c>
      <c r="AR93" s="28">
        <v>-0.46421703333490399</v>
      </c>
      <c r="AS93" s="28">
        <v>14.442701062934001</v>
      </c>
      <c r="AT93" s="28">
        <v>-6.2779609542459553</v>
      </c>
      <c r="AU93" s="28">
        <v>11.502305929297</v>
      </c>
      <c r="AV93" s="28">
        <v>16.025299430625001</v>
      </c>
      <c r="AW93" s="28">
        <v>9.1017546483499991</v>
      </c>
      <c r="AX93" s="28">
        <v>26.910578457402998</v>
      </c>
      <c r="AY93" s="28">
        <v>-2.3255813953488298</v>
      </c>
      <c r="AZ93" s="28">
        <v>-0.33944813442607824</v>
      </c>
      <c r="BA93" s="28">
        <v>-9.3473011415499911</v>
      </c>
      <c r="BB93" s="28">
        <v>9.0940029171199512</v>
      </c>
      <c r="BC93" s="28">
        <v>-6.5784767506327997</v>
      </c>
      <c r="BD93" s="28">
        <v>10.509270854685999</v>
      </c>
      <c r="BE93" s="28">
        <v>-12.0764898787977</v>
      </c>
      <c r="BF93" s="28">
        <v>7.6882499207580004</v>
      </c>
      <c r="BG93" s="28">
        <v>6.9169758756890003</v>
      </c>
      <c r="BH93" s="28">
        <v>4.5631067961170002</v>
      </c>
      <c r="BI93" s="28">
        <v>29.062604341528999</v>
      </c>
      <c r="BJ93" s="28">
        <v>-3.66876310272536</v>
      </c>
      <c r="BK93" s="28">
        <v>1.0517444498380826</v>
      </c>
      <c r="BL93" s="28">
        <v>-6.4504476248549167</v>
      </c>
      <c r="BM93" s="28">
        <v>8.8447296843959009</v>
      </c>
      <c r="BN93" s="28">
        <v>-6.0305237836050667</v>
      </c>
      <c r="BO93" s="28">
        <v>9.2500876940727359</v>
      </c>
      <c r="BP93" s="28">
        <v>-6.8694623744482151</v>
      </c>
      <c r="BQ93" s="28">
        <v>8.4401569318141654</v>
      </c>
      <c r="BR93" s="28">
        <v>20.302901505680992</v>
      </c>
      <c r="BS93" s="28">
        <v>16.212469534515584</v>
      </c>
      <c r="BT93" s="28">
        <v>22.276901645745284</v>
      </c>
      <c r="BU93" s="28">
        <v>-1.7201643107800515</v>
      </c>
      <c r="BV93" s="28">
        <v>-2.647493032409983</v>
      </c>
      <c r="BW93" s="28">
        <v>-8.6659498171376299</v>
      </c>
      <c r="BX93" s="28">
        <v>3.5602757019419755</v>
      </c>
      <c r="BY93" s="28">
        <v>-10.621678732625099</v>
      </c>
      <c r="BZ93" s="28">
        <v>2.789252708017</v>
      </c>
      <c r="CA93" s="28">
        <v>-6.6900238930101104</v>
      </c>
      <c r="CB93" s="28">
        <v>4.334230194697505</v>
      </c>
      <c r="CC93" s="28">
        <v>10.69475000804</v>
      </c>
      <c r="CD93" s="28">
        <v>6.6116760804709998</v>
      </c>
      <c r="CE93" s="28">
        <v>22.114075636273</v>
      </c>
      <c r="CF93" s="28">
        <v>-3.4106412005457001</v>
      </c>
      <c r="CG93" s="28">
        <v>-1.8910023871685269</v>
      </c>
      <c r="CH93" s="28">
        <v>-7.2478607751839945</v>
      </c>
      <c r="CI93" s="28">
        <v>3.6147307780849758</v>
      </c>
      <c r="CJ93" s="28">
        <v>-5.4763555252050899</v>
      </c>
      <c r="CK93" s="28">
        <v>4.5691733924599998</v>
      </c>
      <c r="CL93" s="28">
        <v>-9.0032331233802996</v>
      </c>
      <c r="CM93" s="28">
        <v>2.6647412330020002</v>
      </c>
      <c r="CN93" s="28">
        <v>6.7417003702200002</v>
      </c>
      <c r="CO93" s="28">
        <v>5.6252697479479998</v>
      </c>
      <c r="CP93" s="28">
        <v>15.962977154559001</v>
      </c>
      <c r="CQ93" s="28">
        <v>-2.4183006535947702</v>
      </c>
      <c r="CR93" s="32">
        <v>100.85916182489444</v>
      </c>
      <c r="CS93" s="26">
        <v>47</v>
      </c>
      <c r="CT93" s="26">
        <v>48</v>
      </c>
      <c r="CU93" s="26">
        <v>47.1</v>
      </c>
      <c r="CV93" s="26">
        <v>47.8</v>
      </c>
      <c r="CW93" s="26">
        <v>48.8</v>
      </c>
      <c r="CX93" s="26">
        <v>43.6</v>
      </c>
      <c r="CY93" s="26">
        <v>45.8</v>
      </c>
    </row>
    <row r="94" spans="1:103" x14ac:dyDescent="0.25">
      <c r="A94" s="14" t="str">
        <f t="shared" si="3"/>
        <v>20183</v>
      </c>
      <c r="B94" s="14">
        <f t="shared" si="4"/>
        <v>3</v>
      </c>
      <c r="C94" s="14">
        <f t="shared" si="5"/>
        <v>2018</v>
      </c>
      <c r="D94" s="27">
        <v>43344</v>
      </c>
      <c r="E94" s="28">
        <v>50</v>
      </c>
      <c r="F94" s="28">
        <v>54.700000762939403</v>
      </c>
      <c r="G94" s="28">
        <v>53.5</v>
      </c>
      <c r="H94" s="28">
        <v>1.639424192530555</v>
      </c>
      <c r="I94" s="28">
        <v>-6.956414178034521</v>
      </c>
      <c r="J94" s="28">
        <v>10.6180177682389</v>
      </c>
      <c r="K94" s="28">
        <v>-6.8835273510517734</v>
      </c>
      <c r="L94" s="28">
        <v>12.087156244431288</v>
      </c>
      <c r="M94" s="28">
        <v>-7.0292734957661009</v>
      </c>
      <c r="N94" s="28">
        <v>9.1590560887014778</v>
      </c>
      <c r="O94" s="28">
        <v>11.222610784995553</v>
      </c>
      <c r="P94" s="28">
        <v>8.4669261624920384</v>
      </c>
      <c r="Q94" s="28">
        <v>21.059944794986258</v>
      </c>
      <c r="R94" s="28">
        <v>-3.3806651235398206</v>
      </c>
      <c r="S94" s="28">
        <v>3.0893016936410334</v>
      </c>
      <c r="T94" s="28">
        <v>-5.3922617917210118</v>
      </c>
      <c r="U94" s="28">
        <v>11.94051604601654</v>
      </c>
      <c r="V94" s="28">
        <v>-5.8726353092476309</v>
      </c>
      <c r="W94" s="28">
        <v>12.992577696478651</v>
      </c>
      <c r="X94" s="28">
        <v>-4.910699576677632</v>
      </c>
      <c r="Y94" s="28">
        <v>10.89365097906142</v>
      </c>
      <c r="Z94" s="28">
        <v>13.056346065415227</v>
      </c>
      <c r="AA94" s="28">
        <v>10.760177659767765</v>
      </c>
      <c r="AB94" s="28">
        <v>23.555176420848035</v>
      </c>
      <c r="AC94" s="28">
        <v>-3.6563453398758248</v>
      </c>
      <c r="AD94" s="28">
        <v>2.4498463461058009</v>
      </c>
      <c r="AE94" s="28">
        <v>-4.4408526967887667</v>
      </c>
      <c r="AF94" s="28">
        <v>9.5833452475318381</v>
      </c>
      <c r="AG94" s="28">
        <v>-5.7963278801991001</v>
      </c>
      <c r="AH94" s="28">
        <v>10.356641066028001</v>
      </c>
      <c r="AI94" s="28">
        <v>-3.0759167603824453</v>
      </c>
      <c r="AJ94" s="28">
        <v>8.8128921556539996</v>
      </c>
      <c r="AK94" s="28">
        <v>8.2038819415790005</v>
      </c>
      <c r="AL94" s="28">
        <v>13.814007332174</v>
      </c>
      <c r="AM94" s="28">
        <v>20.823050712777999</v>
      </c>
      <c r="AN94" s="28">
        <v>-1.6042780748663099</v>
      </c>
      <c r="AO94" s="28">
        <v>3.2640237085285264</v>
      </c>
      <c r="AP94" s="28">
        <v>-7.4284296345394978</v>
      </c>
      <c r="AQ94" s="28">
        <v>14.550170909296924</v>
      </c>
      <c r="AR94" s="28">
        <v>-7.5576407932709104</v>
      </c>
      <c r="AS94" s="28">
        <v>15.837803035149999</v>
      </c>
      <c r="AT94" s="28">
        <v>-7.2991317198381003</v>
      </c>
      <c r="AU94" s="28">
        <v>13.27022046139</v>
      </c>
      <c r="AV94" s="28">
        <v>16.489513815241999</v>
      </c>
      <c r="AW94" s="28">
        <v>9.2804527411589994</v>
      </c>
      <c r="AX94" s="28">
        <v>27.524628573615001</v>
      </c>
      <c r="AY94" s="28">
        <v>-4.6496398166339201</v>
      </c>
      <c r="AZ94" s="28">
        <v>0.35343632764985955</v>
      </c>
      <c r="BA94" s="28">
        <v>-9.3076461526044056</v>
      </c>
      <c r="BB94" s="28">
        <v>10.503980041179204</v>
      </c>
      <c r="BC94" s="28">
        <v>-8.2292388884557006</v>
      </c>
      <c r="BD94" s="28">
        <v>11.443539854922999</v>
      </c>
      <c r="BE94" s="28">
        <v>-10.3799890812901</v>
      </c>
      <c r="BF94" s="28">
        <v>9.5685952078779994</v>
      </c>
      <c r="BG94" s="28">
        <v>6.2704143195370001</v>
      </c>
      <c r="BH94" s="28">
        <v>4.0152963671129998</v>
      </c>
      <c r="BI94" s="28">
        <v>26.286970501062999</v>
      </c>
      <c r="BJ94" s="28">
        <v>-3.1991744066047501</v>
      </c>
      <c r="BK94" s="28">
        <v>1.4525699015344173</v>
      </c>
      <c r="BL94" s="28">
        <v>-8.6333141058298111</v>
      </c>
      <c r="BM94" s="28">
        <v>12.070025304069617</v>
      </c>
      <c r="BN94" s="28">
        <v>-8.7225959472795704</v>
      </c>
      <c r="BO94" s="28">
        <v>13.633045176753807</v>
      </c>
      <c r="BP94" s="28">
        <v>-8.5439905906274696</v>
      </c>
      <c r="BQ94" s="28">
        <v>10.518441073846006</v>
      </c>
      <c r="BR94" s="28">
        <v>19.566247940710351</v>
      </c>
      <c r="BS94" s="28">
        <v>16.001703137126601</v>
      </c>
      <c r="BT94" s="28">
        <v>22.774582847265812</v>
      </c>
      <c r="BU94" s="28">
        <v>-3.5998662274232811</v>
      </c>
      <c r="BV94" s="28">
        <v>-0.40083860507729696</v>
      </c>
      <c r="BW94" s="28">
        <v>-8.3516875742186301</v>
      </c>
      <c r="BX94" s="28">
        <v>7.8798645565165657</v>
      </c>
      <c r="BY94" s="28">
        <v>-10.515553076286</v>
      </c>
      <c r="BZ94" s="28">
        <v>7.5957465411500102</v>
      </c>
      <c r="CA94" s="28">
        <v>-6.1631112634962104</v>
      </c>
      <c r="CB94" s="28">
        <v>8.1643714191884946</v>
      </c>
      <c r="CC94" s="28">
        <v>9.0814300219620101</v>
      </c>
      <c r="CD94" s="28">
        <v>7.06582070339699</v>
      </c>
      <c r="CE94" s="28">
        <v>21.401427315928</v>
      </c>
      <c r="CF94" s="28">
        <v>-3.9083557951482502</v>
      </c>
      <c r="CG94" s="28">
        <v>0.41259616246773589</v>
      </c>
      <c r="CH94" s="28">
        <v>-7.7248924357803048</v>
      </c>
      <c r="CI94" s="28">
        <v>8.8944804629233545</v>
      </c>
      <c r="CJ94" s="28">
        <v>-6.7102215954998998</v>
      </c>
      <c r="CK94" s="28">
        <v>11.250374051061</v>
      </c>
      <c r="CL94" s="28">
        <v>-8.7342367817027995</v>
      </c>
      <c r="CM94" s="28">
        <v>6.5648601281400003</v>
      </c>
      <c r="CN94" s="28">
        <v>7.7934220144750004</v>
      </c>
      <c r="CO94" s="28">
        <v>4.8630171771650099</v>
      </c>
      <c r="CP94" s="28">
        <v>16.237992983386999</v>
      </c>
      <c r="CQ94" s="28">
        <v>-2.9430181590482198</v>
      </c>
      <c r="CR94" s="32">
        <v>101.5445731941731</v>
      </c>
      <c r="CS94" s="26">
        <v>46.2</v>
      </c>
      <c r="CT94" s="26">
        <v>47.3</v>
      </c>
      <c r="CU94" s="26">
        <v>46.5</v>
      </c>
      <c r="CV94" s="26">
        <v>49.1</v>
      </c>
      <c r="CW94" s="26">
        <v>47.7</v>
      </c>
      <c r="CX94" s="26">
        <v>41.6</v>
      </c>
      <c r="CY94" s="26">
        <v>40.4</v>
      </c>
    </row>
    <row r="95" spans="1:103" x14ac:dyDescent="0.25">
      <c r="A95" s="14" t="str">
        <f t="shared" si="3"/>
        <v>20184</v>
      </c>
      <c r="B95" s="14">
        <f t="shared" si="4"/>
        <v>4</v>
      </c>
      <c r="C95" s="14">
        <f t="shared" si="5"/>
        <v>2018</v>
      </c>
      <c r="D95" s="27">
        <v>43374</v>
      </c>
      <c r="E95" s="28">
        <v>51.299999237060497</v>
      </c>
      <c r="F95" s="28">
        <v>56.900001525878899</v>
      </c>
      <c r="G95" s="28">
        <v>55.799999237060497</v>
      </c>
      <c r="H95" s="28">
        <v>4.4433571412792219</v>
      </c>
      <c r="I95" s="28">
        <v>-1.4504599310271544</v>
      </c>
      <c r="J95" s="28">
        <v>10.512128432415523</v>
      </c>
      <c r="K95" s="28">
        <v>0.43065752082701497</v>
      </c>
      <c r="L95" s="28">
        <v>11.47660903516179</v>
      </c>
      <c r="M95" s="28">
        <v>-3.313922384831407</v>
      </c>
      <c r="N95" s="28">
        <v>9.5520465328512181</v>
      </c>
      <c r="O95" s="28">
        <v>12.210276208727132</v>
      </c>
      <c r="P95" s="28">
        <v>7.8311899956590514</v>
      </c>
      <c r="Q95" s="28">
        <v>20.142744142784522</v>
      </c>
      <c r="R95" s="28">
        <v>-3.8882301908168149</v>
      </c>
      <c r="S95" s="28">
        <v>6.8141265969082951</v>
      </c>
      <c r="T95" s="28">
        <v>0.88562187289318217</v>
      </c>
      <c r="U95" s="28">
        <v>12.917592415375992</v>
      </c>
      <c r="V95" s="28">
        <v>3.246143541055468</v>
      </c>
      <c r="W95" s="28">
        <v>13.411361323966057</v>
      </c>
      <c r="X95" s="28">
        <v>-1.4474844532174453</v>
      </c>
      <c r="Y95" s="28">
        <v>12.42496593769298</v>
      </c>
      <c r="Z95" s="28">
        <v>13.228305294166175</v>
      </c>
      <c r="AA95" s="28">
        <v>9.9064463938702012</v>
      </c>
      <c r="AB95" s="28">
        <v>21.745681526552865</v>
      </c>
      <c r="AC95" s="28">
        <v>-3.388331626127667</v>
      </c>
      <c r="AD95" s="28">
        <v>7.5888876462264534</v>
      </c>
      <c r="AE95" s="28">
        <v>3.4093830890057006</v>
      </c>
      <c r="AF95" s="28">
        <v>11.854269551279259</v>
      </c>
      <c r="AG95" s="28">
        <v>4.6083955529829996</v>
      </c>
      <c r="AH95" s="28">
        <v>12.221010709652999</v>
      </c>
      <c r="AI95" s="28">
        <v>2.2173968806464974</v>
      </c>
      <c r="AJ95" s="28">
        <v>11.488162161809001</v>
      </c>
      <c r="AK95" s="28">
        <v>6.8065454036300004</v>
      </c>
      <c r="AL95" s="28">
        <v>12.170650962677</v>
      </c>
      <c r="AM95" s="28">
        <v>17.845174057853001</v>
      </c>
      <c r="AN95" s="28">
        <v>-1.04712041884817</v>
      </c>
      <c r="AO95" s="28">
        <v>7.3549758842185042</v>
      </c>
      <c r="AP95" s="28">
        <v>-0.15038438458111614</v>
      </c>
      <c r="AQ95" s="28">
        <v>15.142200256639285</v>
      </c>
      <c r="AR95" s="28">
        <v>3.8448372913450002</v>
      </c>
      <c r="AS95" s="28">
        <v>15.822314852819</v>
      </c>
      <c r="AT95" s="28">
        <v>-4.0673024034125005</v>
      </c>
      <c r="AU95" s="28">
        <v>14.464228885844999</v>
      </c>
      <c r="AV95" s="28">
        <v>17.131043227751999</v>
      </c>
      <c r="AW95" s="28">
        <v>8.7579296127059898</v>
      </c>
      <c r="AX95" s="28">
        <v>25.883658982191999</v>
      </c>
      <c r="AY95" s="28">
        <v>-4.8220064724919096</v>
      </c>
      <c r="AZ95" s="28">
        <v>-0.22124522150880921</v>
      </c>
      <c r="BA95" s="28">
        <v>-9.4360879225121721</v>
      </c>
      <c r="BB95" s="28">
        <v>9.4391872298230624</v>
      </c>
      <c r="BC95" s="28">
        <v>-8.3812273423480992</v>
      </c>
      <c r="BD95" s="28">
        <v>10.361087645114001</v>
      </c>
      <c r="BE95" s="28">
        <v>-10.4851414993845</v>
      </c>
      <c r="BF95" s="28">
        <v>8.5213270122000004</v>
      </c>
      <c r="BG95" s="28">
        <v>8.1109166531309995</v>
      </c>
      <c r="BH95" s="28">
        <v>5.21821631878601</v>
      </c>
      <c r="BI95" s="28">
        <v>25.482140818512001</v>
      </c>
      <c r="BJ95" s="28">
        <v>-4.8304213771839697</v>
      </c>
      <c r="BK95" s="28">
        <v>3.8969058233243743</v>
      </c>
      <c r="BL95" s="28">
        <v>-2.8898750929780306</v>
      </c>
      <c r="BM95" s="28">
        <v>10.917365223812283</v>
      </c>
      <c r="BN95" s="28">
        <v>-0.31979745328670717</v>
      </c>
      <c r="BO95" s="28">
        <v>12.132781738079464</v>
      </c>
      <c r="BP95" s="28">
        <v>-5.4268733437775136</v>
      </c>
      <c r="BQ95" s="28">
        <v>9.7089124484403655</v>
      </c>
      <c r="BR95" s="28">
        <v>21.197171333013273</v>
      </c>
      <c r="BS95" s="28">
        <v>13.751361362515192</v>
      </c>
      <c r="BT95" s="28">
        <v>22.040791897454071</v>
      </c>
      <c r="BU95" s="28">
        <v>-4.6253179648432567</v>
      </c>
      <c r="BV95" s="28">
        <v>4.5845674215761676</v>
      </c>
      <c r="BW95" s="28">
        <v>9.4866990495887649E-2</v>
      </c>
      <c r="BX95" s="28">
        <v>9.1750071183058424</v>
      </c>
      <c r="BY95" s="28">
        <v>-3.9000752476994198E-3</v>
      </c>
      <c r="BZ95" s="28">
        <v>9.8249455940289998</v>
      </c>
      <c r="CA95" s="28">
        <v>0.193682831857004</v>
      </c>
      <c r="CB95" s="28">
        <v>8.5270818446880003</v>
      </c>
      <c r="CC95" s="28">
        <v>11.140449233998</v>
      </c>
      <c r="CD95" s="28">
        <v>5.9882220946529996</v>
      </c>
      <c r="CE95" s="28">
        <v>21.848659554493</v>
      </c>
      <c r="CF95" s="28">
        <v>-3.6885245901639401</v>
      </c>
      <c r="CG95" s="28">
        <v>3.2722306087618733</v>
      </c>
      <c r="CH95" s="28">
        <v>-1.8664274655311317</v>
      </c>
      <c r="CI95" s="28">
        <v>8.5441614367165926</v>
      </c>
      <c r="CJ95" s="28">
        <v>0.325698026653995</v>
      </c>
      <c r="CK95" s="28">
        <v>10.022717067963001</v>
      </c>
      <c r="CL95" s="28">
        <v>-4.0345649510808999</v>
      </c>
      <c r="CM95" s="28">
        <v>7.0760148068639896</v>
      </c>
      <c r="CN95" s="28">
        <v>9.1475983238549894</v>
      </c>
      <c r="CO95" s="28">
        <v>4.9342013200340098</v>
      </c>
      <c r="CP95" s="28">
        <v>15.504080890538001</v>
      </c>
      <c r="CQ95" s="28">
        <v>-3.81773399014779</v>
      </c>
      <c r="CR95" s="32">
        <v>102.39269795402734</v>
      </c>
      <c r="CS95" s="26">
        <v>45.8</v>
      </c>
      <c r="CT95" s="26">
        <v>45</v>
      </c>
      <c r="CU95" s="26">
        <v>43.7</v>
      </c>
      <c r="CV95" s="26">
        <v>47.8</v>
      </c>
      <c r="CW95" s="26">
        <v>47.8</v>
      </c>
      <c r="CX95" s="26">
        <v>41.6</v>
      </c>
      <c r="CY95" s="26">
        <v>42.3</v>
      </c>
    </row>
    <row r="96" spans="1:103" x14ac:dyDescent="0.25">
      <c r="A96" s="14" t="str">
        <f t="shared" si="3"/>
        <v>20184</v>
      </c>
      <c r="B96" s="14">
        <f t="shared" si="4"/>
        <v>4</v>
      </c>
      <c r="C96" s="14">
        <f t="shared" si="5"/>
        <v>2018</v>
      </c>
      <c r="D96" s="27">
        <v>43405</v>
      </c>
      <c r="E96" s="28">
        <v>52.599998474121001</v>
      </c>
      <c r="F96" s="28">
        <v>55.599998474121001</v>
      </c>
      <c r="G96" s="28">
        <v>55</v>
      </c>
      <c r="H96" s="28">
        <v>3.5361663805424541</v>
      </c>
      <c r="I96" s="28">
        <v>-3.5991170166231541</v>
      </c>
      <c r="J96" s="28">
        <v>10.930676051971687</v>
      </c>
      <c r="K96" s="28">
        <v>-2.7625610532712352</v>
      </c>
      <c r="L96" s="28">
        <v>11.774259269987009</v>
      </c>
      <c r="M96" s="28">
        <v>-4.4321248408207925</v>
      </c>
      <c r="N96" s="28">
        <v>10.090453169854481</v>
      </c>
      <c r="O96" s="28">
        <v>14.62786416017806</v>
      </c>
      <c r="P96" s="28">
        <v>7.5348820388666375</v>
      </c>
      <c r="Q96" s="28">
        <v>20.133643191437784</v>
      </c>
      <c r="R96" s="28">
        <v>-4.8197714823022588</v>
      </c>
      <c r="S96" s="28">
        <v>4.6907896215086282</v>
      </c>
      <c r="T96" s="28">
        <v>-2.1637461702173653</v>
      </c>
      <c r="U96" s="28">
        <v>11.782818087153146</v>
      </c>
      <c r="V96" s="28">
        <v>-0.32191484166508844</v>
      </c>
      <c r="W96" s="28">
        <v>12.579283272078973</v>
      </c>
      <c r="X96" s="28">
        <v>-3.9885884404052789</v>
      </c>
      <c r="Y96" s="28">
        <v>10.989336997295435</v>
      </c>
      <c r="Z96" s="28">
        <v>17.762744038641934</v>
      </c>
      <c r="AA96" s="28">
        <v>7.2157099354797998</v>
      </c>
      <c r="AB96" s="28">
        <v>22.040306090299584</v>
      </c>
      <c r="AC96" s="28">
        <v>-4.4193496717850502</v>
      </c>
      <c r="AD96" s="28">
        <v>2.64237558957592</v>
      </c>
      <c r="AE96" s="28">
        <v>-3.4694777270967165</v>
      </c>
      <c r="AF96" s="28">
        <v>8.9442998964057665</v>
      </c>
      <c r="AG96" s="28">
        <v>-2.6030639431595999</v>
      </c>
      <c r="AH96" s="28">
        <v>10.653811870010999</v>
      </c>
      <c r="AI96" s="28">
        <v>-4.3320886513744945</v>
      </c>
      <c r="AJ96" s="28">
        <v>7.2486610692770101</v>
      </c>
      <c r="AK96" s="28">
        <v>10.560130922387</v>
      </c>
      <c r="AL96" s="28">
        <v>6.219098706674</v>
      </c>
      <c r="AM96" s="28">
        <v>17.635289561933</v>
      </c>
      <c r="AN96" s="28">
        <v>-2.0408163265306198</v>
      </c>
      <c r="AO96" s="28">
        <v>6.4347522604998346</v>
      </c>
      <c r="AP96" s="28">
        <v>-1.7306612065432034</v>
      </c>
      <c r="AQ96" s="28">
        <v>14.936445545156147</v>
      </c>
      <c r="AR96" s="28">
        <v>1.0423951260690001</v>
      </c>
      <c r="AS96" s="28">
        <v>15.312173926175999</v>
      </c>
      <c r="AT96" s="28">
        <v>-4.4654676893214003</v>
      </c>
      <c r="AU96" s="28">
        <v>14.561372825234001</v>
      </c>
      <c r="AV96" s="28">
        <v>21.615831680077001</v>
      </c>
      <c r="AW96" s="28">
        <v>7.632467225619</v>
      </c>
      <c r="AX96" s="28">
        <v>26.5376691325</v>
      </c>
      <c r="AY96" s="28">
        <v>-5.6301983365322998</v>
      </c>
      <c r="AZ96" s="28">
        <v>0.54824954757080491</v>
      </c>
      <c r="BA96" s="28">
        <v>-9.330700722393118</v>
      </c>
      <c r="BB96" s="28">
        <v>10.939047602186918</v>
      </c>
      <c r="BC96" s="28">
        <v>-8.5243252919155008</v>
      </c>
      <c r="BD96" s="28">
        <v>12.707837662612</v>
      </c>
      <c r="BE96" s="28">
        <v>-10.1336802053914</v>
      </c>
      <c r="BF96" s="28">
        <v>9.1849660654920093</v>
      </c>
      <c r="BG96" s="28">
        <v>10.462047188136999</v>
      </c>
      <c r="BH96" s="28">
        <v>3.9810426540280002</v>
      </c>
      <c r="BI96" s="28">
        <v>25.812575474559999</v>
      </c>
      <c r="BJ96" s="28">
        <v>-6.6869300911854204</v>
      </c>
      <c r="BK96" s="28">
        <v>1.8844935928123334</v>
      </c>
      <c r="BL96" s="28">
        <v>-6.492279786507055</v>
      </c>
      <c r="BM96" s="28">
        <v>10.623889880256826</v>
      </c>
      <c r="BN96" s="28">
        <v>-6.5174913247844311</v>
      </c>
      <c r="BO96" s="28">
        <v>11.446960705681562</v>
      </c>
      <c r="BP96" s="28">
        <v>-6.4670649630662496</v>
      </c>
      <c r="BQ96" s="28">
        <v>9.8040229106898771</v>
      </c>
      <c r="BR96" s="28">
        <v>26.206701466223723</v>
      </c>
      <c r="BS96" s="28">
        <v>14.497536372310407</v>
      </c>
      <c r="BT96" s="28">
        <v>22.226777404850566</v>
      </c>
      <c r="BU96" s="28">
        <v>-4.9598012977853196</v>
      </c>
      <c r="BV96" s="28">
        <v>4.9363474045618432</v>
      </c>
      <c r="BW96" s="28">
        <v>1.7429230260529209</v>
      </c>
      <c r="BX96" s="28">
        <v>8.180321061867204</v>
      </c>
      <c r="BY96" s="28">
        <v>0.99071735300499597</v>
      </c>
      <c r="BZ96" s="28">
        <v>7.3539487731969997</v>
      </c>
      <c r="CA96" s="28">
        <v>2.4979438210230001</v>
      </c>
      <c r="CB96" s="28">
        <v>9.0099867103384987</v>
      </c>
      <c r="CC96" s="28">
        <v>13.064524543672</v>
      </c>
      <c r="CD96" s="28">
        <v>8.6937995034770008</v>
      </c>
      <c r="CE96" s="28">
        <v>22.197339347961002</v>
      </c>
      <c r="CF96" s="28">
        <v>-5.1490514905149096</v>
      </c>
      <c r="CG96" s="28">
        <v>2.9903245233637108</v>
      </c>
      <c r="CH96" s="28">
        <v>-4.116069701644733</v>
      </c>
      <c r="CI96" s="28">
        <v>10.354528762722595</v>
      </c>
      <c r="CJ96" s="28">
        <v>-3.1025805171933998</v>
      </c>
      <c r="CK96" s="28">
        <v>11.414469709492</v>
      </c>
      <c r="CL96" s="28">
        <v>-5.1243421578642101</v>
      </c>
      <c r="CM96" s="28">
        <v>9.2999019026009897</v>
      </c>
      <c r="CN96" s="28">
        <v>9.0910704226870003</v>
      </c>
      <c r="CO96" s="28">
        <v>5.6650205014589998</v>
      </c>
      <c r="CP96" s="28">
        <v>15.177278336681001</v>
      </c>
      <c r="CQ96" s="28">
        <v>-4.6638400969109597</v>
      </c>
      <c r="CR96" s="32">
        <v>101.84224542882578</v>
      </c>
      <c r="CS96" s="26">
        <v>47.3</v>
      </c>
      <c r="CT96" s="26">
        <v>46.9</v>
      </c>
      <c r="CU96" s="26">
        <v>46.6</v>
      </c>
      <c r="CV96" s="26">
        <v>49.7</v>
      </c>
      <c r="CW96" s="26">
        <v>49.7</v>
      </c>
      <c r="CX96" s="26">
        <v>42.9</v>
      </c>
      <c r="CY96" s="26">
        <v>44.9</v>
      </c>
    </row>
    <row r="97" spans="1:103" x14ac:dyDescent="0.25">
      <c r="A97" s="14" t="str">
        <f t="shared" si="3"/>
        <v>20184</v>
      </c>
      <c r="B97" s="14">
        <f t="shared" si="4"/>
        <v>4</v>
      </c>
      <c r="C97" s="14">
        <f t="shared" si="5"/>
        <v>2018</v>
      </c>
      <c r="D97" s="27">
        <v>43435</v>
      </c>
      <c r="E97" s="28">
        <v>51.700000762939403</v>
      </c>
      <c r="F97" s="28">
        <v>54.400001525878899</v>
      </c>
      <c r="G97" s="28">
        <v>53.900001525878899</v>
      </c>
      <c r="H97" s="28">
        <v>3.1201509862111436</v>
      </c>
      <c r="I97" s="28">
        <v>-5.4145290342422925</v>
      </c>
      <c r="J97" s="28">
        <v>12.029169145529806</v>
      </c>
      <c r="K97" s="28">
        <v>-4.1610800725453103</v>
      </c>
      <c r="L97" s="28">
        <v>12.710245093708497</v>
      </c>
      <c r="M97" s="28">
        <v>-6.659955411357215</v>
      </c>
      <c r="N97" s="28">
        <v>11.350273931273883</v>
      </c>
      <c r="O97" s="28">
        <v>18.116727192426868</v>
      </c>
      <c r="P97" s="28">
        <v>8.8405285445097022</v>
      </c>
      <c r="Q97" s="28">
        <v>20.691834386243194</v>
      </c>
      <c r="R97" s="28">
        <v>-5.6549201936478521</v>
      </c>
      <c r="S97" s="28">
        <v>5.2770060478587766</v>
      </c>
      <c r="T97" s="28">
        <v>-3.4783781022043172</v>
      </c>
      <c r="U97" s="28">
        <v>14.422457972016701</v>
      </c>
      <c r="V97" s="28">
        <v>-1.676305242084104</v>
      </c>
      <c r="W97" s="28">
        <v>15.355459667876119</v>
      </c>
      <c r="X97" s="28">
        <v>-5.2640763854130395</v>
      </c>
      <c r="Y97" s="28">
        <v>13.493498394085508</v>
      </c>
      <c r="Z97" s="28">
        <v>18.724637507215547</v>
      </c>
      <c r="AA97" s="28">
        <v>8.2757436510923021</v>
      </c>
      <c r="AB97" s="28">
        <v>20.727619831703109</v>
      </c>
      <c r="AC97" s="28">
        <v>-5.3159888647332618</v>
      </c>
      <c r="AD97" s="28">
        <v>6.0406701360172121</v>
      </c>
      <c r="AE97" s="28">
        <v>-1.0416188098032251</v>
      </c>
      <c r="AF97" s="28">
        <v>13.375066162786084</v>
      </c>
      <c r="AG97" s="28">
        <v>2.2062326284610001</v>
      </c>
      <c r="AH97" s="28">
        <v>14.404913660239</v>
      </c>
      <c r="AI97" s="28">
        <v>-4.2373030184627449</v>
      </c>
      <c r="AJ97" s="28">
        <v>12.350165314409001</v>
      </c>
      <c r="AK97" s="28">
        <v>8.6945968038519901</v>
      </c>
      <c r="AL97" s="28">
        <v>8.4950619723490099</v>
      </c>
      <c r="AM97" s="28">
        <v>16.384456712239999</v>
      </c>
      <c r="AN97" s="28">
        <v>-4</v>
      </c>
      <c r="AO97" s="28">
        <v>5.2625145981010064</v>
      </c>
      <c r="AP97" s="28">
        <v>-5.8637632728101892</v>
      </c>
      <c r="AQ97" s="28">
        <v>17.026458374912551</v>
      </c>
      <c r="AR97" s="28">
        <v>-5.0620368057458096</v>
      </c>
      <c r="AS97" s="28">
        <v>18.101511369585999</v>
      </c>
      <c r="AT97" s="28">
        <v>-6.6621924584345553</v>
      </c>
      <c r="AU97" s="28">
        <v>15.956704467504</v>
      </c>
      <c r="AV97" s="28">
        <v>22.877530284685999</v>
      </c>
      <c r="AW97" s="28">
        <v>8.0893291655730106</v>
      </c>
      <c r="AX97" s="28">
        <v>25.708367396048001</v>
      </c>
      <c r="AY97" s="28">
        <v>-6.1832308190352903</v>
      </c>
      <c r="AZ97" s="28">
        <v>-9.7867179549922412E-2</v>
      </c>
      <c r="BA97" s="28">
        <v>-9.3161482472035289</v>
      </c>
      <c r="BB97" s="28">
        <v>9.5660557453513491</v>
      </c>
      <c r="BC97" s="28">
        <v>-7.9371191994324004</v>
      </c>
      <c r="BD97" s="28">
        <v>10.617391472962</v>
      </c>
      <c r="BE97" s="28">
        <v>-10.685275740303201</v>
      </c>
      <c r="BF97" s="28">
        <v>8.5199679547909994</v>
      </c>
      <c r="BG97" s="28">
        <v>15.047145292052001</v>
      </c>
      <c r="BH97" s="28">
        <v>5.7929724596390004</v>
      </c>
      <c r="BI97" s="28">
        <v>27.638427971713998</v>
      </c>
      <c r="BJ97" s="28">
        <v>-7.7639751552795104</v>
      </c>
      <c r="BK97" s="28">
        <v>0.98784562714982371</v>
      </c>
      <c r="BL97" s="28">
        <v>-8.20724437113563</v>
      </c>
      <c r="BM97" s="28">
        <v>10.623774382870835</v>
      </c>
      <c r="BN97" s="28">
        <v>-7.7626732671059155</v>
      </c>
      <c r="BO97" s="28">
        <v>11.6843848794061</v>
      </c>
      <c r="BP97" s="28">
        <v>-8.6507873529484502</v>
      </c>
      <c r="BQ97" s="28">
        <v>9.5684779043062314</v>
      </c>
      <c r="BR97" s="28">
        <v>30.92861494948686</v>
      </c>
      <c r="BS97" s="28">
        <v>16.440157237717361</v>
      </c>
      <c r="BT97" s="28">
        <v>24.368619248642261</v>
      </c>
      <c r="BU97" s="28">
        <v>-6.6298440445442832</v>
      </c>
      <c r="BV97" s="28">
        <v>2.7320660759052942</v>
      </c>
      <c r="BW97" s="28">
        <v>-6.1911860182591738</v>
      </c>
      <c r="BX97" s="28">
        <v>12.066158246432366</v>
      </c>
      <c r="BY97" s="28">
        <v>-6.6692964701894901</v>
      </c>
      <c r="BZ97" s="28">
        <v>12.016974351292999</v>
      </c>
      <c r="CA97" s="28">
        <v>-5.7118931902237096</v>
      </c>
      <c r="CB97" s="28">
        <v>12.115353551297504</v>
      </c>
      <c r="CC97" s="28">
        <v>15.730475255329001</v>
      </c>
      <c r="CD97" s="28">
        <v>9.9950063255469992</v>
      </c>
      <c r="CE97" s="28">
        <v>22.242130612474</v>
      </c>
      <c r="CF97" s="28">
        <v>-5.5782312925169997</v>
      </c>
      <c r="CG97" s="28">
        <v>2.4339252515936494</v>
      </c>
      <c r="CH97" s="28">
        <v>-5.7900145196321375</v>
      </c>
      <c r="CI97" s="28">
        <v>11.006112746506062</v>
      </c>
      <c r="CJ97" s="28">
        <v>-4.0463621709266002</v>
      </c>
      <c r="CK97" s="28">
        <v>11.542827746717</v>
      </c>
      <c r="CL97" s="28">
        <v>-7.5181513436102998</v>
      </c>
      <c r="CM97" s="28">
        <v>10.470759470512</v>
      </c>
      <c r="CN97" s="28">
        <v>13.681736251822</v>
      </c>
      <c r="CO97" s="28">
        <v>6.8425509202059898</v>
      </c>
      <c r="CP97" s="28">
        <v>16.412811279791999</v>
      </c>
      <c r="CQ97" s="28">
        <v>-5.19242516799022</v>
      </c>
      <c r="CR97" s="32">
        <v>102.08864542322213</v>
      </c>
      <c r="CS97" s="26">
        <v>47.2</v>
      </c>
      <c r="CT97" s="26">
        <v>49</v>
      </c>
      <c r="CU97" s="26">
        <v>49.4</v>
      </c>
      <c r="CV97" s="26">
        <v>46.5</v>
      </c>
      <c r="CW97" s="26">
        <v>47.7</v>
      </c>
      <c r="CX97" s="26">
        <v>43.4</v>
      </c>
      <c r="CY97" s="26">
        <v>40.700000000000003</v>
      </c>
    </row>
    <row r="98" spans="1:103" x14ac:dyDescent="0.25">
      <c r="A98" s="14" t="str">
        <f t="shared" si="3"/>
        <v>20191</v>
      </c>
      <c r="B98" s="14">
        <f t="shared" si="4"/>
        <v>1</v>
      </c>
      <c r="C98" s="14">
        <f t="shared" si="5"/>
        <v>2019</v>
      </c>
      <c r="D98" s="27">
        <v>43466</v>
      </c>
      <c r="E98" s="28">
        <v>50.900001525878899</v>
      </c>
      <c r="F98" s="28">
        <v>54.900001525878899</v>
      </c>
      <c r="G98" s="28">
        <v>53.599998474121001</v>
      </c>
      <c r="H98" s="28">
        <v>2.3912542388653151</v>
      </c>
      <c r="I98" s="28">
        <v>-4.5633747119688621</v>
      </c>
      <c r="J98" s="28">
        <v>9.5933642530493159</v>
      </c>
      <c r="K98" s="28">
        <v>-4.8529901428042779</v>
      </c>
      <c r="L98" s="28">
        <v>10.395214973979751</v>
      </c>
      <c r="M98" s="28">
        <v>-4.2733294662065138</v>
      </c>
      <c r="N98" s="28">
        <v>8.7945695169174432</v>
      </c>
      <c r="O98" s="28">
        <v>11.393535189952196</v>
      </c>
      <c r="P98" s="28">
        <v>14.898405280850975</v>
      </c>
      <c r="Q98" s="28">
        <v>27.062863260035659</v>
      </c>
      <c r="R98" s="28">
        <v>-6.5800948467361362</v>
      </c>
      <c r="S98" s="28">
        <v>4.8558081885255433</v>
      </c>
      <c r="T98" s="28">
        <v>-1.4636617092215261</v>
      </c>
      <c r="U98" s="28">
        <v>11.376428667230954</v>
      </c>
      <c r="V98" s="28">
        <v>2.5879055070450796E-2</v>
      </c>
      <c r="W98" s="28">
        <v>12.508056664381229</v>
      </c>
      <c r="X98" s="28">
        <v>-2.9421102503523691</v>
      </c>
      <c r="Y98" s="28">
        <v>10.250826709488475</v>
      </c>
      <c r="Z98" s="28">
        <v>11.441413689307041</v>
      </c>
      <c r="AA98" s="28">
        <v>15.539542514370499</v>
      </c>
      <c r="AB98" s="28">
        <v>26.52113496423739</v>
      </c>
      <c r="AC98" s="28">
        <v>-5.717415513833461</v>
      </c>
      <c r="AD98" s="28">
        <v>2.1327295558986634</v>
      </c>
      <c r="AE98" s="28">
        <v>-1.9414342975561283</v>
      </c>
      <c r="AF98" s="28">
        <v>6.290700999527246</v>
      </c>
      <c r="AG98" s="28">
        <v>-1.2973188636149999</v>
      </c>
      <c r="AH98" s="28">
        <v>7.6277573583710003</v>
      </c>
      <c r="AI98" s="28">
        <v>-2.583461764239503</v>
      </c>
      <c r="AJ98" s="28">
        <v>4.9622548560490003</v>
      </c>
      <c r="AK98" s="28">
        <v>7.3383305704890098</v>
      </c>
      <c r="AL98" s="28">
        <v>9.4216122586209998</v>
      </c>
      <c r="AM98" s="28">
        <v>19.432399957712001</v>
      </c>
      <c r="AN98" s="28">
        <v>-3.4825870646766202</v>
      </c>
      <c r="AO98" s="28">
        <v>6.866406157207166</v>
      </c>
      <c r="AP98" s="28">
        <v>-1.8573561067633193</v>
      </c>
      <c r="AQ98" s="28">
        <v>15.974255493717578</v>
      </c>
      <c r="AR98" s="28">
        <v>0.331442521509004</v>
      </c>
      <c r="AS98" s="28">
        <v>17.165400191212999</v>
      </c>
      <c r="AT98" s="28">
        <v>-4.0222401693796996</v>
      </c>
      <c r="AU98" s="28">
        <v>14.789644183627001</v>
      </c>
      <c r="AV98" s="28">
        <v>13.742395839994</v>
      </c>
      <c r="AW98" s="28">
        <v>16.990156699532001</v>
      </c>
      <c r="AX98" s="28">
        <v>31.694854299736001</v>
      </c>
      <c r="AY98" s="28">
        <v>-7.1569920844327202</v>
      </c>
      <c r="AZ98" s="28">
        <v>0.37739450017147647</v>
      </c>
      <c r="BA98" s="28">
        <v>-8.6398310425815623</v>
      </c>
      <c r="BB98" s="28">
        <v>9.8195274671386414</v>
      </c>
      <c r="BC98" s="28">
        <v>-9.3818764370428092</v>
      </c>
      <c r="BD98" s="28">
        <v>11.607062490055</v>
      </c>
      <c r="BE98" s="28">
        <v>-7.8948969859241096</v>
      </c>
      <c r="BF98" s="28">
        <v>8.0470925142320109</v>
      </c>
      <c r="BG98" s="28">
        <v>9.3637390310910007</v>
      </c>
      <c r="BH98" s="28">
        <v>13.365384615385</v>
      </c>
      <c r="BI98" s="28">
        <v>35.734954707596998</v>
      </c>
      <c r="BJ98" s="28">
        <v>-10.075026795284</v>
      </c>
      <c r="BK98" s="28">
        <v>0.91512601856294395</v>
      </c>
      <c r="BL98" s="28">
        <v>-7.8791476533653224</v>
      </c>
      <c r="BM98" s="28">
        <v>10.111954897133927</v>
      </c>
      <c r="BN98" s="28">
        <v>-10.799358478418092</v>
      </c>
      <c r="BO98" s="28">
        <v>11.15841766444926</v>
      </c>
      <c r="BP98" s="28">
        <v>-4.9138649342948044</v>
      </c>
      <c r="BQ98" s="28">
        <v>9.0706782092346678</v>
      </c>
      <c r="BR98" s="28">
        <v>21.089690150913757</v>
      </c>
      <c r="BS98" s="28">
        <v>25.408669202875899</v>
      </c>
      <c r="BT98" s="28">
        <v>30.76052128064341</v>
      </c>
      <c r="BU98" s="28">
        <v>-8.9754727081699102</v>
      </c>
      <c r="BV98" s="28">
        <v>4.0676997125192429</v>
      </c>
      <c r="BW98" s="28">
        <v>-1.2969153304402141</v>
      </c>
      <c r="BX98" s="28">
        <v>9.5771494197568359</v>
      </c>
      <c r="BY98" s="28">
        <v>-3.1087287093169098</v>
      </c>
      <c r="BZ98" s="28">
        <v>9.0824260663670096</v>
      </c>
      <c r="CA98" s="28">
        <v>0.531570538275005</v>
      </c>
      <c r="CB98" s="28">
        <v>10.073043369839001</v>
      </c>
      <c r="CC98" s="28">
        <v>10.027902659212</v>
      </c>
      <c r="CD98" s="28">
        <v>11.975376611978</v>
      </c>
      <c r="CE98" s="28">
        <v>24.958405318031001</v>
      </c>
      <c r="CF98" s="28">
        <v>-5.7023643949930403</v>
      </c>
      <c r="CG98" s="28">
        <v>0.548970117403627</v>
      </c>
      <c r="CH98" s="28">
        <v>-6.1292175433040939</v>
      </c>
      <c r="CI98" s="28">
        <v>7.4571985808898376</v>
      </c>
      <c r="CJ98" s="28">
        <v>-6.2231204607791</v>
      </c>
      <c r="CK98" s="28">
        <v>8.0242442956130002</v>
      </c>
      <c r="CL98" s="28">
        <v>-6.0352691211335001</v>
      </c>
      <c r="CM98" s="28">
        <v>6.8916985554380004</v>
      </c>
      <c r="CN98" s="28">
        <v>8.2696715454259895</v>
      </c>
      <c r="CO98" s="28">
        <v>11.729088451397001</v>
      </c>
      <c r="CP98" s="28">
        <v>24.004751653761002</v>
      </c>
      <c r="CQ98" s="28">
        <v>-5.8561425843411898</v>
      </c>
      <c r="CR98" s="32">
        <v>103.84357458978491</v>
      </c>
      <c r="CS98" s="26">
        <v>43.3</v>
      </c>
      <c r="CT98" s="26">
        <v>44.9</v>
      </c>
      <c r="CU98" s="26">
        <v>43.8</v>
      </c>
      <c r="CV98" s="26">
        <v>46.7</v>
      </c>
      <c r="CW98" s="26">
        <v>46.9</v>
      </c>
      <c r="CX98" s="26">
        <v>43.3</v>
      </c>
      <c r="CY98" s="26">
        <v>36</v>
      </c>
    </row>
    <row r="99" spans="1:103" x14ac:dyDescent="0.25">
      <c r="A99" s="14" t="str">
        <f t="shared" si="3"/>
        <v>20191</v>
      </c>
      <c r="B99" s="14">
        <f t="shared" si="4"/>
        <v>1</v>
      </c>
      <c r="C99" s="14">
        <f t="shared" si="5"/>
        <v>2019</v>
      </c>
      <c r="D99" s="27">
        <v>43497</v>
      </c>
      <c r="E99" s="28">
        <v>50.099998474121001</v>
      </c>
      <c r="F99" s="28">
        <v>55.299999237060497</v>
      </c>
      <c r="G99" s="28">
        <v>54.099998474121001</v>
      </c>
      <c r="H99" s="28">
        <v>3.0228576921699357</v>
      </c>
      <c r="I99" s="28">
        <v>-3.9217813919255491</v>
      </c>
      <c r="J99" s="28">
        <v>10.213459904402271</v>
      </c>
      <c r="K99" s="28">
        <v>-2.9872169840831004</v>
      </c>
      <c r="L99" s="28">
        <v>10.906502576659028</v>
      </c>
      <c r="M99" s="28">
        <v>-4.8519125309261009</v>
      </c>
      <c r="N99" s="28">
        <v>9.5226945831977563</v>
      </c>
      <c r="O99" s="28">
        <v>9.2358394779890283</v>
      </c>
      <c r="P99" s="28">
        <v>8.881443578844701</v>
      </c>
      <c r="Q99" s="28">
        <v>22.172702854731565</v>
      </c>
      <c r="R99" s="28">
        <v>-5.7280376193136231</v>
      </c>
      <c r="S99" s="28">
        <v>4.7300268679346686</v>
      </c>
      <c r="T99" s="28">
        <v>-2.0766852583184061</v>
      </c>
      <c r="U99" s="28">
        <v>11.770826272031428</v>
      </c>
      <c r="V99" s="28">
        <v>-0.85214662087213278</v>
      </c>
      <c r="W99" s="28">
        <v>12.728170990463632</v>
      </c>
      <c r="X99" s="28">
        <v>-3.2936943399640599</v>
      </c>
      <c r="Y99" s="28">
        <v>10.81778991062423</v>
      </c>
      <c r="Z99" s="28">
        <v>8.8120208731403729</v>
      </c>
      <c r="AA99" s="28">
        <v>9.6400162124195283</v>
      </c>
      <c r="AB99" s="28">
        <v>21.407141889514126</v>
      </c>
      <c r="AC99" s="28">
        <v>-5.0673713326462542</v>
      </c>
      <c r="AD99" s="28">
        <v>2.4517770192339299</v>
      </c>
      <c r="AE99" s="28">
        <v>-2.0233738866294573</v>
      </c>
      <c r="AF99" s="28">
        <v>7.0280862083927502</v>
      </c>
      <c r="AG99" s="28">
        <v>-2.0366186702774098</v>
      </c>
      <c r="AH99" s="28">
        <v>8.2062891538729996</v>
      </c>
      <c r="AI99" s="28">
        <v>-2.0101282168363102</v>
      </c>
      <c r="AJ99" s="28">
        <v>5.8565505071460002</v>
      </c>
      <c r="AK99" s="28">
        <v>5.4891780872879998</v>
      </c>
      <c r="AL99" s="28">
        <v>10.125273046490999</v>
      </c>
      <c r="AM99" s="28">
        <v>17.268993914864001</v>
      </c>
      <c r="AN99" s="28">
        <v>-4</v>
      </c>
      <c r="AO99" s="28">
        <v>6.4039811630660495</v>
      </c>
      <c r="AP99" s="28">
        <v>-2.9008113921656218</v>
      </c>
      <c r="AQ99" s="28">
        <v>16.148040694013986</v>
      </c>
      <c r="AR99" s="28">
        <v>4.3918298223005102E-2</v>
      </c>
      <c r="AS99" s="28">
        <v>17.144166781138001</v>
      </c>
      <c r="AT99" s="28">
        <v>-5.8021934365812102</v>
      </c>
      <c r="AU99" s="28">
        <v>15.156484230823001</v>
      </c>
      <c r="AV99" s="28">
        <v>10.491473776852001</v>
      </c>
      <c r="AW99" s="28">
        <v>9.1316324765149908</v>
      </c>
      <c r="AX99" s="28">
        <v>25.441250217023001</v>
      </c>
      <c r="AY99" s="28">
        <v>-5.8166283273085799</v>
      </c>
      <c r="AZ99" s="28">
        <v>0.52634689037623161</v>
      </c>
      <c r="BA99" s="28">
        <v>-9.3105238643742041</v>
      </c>
      <c r="BB99" s="28">
        <v>10.870660573843111</v>
      </c>
      <c r="BC99" s="28">
        <v>-8.2919400853810004</v>
      </c>
      <c r="BD99" s="28">
        <v>11.908887936804</v>
      </c>
      <c r="BE99" s="28">
        <v>-10.3236957012963</v>
      </c>
      <c r="BF99" s="28">
        <v>9.8375199067150003</v>
      </c>
      <c r="BG99" s="28">
        <v>7.48437473766199</v>
      </c>
      <c r="BH99" s="28">
        <v>7.6995305164320103</v>
      </c>
      <c r="BI99" s="28">
        <v>31.192382497731</v>
      </c>
      <c r="BJ99" s="28">
        <v>-8.9397089397089395</v>
      </c>
      <c r="BK99" s="28">
        <v>2.3667263416064657</v>
      </c>
      <c r="BL99" s="28">
        <v>-5.0871827620266004</v>
      </c>
      <c r="BM99" s="28">
        <v>10.105689869635796</v>
      </c>
      <c r="BN99" s="28">
        <v>-3.8061149069068563</v>
      </c>
      <c r="BO99" s="28">
        <v>11.229550193673745</v>
      </c>
      <c r="BP99" s="28">
        <v>-6.3598857547621517</v>
      </c>
      <c r="BQ99" s="28">
        <v>8.9878091162914</v>
      </c>
      <c r="BR99" s="28">
        <v>16.089828773812211</v>
      </c>
      <c r="BS99" s="28">
        <v>14.377257810966547</v>
      </c>
      <c r="BT99" s="28">
        <v>26.96539096355048</v>
      </c>
      <c r="BU99" s="28">
        <v>-6.7894576941497515</v>
      </c>
      <c r="BV99" s="28">
        <v>2.4993559555851164</v>
      </c>
      <c r="BW99" s="28">
        <v>-4.2946068305171536</v>
      </c>
      <c r="BX99" s="28">
        <v>9.5291728977298078</v>
      </c>
      <c r="BY99" s="28">
        <v>-4.0068260175406998</v>
      </c>
      <c r="BZ99" s="28">
        <v>9.2304406400819907</v>
      </c>
      <c r="CA99" s="28">
        <v>-4.5819650890003096</v>
      </c>
      <c r="CB99" s="28">
        <v>9.8283316753500038</v>
      </c>
      <c r="CC99" s="28">
        <v>7.8148859682890004</v>
      </c>
      <c r="CD99" s="28">
        <v>7.0602771904529904</v>
      </c>
      <c r="CE99" s="28">
        <v>20.918669640438999</v>
      </c>
      <c r="CF99" s="28">
        <v>-5.2998605299860504</v>
      </c>
      <c r="CG99" s="28">
        <v>1.9707847402739844</v>
      </c>
      <c r="CH99" s="28">
        <v>-4.5309337632202187</v>
      </c>
      <c r="CI99" s="28">
        <v>8.6887642834944359</v>
      </c>
      <c r="CJ99" s="28">
        <v>-3.6016722459474999</v>
      </c>
      <c r="CK99" s="28">
        <v>9.2389302486959899</v>
      </c>
      <c r="CL99" s="28">
        <v>-5.4557984662361001</v>
      </c>
      <c r="CM99" s="28">
        <v>8.1400449065969998</v>
      </c>
      <c r="CN99" s="28">
        <v>7.705402218383</v>
      </c>
      <c r="CO99" s="28">
        <v>7.3286967649900001</v>
      </c>
      <c r="CP99" s="28">
        <v>18.545288972018</v>
      </c>
      <c r="CQ99" s="28">
        <v>-5.3952321204516904</v>
      </c>
      <c r="CR99" s="32">
        <v>104.92690445483839</v>
      </c>
      <c r="CS99" s="26">
        <v>46.6</v>
      </c>
      <c r="CT99" s="26">
        <v>45.2</v>
      </c>
      <c r="CU99" s="26">
        <v>50.9</v>
      </c>
      <c r="CV99" s="26">
        <v>49.2</v>
      </c>
      <c r="CW99" s="26">
        <v>48.4</v>
      </c>
      <c r="CX99" s="26">
        <v>43.7</v>
      </c>
      <c r="CY99" s="26">
        <v>34.799999999999997</v>
      </c>
    </row>
    <row r="100" spans="1:103" x14ac:dyDescent="0.25">
      <c r="A100" s="14" t="str">
        <f t="shared" si="3"/>
        <v>20191</v>
      </c>
      <c r="B100" s="14">
        <f t="shared" si="4"/>
        <v>1</v>
      </c>
      <c r="C100" s="14">
        <f t="shared" si="5"/>
        <v>2019</v>
      </c>
      <c r="D100" s="27">
        <v>43525</v>
      </c>
      <c r="E100" s="28">
        <v>52.799999237060497</v>
      </c>
      <c r="F100" s="28">
        <v>54.400001525878899</v>
      </c>
      <c r="G100" s="28">
        <v>54.599998474121001</v>
      </c>
      <c r="H100" s="28">
        <v>4.1145452991926277</v>
      </c>
      <c r="I100" s="28">
        <v>-3.13876772355556</v>
      </c>
      <c r="J100" s="28">
        <v>11.635105200351546</v>
      </c>
      <c r="K100" s="28">
        <v>-0.65217398728599019</v>
      </c>
      <c r="L100" s="28">
        <v>12.44396704967172</v>
      </c>
      <c r="M100" s="28">
        <v>-5.5943445757540626</v>
      </c>
      <c r="N100" s="28">
        <v>10.829323021875274</v>
      </c>
      <c r="O100" s="28">
        <v>8.4344922660519526</v>
      </c>
      <c r="P100" s="28">
        <v>7.115919502661761</v>
      </c>
      <c r="Q100" s="28">
        <v>19.593348789816723</v>
      </c>
      <c r="R100" s="28">
        <v>-4.9842883133990625</v>
      </c>
      <c r="S100" s="28">
        <v>5.4479509752395643</v>
      </c>
      <c r="T100" s="28">
        <v>-2.1667282552995175</v>
      </c>
      <c r="U100" s="28">
        <v>13.355722157767559</v>
      </c>
      <c r="V100" s="28">
        <v>-0.91359030882503067</v>
      </c>
      <c r="W100" s="28">
        <v>14.215427831135617</v>
      </c>
      <c r="X100" s="28">
        <v>-3.4119783971000013</v>
      </c>
      <c r="Y100" s="28">
        <v>12.499466720698116</v>
      </c>
      <c r="Z100" s="28">
        <v>8.0035403311435225</v>
      </c>
      <c r="AA100" s="28">
        <v>6.6854682578068161</v>
      </c>
      <c r="AB100" s="28">
        <v>19.491868250324369</v>
      </c>
      <c r="AC100" s="28">
        <v>-5.2478991101664283</v>
      </c>
      <c r="AD100" s="28">
        <v>5.3051197404408583</v>
      </c>
      <c r="AE100" s="28">
        <v>1.2530503848688568</v>
      </c>
      <c r="AF100" s="28">
        <v>9.4387742746273773</v>
      </c>
      <c r="AG100" s="28">
        <v>2.2197868494890001</v>
      </c>
      <c r="AH100" s="28">
        <v>8.9601194708949894</v>
      </c>
      <c r="AI100" s="28">
        <v>0.290935522351006</v>
      </c>
      <c r="AJ100" s="28">
        <v>9.9185255096870009</v>
      </c>
      <c r="AK100" s="28">
        <v>4.5930842640970004</v>
      </c>
      <c r="AL100" s="28">
        <v>6.0704832187660003</v>
      </c>
      <c r="AM100" s="28">
        <v>16.741637439819002</v>
      </c>
      <c r="AN100" s="28">
        <v>-7.3170731707316996</v>
      </c>
      <c r="AO100" s="28">
        <v>5.4180103850006276</v>
      </c>
      <c r="AP100" s="28">
        <v>-5.8407195175656739</v>
      </c>
      <c r="AQ100" s="28">
        <v>17.329601169127557</v>
      </c>
      <c r="AR100" s="28">
        <v>-3.83128848885229</v>
      </c>
      <c r="AS100" s="28">
        <v>19.145184431084001</v>
      </c>
      <c r="AT100" s="28">
        <v>-7.8295671768514996</v>
      </c>
      <c r="AU100" s="28">
        <v>15.529059727915</v>
      </c>
      <c r="AV100" s="28">
        <v>9.1976999768229994</v>
      </c>
      <c r="AW100" s="28">
        <v>6.6862728271899998</v>
      </c>
      <c r="AX100" s="28">
        <v>22.298952893951999</v>
      </c>
      <c r="AY100" s="28">
        <v>-4.1163018621365497</v>
      </c>
      <c r="AZ100" s="28">
        <v>-0.50028337912391407</v>
      </c>
      <c r="BA100" s="28">
        <v>-8.3168337588967347</v>
      </c>
      <c r="BB100" s="28">
        <v>7.6350141344617555</v>
      </c>
      <c r="BC100" s="28">
        <v>-5.669797593807</v>
      </c>
      <c r="BD100" s="28">
        <v>8.9287230357659997</v>
      </c>
      <c r="BE100" s="28">
        <v>-10.927813766104</v>
      </c>
      <c r="BF100" s="28">
        <v>6.3493160164380003</v>
      </c>
      <c r="BG100" s="28">
        <v>7.0572318905380103</v>
      </c>
      <c r="BH100" s="28">
        <v>6.8097014925370001</v>
      </c>
      <c r="BI100" s="28">
        <v>27.251774409913999</v>
      </c>
      <c r="BJ100" s="28">
        <v>-9.1463414634146307</v>
      </c>
      <c r="BK100" s="28">
        <v>5.154384008705307</v>
      </c>
      <c r="BL100" s="28">
        <v>-6.9923431983603734</v>
      </c>
      <c r="BM100" s="28">
        <v>18.065552296958259</v>
      </c>
      <c r="BN100" s="28">
        <v>-5.3030597608887149</v>
      </c>
      <c r="BO100" s="28">
        <v>18.77710836046694</v>
      </c>
      <c r="BP100" s="28">
        <v>-8.6669696076906888</v>
      </c>
      <c r="BQ100" s="28">
        <v>17.356310515941523</v>
      </c>
      <c r="BR100" s="28">
        <v>14.740367163617062</v>
      </c>
      <c r="BS100" s="28">
        <v>11.133029027732832</v>
      </c>
      <c r="BT100" s="28">
        <v>21.828801571120977</v>
      </c>
      <c r="BU100" s="28">
        <v>-5.9506532966573173</v>
      </c>
      <c r="BV100" s="28">
        <v>3.9510736899221683</v>
      </c>
      <c r="BW100" s="28">
        <v>-2.3432723812167922</v>
      </c>
      <c r="BX100" s="28">
        <v>10.445862179290714</v>
      </c>
      <c r="BY100" s="28">
        <v>-0.34437727578320199</v>
      </c>
      <c r="BZ100" s="28">
        <v>11.85449730183</v>
      </c>
      <c r="CA100" s="28">
        <v>-4.3221551194151999</v>
      </c>
      <c r="CB100" s="28">
        <v>9.046593168558001</v>
      </c>
      <c r="CC100" s="28">
        <v>8.1207372900350006</v>
      </c>
      <c r="CD100" s="28">
        <v>7.9669149014829896</v>
      </c>
      <c r="CE100" s="28">
        <v>21.621333846433998</v>
      </c>
      <c r="CF100" s="28">
        <v>-4.2817679558010999</v>
      </c>
      <c r="CG100" s="28">
        <v>2.8199279433130471</v>
      </c>
      <c r="CH100" s="28">
        <v>-2.3718612504177372</v>
      </c>
      <c r="CI100" s="28">
        <v>8.1481080133769694</v>
      </c>
      <c r="CJ100" s="28">
        <v>1.7536442577240099</v>
      </c>
      <c r="CK100" s="28">
        <v>8.8149915292650007</v>
      </c>
      <c r="CL100" s="28">
        <v>-6.4130074610591903</v>
      </c>
      <c r="CM100" s="28">
        <v>7.4833542948779996</v>
      </c>
      <c r="CN100" s="28">
        <v>6.80124907973899</v>
      </c>
      <c r="CO100" s="28">
        <v>6.1678358454559996</v>
      </c>
      <c r="CP100" s="28">
        <v>16.405206720353998</v>
      </c>
      <c r="CQ100" s="28">
        <v>-3.9290240811153301</v>
      </c>
      <c r="CR100" s="32">
        <v>106.15672873236959</v>
      </c>
      <c r="CS100" s="26">
        <v>48.6</v>
      </c>
      <c r="CT100" s="26">
        <v>45.2</v>
      </c>
      <c r="CU100" s="26">
        <v>49</v>
      </c>
      <c r="CV100" s="26">
        <v>48.3</v>
      </c>
      <c r="CW100" s="26">
        <v>52.9</v>
      </c>
      <c r="CX100" s="26">
        <v>46.2</v>
      </c>
      <c r="CY100" s="26">
        <v>44.3</v>
      </c>
    </row>
    <row r="101" spans="1:103" x14ac:dyDescent="0.25">
      <c r="A101" s="14" t="str">
        <f t="shared" si="3"/>
        <v>20192</v>
      </c>
      <c r="B101" s="14">
        <f t="shared" si="4"/>
        <v>2</v>
      </c>
      <c r="C101" s="14">
        <f t="shared" si="5"/>
        <v>2019</v>
      </c>
      <c r="D101" s="27">
        <v>43556</v>
      </c>
      <c r="E101" s="28">
        <v>51.799999237060497</v>
      </c>
      <c r="F101" s="28">
        <v>52.599998474121001</v>
      </c>
      <c r="G101" s="28">
        <v>53</v>
      </c>
      <c r="H101" s="28">
        <v>5.4716076488474812</v>
      </c>
      <c r="I101" s="28">
        <v>0.1331248833427594</v>
      </c>
      <c r="J101" s="28">
        <v>10.952492619155663</v>
      </c>
      <c r="K101" s="28">
        <v>2.4635802974485381</v>
      </c>
      <c r="L101" s="28">
        <v>11.753023483857069</v>
      </c>
      <c r="M101" s="28">
        <v>-2.1705058424455057</v>
      </c>
      <c r="N101" s="28">
        <v>10.154988155942172</v>
      </c>
      <c r="O101" s="28">
        <v>8.8780310047575952</v>
      </c>
      <c r="P101" s="28">
        <v>6.7558108990115198</v>
      </c>
      <c r="Q101" s="28">
        <v>19.599924633420834</v>
      </c>
      <c r="R101" s="28">
        <v>-3.5792388293567425</v>
      </c>
      <c r="S101" s="28">
        <v>7.2872079739354092</v>
      </c>
      <c r="T101" s="28">
        <v>1.8461473722199742</v>
      </c>
      <c r="U101" s="28">
        <v>12.874940389093723</v>
      </c>
      <c r="V101" s="28">
        <v>3.4699081703320309</v>
      </c>
      <c r="W101" s="28">
        <v>14.035739129973731</v>
      </c>
      <c r="X101" s="28">
        <v>0.23534475133027769</v>
      </c>
      <c r="Y101" s="28">
        <v>11.72043710953389</v>
      </c>
      <c r="Z101" s="28">
        <v>8.1425646658609114</v>
      </c>
      <c r="AA101" s="28">
        <v>5.9282652772114268</v>
      </c>
      <c r="AB101" s="28">
        <v>19.628879599901961</v>
      </c>
      <c r="AC101" s="28">
        <v>-2.521571508425303</v>
      </c>
      <c r="AD101" s="28">
        <v>3.8720426501518546</v>
      </c>
      <c r="AE101" s="28">
        <v>-2.0505599373121868</v>
      </c>
      <c r="AF101" s="28">
        <v>9.9718481708392517</v>
      </c>
      <c r="AG101" s="28">
        <v>-1.16208168482829</v>
      </c>
      <c r="AH101" s="28">
        <v>9.9126408575740008</v>
      </c>
      <c r="AI101" s="28">
        <v>-2.9350681542424</v>
      </c>
      <c r="AJ101" s="28">
        <v>10.031072183937001</v>
      </c>
      <c r="AK101" s="28">
        <v>6.5768657967059996</v>
      </c>
      <c r="AL101" s="28">
        <v>4.8710910731009998</v>
      </c>
      <c r="AM101" s="28">
        <v>19.306963341117001</v>
      </c>
      <c r="AN101" s="28">
        <v>-0.51020408163265096</v>
      </c>
      <c r="AO101" s="28">
        <v>10.133294949141288</v>
      </c>
      <c r="AP101" s="28">
        <v>3.9880004984546247</v>
      </c>
      <c r="AQ101" s="28">
        <v>16.463721092836181</v>
      </c>
      <c r="AR101" s="28">
        <v>7.6549460818019996</v>
      </c>
      <c r="AS101" s="28">
        <v>18.684192481324001</v>
      </c>
      <c r="AT101" s="28">
        <v>0.38580892248799598</v>
      </c>
      <c r="AU101" s="28">
        <v>14.265795884440999</v>
      </c>
      <c r="AV101" s="28">
        <v>9.437756005252</v>
      </c>
      <c r="AW101" s="28">
        <v>6.1917358544210002</v>
      </c>
      <c r="AX101" s="28">
        <v>21.2162080612</v>
      </c>
      <c r="AY101" s="28">
        <v>-3.4895314057826599</v>
      </c>
      <c r="AZ101" s="28">
        <v>-1.0412330758596795</v>
      </c>
      <c r="BA101" s="28">
        <v>-8.154416599049199</v>
      </c>
      <c r="BB101" s="28">
        <v>6.3356905811270678</v>
      </c>
      <c r="BC101" s="28">
        <v>-5.2255910652940996</v>
      </c>
      <c r="BD101" s="28">
        <v>7.4420929339899997</v>
      </c>
      <c r="BE101" s="28">
        <v>-11.0392013419525</v>
      </c>
      <c r="BF101" s="28">
        <v>5.2351892782830003</v>
      </c>
      <c r="BG101" s="28">
        <v>7.5658087287670002</v>
      </c>
      <c r="BH101" s="28">
        <v>4.8710601719200097</v>
      </c>
      <c r="BI101" s="28">
        <v>25.220500011550001</v>
      </c>
      <c r="BJ101" s="28">
        <v>-7.8206465067778899</v>
      </c>
      <c r="BK101" s="28">
        <v>7.3429434490498977</v>
      </c>
      <c r="BL101" s="28">
        <v>-0.33135092507794184</v>
      </c>
      <c r="BM101" s="28">
        <v>15.312200474618663</v>
      </c>
      <c r="BN101" s="28">
        <v>2.7275079183471513</v>
      </c>
      <c r="BO101" s="28">
        <v>16.49742873861301</v>
      </c>
      <c r="BP101" s="28">
        <v>-3.3440561038125232</v>
      </c>
      <c r="BQ101" s="28">
        <v>14.133460814419536</v>
      </c>
      <c r="BR101" s="28">
        <v>15.369136217708348</v>
      </c>
      <c r="BS101" s="28">
        <v>11.183972548331944</v>
      </c>
      <c r="BT101" s="28">
        <v>20.436820898535498</v>
      </c>
      <c r="BU101" s="28">
        <v>-4.5237989045847904</v>
      </c>
      <c r="BV101" s="28">
        <v>4.1082412920573006</v>
      </c>
      <c r="BW101" s="28">
        <v>-0.37409328814504761</v>
      </c>
      <c r="BX101" s="28">
        <v>8.6912207415544742</v>
      </c>
      <c r="BY101" s="28">
        <v>0.23208346609300201</v>
      </c>
      <c r="BZ101" s="28">
        <v>9.8818681825860004</v>
      </c>
      <c r="CA101" s="28">
        <v>-0.97843492060330595</v>
      </c>
      <c r="CB101" s="28">
        <v>7.5073277731274999</v>
      </c>
      <c r="CC101" s="28">
        <v>8.0066225465249907</v>
      </c>
      <c r="CD101" s="28">
        <v>7.2353134759859996</v>
      </c>
      <c r="CE101" s="28">
        <v>20.390328326593</v>
      </c>
      <c r="CF101" s="28">
        <v>-3.6211699164345399</v>
      </c>
      <c r="CG101" s="28">
        <v>4.2937836339838782</v>
      </c>
      <c r="CH101" s="28">
        <v>3.9558579705214925E-2</v>
      </c>
      <c r="CI101" s="28">
        <v>8.6384829471588773</v>
      </c>
      <c r="CJ101" s="28">
        <v>3.0639854509090001</v>
      </c>
      <c r="CK101" s="28">
        <v>9.1483146733329992</v>
      </c>
      <c r="CL101" s="28">
        <v>-2.9398225987385</v>
      </c>
      <c r="CM101" s="28">
        <v>8.1298940155510007</v>
      </c>
      <c r="CN101" s="28">
        <v>7.4604616179930003</v>
      </c>
      <c r="CO101" s="28">
        <v>6.08717878653</v>
      </c>
      <c r="CP101" s="28">
        <v>17.553848356001001</v>
      </c>
      <c r="CQ101" s="28">
        <v>-3.31632653061224</v>
      </c>
      <c r="CR101" s="32">
        <v>107.76544878232596</v>
      </c>
      <c r="CS101" s="26">
        <v>46.9</v>
      </c>
      <c r="CT101" s="26">
        <v>46.8</v>
      </c>
      <c r="CU101" s="26">
        <v>47.4</v>
      </c>
      <c r="CV101" s="26">
        <v>46.9</v>
      </c>
      <c r="CW101" s="26">
        <v>48.4</v>
      </c>
      <c r="CX101" s="26">
        <v>46.3</v>
      </c>
      <c r="CY101" s="26">
        <v>45.4</v>
      </c>
    </row>
    <row r="102" spans="1:103" x14ac:dyDescent="0.25">
      <c r="A102" s="14" t="str">
        <f t="shared" si="3"/>
        <v>20192</v>
      </c>
      <c r="B102" s="14">
        <f t="shared" si="4"/>
        <v>2</v>
      </c>
      <c r="C102" s="14">
        <f t="shared" si="5"/>
        <v>2019</v>
      </c>
      <c r="D102" s="27">
        <v>43586</v>
      </c>
      <c r="E102" s="28">
        <v>49.799999237060497</v>
      </c>
      <c r="F102" s="28">
        <v>52</v>
      </c>
      <c r="G102" s="28">
        <v>51.5</v>
      </c>
      <c r="H102" s="28">
        <v>3.0721158201068022</v>
      </c>
      <c r="I102" s="28">
        <v>-3.0206912446336958</v>
      </c>
      <c r="J102" s="28">
        <v>9.3533807394449013</v>
      </c>
      <c r="K102" s="28">
        <v>-2.5612270194734501</v>
      </c>
      <c r="L102" s="28">
        <v>10.13317048878505</v>
      </c>
      <c r="M102" s="28">
        <v>-3.4790862402246079</v>
      </c>
      <c r="N102" s="28">
        <v>8.57648473625515</v>
      </c>
      <c r="O102" s="28">
        <v>9.2429048126842517</v>
      </c>
      <c r="P102" s="28">
        <v>6.4889284798512126</v>
      </c>
      <c r="Q102" s="28">
        <v>19.635807691099377</v>
      </c>
      <c r="R102" s="28">
        <v>-3.8476016465852148</v>
      </c>
      <c r="S102" s="28">
        <v>5.3684905176030782</v>
      </c>
      <c r="T102" s="28">
        <v>-0.34888851685229838</v>
      </c>
      <c r="U102" s="28">
        <v>11.24959728079881</v>
      </c>
      <c r="V102" s="28">
        <v>-1.1196608041072815</v>
      </c>
      <c r="W102" s="28">
        <v>12.43710028269898</v>
      </c>
      <c r="X102" s="28">
        <v>0.42487094309757384</v>
      </c>
      <c r="Y102" s="28">
        <v>10.068732306708487</v>
      </c>
      <c r="Z102" s="28">
        <v>9.563233251264716</v>
      </c>
      <c r="AA102" s="28">
        <v>5.4270301655930515</v>
      </c>
      <c r="AB102" s="28">
        <v>17.873501076410051</v>
      </c>
      <c r="AC102" s="28">
        <v>-2.681651194300636</v>
      </c>
      <c r="AD102" s="28">
        <v>3.9633403737660444</v>
      </c>
      <c r="AE102" s="28">
        <v>0.7456332968363597</v>
      </c>
      <c r="AF102" s="28">
        <v>7.2326233612791384</v>
      </c>
      <c r="AG102" s="28">
        <v>-0.12732355047430099</v>
      </c>
      <c r="AH102" s="28">
        <v>6.9933968601669996</v>
      </c>
      <c r="AI102" s="28">
        <v>1.6224028396629999</v>
      </c>
      <c r="AJ102" s="28">
        <v>7.4721263413500099</v>
      </c>
      <c r="AK102" s="28">
        <v>7.1213311056159903</v>
      </c>
      <c r="AL102" s="28">
        <v>3.8593383079220001</v>
      </c>
      <c r="AM102" s="28">
        <v>13.804848901661</v>
      </c>
      <c r="AN102" s="28">
        <v>-1.51515151515152</v>
      </c>
      <c r="AO102" s="28">
        <v>6.080797553935696</v>
      </c>
      <c r="AP102" s="28">
        <v>-2.7770870373862522</v>
      </c>
      <c r="AQ102" s="28">
        <v>15.336516850437448</v>
      </c>
      <c r="AR102" s="28">
        <v>-2.5055998684479999</v>
      </c>
      <c r="AS102" s="28">
        <v>17.559483385893</v>
      </c>
      <c r="AT102" s="28">
        <v>-3.0482010044369998</v>
      </c>
      <c r="AU102" s="28">
        <v>13.136264012131999</v>
      </c>
      <c r="AV102" s="28">
        <v>10.755790565869001</v>
      </c>
      <c r="AW102" s="28">
        <v>5.6674275482920002</v>
      </c>
      <c r="AX102" s="28">
        <v>21.010707280578</v>
      </c>
      <c r="AY102" s="28">
        <v>-3.5868482231816601</v>
      </c>
      <c r="AZ102" s="28">
        <v>-0.69609927707756469</v>
      </c>
      <c r="BA102" s="28">
        <v>-7.5378146336392433</v>
      </c>
      <c r="BB102" s="28">
        <v>6.388827850830836</v>
      </c>
      <c r="BC102" s="28">
        <v>-4.6508351207915997</v>
      </c>
      <c r="BD102" s="28">
        <v>8.0354413296350096</v>
      </c>
      <c r="BE102" s="28">
        <v>-10.3821287441917</v>
      </c>
      <c r="BF102" s="28">
        <v>4.7552474202959996</v>
      </c>
      <c r="BG102" s="28">
        <v>9.1232311717329999</v>
      </c>
      <c r="BH102" s="28">
        <v>4.52403393025401</v>
      </c>
      <c r="BI102" s="28">
        <v>26.393453793376999</v>
      </c>
      <c r="BJ102" s="28">
        <v>-8.0578512396694197</v>
      </c>
      <c r="BK102" s="28">
        <v>3.7110408870102276</v>
      </c>
      <c r="BL102" s="28">
        <v>-5.484731476751449</v>
      </c>
      <c r="BM102" s="28">
        <v>13.341546369709647</v>
      </c>
      <c r="BN102" s="28">
        <v>-5.3942584015225936</v>
      </c>
      <c r="BO102" s="28">
        <v>14.12538680177941</v>
      </c>
      <c r="BP102" s="28">
        <v>-5.5751624906450568</v>
      </c>
      <c r="BQ102" s="28">
        <v>12.56057531166471</v>
      </c>
      <c r="BR102" s="28">
        <v>15.817952018130526</v>
      </c>
      <c r="BS102" s="28">
        <v>10.559907166024384</v>
      </c>
      <c r="BT102" s="28">
        <v>21.049600555630587</v>
      </c>
      <c r="BU102" s="28">
        <v>-4.4388720961426653</v>
      </c>
      <c r="BV102" s="28">
        <v>2.442905947295344</v>
      </c>
      <c r="BW102" s="28">
        <v>-3.7303642276612266</v>
      </c>
      <c r="BX102" s="28">
        <v>8.8103440306145444</v>
      </c>
      <c r="BY102" s="28">
        <v>-4.1121974768090999</v>
      </c>
      <c r="BZ102" s="28">
        <v>8.7610383161970002</v>
      </c>
      <c r="CA102" s="28">
        <v>-3.3477866920990098</v>
      </c>
      <c r="CB102" s="28">
        <v>8.8596613901815005</v>
      </c>
      <c r="CC102" s="28">
        <v>8.7379217167089998</v>
      </c>
      <c r="CD102" s="28">
        <v>7.3286127298959904</v>
      </c>
      <c r="CE102" s="28">
        <v>23.352051167414</v>
      </c>
      <c r="CF102" s="28">
        <v>-4.10958904109589</v>
      </c>
      <c r="CG102" s="28">
        <v>1.3306850766576588</v>
      </c>
      <c r="CH102" s="28">
        <v>-3.7567935108170332</v>
      </c>
      <c r="CI102" s="28">
        <v>6.5500532660250883</v>
      </c>
      <c r="CJ102" s="28">
        <v>-2.2966222840291999</v>
      </c>
      <c r="CK102" s="28">
        <v>7.2376593933929998</v>
      </c>
      <c r="CL102" s="28">
        <v>-5.2061803997945004</v>
      </c>
      <c r="CM102" s="28">
        <v>5.8647285878290099</v>
      </c>
      <c r="CN102" s="28">
        <v>6.8077935541679997</v>
      </c>
      <c r="CO102" s="28">
        <v>6.1590750860380004</v>
      </c>
      <c r="CP102" s="28">
        <v>17.706254683777999</v>
      </c>
      <c r="CQ102" s="28">
        <v>-3.86533665835411</v>
      </c>
      <c r="CR102" s="32">
        <v>108.62237385743884</v>
      </c>
      <c r="CS102" s="26">
        <v>46.2</v>
      </c>
      <c r="CT102" s="26">
        <v>46.1</v>
      </c>
      <c r="CU102" s="26">
        <v>46.5</v>
      </c>
      <c r="CV102" s="26">
        <v>46.8</v>
      </c>
      <c r="CW102" s="26">
        <v>47.2</v>
      </c>
      <c r="CX102" s="26">
        <v>44.8</v>
      </c>
      <c r="CY102" s="26">
        <v>44.8</v>
      </c>
    </row>
    <row r="103" spans="1:103" x14ac:dyDescent="0.25">
      <c r="A103" s="14" t="str">
        <f t="shared" si="3"/>
        <v>20192</v>
      </c>
      <c r="B103" s="14">
        <f t="shared" si="4"/>
        <v>2</v>
      </c>
      <c r="C103" s="14">
        <f t="shared" si="5"/>
        <v>2019</v>
      </c>
      <c r="D103" s="27">
        <v>43617</v>
      </c>
      <c r="E103" s="28">
        <v>48.599998474121001</v>
      </c>
      <c r="F103" s="28">
        <v>49.700000762939403</v>
      </c>
      <c r="G103" s="28">
        <v>49.200000762939403</v>
      </c>
      <c r="H103" s="28">
        <v>1.7693357815388424</v>
      </c>
      <c r="I103" s="28">
        <v>-5.1183541033113329</v>
      </c>
      <c r="J103" s="28">
        <v>8.900456861418121</v>
      </c>
      <c r="K103" s="28">
        <v>-3.5982745028117189</v>
      </c>
      <c r="L103" s="28">
        <v>9.8211747299653815</v>
      </c>
      <c r="M103" s="28">
        <v>-6.626668827580847</v>
      </c>
      <c r="N103" s="28">
        <v>7.9837792018467022</v>
      </c>
      <c r="O103" s="28">
        <v>8.9450603379539153</v>
      </c>
      <c r="P103" s="28">
        <v>6.0004547971563511</v>
      </c>
      <c r="Q103" s="28">
        <v>19.294135697310679</v>
      </c>
      <c r="R103" s="28">
        <v>-3.2165310389577932</v>
      </c>
      <c r="S103" s="28">
        <v>3.8075113165566279</v>
      </c>
      <c r="T103" s="28">
        <v>-3.4995629061304783</v>
      </c>
      <c r="U103" s="28">
        <v>11.38630673480705</v>
      </c>
      <c r="V103" s="28">
        <v>-2.1732683993222288</v>
      </c>
      <c r="W103" s="28">
        <v>13.191057087510917</v>
      </c>
      <c r="X103" s="28">
        <v>-4.816965504830228</v>
      </c>
      <c r="Y103" s="28">
        <v>9.5968343392561692</v>
      </c>
      <c r="Z103" s="28">
        <v>9.8370577901629837</v>
      </c>
      <c r="AA103" s="28">
        <v>4.6153967206817379</v>
      </c>
      <c r="AB103" s="28">
        <v>16.568755002685229</v>
      </c>
      <c r="AC103" s="28">
        <v>-1.4691719196181976</v>
      </c>
      <c r="AD103" s="28">
        <v>2.0523200496042762</v>
      </c>
      <c r="AE103" s="28">
        <v>-3.6269318915955182</v>
      </c>
      <c r="AF103" s="28">
        <v>7.8958200871561246</v>
      </c>
      <c r="AG103" s="28">
        <v>-1.4526800468872001</v>
      </c>
      <c r="AH103" s="28">
        <v>9.7485145789030003</v>
      </c>
      <c r="AI103" s="28">
        <v>-5.7773739408085998</v>
      </c>
      <c r="AJ103" s="28">
        <v>6.0594903209789903</v>
      </c>
      <c r="AK103" s="28">
        <v>9.0636207382320002</v>
      </c>
      <c r="AL103" s="28">
        <v>2.4266308492499999</v>
      </c>
      <c r="AM103" s="28">
        <v>9.6281914618790001</v>
      </c>
      <c r="AN103" s="28">
        <v>-1.0152284263959399</v>
      </c>
      <c r="AO103" s="28">
        <v>4.8815099381909022</v>
      </c>
      <c r="AP103" s="28">
        <v>-4.8154555569367403</v>
      </c>
      <c r="AQ103" s="28">
        <v>15.060230482531097</v>
      </c>
      <c r="AR103" s="28">
        <v>-3.2380789210767098</v>
      </c>
      <c r="AS103" s="28">
        <v>16.985835127396999</v>
      </c>
      <c r="AT103" s="28">
        <v>-6.3801868748524999</v>
      </c>
      <c r="AU103" s="28">
        <v>13.151714295288</v>
      </c>
      <c r="AV103" s="28">
        <v>9.9607873185720006</v>
      </c>
      <c r="AW103" s="28">
        <v>5.0742660860150002</v>
      </c>
      <c r="AX103" s="28">
        <v>21.330571188164999</v>
      </c>
      <c r="AY103" s="28">
        <v>-1.70340681362725</v>
      </c>
      <c r="AZ103" s="28">
        <v>-0.33575418907443577</v>
      </c>
      <c r="BA103" s="28">
        <v>-9.0612994089444214</v>
      </c>
      <c r="BB103" s="28">
        <v>8.7885322977483327</v>
      </c>
      <c r="BC103" s="28">
        <v>-4.7011024493009996</v>
      </c>
      <c r="BD103" s="28">
        <v>10.884131830114001</v>
      </c>
      <c r="BE103" s="28">
        <v>-13.3241516433215</v>
      </c>
      <c r="BF103" s="28">
        <v>6.7137571743219997</v>
      </c>
      <c r="BG103" s="28">
        <v>7.4616718733880001</v>
      </c>
      <c r="BH103" s="28">
        <v>3.903345724907</v>
      </c>
      <c r="BI103" s="28">
        <v>26.568278259132001</v>
      </c>
      <c r="BJ103" s="28">
        <v>-7.3961499493414404</v>
      </c>
      <c r="BK103" s="28">
        <v>1.5069142928226142</v>
      </c>
      <c r="BL103" s="28">
        <v>-7.5063338918915292</v>
      </c>
      <c r="BM103" s="28">
        <v>10.942195287663736</v>
      </c>
      <c r="BN103" s="28">
        <v>-6.3645949213907231</v>
      </c>
      <c r="BO103" s="28">
        <v>11.57067799541292</v>
      </c>
      <c r="BP103" s="28">
        <v>-8.6413407883884439</v>
      </c>
      <c r="BQ103" s="28">
        <v>10.315579523470642</v>
      </c>
      <c r="BR103" s="28">
        <v>15.284248693478027</v>
      </c>
      <c r="BS103" s="28">
        <v>10.671635195468799</v>
      </c>
      <c r="BT103" s="28">
        <v>20.020026313317658</v>
      </c>
      <c r="BU103" s="28">
        <v>-3.3352043433750307</v>
      </c>
      <c r="BV103" s="28">
        <v>2.0374147997227965</v>
      </c>
      <c r="BW103" s="28">
        <v>-5.1943617287157622</v>
      </c>
      <c r="BX103" s="28">
        <v>9.5376568213645783</v>
      </c>
      <c r="BY103" s="28">
        <v>-5.0211924327878004</v>
      </c>
      <c r="BZ103" s="28">
        <v>9.4396012735459998</v>
      </c>
      <c r="CA103" s="28">
        <v>-5.3673772253388998</v>
      </c>
      <c r="CB103" s="28">
        <v>9.6357582768835002</v>
      </c>
      <c r="CC103" s="28">
        <v>7.5382261087979998</v>
      </c>
      <c r="CD103" s="28">
        <v>8.6353873126760003</v>
      </c>
      <c r="CE103" s="28">
        <v>23.098146717913</v>
      </c>
      <c r="CF103" s="28">
        <v>-2.59562841530055</v>
      </c>
      <c r="CG103" s="28">
        <v>-0.29962422598512717</v>
      </c>
      <c r="CH103" s="28">
        <v>-5.833859045349044</v>
      </c>
      <c r="CI103" s="28">
        <v>5.3923505313786109</v>
      </c>
      <c r="CJ103" s="28">
        <v>-3.9720517383514999</v>
      </c>
      <c r="CK103" s="28">
        <v>5.9568195433889999</v>
      </c>
      <c r="CL103" s="28">
        <v>-7.6779835347732002</v>
      </c>
      <c r="CM103" s="28">
        <v>4.8294285682410001</v>
      </c>
      <c r="CN103" s="28">
        <v>6.6391866093220004</v>
      </c>
      <c r="CO103" s="28">
        <v>5.5748738590320004</v>
      </c>
      <c r="CP103" s="28">
        <v>17.768369302126999</v>
      </c>
      <c r="CQ103" s="28">
        <v>-3.7151702786377698</v>
      </c>
      <c r="CR103" s="32">
        <v>109.16806306013791</v>
      </c>
      <c r="CS103" s="26">
        <v>46.6</v>
      </c>
      <c r="CT103" s="26">
        <v>45.1</v>
      </c>
      <c r="CU103" s="26">
        <v>46.1</v>
      </c>
      <c r="CV103" s="26">
        <v>46.1</v>
      </c>
      <c r="CW103" s="26">
        <v>48.5</v>
      </c>
      <c r="CX103" s="26">
        <v>43.6</v>
      </c>
      <c r="CY103" s="26">
        <v>41.4</v>
      </c>
    </row>
    <row r="104" spans="1:103" x14ac:dyDescent="0.25">
      <c r="A104" s="14" t="str">
        <f t="shared" si="3"/>
        <v>20193</v>
      </c>
      <c r="B104" s="14">
        <f t="shared" si="4"/>
        <v>3</v>
      </c>
      <c r="C104" s="14">
        <f t="shared" si="5"/>
        <v>2019</v>
      </c>
      <c r="D104" s="27">
        <v>43647</v>
      </c>
      <c r="E104" s="28">
        <v>49.299999237060497</v>
      </c>
      <c r="F104" s="28">
        <v>50.400001525878899</v>
      </c>
      <c r="G104" s="28">
        <v>50.200000762939403</v>
      </c>
      <c r="H104" s="28">
        <v>2.9361120322967906</v>
      </c>
      <c r="I104" s="28">
        <v>-3.0066854487736805</v>
      </c>
      <c r="J104" s="28">
        <v>9.0581889065866505</v>
      </c>
      <c r="K104" s="28">
        <v>-0.63352684404350945</v>
      </c>
      <c r="L104" s="28">
        <v>10.263422151955229</v>
      </c>
      <c r="M104" s="28">
        <v>-5.3515951625341334</v>
      </c>
      <c r="N104" s="28">
        <v>7.8598640771511814</v>
      </c>
      <c r="O104" s="28">
        <v>9.2371129779976364</v>
      </c>
      <c r="P104" s="28">
        <v>6.4860796614400158</v>
      </c>
      <c r="Q104" s="28">
        <v>20.055901301853567</v>
      </c>
      <c r="R104" s="28">
        <v>-2.4681787821687635</v>
      </c>
      <c r="S104" s="28">
        <v>5.2327379862229577</v>
      </c>
      <c r="T104" s="28">
        <v>-0.42886756845706486</v>
      </c>
      <c r="U104" s="28">
        <v>11.054956837356428</v>
      </c>
      <c r="V104" s="28">
        <v>3.0373636853991828</v>
      </c>
      <c r="W104" s="28">
        <v>13.376101352493148</v>
      </c>
      <c r="X104" s="28">
        <v>-3.8359237084962019</v>
      </c>
      <c r="Y104" s="28">
        <v>8.7590621596007434</v>
      </c>
      <c r="Z104" s="28">
        <v>10.410948648202432</v>
      </c>
      <c r="AA104" s="28">
        <v>5.8338026137158758</v>
      </c>
      <c r="AB104" s="28">
        <v>18.429249601228257</v>
      </c>
      <c r="AC104" s="28">
        <v>-1.262635829861652</v>
      </c>
      <c r="AD104" s="28">
        <v>2.721591585763548</v>
      </c>
      <c r="AE104" s="28">
        <v>-2.609653587281656</v>
      </c>
      <c r="AF104" s="28">
        <v>8.1968264503597368</v>
      </c>
      <c r="AG104" s="28">
        <v>0.79379801412800099</v>
      </c>
      <c r="AH104" s="28">
        <v>11.460932492262</v>
      </c>
      <c r="AI104" s="28">
        <v>-5.9554167395574096</v>
      </c>
      <c r="AJ104" s="28">
        <v>4.9831050734979998</v>
      </c>
      <c r="AK104" s="28">
        <v>10.42808389308</v>
      </c>
      <c r="AL104" s="28">
        <v>7.219030170501</v>
      </c>
      <c r="AM104" s="28">
        <v>15.235374726098</v>
      </c>
      <c r="AN104" s="28">
        <v>-2</v>
      </c>
      <c r="AO104" s="28">
        <v>7.2367232015123761</v>
      </c>
      <c r="AP104" s="28">
        <v>8.8082559204366362E-2</v>
      </c>
      <c r="AQ104" s="28">
        <v>14.640766676309084</v>
      </c>
      <c r="AR104" s="28">
        <v>4.5110810721399996</v>
      </c>
      <c r="AS104" s="28">
        <v>16.867552062346</v>
      </c>
      <c r="AT104" s="28">
        <v>-4.2392589568444903</v>
      </c>
      <c r="AU104" s="28">
        <v>12.43684581338</v>
      </c>
      <c r="AV104" s="28">
        <v>9.5611578749580008</v>
      </c>
      <c r="AW104" s="28">
        <v>4.7582762696729999</v>
      </c>
      <c r="AX104" s="28">
        <v>20.628087341090001</v>
      </c>
      <c r="AY104" s="28">
        <v>-0.73406740073406196</v>
      </c>
      <c r="AZ104" s="28">
        <v>2.8609378579197937</v>
      </c>
      <c r="BA104" s="28">
        <v>-3.9593315461748659</v>
      </c>
      <c r="BB104" s="28">
        <v>9.9184849407292859</v>
      </c>
      <c r="BC104" s="28">
        <v>1.2383174229580001</v>
      </c>
      <c r="BD104" s="28">
        <v>11.974813602387</v>
      </c>
      <c r="BE104" s="28">
        <v>-9.0227339406380107</v>
      </c>
      <c r="BF104" s="28">
        <v>7.8821043450370096</v>
      </c>
      <c r="BG104" s="28">
        <v>7.8839856698549902</v>
      </c>
      <c r="BH104" s="28">
        <v>5.18038852914</v>
      </c>
      <c r="BI104" s="28">
        <v>26.365379355236001</v>
      </c>
      <c r="BJ104" s="28">
        <v>-7.4074074074074003</v>
      </c>
      <c r="BK104" s="28">
        <v>3.6566361676859174</v>
      </c>
      <c r="BL104" s="28">
        <v>-4.0538433499218911</v>
      </c>
      <c r="BM104" s="28">
        <v>11.670522985584</v>
      </c>
      <c r="BN104" s="28">
        <v>-2.0028731149700514</v>
      </c>
      <c r="BO104" s="28">
        <v>12.848881611089499</v>
      </c>
      <c r="BP104" s="28">
        <v>-6.0835684336393019</v>
      </c>
      <c r="BQ104" s="28">
        <v>10.498687904105566</v>
      </c>
      <c r="BR104" s="28">
        <v>14.057584062037963</v>
      </c>
      <c r="BS104" s="28">
        <v>10.319396367491352</v>
      </c>
      <c r="BT104" s="28">
        <v>21.098067498988954</v>
      </c>
      <c r="BU104" s="28">
        <v>-1.5046427582821231</v>
      </c>
      <c r="BV104" s="28">
        <v>0.72935680102156653</v>
      </c>
      <c r="BW104" s="28">
        <v>-5.1012728839785382</v>
      </c>
      <c r="BX104" s="28">
        <v>6.7344167813173499</v>
      </c>
      <c r="BY104" s="28">
        <v>-5.3332731262564996</v>
      </c>
      <c r="BZ104" s="28">
        <v>7.0066788860080003</v>
      </c>
      <c r="CA104" s="28">
        <v>-4.8689961480579003</v>
      </c>
      <c r="CB104" s="28">
        <v>6.4625127648490004</v>
      </c>
      <c r="CC104" s="28">
        <v>9.5009392071000001</v>
      </c>
      <c r="CD104" s="28">
        <v>6.7464098865580002</v>
      </c>
      <c r="CE104" s="28">
        <v>21.824360703865</v>
      </c>
      <c r="CF104" s="28">
        <v>-1.48247978436657</v>
      </c>
      <c r="CG104" s="28">
        <v>0.63301984080231932</v>
      </c>
      <c r="CH104" s="28">
        <v>-4.8292433458860842</v>
      </c>
      <c r="CI104" s="28">
        <v>6.2481559252145189</v>
      </c>
      <c r="CJ104" s="28">
        <v>-2.8399408350411099</v>
      </c>
      <c r="CK104" s="28">
        <v>6.9137619741500096</v>
      </c>
      <c r="CL104" s="28">
        <v>-6.7984742230724997</v>
      </c>
      <c r="CM104" s="28">
        <v>5.5846910166660004</v>
      </c>
      <c r="CN104" s="28">
        <v>6.9195742140790104</v>
      </c>
      <c r="CO104" s="28">
        <v>6.170944059889</v>
      </c>
      <c r="CP104" s="28">
        <v>18.777635030290998</v>
      </c>
      <c r="CQ104" s="28">
        <v>-2.9733009708737801</v>
      </c>
      <c r="CR104" s="32">
        <v>110.15785725731362</v>
      </c>
      <c r="CS104" s="26">
        <v>48.5</v>
      </c>
      <c r="CT104" s="26">
        <v>50.5</v>
      </c>
      <c r="CU104" s="26">
        <v>46.8</v>
      </c>
      <c r="CV104" s="26">
        <v>47.6</v>
      </c>
      <c r="CW104" s="26">
        <v>50.3</v>
      </c>
      <c r="CX104" s="26">
        <v>45</v>
      </c>
      <c r="CY104" s="26">
        <v>46.1</v>
      </c>
    </row>
    <row r="105" spans="1:103" x14ac:dyDescent="0.25">
      <c r="A105" s="14" t="str">
        <f t="shared" si="3"/>
        <v>20193</v>
      </c>
      <c r="B105" s="14">
        <f t="shared" si="4"/>
        <v>3</v>
      </c>
      <c r="C105" s="14">
        <f t="shared" si="5"/>
        <v>2019</v>
      </c>
      <c r="D105" s="27">
        <v>43678</v>
      </c>
      <c r="E105" s="28">
        <v>49.099998474121001</v>
      </c>
      <c r="F105" s="28">
        <v>52.099998474121001</v>
      </c>
      <c r="G105" s="28">
        <v>51.5</v>
      </c>
      <c r="H105" s="28">
        <v>1.4643036534701821</v>
      </c>
      <c r="I105" s="28">
        <v>-6.6618361334082579</v>
      </c>
      <c r="J105" s="28">
        <v>9.9319908436924038</v>
      </c>
      <c r="K105" s="28">
        <v>-5.4897934831033393</v>
      </c>
      <c r="L105" s="28">
        <v>11.031458191254771</v>
      </c>
      <c r="M105" s="28">
        <v>-7.8268165117700752</v>
      </c>
      <c r="N105" s="28">
        <v>8.8382516868875189</v>
      </c>
      <c r="O105" s="28">
        <v>8.6754519002221002</v>
      </c>
      <c r="P105" s="28">
        <v>5.3250197995191719</v>
      </c>
      <c r="Q105" s="28">
        <v>18.848837758805573</v>
      </c>
      <c r="R105" s="28">
        <v>-1.7689710613954106</v>
      </c>
      <c r="S105" s="28">
        <v>3.8295064896252313</v>
      </c>
      <c r="T105" s="28">
        <v>-4.2770800867069738</v>
      </c>
      <c r="U105" s="28">
        <v>12.271857247018517</v>
      </c>
      <c r="V105" s="28">
        <v>-2.2359685164837129</v>
      </c>
      <c r="W105" s="28">
        <v>14.048452565145904</v>
      </c>
      <c r="X105" s="28">
        <v>-6.2971254579310987</v>
      </c>
      <c r="Y105" s="28">
        <v>10.510007613275059</v>
      </c>
      <c r="Z105" s="28">
        <v>11.489517091541151</v>
      </c>
      <c r="AA105" s="28">
        <v>4.1180611902655784</v>
      </c>
      <c r="AB105" s="28">
        <v>16.779189667879347</v>
      </c>
      <c r="AC105" s="28">
        <v>3.5087040274689965E-2</v>
      </c>
      <c r="AD105" s="28">
        <v>3.7678384753971557</v>
      </c>
      <c r="AE105" s="28">
        <v>-2.771779627294876</v>
      </c>
      <c r="AF105" s="28">
        <v>10.524294740742789</v>
      </c>
      <c r="AG105" s="28">
        <v>0.76017022925100297</v>
      </c>
      <c r="AH105" s="28">
        <v>12.515401346522999</v>
      </c>
      <c r="AI105" s="28">
        <v>-6.2415923090469896</v>
      </c>
      <c r="AJ105" s="28">
        <v>8.5518432794389998</v>
      </c>
      <c r="AK105" s="28">
        <v>13.210006515048001</v>
      </c>
      <c r="AL105" s="28">
        <v>2.5175771969999898</v>
      </c>
      <c r="AM105" s="28">
        <v>13.914082660542</v>
      </c>
      <c r="AN105" s="28">
        <v>1.0309278350515401</v>
      </c>
      <c r="AO105" s="28">
        <v>4.162553436859298</v>
      </c>
      <c r="AP105" s="28">
        <v>-6.5077602828481531</v>
      </c>
      <c r="AQ105" s="28">
        <v>15.421291762346357</v>
      </c>
      <c r="AR105" s="28">
        <v>-4.7300618674037098</v>
      </c>
      <c r="AS105" s="28">
        <v>17.283075382598</v>
      </c>
      <c r="AT105" s="28">
        <v>-8.2692748878888995</v>
      </c>
      <c r="AU105" s="28">
        <v>13.575460780110999</v>
      </c>
      <c r="AV105" s="28">
        <v>9.3888452042390007</v>
      </c>
      <c r="AW105" s="28">
        <v>4.1903441329440101</v>
      </c>
      <c r="AX105" s="28">
        <v>19.641082973526</v>
      </c>
      <c r="AY105" s="28">
        <v>-0.99337748344370902</v>
      </c>
      <c r="AZ105" s="28">
        <v>1.2284420823262394</v>
      </c>
      <c r="BA105" s="28">
        <v>-9.0404123621811721</v>
      </c>
      <c r="BB105" s="28">
        <v>12.049504315439037</v>
      </c>
      <c r="BC105" s="28">
        <v>-6.8991967144439004</v>
      </c>
      <c r="BD105" s="28">
        <v>13.237744643316001</v>
      </c>
      <c r="BE105" s="28">
        <v>-11.157884947372301</v>
      </c>
      <c r="BF105" s="28">
        <v>10.867885306311999</v>
      </c>
      <c r="BG105" s="28">
        <v>7.3708643534149996</v>
      </c>
      <c r="BH105" s="28">
        <v>2.8414298808429899</v>
      </c>
      <c r="BI105" s="28">
        <v>23.774075159342999</v>
      </c>
      <c r="BJ105" s="28">
        <v>-5.1689860834990098</v>
      </c>
      <c r="BK105" s="28">
        <v>0.4343897481329293</v>
      </c>
      <c r="BL105" s="28">
        <v>-9.4378691510152635</v>
      </c>
      <c r="BM105" s="28">
        <v>10.81809074407974</v>
      </c>
      <c r="BN105" s="28">
        <v>-8.9767558732271056</v>
      </c>
      <c r="BO105" s="28">
        <v>11.851633052884109</v>
      </c>
      <c r="BP105" s="28">
        <v>-9.8978693419855031</v>
      </c>
      <c r="BQ105" s="28">
        <v>9.7895906890862108</v>
      </c>
      <c r="BR105" s="28">
        <v>12.504887965727484</v>
      </c>
      <c r="BS105" s="28">
        <v>8.1296933676058991</v>
      </c>
      <c r="BT105" s="28">
        <v>19.985652219718556</v>
      </c>
      <c r="BU105" s="28">
        <v>-0.49529772738778993</v>
      </c>
      <c r="BV105" s="28">
        <v>-0.48658237902731116</v>
      </c>
      <c r="BW105" s="28">
        <v>-7.6780364879573142</v>
      </c>
      <c r="BX105" s="28">
        <v>6.9737802375761078</v>
      </c>
      <c r="BY105" s="28">
        <v>-6.0796597268287904</v>
      </c>
      <c r="BZ105" s="28">
        <v>6.4094894117669998</v>
      </c>
      <c r="CA105" s="28">
        <v>-9.2632387246036991</v>
      </c>
      <c r="CB105" s="28">
        <v>7.5396137450565099</v>
      </c>
      <c r="CC105" s="28">
        <v>9.1270923173760004</v>
      </c>
      <c r="CD105" s="28">
        <v>5.9762695183290004</v>
      </c>
      <c r="CE105" s="28">
        <v>19.913124605659998</v>
      </c>
      <c r="CF105" s="28">
        <v>-1.8229166666666701</v>
      </c>
      <c r="CG105" s="28">
        <v>-0.24266212980325008</v>
      </c>
      <c r="CH105" s="28">
        <v>-7.6431502290942035</v>
      </c>
      <c r="CI105" s="28">
        <v>7.442542755882215</v>
      </c>
      <c r="CJ105" s="28">
        <v>-6.8618678478388899</v>
      </c>
      <c r="CK105" s="28">
        <v>8.4852902080330104</v>
      </c>
      <c r="CL105" s="28">
        <v>-8.4212721668242008</v>
      </c>
      <c r="CM105" s="28">
        <v>6.4050106464920002</v>
      </c>
      <c r="CN105" s="28">
        <v>5.5883710954079904</v>
      </c>
      <c r="CO105" s="28">
        <v>5.8155287255379999</v>
      </c>
      <c r="CP105" s="28">
        <v>18.120550475752001</v>
      </c>
      <c r="CQ105" s="28">
        <v>-2.9103608847497102</v>
      </c>
      <c r="CR105" s="32">
        <v>109.77592433105903</v>
      </c>
      <c r="CS105" s="26">
        <v>48.4</v>
      </c>
      <c r="CT105" s="26">
        <v>48</v>
      </c>
      <c r="CU105" s="26">
        <v>48.7</v>
      </c>
      <c r="CV105" s="26">
        <v>48.9</v>
      </c>
      <c r="CW105" s="26">
        <v>48.8</v>
      </c>
      <c r="CX105" s="26">
        <v>46.5</v>
      </c>
      <c r="CY105" s="26">
        <v>44.9</v>
      </c>
    </row>
    <row r="106" spans="1:103" x14ac:dyDescent="0.25">
      <c r="A106" s="14" t="str">
        <f t="shared" si="3"/>
        <v>20193</v>
      </c>
      <c r="B106" s="14">
        <f t="shared" si="4"/>
        <v>3</v>
      </c>
      <c r="C106" s="14">
        <f t="shared" si="5"/>
        <v>2019</v>
      </c>
      <c r="D106" s="27">
        <v>43709</v>
      </c>
      <c r="E106" s="28">
        <v>46.299999237060497</v>
      </c>
      <c r="F106" s="28">
        <v>53.599998474121001</v>
      </c>
      <c r="G106" s="28">
        <v>51.400001525878899</v>
      </c>
      <c r="H106" s="28">
        <v>3.9979542264608483</v>
      </c>
      <c r="I106" s="28">
        <v>-4.2638193689107595</v>
      </c>
      <c r="J106" s="28">
        <v>12.608446708249431</v>
      </c>
      <c r="K106" s="28">
        <v>-2.8493425388751246</v>
      </c>
      <c r="L106" s="28">
        <v>13.497932562420509</v>
      </c>
      <c r="M106" s="28">
        <v>-5.6681478954688842</v>
      </c>
      <c r="N106" s="28">
        <v>11.722666674904225</v>
      </c>
      <c r="O106" s="28">
        <v>8.3424259722742455</v>
      </c>
      <c r="P106" s="28">
        <v>4.4814119039142843</v>
      </c>
      <c r="Q106" s="28">
        <v>18.297070801943129</v>
      </c>
      <c r="R106" s="28">
        <v>-1.2662429626689875</v>
      </c>
      <c r="S106" s="28">
        <v>4.3084661055360698</v>
      </c>
      <c r="T106" s="28">
        <v>-4.4153215917686452</v>
      </c>
      <c r="U106" s="28">
        <v>13.421366449122814</v>
      </c>
      <c r="V106" s="28">
        <v>-4.0194703092923652</v>
      </c>
      <c r="W106" s="28">
        <v>14.463820912808059</v>
      </c>
      <c r="X106" s="28">
        <v>-4.8103733140126428</v>
      </c>
      <c r="Y106" s="28">
        <v>12.383979093279995</v>
      </c>
      <c r="Z106" s="28">
        <v>9.9030409619287099</v>
      </c>
      <c r="AA106" s="28">
        <v>2.8926944005628852</v>
      </c>
      <c r="AB106" s="28">
        <v>16.953630722569695</v>
      </c>
      <c r="AC106" s="28">
        <v>0.49342917061620584</v>
      </c>
      <c r="AD106" s="28">
        <v>2.2305310400464293</v>
      </c>
      <c r="AE106" s="28">
        <v>-5.7823681611824043</v>
      </c>
      <c r="AF106" s="28">
        <v>10.574020996610699</v>
      </c>
      <c r="AG106" s="28">
        <v>-8.0870703741281993</v>
      </c>
      <c r="AH106" s="28">
        <v>11.411933123760001</v>
      </c>
      <c r="AI106" s="28">
        <v>-3.4499885410879001</v>
      </c>
      <c r="AJ106" s="28">
        <v>9.7394298585960009</v>
      </c>
      <c r="AK106" s="28">
        <v>10.356282698243</v>
      </c>
      <c r="AL106" s="28">
        <v>0.58175963241599504</v>
      </c>
      <c r="AM106" s="28">
        <v>15.016177080489999</v>
      </c>
      <c r="AN106" s="28">
        <v>1.0582010582010599</v>
      </c>
      <c r="AO106" s="28">
        <v>6.6897348141592943</v>
      </c>
      <c r="AP106" s="28">
        <v>-3.4400978722515561</v>
      </c>
      <c r="AQ106" s="28">
        <v>17.341614515978108</v>
      </c>
      <c r="AR106" s="28">
        <v>-0.59586011279000695</v>
      </c>
      <c r="AS106" s="28">
        <v>18.725573994998999</v>
      </c>
      <c r="AT106" s="28">
        <v>-6.2437663213821999</v>
      </c>
      <c r="AU106" s="28">
        <v>15.966411872313</v>
      </c>
      <c r="AV106" s="28">
        <v>8.4883945524920001</v>
      </c>
      <c r="AW106" s="28">
        <v>3.44326897299899</v>
      </c>
      <c r="AX106" s="28">
        <v>18.471656791234</v>
      </c>
      <c r="AY106" s="28">
        <v>-0.29644268774703197</v>
      </c>
      <c r="AZ106" s="28">
        <v>3.996573855320861</v>
      </c>
      <c r="BA106" s="28">
        <v>-5.1195847631717584</v>
      </c>
      <c r="BB106" s="28">
        <v>13.539170132295055</v>
      </c>
      <c r="BC106" s="28">
        <v>-2.8203203485557</v>
      </c>
      <c r="BD106" s="28">
        <v>14.225442807254</v>
      </c>
      <c r="BE106" s="28">
        <v>-7.3920380131807004</v>
      </c>
      <c r="BF106" s="28">
        <v>12.855095936555999</v>
      </c>
      <c r="BG106" s="28">
        <v>7.424486300371</v>
      </c>
      <c r="BH106" s="28">
        <v>3.8638454461820002</v>
      </c>
      <c r="BI106" s="28">
        <v>24.487593270432001</v>
      </c>
      <c r="BJ106" s="28">
        <v>-6.1122244488977904</v>
      </c>
      <c r="BK106" s="28">
        <v>3.2626128439513877</v>
      </c>
      <c r="BL106" s="28">
        <v>-6.9466997447880487</v>
      </c>
      <c r="BM106" s="28">
        <v>14.011828471886759</v>
      </c>
      <c r="BN106" s="28">
        <v>-6.7662897539814617</v>
      </c>
      <c r="BO106" s="28">
        <v>14.401905539085806</v>
      </c>
      <c r="BP106" s="28">
        <v>-7.1269412982927509</v>
      </c>
      <c r="BQ106" s="28">
        <v>13.622461100424646</v>
      </c>
      <c r="BR106" s="28">
        <v>12.025988339632933</v>
      </c>
      <c r="BS106" s="28">
        <v>6.876958933171391</v>
      </c>
      <c r="BT106" s="28">
        <v>17.179805012632801</v>
      </c>
      <c r="BU106" s="28">
        <v>-0.13374295076439385</v>
      </c>
      <c r="BV106" s="28">
        <v>2.4276478010810933</v>
      </c>
      <c r="BW106" s="28">
        <v>-5.8184211832977439</v>
      </c>
      <c r="BX106" s="28">
        <v>11.023892400003263</v>
      </c>
      <c r="BY106" s="28">
        <v>-4.6680807369392001</v>
      </c>
      <c r="BZ106" s="28">
        <v>11.307784335642999</v>
      </c>
      <c r="CA106" s="28">
        <v>-6.9619870935358001</v>
      </c>
      <c r="CB106" s="28">
        <v>10.740381873081505</v>
      </c>
      <c r="CC106" s="28">
        <v>9.5066866821129992</v>
      </c>
      <c r="CD106" s="28">
        <v>8.3749428217700093</v>
      </c>
      <c r="CE106" s="28">
        <v>21.767092681878001</v>
      </c>
      <c r="CF106" s="28">
        <v>-0.12391573729863101</v>
      </c>
      <c r="CG106" s="28">
        <v>3.4263986655586791</v>
      </c>
      <c r="CH106" s="28">
        <v>-3.6048208548274658</v>
      </c>
      <c r="CI106" s="28">
        <v>10.709345586581861</v>
      </c>
      <c r="CJ106" s="28">
        <v>-0.98088976962350205</v>
      </c>
      <c r="CK106" s="28">
        <v>11.871338587337</v>
      </c>
      <c r="CL106" s="28">
        <v>-6.1941572002000003</v>
      </c>
      <c r="CM106" s="28">
        <v>9.5537254522220003</v>
      </c>
      <c r="CN106" s="28">
        <v>6.0243211402689996</v>
      </c>
      <c r="CO106" s="28">
        <v>4.6714588313379997</v>
      </c>
      <c r="CP106" s="28">
        <v>17.344513264143</v>
      </c>
      <c r="CQ106" s="28">
        <v>-2.4068767908309501</v>
      </c>
      <c r="CR106" s="32">
        <v>111.86109782755457</v>
      </c>
      <c r="CS106" s="26">
        <v>46.9</v>
      </c>
      <c r="CT106" s="26">
        <v>48</v>
      </c>
      <c r="CU106" s="26">
        <v>47</v>
      </c>
      <c r="CV106" s="26">
        <v>47.9</v>
      </c>
      <c r="CW106" s="26">
        <v>47.2</v>
      </c>
      <c r="CX106" s="26">
        <v>45.2</v>
      </c>
      <c r="CY106" s="26">
        <v>43.6</v>
      </c>
    </row>
    <row r="107" spans="1:103" x14ac:dyDescent="0.25">
      <c r="A107" s="14" t="str">
        <f t="shared" si="3"/>
        <v>20194</v>
      </c>
      <c r="B107" s="14">
        <f t="shared" si="4"/>
        <v>4</v>
      </c>
      <c r="C107" s="14">
        <f t="shared" si="5"/>
        <v>2019</v>
      </c>
      <c r="D107" s="27">
        <v>43739</v>
      </c>
      <c r="E107" s="28">
        <v>47.200000762939403</v>
      </c>
      <c r="F107" s="28">
        <v>55.799999237060497</v>
      </c>
      <c r="G107" s="28">
        <v>53.299999237060497</v>
      </c>
      <c r="H107" s="28">
        <v>5.3901569348942644</v>
      </c>
      <c r="I107" s="28">
        <v>-2.0676778259534387</v>
      </c>
      <c r="J107" s="28">
        <v>13.128993296234484</v>
      </c>
      <c r="K107" s="28">
        <v>0.37474333493583417</v>
      </c>
      <c r="L107" s="28">
        <v>14.658700262884851</v>
      </c>
      <c r="M107" s="28">
        <v>-4.4803276642305221</v>
      </c>
      <c r="N107" s="28">
        <v>11.610187371102395</v>
      </c>
      <c r="O107" s="28">
        <v>7.7967337902283367</v>
      </c>
      <c r="P107" s="28">
        <v>3.9308824500452602</v>
      </c>
      <c r="Q107" s="28">
        <v>18.865602087614437</v>
      </c>
      <c r="R107" s="28">
        <v>-0.50827661580213812</v>
      </c>
      <c r="S107" s="28">
        <v>4.9155930085802026</v>
      </c>
      <c r="T107" s="28">
        <v>-3.8426708181138451</v>
      </c>
      <c r="U107" s="28">
        <v>14.064906130133124</v>
      </c>
      <c r="V107" s="28">
        <v>-0.5508900939331457</v>
      </c>
      <c r="W107" s="28">
        <v>16.32770233727263</v>
      </c>
      <c r="X107" s="28">
        <v>-7.0801227947699532</v>
      </c>
      <c r="Y107" s="28">
        <v>11.825778859610239</v>
      </c>
      <c r="Z107" s="28">
        <v>7.8021466703138884</v>
      </c>
      <c r="AA107" s="28">
        <v>0.78003132319775026</v>
      </c>
      <c r="AB107" s="28">
        <v>17.458380546775558</v>
      </c>
      <c r="AC107" s="28">
        <v>1.3349700360912067</v>
      </c>
      <c r="AD107" s="28">
        <v>1.2622429249487936</v>
      </c>
      <c r="AE107" s="28">
        <v>-8.9638566560527693</v>
      </c>
      <c r="AF107" s="28">
        <v>12.03574212787575</v>
      </c>
      <c r="AG107" s="28">
        <v>-6.6264142325347004</v>
      </c>
      <c r="AH107" s="28">
        <v>16.547238316028999</v>
      </c>
      <c r="AI107" s="28">
        <v>-11.2730447703715</v>
      </c>
      <c r="AJ107" s="28">
        <v>7.61823743097401</v>
      </c>
      <c r="AK107" s="28">
        <v>5.7877892023399902</v>
      </c>
      <c r="AL107" s="28">
        <v>-3.969911786151</v>
      </c>
      <c r="AM107" s="28">
        <v>15.084684793165</v>
      </c>
      <c r="AN107" s="28">
        <v>1.5384615384615301</v>
      </c>
      <c r="AO107" s="28">
        <v>8.3263932177583513</v>
      </c>
      <c r="AP107" s="28">
        <v>-0.4105814087500903</v>
      </c>
      <c r="AQ107" s="28">
        <v>17.445826624712339</v>
      </c>
      <c r="AR107" s="28">
        <v>4.2310304151269902</v>
      </c>
      <c r="AS107" s="28">
        <v>18.402209213755999</v>
      </c>
      <c r="AT107" s="28">
        <v>-4.9467021117148997</v>
      </c>
      <c r="AU107" s="28">
        <v>16.493632032025999</v>
      </c>
      <c r="AV107" s="28">
        <v>8.0852751369179998</v>
      </c>
      <c r="AW107" s="28">
        <v>2.8406133025739999</v>
      </c>
      <c r="AX107" s="28">
        <v>19.851421962701998</v>
      </c>
      <c r="AY107" s="28">
        <v>0.523388943408577</v>
      </c>
      <c r="AZ107" s="28">
        <v>4.7157096687194553</v>
      </c>
      <c r="BA107" s="28">
        <v>-3.5994847924302746</v>
      </c>
      <c r="BB107" s="28">
        <v>13.382952386227686</v>
      </c>
      <c r="BC107" s="28">
        <v>-1.1835082823196799E-2</v>
      </c>
      <c r="BD107" s="28">
        <v>14.438614784942001</v>
      </c>
      <c r="BE107" s="28">
        <v>-7.1227745413158097</v>
      </c>
      <c r="BF107" s="28">
        <v>12.33248692045</v>
      </c>
      <c r="BG107" s="28">
        <v>7.1834502695179996</v>
      </c>
      <c r="BH107" s="28">
        <v>3.9377289377290099</v>
      </c>
      <c r="BI107" s="28">
        <v>23.723588064028998</v>
      </c>
      <c r="BJ107" s="28">
        <v>-4.5090180360721499</v>
      </c>
      <c r="BK107" s="28">
        <v>4.9354721515117603</v>
      </c>
      <c r="BL107" s="28">
        <v>-3.2496301201023812</v>
      </c>
      <c r="BM107" s="28">
        <v>13.461086612443182</v>
      </c>
      <c r="BN107" s="28">
        <v>-1.1566084491684103</v>
      </c>
      <c r="BO107" s="28">
        <v>14.543869080075986</v>
      </c>
      <c r="BP107" s="28">
        <v>-5.3206206856481462</v>
      </c>
      <c r="BQ107" s="28">
        <v>12.383768844767758</v>
      </c>
      <c r="BR107" s="28">
        <v>12.05095394450913</v>
      </c>
      <c r="BS107" s="28">
        <v>5.8324779120363921</v>
      </c>
      <c r="BT107" s="28">
        <v>17.459389535735149</v>
      </c>
      <c r="BU107" s="28">
        <v>0.88790265181483385</v>
      </c>
      <c r="BV107" s="28">
        <v>3.196084051736392</v>
      </c>
      <c r="BW107" s="28">
        <v>-2.6348269073244239</v>
      </c>
      <c r="BX107" s="28">
        <v>9.1992620935845366</v>
      </c>
      <c r="BY107" s="28">
        <v>-3.2198646553889998</v>
      </c>
      <c r="BZ107" s="28">
        <v>9.1865418485880106</v>
      </c>
      <c r="CA107" s="28">
        <v>-2.0480498110981999</v>
      </c>
      <c r="CB107" s="28">
        <v>9.2119831120754991</v>
      </c>
      <c r="CC107" s="28">
        <v>10.408487767932</v>
      </c>
      <c r="CD107" s="28">
        <v>6.2625361875669903</v>
      </c>
      <c r="CE107" s="28">
        <v>19.435210476188999</v>
      </c>
      <c r="CF107" s="28">
        <v>-1.51324085750315</v>
      </c>
      <c r="CG107" s="28">
        <v>5.6355740718542222</v>
      </c>
      <c r="CH107" s="28">
        <v>-0.77518700992465028</v>
      </c>
      <c r="CI107" s="28">
        <v>12.252624004057054</v>
      </c>
      <c r="CJ107" s="28">
        <v>1.6699498225730001</v>
      </c>
      <c r="CK107" s="28">
        <v>13.941430531499</v>
      </c>
      <c r="CL107" s="28">
        <v>-3.1906779078896901</v>
      </c>
      <c r="CM107" s="28">
        <v>10.577148543347</v>
      </c>
      <c r="CN107" s="28">
        <v>5.935243394404</v>
      </c>
      <c r="CO107" s="28">
        <v>5.5368344145529997</v>
      </c>
      <c r="CP107" s="28">
        <v>18.753655478626001</v>
      </c>
      <c r="CQ107" s="28">
        <v>-1.4991671293725699</v>
      </c>
      <c r="CR107" s="32">
        <v>112.36030281740439</v>
      </c>
      <c r="CS107" s="26">
        <v>48.3</v>
      </c>
      <c r="CT107" s="26">
        <v>46.2</v>
      </c>
      <c r="CU107" s="26">
        <v>48</v>
      </c>
      <c r="CV107" s="26">
        <v>49.3</v>
      </c>
      <c r="CW107" s="26">
        <v>50.4</v>
      </c>
      <c r="CX107" s="26">
        <v>46.8</v>
      </c>
      <c r="CY107" s="26">
        <v>46.5</v>
      </c>
    </row>
    <row r="108" spans="1:103" x14ac:dyDescent="0.25">
      <c r="A108" s="14" t="str">
        <f t="shared" si="3"/>
        <v>20194</v>
      </c>
      <c r="B108" s="14">
        <f t="shared" si="4"/>
        <v>4</v>
      </c>
      <c r="C108" s="14">
        <f t="shared" si="5"/>
        <v>2019</v>
      </c>
      <c r="D108" s="27">
        <v>43770</v>
      </c>
      <c r="E108" s="28">
        <v>45.599998474121001</v>
      </c>
      <c r="F108" s="28">
        <v>55.599998474121001</v>
      </c>
      <c r="G108" s="28">
        <v>52.900001525878899</v>
      </c>
      <c r="H108" s="28">
        <v>4.3948908570734488</v>
      </c>
      <c r="I108" s="28">
        <v>-4.1860385397269795</v>
      </c>
      <c r="J108" s="28">
        <v>13.351852426267328</v>
      </c>
      <c r="K108" s="28">
        <v>-2.7050524047284821</v>
      </c>
      <c r="L108" s="28">
        <v>14.126788003720282</v>
      </c>
      <c r="M108" s="28">
        <v>-5.655907715275708</v>
      </c>
      <c r="N108" s="28">
        <v>12.579721379507632</v>
      </c>
      <c r="O108" s="28">
        <v>7.0390522654515575</v>
      </c>
      <c r="P108" s="28">
        <v>3.9486258143725683</v>
      </c>
      <c r="Q108" s="28">
        <v>18.406556277595826</v>
      </c>
      <c r="R108" s="28">
        <v>-0.47664168574999144</v>
      </c>
      <c r="S108" s="28">
        <v>4.4228715569072676</v>
      </c>
      <c r="T108" s="28">
        <v>-4.9299632540620451</v>
      </c>
      <c r="U108" s="28">
        <v>14.224137713153937</v>
      </c>
      <c r="V108" s="28">
        <v>-2.9428430446623013</v>
      </c>
      <c r="W108" s="28">
        <v>15.715830630652693</v>
      </c>
      <c r="X108" s="28">
        <v>-6.897045385233028</v>
      </c>
      <c r="Y108" s="28">
        <v>12.742759976296364</v>
      </c>
      <c r="Z108" s="28">
        <v>6.8659704849144072</v>
      </c>
      <c r="AA108" s="28">
        <v>1.5629656013205004</v>
      </c>
      <c r="AB108" s="28">
        <v>15.719160238792973</v>
      </c>
      <c r="AC108" s="28">
        <v>1.1224804225708689</v>
      </c>
      <c r="AD108" s="28">
        <v>3.3214338258003409</v>
      </c>
      <c r="AE108" s="28">
        <v>-3.6954991769358401</v>
      </c>
      <c r="AF108" s="28">
        <v>10.589188121774527</v>
      </c>
      <c r="AG108" s="28">
        <v>-1.362732881523</v>
      </c>
      <c r="AH108" s="28">
        <v>12.941726644806</v>
      </c>
      <c r="AI108" s="28">
        <v>-6.0008698145853998</v>
      </c>
      <c r="AJ108" s="28">
        <v>8.2626399839510007</v>
      </c>
      <c r="AK108" s="28">
        <v>4.460294127289</v>
      </c>
      <c r="AL108" s="28">
        <v>-2.2897892279977001</v>
      </c>
      <c r="AM108" s="28">
        <v>11.564151573969999</v>
      </c>
      <c r="AN108" s="28">
        <v>0</v>
      </c>
      <c r="AO108" s="28">
        <v>5.3723955345560626</v>
      </c>
      <c r="AP108" s="28">
        <v>-6.9479409068365214</v>
      </c>
      <c r="AQ108" s="28">
        <v>18.479000150150569</v>
      </c>
      <c r="AR108" s="28">
        <v>-4.8131998015558004</v>
      </c>
      <c r="AS108" s="28">
        <v>19.628900347803</v>
      </c>
      <c r="AT108" s="28">
        <v>-9.0593345337941997</v>
      </c>
      <c r="AU108" s="28">
        <v>17.335120428229999</v>
      </c>
      <c r="AV108" s="28">
        <v>7.5642875083799996</v>
      </c>
      <c r="AW108" s="28">
        <v>2.692296796295</v>
      </c>
      <c r="AX108" s="28">
        <v>18.970335483433001</v>
      </c>
      <c r="AY108" s="28">
        <v>1.4116874589625801</v>
      </c>
      <c r="AZ108" s="28">
        <v>4.955915539642433</v>
      </c>
      <c r="BA108" s="28">
        <v>-4.3493827605047386</v>
      </c>
      <c r="BB108" s="28">
        <v>14.703781196215203</v>
      </c>
      <c r="BC108" s="28">
        <v>-2.7819751154148</v>
      </c>
      <c r="BD108" s="28">
        <v>15.803981306139001</v>
      </c>
      <c r="BE108" s="28">
        <v>-5.9043332951082999</v>
      </c>
      <c r="BF108" s="28">
        <v>13.609190066601</v>
      </c>
      <c r="BG108" s="28">
        <v>6.4732733094280004</v>
      </c>
      <c r="BH108" s="28">
        <v>4.3946188340810002</v>
      </c>
      <c r="BI108" s="28">
        <v>25.667459216901999</v>
      </c>
      <c r="BJ108" s="28">
        <v>-4.2926829268292703</v>
      </c>
      <c r="BK108" s="28">
        <v>2.8800666592616153</v>
      </c>
      <c r="BL108" s="28">
        <v>-7.129905945676029</v>
      </c>
      <c r="BM108" s="28">
        <v>13.409557606547253</v>
      </c>
      <c r="BN108" s="28">
        <v>-5.9509101471406476</v>
      </c>
      <c r="BO108" s="28">
        <v>13.952903199885819</v>
      </c>
      <c r="BP108" s="28">
        <v>-8.3017384480886705</v>
      </c>
      <c r="BQ108" s="28">
        <v>12.867591870314524</v>
      </c>
      <c r="BR108" s="28">
        <v>11.733433848731949</v>
      </c>
      <c r="BS108" s="28">
        <v>6.2299353480038331</v>
      </c>
      <c r="BT108" s="28">
        <v>18.58206926628014</v>
      </c>
      <c r="BU108" s="28">
        <v>0.47613842775148918</v>
      </c>
      <c r="BV108" s="28">
        <v>2.1256674482544895</v>
      </c>
      <c r="BW108" s="28">
        <v>-4.1038399240959791</v>
      </c>
      <c r="BX108" s="28">
        <v>8.5532734565717305</v>
      </c>
      <c r="BY108" s="28">
        <v>-5.1935343998506101</v>
      </c>
      <c r="BZ108" s="28">
        <v>8.6616877630900007</v>
      </c>
      <c r="CA108" s="28">
        <v>-3.008049993312</v>
      </c>
      <c r="CB108" s="28">
        <v>8.4449154788505005</v>
      </c>
      <c r="CC108" s="28">
        <v>7.2554648756770099</v>
      </c>
      <c r="CD108" s="28">
        <v>4.2503582230449997</v>
      </c>
      <c r="CE108" s="28">
        <v>18.468303398086</v>
      </c>
      <c r="CF108" s="28">
        <v>-0.124069478908183</v>
      </c>
      <c r="CG108" s="28">
        <v>4.4105559954803937</v>
      </c>
      <c r="CH108" s="28">
        <v>-3.45037059998063</v>
      </c>
      <c r="CI108" s="28">
        <v>12.58587731723955</v>
      </c>
      <c r="CJ108" s="28">
        <v>-1.7088138334124101</v>
      </c>
      <c r="CK108" s="28">
        <v>13.238959500779</v>
      </c>
      <c r="CL108" s="28">
        <v>-5.1766315784211896</v>
      </c>
      <c r="CM108" s="28">
        <v>11.934795313871</v>
      </c>
      <c r="CN108" s="28">
        <v>5.6547306702280098</v>
      </c>
      <c r="CO108" s="28">
        <v>5.426055638956</v>
      </c>
      <c r="CP108" s="28">
        <v>18.243306407723999</v>
      </c>
      <c r="CQ108" s="28">
        <v>-1.5041493775933601</v>
      </c>
      <c r="CR108" s="32">
        <v>114.27365200216661</v>
      </c>
      <c r="CS108" s="26">
        <v>47.4</v>
      </c>
      <c r="CT108" s="26">
        <v>47.8</v>
      </c>
      <c r="CU108" s="26">
        <v>46.6</v>
      </c>
      <c r="CV108" s="26">
        <v>47.6</v>
      </c>
      <c r="CW108" s="26">
        <v>50.4</v>
      </c>
      <c r="CX108" s="26">
        <v>47.5</v>
      </c>
      <c r="CY108" s="26">
        <v>46</v>
      </c>
    </row>
    <row r="109" spans="1:103" x14ac:dyDescent="0.25">
      <c r="A109" s="14" t="str">
        <f t="shared" si="3"/>
        <v>20194</v>
      </c>
      <c r="B109" s="14">
        <f t="shared" si="4"/>
        <v>4</v>
      </c>
      <c r="C109" s="14">
        <f t="shared" si="5"/>
        <v>2019</v>
      </c>
      <c r="D109" s="27">
        <v>43800</v>
      </c>
      <c r="E109" s="28">
        <v>47.5</v>
      </c>
      <c r="F109" s="28">
        <v>53.099998474121001</v>
      </c>
      <c r="G109" s="28">
        <v>51.799999237060497</v>
      </c>
      <c r="H109" s="28">
        <v>3.8154920146934899</v>
      </c>
      <c r="I109" s="28">
        <v>-4.6213835010522928</v>
      </c>
      <c r="J109" s="28">
        <v>12.616690247754491</v>
      </c>
      <c r="K109" s="28">
        <v>-1.5112939338565483</v>
      </c>
      <c r="L109" s="28">
        <v>13.452566734349126</v>
      </c>
      <c r="M109" s="28">
        <v>-7.6827415443861495</v>
      </c>
      <c r="N109" s="28">
        <v>11.784087038738699</v>
      </c>
      <c r="O109" s="28">
        <v>6.4541831917670933</v>
      </c>
      <c r="P109" s="28">
        <v>4.1048715020939177</v>
      </c>
      <c r="Q109" s="28">
        <v>18.336056594076119</v>
      </c>
      <c r="R109" s="28">
        <v>0.25979753486317786</v>
      </c>
      <c r="S109" s="28">
        <v>4.8072882437347744</v>
      </c>
      <c r="T109" s="28">
        <v>-2.4803552510203133</v>
      </c>
      <c r="U109" s="28">
        <v>12.36381510841565</v>
      </c>
      <c r="V109" s="28">
        <v>1.5184035936122822</v>
      </c>
      <c r="W109" s="28">
        <v>13.877723132960137</v>
      </c>
      <c r="X109" s="28">
        <v>-6.3997661452305774</v>
      </c>
      <c r="Y109" s="28">
        <v>10.86062310175846</v>
      </c>
      <c r="Z109" s="28">
        <v>5.4773551371403562</v>
      </c>
      <c r="AA109" s="28">
        <v>1.715490754461124</v>
      </c>
      <c r="AB109" s="28">
        <v>15.521958979594677</v>
      </c>
      <c r="AC109" s="28">
        <v>1.7256609781913861</v>
      </c>
      <c r="AD109" s="28">
        <v>4.2236996310912787</v>
      </c>
      <c r="AE109" s="28">
        <v>-0.27310347438853455</v>
      </c>
      <c r="AF109" s="28">
        <v>8.8217471784625445</v>
      </c>
      <c r="AG109" s="28">
        <v>4.7805884885919996</v>
      </c>
      <c r="AH109" s="28">
        <v>12.631445101074</v>
      </c>
      <c r="AI109" s="28">
        <v>-5.2020775495790996</v>
      </c>
      <c r="AJ109" s="28">
        <v>5.0803072609389899</v>
      </c>
      <c r="AK109" s="28">
        <v>1.231719466535</v>
      </c>
      <c r="AL109" s="28">
        <v>-1.3841885700912</v>
      </c>
      <c r="AM109" s="28">
        <v>11.722946516415</v>
      </c>
      <c r="AN109" s="28">
        <v>0.52083333333332904</v>
      </c>
      <c r="AO109" s="28">
        <v>5.6570054054137415</v>
      </c>
      <c r="AP109" s="28">
        <v>-4.1418359833652119</v>
      </c>
      <c r="AQ109" s="28">
        <v>15.946085702764776</v>
      </c>
      <c r="AR109" s="28">
        <v>0.35645321901900201</v>
      </c>
      <c r="AS109" s="28">
        <v>16.068355731756998</v>
      </c>
      <c r="AT109" s="28">
        <v>-8.5391321534652995</v>
      </c>
      <c r="AU109" s="28">
        <v>15.823884864654</v>
      </c>
      <c r="AV109" s="28">
        <v>7.0047599289739999</v>
      </c>
      <c r="AW109" s="28">
        <v>2.7695324800850001</v>
      </c>
      <c r="AX109" s="28">
        <v>18.646631910591999</v>
      </c>
      <c r="AY109" s="28">
        <v>2.1967213114754101</v>
      </c>
      <c r="AZ109" s="28">
        <v>2.858748423886766</v>
      </c>
      <c r="BA109" s="28">
        <v>-5.92588433964346</v>
      </c>
      <c r="BB109" s="28">
        <v>12.041011610863791</v>
      </c>
      <c r="BC109" s="28">
        <v>-3.7732547689689002</v>
      </c>
      <c r="BD109" s="28">
        <v>13.832289075427999</v>
      </c>
      <c r="BE109" s="28">
        <v>-8.0548993206601001</v>
      </c>
      <c r="BF109" s="28">
        <v>10.264739714302999</v>
      </c>
      <c r="BG109" s="28">
        <v>4.6157345470909901</v>
      </c>
      <c r="BH109" s="28">
        <v>3.0575539568349899</v>
      </c>
      <c r="BI109" s="28">
        <v>22.173046510230002</v>
      </c>
      <c r="BJ109" s="28">
        <v>-2.0669291338582698</v>
      </c>
      <c r="BK109" s="28">
        <v>1.9302518498003565</v>
      </c>
      <c r="BL109" s="28">
        <v>-8.0305838980572446</v>
      </c>
      <c r="BM109" s="28">
        <v>12.407931638810368</v>
      </c>
      <c r="BN109" s="28">
        <v>-4.8155832995017152</v>
      </c>
      <c r="BO109" s="28">
        <v>12.174868237486873</v>
      </c>
      <c r="BP109" s="28">
        <v>-11.192628276933767</v>
      </c>
      <c r="BQ109" s="28">
        <v>12.64125104853623</v>
      </c>
      <c r="BR109" s="28">
        <v>11.021517601180939</v>
      </c>
      <c r="BS109" s="28">
        <v>6.0131595501517108</v>
      </c>
      <c r="BT109" s="28">
        <v>19.583569333991537</v>
      </c>
      <c r="BU109" s="28">
        <v>0.24079852132286683</v>
      </c>
      <c r="BV109" s="28">
        <v>-0.58127797249682089</v>
      </c>
      <c r="BW109" s="28">
        <v>-6.5857761920055395</v>
      </c>
      <c r="BX109" s="28">
        <v>5.6096284550445716</v>
      </c>
      <c r="BY109" s="28">
        <v>-5.2099094840316997</v>
      </c>
      <c r="BZ109" s="28">
        <v>6.9156772730530101</v>
      </c>
      <c r="CA109" s="28">
        <v>-7.9519246992583001</v>
      </c>
      <c r="CB109" s="28">
        <v>4.3118233986374896</v>
      </c>
      <c r="CC109" s="28">
        <v>7.2632608958829898</v>
      </c>
      <c r="CD109" s="28">
        <v>4.0127918157140003</v>
      </c>
      <c r="CE109" s="28">
        <v>19.745783934062999</v>
      </c>
      <c r="CF109" s="28">
        <v>1.363073110285</v>
      </c>
      <c r="CG109" s="28">
        <v>3.7726224351838198</v>
      </c>
      <c r="CH109" s="28">
        <v>-5.5174392150757114</v>
      </c>
      <c r="CI109" s="28">
        <v>13.506452642980292</v>
      </c>
      <c r="CJ109" s="28">
        <v>-2.35790537813961</v>
      </c>
      <c r="CK109" s="28">
        <v>14.206080901337</v>
      </c>
      <c r="CL109" s="28">
        <v>-8.6264643074761995</v>
      </c>
      <c r="CM109" s="28">
        <v>12.809109472413001</v>
      </c>
      <c r="CN109" s="28">
        <v>5.7336414256710002</v>
      </c>
      <c r="CO109" s="28">
        <v>5.8424391278780003</v>
      </c>
      <c r="CP109" s="28">
        <v>18.471840618213001</v>
      </c>
      <c r="CQ109" s="28">
        <v>-0.468262226847031</v>
      </c>
      <c r="CR109" s="32">
        <v>115.96682896866501</v>
      </c>
      <c r="CS109" s="26">
        <v>48.1</v>
      </c>
      <c r="CT109" s="26">
        <v>42.8</v>
      </c>
      <c r="CU109" s="26">
        <v>50.7</v>
      </c>
      <c r="CV109" s="26">
        <v>49.1</v>
      </c>
      <c r="CW109" s="26">
        <v>51.5</v>
      </c>
      <c r="CX109" s="26">
        <v>48</v>
      </c>
      <c r="CY109" s="26">
        <v>43.1</v>
      </c>
    </row>
    <row r="110" spans="1:103" x14ac:dyDescent="0.25">
      <c r="A110" s="14" t="str">
        <f t="shared" si="3"/>
        <v>20201</v>
      </c>
      <c r="B110" s="14">
        <f t="shared" si="4"/>
        <v>1</v>
      </c>
      <c r="C110" s="14">
        <f t="shared" si="5"/>
        <v>2020</v>
      </c>
      <c r="D110" s="27">
        <v>43831</v>
      </c>
      <c r="E110" s="28">
        <v>47.900001525878899</v>
      </c>
      <c r="F110" s="28">
        <v>54.099998474121001</v>
      </c>
      <c r="G110" s="28">
        <v>52.599998474121001</v>
      </c>
      <c r="H110" s="28">
        <v>4.2931149991972006</v>
      </c>
      <c r="I110" s="28">
        <v>-4.2419001723387737</v>
      </c>
      <c r="J110" s="28">
        <v>13.200255176250096</v>
      </c>
      <c r="K110" s="28">
        <v>-2.8942147633336637</v>
      </c>
      <c r="L110" s="28">
        <v>14.024457729901684</v>
      </c>
      <c r="M110" s="28">
        <v>-5.5803709560122892</v>
      </c>
      <c r="N110" s="28">
        <v>12.37922660493982</v>
      </c>
      <c r="O110" s="28">
        <v>12.037428688987795</v>
      </c>
      <c r="P110" s="28">
        <v>4.3892933492701829</v>
      </c>
      <c r="Q110" s="28">
        <v>18.898405646876505</v>
      </c>
      <c r="R110" s="28">
        <v>1.4004465538387205</v>
      </c>
      <c r="S110" s="28">
        <v>4.3638653670065253</v>
      </c>
      <c r="T110" s="28">
        <v>-2.5752851669114136</v>
      </c>
      <c r="U110" s="28">
        <v>11.546915506772137</v>
      </c>
      <c r="V110" s="28">
        <v>0.80452073066387642</v>
      </c>
      <c r="W110" s="28">
        <v>12.860322137549714</v>
      </c>
      <c r="X110" s="28">
        <v>-5.8982044572344652</v>
      </c>
      <c r="Y110" s="28">
        <v>10.24161295551702</v>
      </c>
      <c r="Z110" s="28">
        <v>10.947506988236256</v>
      </c>
      <c r="AA110" s="28">
        <v>1.7008681548768665</v>
      </c>
      <c r="AB110" s="28">
        <v>17.134235553354809</v>
      </c>
      <c r="AC110" s="28">
        <v>3.2905260533702463</v>
      </c>
      <c r="AD110" s="28">
        <v>0.77869636206133919</v>
      </c>
      <c r="AE110" s="28">
        <v>-2.8090480853745134</v>
      </c>
      <c r="AF110" s="28">
        <v>4.4317171829571294</v>
      </c>
      <c r="AG110" s="28">
        <v>0.34162919871499797</v>
      </c>
      <c r="AH110" s="28">
        <v>7.3642969645890002</v>
      </c>
      <c r="AI110" s="28">
        <v>-5.9101761699882003</v>
      </c>
      <c r="AJ110" s="28">
        <v>1.5406104239309999</v>
      </c>
      <c r="AK110" s="28">
        <v>8.5241488997140102</v>
      </c>
      <c r="AL110" s="28">
        <v>-1.7013370734462001</v>
      </c>
      <c r="AM110" s="28">
        <v>13.012682187654001</v>
      </c>
      <c r="AN110" s="28">
        <v>2.4590163934426199</v>
      </c>
      <c r="AO110" s="28">
        <v>7.9779749572956575</v>
      </c>
      <c r="AP110" s="28">
        <v>-1.80519059100709</v>
      </c>
      <c r="AQ110" s="28">
        <v>18.244050872579749</v>
      </c>
      <c r="AR110" s="28">
        <v>3.0839341974800001</v>
      </c>
      <c r="AS110" s="28">
        <v>18.844499081527999</v>
      </c>
      <c r="AT110" s="28">
        <v>-6.5766126114645003</v>
      </c>
      <c r="AU110" s="28">
        <v>17.645250125884999</v>
      </c>
      <c r="AV110" s="28">
        <v>12.369823759811</v>
      </c>
      <c r="AW110" s="28">
        <v>3.2598295068000001</v>
      </c>
      <c r="AX110" s="28">
        <v>20.959814338276999</v>
      </c>
      <c r="AY110" s="28">
        <v>3.1176192725554999</v>
      </c>
      <c r="AZ110" s="28">
        <v>3.9110723411644415</v>
      </c>
      <c r="BA110" s="28">
        <v>-6.4942594049176137</v>
      </c>
      <c r="BB110" s="28">
        <v>14.875927171228739</v>
      </c>
      <c r="BC110" s="28">
        <v>-6.2452702446358996</v>
      </c>
      <c r="BD110" s="28">
        <v>16.157589981009998</v>
      </c>
      <c r="BE110" s="28">
        <v>-6.7429285957099996</v>
      </c>
      <c r="BF110" s="28">
        <v>13.601863722441999</v>
      </c>
      <c r="BG110" s="28">
        <v>12.663264152504</v>
      </c>
      <c r="BH110" s="28">
        <v>5.035971223022</v>
      </c>
      <c r="BI110" s="28">
        <v>24.927410043076002</v>
      </c>
      <c r="BJ110" s="28">
        <v>-3.2061068702290099</v>
      </c>
      <c r="BK110" s="28">
        <v>3.9568861758719436</v>
      </c>
      <c r="BL110" s="28">
        <v>-6.2538562959147157</v>
      </c>
      <c r="BM110" s="28">
        <v>14.705751677267813</v>
      </c>
      <c r="BN110" s="28">
        <v>-5.3133615466012092</v>
      </c>
      <c r="BO110" s="28">
        <v>15.423511356933894</v>
      </c>
      <c r="BP110" s="28">
        <v>-7.1898076909409951</v>
      </c>
      <c r="BQ110" s="28">
        <v>13.990383468033686</v>
      </c>
      <c r="BR110" s="28">
        <v>20.773289391070431</v>
      </c>
      <c r="BS110" s="28">
        <v>9.184922726467672</v>
      </c>
      <c r="BT110" s="28">
        <v>18.70750619333041</v>
      </c>
      <c r="BU110" s="28">
        <v>2.4127873788646168</v>
      </c>
      <c r="BV110" s="28">
        <v>1.8075712006897504</v>
      </c>
      <c r="BW110" s="28">
        <v>-6.4583027100419201</v>
      </c>
      <c r="BX110" s="28">
        <v>10.426468116101177</v>
      </c>
      <c r="BY110" s="28">
        <v>-6.3051047337370001</v>
      </c>
      <c r="BZ110" s="28">
        <v>10.566687156306999</v>
      </c>
      <c r="CA110" s="28">
        <v>-6.6113795183629902</v>
      </c>
      <c r="CB110" s="28">
        <v>10.286342449540999</v>
      </c>
      <c r="CC110" s="28">
        <v>10.641844242457999</v>
      </c>
      <c r="CD110" s="28">
        <v>3.7914180054519999</v>
      </c>
      <c r="CE110" s="28">
        <v>19.090478562872999</v>
      </c>
      <c r="CF110" s="28">
        <v>0.20661157024792901</v>
      </c>
      <c r="CG110" s="28">
        <v>3.8233276894490587</v>
      </c>
      <c r="CH110" s="28">
        <v>-4.9828377183010275</v>
      </c>
      <c r="CI110" s="28">
        <v>13.027142966991846</v>
      </c>
      <c r="CJ110" s="28">
        <v>-4.4738889444419003</v>
      </c>
      <c r="CK110" s="28">
        <v>13.946031550289</v>
      </c>
      <c r="CL110" s="28">
        <v>-5.4904617133210998</v>
      </c>
      <c r="CM110" s="28">
        <v>12.112200968832999</v>
      </c>
      <c r="CN110" s="28">
        <v>9.6908160588609995</v>
      </c>
      <c r="CO110" s="28">
        <v>5.1283872679280096</v>
      </c>
      <c r="CP110" s="28">
        <v>18.294988030374999</v>
      </c>
      <c r="CQ110" s="28">
        <v>0.39138943248532598</v>
      </c>
      <c r="CR110" s="32">
        <v>117.14515209423482</v>
      </c>
      <c r="CS110" s="26">
        <v>48.1</v>
      </c>
      <c r="CT110" s="26">
        <v>48</v>
      </c>
      <c r="CU110" s="26">
        <v>45.4</v>
      </c>
      <c r="CV110" s="26">
        <v>47.5</v>
      </c>
      <c r="CW110" s="26">
        <v>48.1</v>
      </c>
      <c r="CX110" s="26">
        <v>48.2</v>
      </c>
      <c r="CY110" s="26">
        <v>48.9</v>
      </c>
    </row>
    <row r="111" spans="1:103" x14ac:dyDescent="0.25">
      <c r="A111" s="14" t="str">
        <f t="shared" si="3"/>
        <v>20201</v>
      </c>
      <c r="B111" s="14">
        <f t="shared" si="4"/>
        <v>1</v>
      </c>
      <c r="C111" s="14">
        <f t="shared" si="5"/>
        <v>2020</v>
      </c>
      <c r="D111" s="27">
        <v>43862</v>
      </c>
      <c r="E111" s="28">
        <v>48.200000762939403</v>
      </c>
      <c r="F111" s="28">
        <v>52</v>
      </c>
      <c r="G111" s="28">
        <v>50.900001525878899</v>
      </c>
      <c r="H111" s="28">
        <v>0.38384248122306985</v>
      </c>
      <c r="I111" s="28">
        <v>-5.3610627178706522</v>
      </c>
      <c r="J111" s="28">
        <v>6.2983125998926823</v>
      </c>
      <c r="K111" s="28">
        <v>-5.4932300297957015</v>
      </c>
      <c r="L111" s="28">
        <v>7.0522384872089239</v>
      </c>
      <c r="M111" s="28">
        <v>-5.2288055982831398</v>
      </c>
      <c r="N111" s="28">
        <v>5.5471319340129357</v>
      </c>
      <c r="O111" s="28">
        <v>14.898481707643587</v>
      </c>
      <c r="P111" s="28">
        <v>4.4382558702664019</v>
      </c>
      <c r="Q111" s="28">
        <v>19.769681464509038</v>
      </c>
      <c r="R111" s="28">
        <v>-0.92318155803962398</v>
      </c>
      <c r="S111" s="28">
        <v>2.4387756704678338</v>
      </c>
      <c r="T111" s="28">
        <v>-4.6053180263448894</v>
      </c>
      <c r="U111" s="28">
        <v>9.7368131057092455</v>
      </c>
      <c r="V111" s="28">
        <v>-4.489776816630088</v>
      </c>
      <c r="W111" s="28">
        <v>10.838287384218322</v>
      </c>
      <c r="X111" s="28">
        <v>-4.7207909543559161</v>
      </c>
      <c r="Y111" s="28">
        <v>8.6410932165061709</v>
      </c>
      <c r="Z111" s="28">
        <v>12.562378946167176</v>
      </c>
      <c r="AA111" s="28">
        <v>0.8797651875390331</v>
      </c>
      <c r="AB111" s="28">
        <v>16.726601039136082</v>
      </c>
      <c r="AC111" s="28">
        <v>1.0230003855687191</v>
      </c>
      <c r="AD111" s="28">
        <v>-1.1591864761479371</v>
      </c>
      <c r="AE111" s="28">
        <v>-7.2621331197481993</v>
      </c>
      <c r="AF111" s="28">
        <v>5.1370068726146769</v>
      </c>
      <c r="AG111" s="28">
        <v>-7.7622297491539003</v>
      </c>
      <c r="AH111" s="28">
        <v>6.7868213363740004</v>
      </c>
      <c r="AI111" s="28">
        <v>-6.7607355147931996</v>
      </c>
      <c r="AJ111" s="28">
        <v>3.500355180773</v>
      </c>
      <c r="AK111" s="28">
        <v>4.7576851030789999</v>
      </c>
      <c r="AL111" s="28">
        <v>-4.0268279154966997</v>
      </c>
      <c r="AM111" s="28">
        <v>10.789145496652999</v>
      </c>
      <c r="AN111" s="28">
        <v>-0.82644628099173201</v>
      </c>
      <c r="AO111" s="28">
        <v>5.1471334717826949</v>
      </c>
      <c r="AP111" s="28">
        <v>-3.0667649384022582</v>
      </c>
      <c r="AQ111" s="28">
        <v>13.70362579239486</v>
      </c>
      <c r="AR111" s="28">
        <v>-2.5730284998333</v>
      </c>
      <c r="AS111" s="28">
        <v>14.856052627758</v>
      </c>
      <c r="AT111" s="28">
        <v>-3.5592666132055899</v>
      </c>
      <c r="AU111" s="28">
        <v>12.557380247224</v>
      </c>
      <c r="AV111" s="28">
        <v>18.001402812972</v>
      </c>
      <c r="AW111" s="28">
        <v>3.4840247615690001</v>
      </c>
      <c r="AX111" s="28">
        <v>22.072687608915999</v>
      </c>
      <c r="AY111" s="28">
        <v>1.5331355093966399</v>
      </c>
      <c r="AZ111" s="28">
        <v>1.0346326805419039</v>
      </c>
      <c r="BA111" s="28">
        <v>-5.3347502863131524</v>
      </c>
      <c r="BB111" s="28">
        <v>7.6124197638899034</v>
      </c>
      <c r="BC111" s="28">
        <v>-7.0691130270695997</v>
      </c>
      <c r="BD111" s="28">
        <v>8.6453654339200092</v>
      </c>
      <c r="BE111" s="28">
        <v>-3.5847963970179002</v>
      </c>
      <c r="BF111" s="28">
        <v>6.5845879230359996</v>
      </c>
      <c r="BG111" s="28">
        <v>14.625617974401001</v>
      </c>
      <c r="BH111" s="28">
        <v>5.5253623188410002</v>
      </c>
      <c r="BI111" s="28">
        <v>24.783655609204001</v>
      </c>
      <c r="BJ111" s="28">
        <v>-4.6204620462046204</v>
      </c>
      <c r="BK111" s="28">
        <v>-0.9085705274739837</v>
      </c>
      <c r="BL111" s="28">
        <v>-7.5188765328641125</v>
      </c>
      <c r="BM111" s="28">
        <v>5.9287507025667878</v>
      </c>
      <c r="BN111" s="28">
        <v>-7.9385504370627942</v>
      </c>
      <c r="BO111" s="28">
        <v>5.4840656489468245</v>
      </c>
      <c r="BP111" s="28">
        <v>-7.0982855982761475</v>
      </c>
      <c r="BQ111" s="28">
        <v>6.3743980925912025</v>
      </c>
      <c r="BR111" s="28">
        <v>33.719040513124618</v>
      </c>
      <c r="BS111" s="28">
        <v>11.999354110268944</v>
      </c>
      <c r="BT111" s="28">
        <v>22.095227329293095</v>
      </c>
      <c r="BU111" s="28">
        <v>2.9597619590789381E-2</v>
      </c>
      <c r="BV111" s="28">
        <v>-1.6024802920353238</v>
      </c>
      <c r="BW111" s="28">
        <v>-6.5715380556270873</v>
      </c>
      <c r="BX111" s="28">
        <v>3.4942294975804771</v>
      </c>
      <c r="BY111" s="28">
        <v>-7.6497024103297004</v>
      </c>
      <c r="BZ111" s="28">
        <v>4.6284410224010104</v>
      </c>
      <c r="CA111" s="28">
        <v>-5.4873303602574</v>
      </c>
      <c r="CB111" s="28">
        <v>2.366304663782</v>
      </c>
      <c r="CC111" s="28">
        <v>9.9417648043060005</v>
      </c>
      <c r="CD111" s="28">
        <v>3.0256226739749899</v>
      </c>
      <c r="CE111" s="28">
        <v>21.148716722368999</v>
      </c>
      <c r="CF111" s="28">
        <v>0.66964285714286098</v>
      </c>
      <c r="CG111" s="28">
        <v>-1.7941510211051082</v>
      </c>
      <c r="CH111" s="28">
        <v>-6.2553288258681619</v>
      </c>
      <c r="CI111" s="28">
        <v>2.7697501632745229</v>
      </c>
      <c r="CJ111" s="28">
        <v>-5.8013478671293903</v>
      </c>
      <c r="CK111" s="28">
        <v>3.93878265267701</v>
      </c>
      <c r="CL111" s="28">
        <v>-6.7082485068450897</v>
      </c>
      <c r="CM111" s="28">
        <v>1.6074188855960001</v>
      </c>
      <c r="CN111" s="28">
        <v>10.148309380546999</v>
      </c>
      <c r="CO111" s="28">
        <v>4.635671964808</v>
      </c>
      <c r="CP111" s="28">
        <v>19.164162888094999</v>
      </c>
      <c r="CQ111" s="28">
        <v>-2.77207392197126</v>
      </c>
      <c r="CR111" s="32">
        <v>115.94718252111267</v>
      </c>
      <c r="CS111" s="26">
        <v>46.5</v>
      </c>
      <c r="CT111" s="26">
        <v>45.7</v>
      </c>
      <c r="CU111" s="26">
        <v>46.6</v>
      </c>
      <c r="CV111" s="26">
        <v>45.3</v>
      </c>
      <c r="CW111" s="26">
        <v>49.3</v>
      </c>
      <c r="CX111" s="26">
        <v>45.6</v>
      </c>
      <c r="CY111" s="26">
        <v>46.3</v>
      </c>
    </row>
    <row r="112" spans="1:103" x14ac:dyDescent="0.25">
      <c r="A112" s="14" t="str">
        <f t="shared" si="3"/>
        <v>20201</v>
      </c>
      <c r="B112" s="14">
        <f t="shared" si="4"/>
        <v>1</v>
      </c>
      <c r="C112" s="14">
        <f t="shared" si="5"/>
        <v>2020</v>
      </c>
      <c r="D112" s="27">
        <v>43891</v>
      </c>
      <c r="E112" s="28">
        <v>47.5</v>
      </c>
      <c r="F112" s="28">
        <v>37.099998474121001</v>
      </c>
      <c r="G112" s="28">
        <v>39.5</v>
      </c>
      <c r="H112" s="28">
        <v>-25.347810579567152</v>
      </c>
      <c r="I112" s="28">
        <v>-26.222483635607801</v>
      </c>
      <c r="J112" s="28">
        <v>-24.468735038262764</v>
      </c>
      <c r="K112" s="28">
        <v>-26.964702082984608</v>
      </c>
      <c r="L112" s="28">
        <v>-23.736481071530299</v>
      </c>
      <c r="M112" s="28">
        <v>-25.477081512817634</v>
      </c>
      <c r="N112" s="28">
        <v>-25.19794699224602</v>
      </c>
      <c r="O112" s="28">
        <v>12.585951473000476</v>
      </c>
      <c r="P112" s="28">
        <v>6.0784769989369885</v>
      </c>
      <c r="Q112" s="28">
        <v>26.625797732511145</v>
      </c>
      <c r="R112" s="28">
        <v>-8.6171001363942885</v>
      </c>
      <c r="S112" s="28">
        <v>-15.228823312637729</v>
      </c>
      <c r="T112" s="28">
        <v>-17.499346685102523</v>
      </c>
      <c r="U112" s="28">
        <v>-12.93005195151494</v>
      </c>
      <c r="V112" s="28">
        <v>-19.386323683014037</v>
      </c>
      <c r="W112" s="28">
        <v>-10.870586771919697</v>
      </c>
      <c r="X112" s="28">
        <v>-15.592655331870523</v>
      </c>
      <c r="Y112" s="28">
        <v>-14.967091233659485</v>
      </c>
      <c r="Z112" s="28">
        <v>10.442370644459132</v>
      </c>
      <c r="AA112" s="28">
        <v>2.8295734561072825</v>
      </c>
      <c r="AB112" s="28">
        <v>26.091696297827632</v>
      </c>
      <c r="AC112" s="28">
        <v>-7.6997552391982005</v>
      </c>
      <c r="AD112" s="28">
        <v>-10.561940482524278</v>
      </c>
      <c r="AE112" s="28">
        <v>-13.377944850060771</v>
      </c>
      <c r="AF112" s="28">
        <v>-7.7034444566914999</v>
      </c>
      <c r="AG112" s="28">
        <v>-15.884608188367899</v>
      </c>
      <c r="AH112" s="28">
        <v>-5.3536530885094002</v>
      </c>
      <c r="AI112" s="28">
        <v>-10.8371542124019</v>
      </c>
      <c r="AJ112" s="28">
        <v>-10.024868893967399</v>
      </c>
      <c r="AK112" s="28">
        <v>-4.6043111354867996</v>
      </c>
      <c r="AL112" s="28">
        <v>-5.0194144066173996</v>
      </c>
      <c r="AM112" s="28">
        <v>21.021324310149001</v>
      </c>
      <c r="AN112" s="28">
        <v>-8.8888888888888893</v>
      </c>
      <c r="AO112" s="28">
        <v>-21.454087141890767</v>
      </c>
      <c r="AP112" s="28">
        <v>-23.352118768059825</v>
      </c>
      <c r="AQ112" s="28">
        <v>-19.535661701605108</v>
      </c>
      <c r="AR112" s="28">
        <v>-24.574046872349602</v>
      </c>
      <c r="AS112" s="28">
        <v>-17.3379892949044</v>
      </c>
      <c r="AT112" s="28">
        <v>-22.1216793331178</v>
      </c>
      <c r="AU112" s="28">
        <v>-21.706893120447798</v>
      </c>
      <c r="AV112" s="28">
        <v>21.113939491435001</v>
      </c>
      <c r="AW112" s="28">
        <v>7.9990847366370001</v>
      </c>
      <c r="AX112" s="28">
        <v>32.742629105544999</v>
      </c>
      <c r="AY112" s="28">
        <v>-7.4475287745429899</v>
      </c>
      <c r="AZ112" s="28">
        <v>-21.470758933689666</v>
      </c>
      <c r="BA112" s="28">
        <v>-22.023430798793413</v>
      </c>
      <c r="BB112" s="28">
        <v>-20.916370852839918</v>
      </c>
      <c r="BC112" s="28">
        <v>-22.051795760025001</v>
      </c>
      <c r="BD112" s="28">
        <v>-21.870627840231499</v>
      </c>
      <c r="BE112" s="28">
        <v>-21.995061316184199</v>
      </c>
      <c r="BF112" s="28">
        <v>-19.9570018146566</v>
      </c>
      <c r="BG112" s="28">
        <v>14.633991014199999</v>
      </c>
      <c r="BH112" s="28">
        <v>7.0351758793970003</v>
      </c>
      <c r="BI112" s="28">
        <v>36.447439575494002</v>
      </c>
      <c r="BJ112" s="28">
        <v>-11.2565445026178</v>
      </c>
      <c r="BK112" s="28">
        <v>-27.913804045527854</v>
      </c>
      <c r="BL112" s="28">
        <v>-25.832656726972175</v>
      </c>
      <c r="BM112" s="28">
        <v>-29.970083475074375</v>
      </c>
      <c r="BN112" s="28">
        <v>-27.133260455048521</v>
      </c>
      <c r="BO112" s="28">
        <v>-30.97426092007327</v>
      </c>
      <c r="BP112" s="28">
        <v>-24.522267599680575</v>
      </c>
      <c r="BQ112" s="28">
        <v>-28.959940238436118</v>
      </c>
      <c r="BR112" s="28">
        <v>38.039635732575569</v>
      </c>
      <c r="BS112" s="28">
        <v>26.782769560031088</v>
      </c>
      <c r="BT112" s="28">
        <v>31.072220200757904</v>
      </c>
      <c r="BU112" s="28">
        <v>-9.1207456924912282</v>
      </c>
      <c r="BV112" s="28">
        <v>-41.626526259199778</v>
      </c>
      <c r="BW112" s="28">
        <v>-41.854323651118023</v>
      </c>
      <c r="BX112" s="28">
        <v>-41.398400741638341</v>
      </c>
      <c r="BY112" s="28">
        <v>-43.518614206155299</v>
      </c>
      <c r="BZ112" s="28">
        <v>-36.676417156012498</v>
      </c>
      <c r="CA112" s="28">
        <v>-40.172332185282102</v>
      </c>
      <c r="CB112" s="28">
        <v>-45.983863142787001</v>
      </c>
      <c r="CC112" s="28">
        <v>6.2834241577730001</v>
      </c>
      <c r="CD112" s="28">
        <v>1.9999869054179999</v>
      </c>
      <c r="CE112" s="28">
        <v>24.50303425429</v>
      </c>
      <c r="CF112" s="28">
        <v>-7.0469798657718199</v>
      </c>
      <c r="CG112" s="28">
        <v>-32.773146145106153</v>
      </c>
      <c r="CH112" s="28">
        <v>-33.441053273385393</v>
      </c>
      <c r="CI112" s="28">
        <v>-32.102560686177213</v>
      </c>
      <c r="CJ112" s="28">
        <v>-32.8873523541724</v>
      </c>
      <c r="CK112" s="28">
        <v>-32.016005375272698</v>
      </c>
      <c r="CL112" s="28">
        <v>-33.992919593528498</v>
      </c>
      <c r="CM112" s="28">
        <v>-32.189071398655202</v>
      </c>
      <c r="CN112" s="28">
        <v>5.0489859534660004</v>
      </c>
      <c r="CO112" s="28">
        <v>0.68235710382100501</v>
      </c>
      <c r="CP112" s="28">
        <v>22.727265369988</v>
      </c>
      <c r="CQ112" s="28">
        <v>-9.5155709342560595</v>
      </c>
      <c r="CR112" s="32">
        <v>105.57758693150984</v>
      </c>
      <c r="CS112" s="26">
        <v>43.7</v>
      </c>
      <c r="CT112" s="26">
        <v>46.7</v>
      </c>
      <c r="CU112" s="26">
        <v>44.8</v>
      </c>
      <c r="CV112" s="26">
        <v>48.3</v>
      </c>
      <c r="CW112" s="26">
        <v>47.1</v>
      </c>
      <c r="CX112" s="26">
        <v>34</v>
      </c>
      <c r="CY112" s="26">
        <v>34.5</v>
      </c>
    </row>
    <row r="113" spans="1:103" x14ac:dyDescent="0.25">
      <c r="A113" s="14" t="str">
        <f t="shared" si="3"/>
        <v>20202</v>
      </c>
      <c r="B113" s="14">
        <f t="shared" si="4"/>
        <v>2</v>
      </c>
      <c r="C113" s="14">
        <f t="shared" si="5"/>
        <v>2020</v>
      </c>
      <c r="D113" s="27">
        <v>43922</v>
      </c>
      <c r="E113" s="28">
        <v>31.299999237060501</v>
      </c>
      <c r="F113" s="28">
        <v>12.199999809265099</v>
      </c>
      <c r="G113" s="28">
        <v>13.899999618530201</v>
      </c>
      <c r="H113" s="28">
        <v>-23.576425583799335</v>
      </c>
      <c r="I113" s="28">
        <v>-38.643588772377228</v>
      </c>
      <c r="J113" s="28">
        <v>-7.1023185692895368</v>
      </c>
      <c r="K113" s="28">
        <v>-38.204519157973706</v>
      </c>
      <c r="L113" s="28">
        <v>-5.7925743750100747</v>
      </c>
      <c r="M113" s="28">
        <v>-39.081466869407762</v>
      </c>
      <c r="N113" s="28">
        <v>-8.4032297858961229</v>
      </c>
      <c r="O113" s="28">
        <v>11.837316791114862</v>
      </c>
      <c r="P113" s="28">
        <v>3.6385839610622854</v>
      </c>
      <c r="Q113" s="28">
        <v>26.532423141426769</v>
      </c>
      <c r="R113" s="28">
        <v>-6.402499158247795</v>
      </c>
      <c r="S113" s="28">
        <v>-17.500636181998345</v>
      </c>
      <c r="T113" s="28">
        <v>-29.479018640074003</v>
      </c>
      <c r="U113" s="28">
        <v>-4.6808226861251967</v>
      </c>
      <c r="V113" s="28">
        <v>-29.590591465312517</v>
      </c>
      <c r="W113" s="28">
        <v>-1.9204546697019271</v>
      </c>
      <c r="X113" s="28">
        <v>-29.367372764318876</v>
      </c>
      <c r="Y113" s="28">
        <v>-7.4027231688443207</v>
      </c>
      <c r="Z113" s="28">
        <v>11.514438106584365</v>
      </c>
      <c r="AA113" s="28">
        <v>4.4118690994529142E-2</v>
      </c>
      <c r="AB113" s="28">
        <v>26.3720913012579</v>
      </c>
      <c r="AC113" s="28">
        <v>-4.8426280102932369</v>
      </c>
      <c r="AD113" s="28">
        <v>-15.964846170197063</v>
      </c>
      <c r="AE113" s="28">
        <v>-25.290211666283199</v>
      </c>
      <c r="AF113" s="28">
        <v>-6.1417269851791616</v>
      </c>
      <c r="AG113" s="28">
        <v>-25.326835659431499</v>
      </c>
      <c r="AH113" s="28">
        <v>-3.2389842236231101</v>
      </c>
      <c r="AI113" s="28">
        <v>-25.253579994125499</v>
      </c>
      <c r="AJ113" s="28">
        <v>-9.0016466524016003</v>
      </c>
      <c r="AK113" s="28">
        <v>4.4518119947079997</v>
      </c>
      <c r="AL113" s="28">
        <v>-10.8512702145535</v>
      </c>
      <c r="AM113" s="28">
        <v>20.150283033030998</v>
      </c>
      <c r="AN113" s="28">
        <v>-3.3707865168539302</v>
      </c>
      <c r="AO113" s="28">
        <v>-21.555141539314434</v>
      </c>
      <c r="AP113" s="28">
        <v>-36.971185453088509</v>
      </c>
      <c r="AQ113" s="28">
        <v>-4.6813528053262132</v>
      </c>
      <c r="AR113" s="28">
        <v>-37.023929355789498</v>
      </c>
      <c r="AS113" s="28">
        <v>-1.3869190063504</v>
      </c>
      <c r="AT113" s="28">
        <v>-36.918424480892199</v>
      </c>
      <c r="AU113" s="28">
        <v>-7.9211411902056996</v>
      </c>
      <c r="AV113" s="28">
        <v>16.492507251867998</v>
      </c>
      <c r="AW113" s="28">
        <v>7.4901019738999999</v>
      </c>
      <c r="AX113" s="28">
        <v>33.698620125749997</v>
      </c>
      <c r="AY113" s="28">
        <v>-6.19586942038642</v>
      </c>
      <c r="AZ113" s="28">
        <v>-19.372603809104277</v>
      </c>
      <c r="BA113" s="28">
        <v>-33.225243475986503</v>
      </c>
      <c r="BB113" s="28">
        <v>-4.3693366147709867</v>
      </c>
      <c r="BC113" s="28">
        <v>-31.268319753875399</v>
      </c>
      <c r="BD113" s="28">
        <v>-2.8521508547447101</v>
      </c>
      <c r="BE113" s="28">
        <v>-35.159471101854301</v>
      </c>
      <c r="BF113" s="28">
        <v>-5.8748466063807996</v>
      </c>
      <c r="BG113" s="28">
        <v>12.07861999635</v>
      </c>
      <c r="BH113" s="28">
        <v>6.9536423841059998</v>
      </c>
      <c r="BI113" s="28">
        <v>36.904108616629998</v>
      </c>
      <c r="BJ113" s="28">
        <v>-11.1959287531807</v>
      </c>
      <c r="BK113" s="28">
        <v>-26.582853765748922</v>
      </c>
      <c r="BL113" s="28">
        <v>-45.071059712625384</v>
      </c>
      <c r="BM113" s="28">
        <v>-5.8883862998812901</v>
      </c>
      <c r="BN113" s="28">
        <v>-45.998027756156588</v>
      </c>
      <c r="BO113" s="28">
        <v>-6.5452108202087729</v>
      </c>
      <c r="BP113" s="28">
        <v>-44.138512066825406</v>
      </c>
      <c r="BQ113" s="28">
        <v>-5.2293317057865076</v>
      </c>
      <c r="BR113" s="28">
        <v>32.500986167017352</v>
      </c>
      <c r="BS113" s="28">
        <v>25.42133983584668</v>
      </c>
      <c r="BT113" s="28">
        <v>31.360109440216043</v>
      </c>
      <c r="BU113" s="28">
        <v>-7.2388545917235012</v>
      </c>
      <c r="BV113" s="28">
        <v>-35.209809790560314</v>
      </c>
      <c r="BW113" s="28">
        <v>-55.750820098032733</v>
      </c>
      <c r="BX113" s="28">
        <v>-11.743769997731846</v>
      </c>
      <c r="BY113" s="28">
        <v>-58.306909375505597</v>
      </c>
      <c r="BZ113" s="28">
        <v>-8.7722012424134999</v>
      </c>
      <c r="CA113" s="28">
        <v>-53.148619945529802</v>
      </c>
      <c r="CB113" s="28">
        <v>-14.6691623031566</v>
      </c>
      <c r="CC113" s="28">
        <v>7.5044907624129999</v>
      </c>
      <c r="CD113" s="28">
        <v>2.7584630044859999</v>
      </c>
      <c r="CE113" s="28">
        <v>23.799589925707</v>
      </c>
      <c r="CF113" s="28">
        <v>0.69444444444444298</v>
      </c>
      <c r="CG113" s="28">
        <v>-29.424385111338722</v>
      </c>
      <c r="CH113" s="28">
        <v>-45.28370809761492</v>
      </c>
      <c r="CI113" s="28">
        <v>-11.93938894940419</v>
      </c>
      <c r="CJ113" s="28">
        <v>-43.345963385174997</v>
      </c>
      <c r="CK113" s="28">
        <v>-11.2420673791756</v>
      </c>
      <c r="CL113" s="28">
        <v>-47.197483720896798</v>
      </c>
      <c r="CM113" s="28">
        <v>-12.6341344298995</v>
      </c>
      <c r="CN113" s="28">
        <v>5.1340076860649999</v>
      </c>
      <c r="CO113" s="28">
        <v>-2.4020117092772</v>
      </c>
      <c r="CP113" s="28">
        <v>21.991192342036999</v>
      </c>
      <c r="CQ113" s="28">
        <v>-8.3606557377049207</v>
      </c>
      <c r="CR113" s="32">
        <v>97.417479895847933</v>
      </c>
      <c r="CS113" s="26">
        <v>34.6</v>
      </c>
      <c r="CT113" s="26">
        <v>34.299999999999997</v>
      </c>
      <c r="CU113" s="26">
        <v>40.799999999999997</v>
      </c>
      <c r="CV113" s="26">
        <v>37.200000000000003</v>
      </c>
      <c r="CW113" s="26">
        <v>44.1</v>
      </c>
      <c r="CX113" s="26">
        <v>28.8</v>
      </c>
      <c r="CY113" s="26">
        <v>14.1</v>
      </c>
    </row>
    <row r="114" spans="1:103" x14ac:dyDescent="0.25">
      <c r="A114" s="14" t="str">
        <f t="shared" si="3"/>
        <v>20202</v>
      </c>
      <c r="B114" s="14">
        <f t="shared" si="4"/>
        <v>2</v>
      </c>
      <c r="C114" s="14">
        <f t="shared" si="5"/>
        <v>2020</v>
      </c>
      <c r="D114" s="27">
        <v>43952</v>
      </c>
      <c r="E114" s="28">
        <v>36.200000762939403</v>
      </c>
      <c r="F114" s="28">
        <v>35.900001525878899</v>
      </c>
      <c r="G114" s="28">
        <v>35</v>
      </c>
      <c r="H114" s="28">
        <v>-10.726655961817386</v>
      </c>
      <c r="I114" s="28">
        <v>-24.963687452672474</v>
      </c>
      <c r="J114" s="28">
        <v>4.6683813320724141</v>
      </c>
      <c r="K114" s="28">
        <v>-23.635280235938691</v>
      </c>
      <c r="L114" s="28">
        <v>5.5627253542156527</v>
      </c>
      <c r="M114" s="28">
        <v>-26.282088894238591</v>
      </c>
      <c r="N114" s="28">
        <v>3.7779283423552523</v>
      </c>
      <c r="O114" s="28">
        <v>12.493473577225133</v>
      </c>
      <c r="P114" s="28">
        <v>4.1668716815740936</v>
      </c>
      <c r="Q114" s="28">
        <v>26.502184112769818</v>
      </c>
      <c r="R114" s="28">
        <v>9.1132700152245227E-2</v>
      </c>
      <c r="S114" s="28">
        <v>-7.7614609325807464</v>
      </c>
      <c r="T114" s="28">
        <v>-18.85673703519538</v>
      </c>
      <c r="U114" s="28">
        <v>4.0134162204862207</v>
      </c>
      <c r="V114" s="28">
        <v>-17.45334038135092</v>
      </c>
      <c r="W114" s="28">
        <v>6.1068489833938226</v>
      </c>
      <c r="X114" s="28">
        <v>-20.249344545200454</v>
      </c>
      <c r="Y114" s="28">
        <v>1.9412465099926335</v>
      </c>
      <c r="Z114" s="28">
        <v>12.117070804629043</v>
      </c>
      <c r="AA114" s="28">
        <v>1.4093195973625894</v>
      </c>
      <c r="AB114" s="28">
        <v>28.057160904645233</v>
      </c>
      <c r="AC114" s="28">
        <v>-1.859672913407755</v>
      </c>
      <c r="AD114" s="28">
        <v>-7.6474464020622008</v>
      </c>
      <c r="AE114" s="28">
        <v>-14.374534191588282</v>
      </c>
      <c r="AF114" s="28">
        <v>-0.67656819331259044</v>
      </c>
      <c r="AG114" s="28">
        <v>-13.915030524372799</v>
      </c>
      <c r="AH114" s="28">
        <v>1.198710268963</v>
      </c>
      <c r="AI114" s="28">
        <v>-14.832903196392399</v>
      </c>
      <c r="AJ114" s="28">
        <v>-2.5343680678459002</v>
      </c>
      <c r="AK114" s="28">
        <v>8.9112431024189895</v>
      </c>
      <c r="AL114" s="28">
        <v>-5.0607174384729099</v>
      </c>
      <c r="AM114" s="28">
        <v>23.879608568152999</v>
      </c>
      <c r="AN114" s="28">
        <v>-2.15053763440861</v>
      </c>
      <c r="AO114" s="28">
        <v>-8.7952573239698779</v>
      </c>
      <c r="AP114" s="28">
        <v>-24.339804533332284</v>
      </c>
      <c r="AQ114" s="28">
        <v>8.1248601863486556</v>
      </c>
      <c r="AR114" s="28">
        <v>-21.819388210003101</v>
      </c>
      <c r="AS114" s="28">
        <v>10.760601640980999</v>
      </c>
      <c r="AT114" s="28">
        <v>-26.824568838301602</v>
      </c>
      <c r="AU114" s="28">
        <v>5.5220809312999997</v>
      </c>
      <c r="AV114" s="28">
        <v>14.181125210949</v>
      </c>
      <c r="AW114" s="28">
        <v>5.7277348948749998</v>
      </c>
      <c r="AX114" s="28">
        <v>33.673222748028003</v>
      </c>
      <c r="AY114" s="28">
        <v>-1.52380952380952</v>
      </c>
      <c r="AZ114" s="28">
        <v>-9.7738276051933042</v>
      </c>
      <c r="BA114" s="28">
        <v>-23.616747295616648</v>
      </c>
      <c r="BB114" s="28">
        <v>5.1555128344645027</v>
      </c>
      <c r="BC114" s="28">
        <v>-20.198475958324899</v>
      </c>
      <c r="BD114" s="28">
        <v>5.6966505762399997</v>
      </c>
      <c r="BE114" s="28">
        <v>-26.970032649070799</v>
      </c>
      <c r="BF114" s="28">
        <v>4.6157986941660001</v>
      </c>
      <c r="BG114" s="28">
        <v>13.694953917929</v>
      </c>
      <c r="BH114" s="28">
        <v>10.020661157025</v>
      </c>
      <c r="BI114" s="28">
        <v>35.160497276763003</v>
      </c>
      <c r="BJ114" s="28">
        <v>-8</v>
      </c>
      <c r="BK114" s="28">
        <v>-9.5618177206580413</v>
      </c>
      <c r="BL114" s="28">
        <v>-25.816502862131046</v>
      </c>
      <c r="BM114" s="28">
        <v>8.2097435508153751</v>
      </c>
      <c r="BN114" s="28">
        <v>-25.577618973027576</v>
      </c>
      <c r="BO114" s="28">
        <v>7.5916278413199763</v>
      </c>
      <c r="BP114" s="28">
        <v>-26.055059582713284</v>
      </c>
      <c r="BQ114" s="28">
        <v>8.8296997344873933</v>
      </c>
      <c r="BR114" s="28">
        <v>29.733387026957431</v>
      </c>
      <c r="BS114" s="28">
        <v>22.636059522528932</v>
      </c>
      <c r="BT114" s="28">
        <v>28.843065630951155</v>
      </c>
      <c r="BU114" s="28">
        <v>0.57625690886791281</v>
      </c>
      <c r="BV114" s="28">
        <v>-12.900051718078572</v>
      </c>
      <c r="BW114" s="28">
        <v>-31.488679727625424</v>
      </c>
      <c r="BX114" s="28">
        <v>7.7391037617818199</v>
      </c>
      <c r="BY114" s="28">
        <v>-32.049459976329103</v>
      </c>
      <c r="BZ114" s="28">
        <v>8.1874307127550008</v>
      </c>
      <c r="CA114" s="28">
        <v>-30.926027055723299</v>
      </c>
      <c r="CB114" s="28">
        <v>7.2917422728170003</v>
      </c>
      <c r="CC114" s="28">
        <v>6.9882054541530003</v>
      </c>
      <c r="CD114" s="28">
        <v>1.351240996399</v>
      </c>
      <c r="CE114" s="28">
        <v>23.632579265204001</v>
      </c>
      <c r="CF114" s="28">
        <v>8.4302325581395401</v>
      </c>
      <c r="CG114" s="28">
        <v>-15.639219324047815</v>
      </c>
      <c r="CH114" s="28">
        <v>-31.213254071607139</v>
      </c>
      <c r="CI114" s="28">
        <v>1.3718391482362335</v>
      </c>
      <c r="CJ114" s="28">
        <v>-29.265741412273599</v>
      </c>
      <c r="CK114" s="28">
        <v>2.212692311948</v>
      </c>
      <c r="CL114" s="28">
        <v>-33.138552058913902</v>
      </c>
      <c r="CM114" s="28">
        <v>0.53448247148999395</v>
      </c>
      <c r="CN114" s="28">
        <v>7.2217099716790001</v>
      </c>
      <c r="CO114" s="28">
        <v>-0.75365496452809599</v>
      </c>
      <c r="CP114" s="28">
        <v>22.020033757566999</v>
      </c>
      <c r="CQ114" s="28">
        <v>1.3254786450662699</v>
      </c>
      <c r="CR114" s="32">
        <v>106.17014936642684</v>
      </c>
      <c r="CS114" s="26">
        <v>35.9</v>
      </c>
      <c r="CT114" s="26">
        <v>34</v>
      </c>
      <c r="CU114" s="26">
        <v>36.9</v>
      </c>
      <c r="CV114" s="26">
        <v>34.299999999999997</v>
      </c>
      <c r="CW114" s="26">
        <v>46</v>
      </c>
      <c r="CX114" s="26">
        <v>27.8</v>
      </c>
      <c r="CY114" s="26">
        <v>19.5</v>
      </c>
    </row>
    <row r="115" spans="1:103" x14ac:dyDescent="0.25">
      <c r="A115" s="14" t="str">
        <f t="shared" si="3"/>
        <v>20202</v>
      </c>
      <c r="B115" s="14">
        <f t="shared" si="4"/>
        <v>2</v>
      </c>
      <c r="C115" s="14">
        <f t="shared" si="5"/>
        <v>2020</v>
      </c>
      <c r="D115" s="27">
        <v>43983</v>
      </c>
      <c r="E115" s="28">
        <v>49.400001525878899</v>
      </c>
      <c r="F115" s="28">
        <v>47.799999237060497</v>
      </c>
      <c r="G115" s="28">
        <v>48.900001525878899</v>
      </c>
      <c r="H115" s="28">
        <v>-1.106286564754754</v>
      </c>
      <c r="I115" s="28">
        <v>-12.252739405546436</v>
      </c>
      <c r="J115" s="28">
        <v>10.701925124281132</v>
      </c>
      <c r="K115" s="28">
        <v>-11.109492320672206</v>
      </c>
      <c r="L115" s="28">
        <v>11.521815544416498</v>
      </c>
      <c r="M115" s="28">
        <v>-13.389067064383159</v>
      </c>
      <c r="N115" s="28">
        <v>9.8852127229203575</v>
      </c>
      <c r="O115" s="28">
        <v>12.693886215165406</v>
      </c>
      <c r="P115" s="28">
        <v>5.8498130342997703</v>
      </c>
      <c r="Q115" s="28">
        <v>26.616427226893197</v>
      </c>
      <c r="R115" s="28">
        <v>5.4140724084131477</v>
      </c>
      <c r="S115" s="28">
        <v>0.34886901935894343</v>
      </c>
      <c r="T115" s="28">
        <v>-8.514719849629131</v>
      </c>
      <c r="U115" s="28">
        <v>9.6227411622193415</v>
      </c>
      <c r="V115" s="28">
        <v>-6.5915038892771838</v>
      </c>
      <c r="W115" s="28">
        <v>11.978064641805716</v>
      </c>
      <c r="X115" s="28">
        <v>-10.418811729578557</v>
      </c>
      <c r="Y115" s="28">
        <v>7.2935880729649787</v>
      </c>
      <c r="Z115" s="28">
        <v>11.621952805985886</v>
      </c>
      <c r="AA115" s="28">
        <v>3.4749245413014891</v>
      </c>
      <c r="AB115" s="28">
        <v>27.643036459933814</v>
      </c>
      <c r="AC115" s="28">
        <v>6.5523575927287494</v>
      </c>
      <c r="AD115" s="28">
        <v>-0.52413590910779817</v>
      </c>
      <c r="AE115" s="28">
        <v>-7.8404930832132891</v>
      </c>
      <c r="AF115" s="28">
        <v>7.070787145801404</v>
      </c>
      <c r="AG115" s="28">
        <v>-5.9934677009529098</v>
      </c>
      <c r="AH115" s="28">
        <v>10.41912422982</v>
      </c>
      <c r="AI115" s="28">
        <v>-9.6699339917845997</v>
      </c>
      <c r="AJ115" s="28">
        <v>3.7757311562139901</v>
      </c>
      <c r="AK115" s="28">
        <v>7.7319803934729903</v>
      </c>
      <c r="AL115" s="28">
        <v>0.93280830760400602</v>
      </c>
      <c r="AM115" s="28">
        <v>22.064605313744</v>
      </c>
      <c r="AN115" s="28">
        <v>5.1020408163265403</v>
      </c>
      <c r="AO115" s="28">
        <v>1.4038410766662253</v>
      </c>
      <c r="AP115" s="28">
        <v>-9.6448202519994197</v>
      </c>
      <c r="AQ115" s="28">
        <v>13.09379263613701</v>
      </c>
      <c r="AR115" s="28">
        <v>-7.3475951815573</v>
      </c>
      <c r="AS115" s="28">
        <v>15.375148738535</v>
      </c>
      <c r="AT115" s="28">
        <v>-11.914652760021999</v>
      </c>
      <c r="AU115" s="28">
        <v>10.83660174359</v>
      </c>
      <c r="AV115" s="28">
        <v>14.056387674377</v>
      </c>
      <c r="AW115" s="28">
        <v>4.7316142694040098</v>
      </c>
      <c r="AX115" s="28">
        <v>34.230508471657998</v>
      </c>
      <c r="AY115" s="28">
        <v>7.6968973747016802</v>
      </c>
      <c r="AZ115" s="28">
        <v>-4.8708320674655852</v>
      </c>
      <c r="BA115" s="28">
        <v>-16.710325400926337</v>
      </c>
      <c r="BB115" s="28">
        <v>7.7334266719007587</v>
      </c>
      <c r="BC115" s="28">
        <v>-14.798574778460299</v>
      </c>
      <c r="BD115" s="28">
        <v>8.8835403076849992</v>
      </c>
      <c r="BE115" s="28">
        <v>-18.6023418856117</v>
      </c>
      <c r="BF115" s="28">
        <v>6.5896455665460003</v>
      </c>
      <c r="BG115" s="28">
        <v>13.530415784508</v>
      </c>
      <c r="BH115" s="28">
        <v>8.5148514851489896</v>
      </c>
      <c r="BI115" s="28">
        <v>34.593564819741999</v>
      </c>
      <c r="BJ115" s="28">
        <v>-4.8245614035087696</v>
      </c>
      <c r="BK115" s="28">
        <v>1.7713038558898404</v>
      </c>
      <c r="BL115" s="28">
        <v>-9.1369082355978435</v>
      </c>
      <c r="BM115" s="28">
        <v>13.302942351785532</v>
      </c>
      <c r="BN115" s="28">
        <v>-8.6080202078597345</v>
      </c>
      <c r="BO115" s="28">
        <v>13.72430793684871</v>
      </c>
      <c r="BP115" s="28">
        <v>-9.6643347467865794</v>
      </c>
      <c r="BQ115" s="28">
        <v>12.882407504966386</v>
      </c>
      <c r="BR115" s="28">
        <v>29.344782848691679</v>
      </c>
      <c r="BS115" s="28">
        <v>23.866700675601592</v>
      </c>
      <c r="BT115" s="28">
        <v>29.345101651466926</v>
      </c>
      <c r="BU115" s="28">
        <v>5.5514736592208278</v>
      </c>
      <c r="BV115" s="28">
        <v>2.5940001275192515</v>
      </c>
      <c r="BW115" s="28">
        <v>-9.8707750954847597</v>
      </c>
      <c r="BX115" s="28">
        <v>15.875959670493216</v>
      </c>
      <c r="BY115" s="28">
        <v>-9.3096777355367895</v>
      </c>
      <c r="BZ115" s="28">
        <v>16.589700945194</v>
      </c>
      <c r="CA115" s="28">
        <v>-10.430221452678101</v>
      </c>
      <c r="CB115" s="28">
        <v>15.164570431023</v>
      </c>
      <c r="CC115" s="28">
        <v>8.5492626375220109</v>
      </c>
      <c r="CD115" s="28">
        <v>1.6214021662420099</v>
      </c>
      <c r="CE115" s="28">
        <v>26.663532776572001</v>
      </c>
      <c r="CF115" s="28">
        <v>9.3975903614457792</v>
      </c>
      <c r="CG115" s="28">
        <v>-5.0248361847961576</v>
      </c>
      <c r="CH115" s="28">
        <v>-17.959402021057002</v>
      </c>
      <c r="CI115" s="28">
        <v>8.8287718608949319</v>
      </c>
      <c r="CJ115" s="28">
        <v>-17.066038574060901</v>
      </c>
      <c r="CK115" s="28">
        <v>8.8103636428739893</v>
      </c>
      <c r="CL115" s="28">
        <v>-18.848402701062199</v>
      </c>
      <c r="CM115" s="28">
        <v>8.8471817017400003</v>
      </c>
      <c r="CN115" s="28">
        <v>7.71002763493399</v>
      </c>
      <c r="CO115" s="28">
        <v>1.3733943333579901</v>
      </c>
      <c r="CP115" s="28">
        <v>21.988884491065001</v>
      </c>
      <c r="CQ115" s="28">
        <v>5.8598726114649704</v>
      </c>
      <c r="CR115" s="32">
        <v>110.85722813488141</v>
      </c>
      <c r="CS115" s="26">
        <v>39.4</v>
      </c>
      <c r="CT115" s="26">
        <v>37.700000000000003</v>
      </c>
      <c r="CU115" s="26">
        <v>41.9</v>
      </c>
      <c r="CV115" s="26">
        <v>39.700000000000003</v>
      </c>
      <c r="CW115" s="26">
        <v>45.7</v>
      </c>
      <c r="CX115" s="26">
        <v>36.200000000000003</v>
      </c>
      <c r="CY115" s="26">
        <v>28.7</v>
      </c>
    </row>
    <row r="116" spans="1:103" x14ac:dyDescent="0.25">
      <c r="A116" s="14" t="str">
        <f t="shared" si="3"/>
        <v>20203</v>
      </c>
      <c r="B116" s="14">
        <f t="shared" si="4"/>
        <v>3</v>
      </c>
      <c r="C116" s="14">
        <f t="shared" si="5"/>
        <v>2020</v>
      </c>
      <c r="D116" s="27">
        <v>44013</v>
      </c>
      <c r="E116" s="28">
        <v>48.400001525878899</v>
      </c>
      <c r="F116" s="28">
        <v>58.5</v>
      </c>
      <c r="G116" s="28">
        <v>56.799999237060497</v>
      </c>
      <c r="H116" s="28">
        <v>1.1925281624684487</v>
      </c>
      <c r="I116" s="28">
        <v>-6.2952784005817648</v>
      </c>
      <c r="J116" s="28">
        <v>8.9697817078261437</v>
      </c>
      <c r="K116" s="28">
        <v>-5.2375653012737908</v>
      </c>
      <c r="L116" s="28">
        <v>9.6827685266560781</v>
      </c>
      <c r="M116" s="28">
        <v>-7.3472472864217684</v>
      </c>
      <c r="N116" s="28">
        <v>8.2592192665805015</v>
      </c>
      <c r="O116" s="28">
        <v>13.544462426719518</v>
      </c>
      <c r="P116" s="28">
        <v>8.3335122573794163</v>
      </c>
      <c r="Q116" s="28">
        <v>26.897026094304707</v>
      </c>
      <c r="R116" s="28">
        <v>4.598825209379326</v>
      </c>
      <c r="S116" s="28">
        <v>1.7300851398967438</v>
      </c>
      <c r="T116" s="28">
        <v>-5.1212698911623988</v>
      </c>
      <c r="U116" s="28">
        <v>8.8223133834167982</v>
      </c>
      <c r="V116" s="28">
        <v>-2.6600534842744135</v>
      </c>
      <c r="W116" s="28">
        <v>10.914009603557858</v>
      </c>
      <c r="X116" s="28">
        <v>-7.5517900993917095</v>
      </c>
      <c r="Y116" s="28">
        <v>6.7513611294331906</v>
      </c>
      <c r="Z116" s="28">
        <v>12.33244207621917</v>
      </c>
      <c r="AA116" s="28">
        <v>8.3633931302657256</v>
      </c>
      <c r="AB116" s="28">
        <v>27.011890613122976</v>
      </c>
      <c r="AC116" s="28">
        <v>4.4689837370841978</v>
      </c>
      <c r="AD116" s="28">
        <v>-1.343681216577977</v>
      </c>
      <c r="AE116" s="28">
        <v>-7.1957260300196424</v>
      </c>
      <c r="AF116" s="28">
        <v>4.6859863631715371</v>
      </c>
      <c r="AG116" s="28">
        <v>-3.0094694992169102</v>
      </c>
      <c r="AH116" s="28">
        <v>7.7521748542209998</v>
      </c>
      <c r="AI116" s="28">
        <v>-11.293020194473399</v>
      </c>
      <c r="AJ116" s="28">
        <v>1.6650513664319999</v>
      </c>
      <c r="AK116" s="28">
        <v>9.0794061010260005</v>
      </c>
      <c r="AL116" s="28">
        <v>9.3358873662779995</v>
      </c>
      <c r="AM116" s="28">
        <v>24.481831748526002</v>
      </c>
      <c r="AN116" s="28">
        <v>0</v>
      </c>
      <c r="AO116" s="28">
        <v>4.1726343089654563</v>
      </c>
      <c r="AP116" s="28">
        <v>-4.1552837362755497</v>
      </c>
      <c r="AQ116" s="28">
        <v>12.854680973509403</v>
      </c>
      <c r="AR116" s="28">
        <v>-2.2095780044156998</v>
      </c>
      <c r="AS116" s="28">
        <v>14.420177055521</v>
      </c>
      <c r="AT116" s="28">
        <v>-6.0818491540756998</v>
      </c>
      <c r="AU116" s="28">
        <v>11.300614683304</v>
      </c>
      <c r="AV116" s="28">
        <v>14.385824123443999</v>
      </c>
      <c r="AW116" s="28">
        <v>7.0039736757709896</v>
      </c>
      <c r="AX116" s="28">
        <v>31.472471261332</v>
      </c>
      <c r="AY116" s="28">
        <v>8.0068143100511104</v>
      </c>
      <c r="AZ116" s="28">
        <v>-4.5921722284786028</v>
      </c>
      <c r="BA116" s="28">
        <v>-13.485554256015945</v>
      </c>
      <c r="BB116" s="28">
        <v>4.7252640516515214</v>
      </c>
      <c r="BC116" s="28">
        <v>-12.704320029858099</v>
      </c>
      <c r="BD116" s="28">
        <v>5.9257551805529998</v>
      </c>
      <c r="BE116" s="28">
        <v>-14.263529854338801</v>
      </c>
      <c r="BF116" s="28">
        <v>3.5317714594280001</v>
      </c>
      <c r="BG116" s="28">
        <v>12.567741857293999</v>
      </c>
      <c r="BH116" s="28">
        <v>8.2166199813260103</v>
      </c>
      <c r="BI116" s="28">
        <v>31.794386056124999</v>
      </c>
      <c r="BJ116" s="28">
        <v>-3.5196687370600399</v>
      </c>
      <c r="BK116" s="28">
        <v>1.7805856619536655</v>
      </c>
      <c r="BL116" s="28">
        <v>-5.133211394017394</v>
      </c>
      <c r="BM116" s="28">
        <v>8.9396815195989632</v>
      </c>
      <c r="BN116" s="28">
        <v>-4.3255473919250429</v>
      </c>
      <c r="BO116" s="28">
        <v>9.1567904803187439</v>
      </c>
      <c r="BP116" s="28">
        <v>-5.9375416898870554</v>
      </c>
      <c r="BQ116" s="28">
        <v>8.7227979223527523</v>
      </c>
      <c r="BR116" s="28">
        <v>28.298046415640577</v>
      </c>
      <c r="BS116" s="28">
        <v>22.839247207696634</v>
      </c>
      <c r="BT116" s="28">
        <v>28.861623048802556</v>
      </c>
      <c r="BU116" s="28">
        <v>7.2708841155053037</v>
      </c>
      <c r="BV116" s="28">
        <v>4.6395457579385209</v>
      </c>
      <c r="BW116" s="28">
        <v>-3.6119951141095044</v>
      </c>
      <c r="BX116" s="28">
        <v>13.237787676227327</v>
      </c>
      <c r="BY116" s="28">
        <v>-3.1936930088306101</v>
      </c>
      <c r="BZ116" s="28">
        <v>13.902020578844001</v>
      </c>
      <c r="CA116" s="28">
        <v>-4.0294081388810001</v>
      </c>
      <c r="CB116" s="28">
        <v>12.575617425229</v>
      </c>
      <c r="CC116" s="28">
        <v>8.3927525312970097</v>
      </c>
      <c r="CD116" s="28">
        <v>3.617385944679</v>
      </c>
      <c r="CE116" s="28">
        <v>26.051987967889001</v>
      </c>
      <c r="CF116" s="28">
        <v>14.5374449339207</v>
      </c>
      <c r="CG116" s="28">
        <v>-0.3969709664955019</v>
      </c>
      <c r="CH116" s="28">
        <v>-8.1635381985841207</v>
      </c>
      <c r="CI116" s="28">
        <v>7.6840284960676115</v>
      </c>
      <c r="CJ116" s="28">
        <v>-7.6533682336171003</v>
      </c>
      <c r="CK116" s="28">
        <v>7.7234271162620001</v>
      </c>
      <c r="CL116" s="28">
        <v>-8.6723550158991003</v>
      </c>
      <c r="CM116" s="28">
        <v>7.6446373485560004</v>
      </c>
      <c r="CN116" s="28">
        <v>9.9102415571819993</v>
      </c>
      <c r="CO116" s="28">
        <v>3.860953327666</v>
      </c>
      <c r="CP116" s="28">
        <v>24.105774778126001</v>
      </c>
      <c r="CQ116" s="28">
        <v>3.2295271049596299</v>
      </c>
      <c r="CR116" s="32">
        <v>112.48250693368796</v>
      </c>
      <c r="CS116" s="26">
        <v>41.7</v>
      </c>
      <c r="CT116" s="26">
        <v>38.4</v>
      </c>
      <c r="CU116" s="26">
        <v>42.6</v>
      </c>
      <c r="CV116" s="26">
        <v>41.6</v>
      </c>
      <c r="CW116" s="26">
        <v>45.8</v>
      </c>
      <c r="CX116" s="26">
        <v>36.4</v>
      </c>
      <c r="CY116" s="26">
        <v>31.9</v>
      </c>
    </row>
    <row r="117" spans="1:103" x14ac:dyDescent="0.25">
      <c r="A117" s="14" t="str">
        <f t="shared" si="3"/>
        <v>20203</v>
      </c>
      <c r="B117" s="14">
        <f t="shared" si="4"/>
        <v>3</v>
      </c>
      <c r="C117" s="14">
        <f t="shared" si="5"/>
        <v>2020</v>
      </c>
      <c r="D117" s="27">
        <v>44044</v>
      </c>
      <c r="E117" s="28">
        <v>51.099998474121001</v>
      </c>
      <c r="F117" s="28">
        <v>58.200000762939403</v>
      </c>
      <c r="G117" s="28">
        <v>57.299999237060497</v>
      </c>
      <c r="H117" s="28">
        <v>0.51289619968227385</v>
      </c>
      <c r="I117" s="28">
        <v>-6.5555225064741762</v>
      </c>
      <c r="J117" s="28">
        <v>7.8395933723678013</v>
      </c>
      <c r="K117" s="28">
        <v>-6.8268064427495343</v>
      </c>
      <c r="L117" s="28">
        <v>8.3662363973046237</v>
      </c>
      <c r="M117" s="28">
        <v>-6.2838575909712002</v>
      </c>
      <c r="N117" s="28">
        <v>7.3142814310101159</v>
      </c>
      <c r="O117" s="28">
        <v>14.794087401086388</v>
      </c>
      <c r="P117" s="28">
        <v>9.619695063254099</v>
      </c>
      <c r="Q117" s="28">
        <v>26.035073769888157</v>
      </c>
      <c r="R117" s="28">
        <v>4.1671052123469989</v>
      </c>
      <c r="S117" s="28">
        <v>0.53879693546195995</v>
      </c>
      <c r="T117" s="28">
        <v>-6.7829630286471172</v>
      </c>
      <c r="U117" s="28">
        <v>8.1380074278077359</v>
      </c>
      <c r="V117" s="28">
        <v>-6.1579478705415331</v>
      </c>
      <c r="W117" s="28">
        <v>9.3611297197257972</v>
      </c>
      <c r="X117" s="28">
        <v>-7.4059629173951311</v>
      </c>
      <c r="Y117" s="28">
        <v>6.9220308182949646</v>
      </c>
      <c r="Z117" s="28">
        <v>13.305651570718428</v>
      </c>
      <c r="AA117" s="28">
        <v>8.6175959509231674</v>
      </c>
      <c r="AB117" s="28">
        <v>22.985384749613381</v>
      </c>
      <c r="AC117" s="28">
        <v>3.9405835927442885</v>
      </c>
      <c r="AD117" s="28">
        <v>-2.0290875929180174</v>
      </c>
      <c r="AE117" s="28">
        <v>-8.5344585989565758</v>
      </c>
      <c r="AF117" s="28">
        <v>4.6973145794418087</v>
      </c>
      <c r="AG117" s="28">
        <v>-7.7749563147013001</v>
      </c>
      <c r="AH117" s="28">
        <v>6.2343212137270001</v>
      </c>
      <c r="AI117" s="28">
        <v>-9.2909600061735098</v>
      </c>
      <c r="AJ117" s="28">
        <v>3.1717628251200001</v>
      </c>
      <c r="AK117" s="28">
        <v>10.078462817867999</v>
      </c>
      <c r="AL117" s="28">
        <v>9.9814580155910004</v>
      </c>
      <c r="AM117" s="28">
        <v>16.933840537276001</v>
      </c>
      <c r="AN117" s="28">
        <v>2.8037383177570101</v>
      </c>
      <c r="AO117" s="28">
        <v>2.3366917611516556</v>
      </c>
      <c r="AP117" s="28">
        <v>-6.6823622173577348</v>
      </c>
      <c r="AQ117" s="28">
        <v>11.77652128606374</v>
      </c>
      <c r="AR117" s="28">
        <v>-5.8147103961355002</v>
      </c>
      <c r="AS117" s="28">
        <v>12.986824424356</v>
      </c>
      <c r="AT117" s="28">
        <v>-7.5461372274971001</v>
      </c>
      <c r="AU117" s="28">
        <v>10.573095726657</v>
      </c>
      <c r="AV117" s="28">
        <v>16.095474025085998</v>
      </c>
      <c r="AW117" s="28">
        <v>7.3625526676159998</v>
      </c>
      <c r="AX117" s="28">
        <v>29.927343458726</v>
      </c>
      <c r="AY117" s="28">
        <v>4.1173152848279804</v>
      </c>
      <c r="AZ117" s="28">
        <v>-3.7602936542841405</v>
      </c>
      <c r="BA117" s="28">
        <v>-11.956622848563995</v>
      </c>
      <c r="BB117" s="28">
        <v>4.7932925371773081</v>
      </c>
      <c r="BC117" s="28">
        <v>-12.9167980784198</v>
      </c>
      <c r="BD117" s="28">
        <v>5.2752266624689996</v>
      </c>
      <c r="BE117" s="28">
        <v>-10.991519669739199</v>
      </c>
      <c r="BF117" s="28">
        <v>4.3124898708780002</v>
      </c>
      <c r="BG117" s="28">
        <v>14.216394645647</v>
      </c>
      <c r="BH117" s="28">
        <v>11.449016100179</v>
      </c>
      <c r="BI117" s="28">
        <v>32.054309900097998</v>
      </c>
      <c r="BJ117" s="28">
        <v>-3.6468330134357001</v>
      </c>
      <c r="BK117" s="28">
        <v>-1.3407512877888905</v>
      </c>
      <c r="BL117" s="28">
        <v>-10.894776566287646</v>
      </c>
      <c r="BM117" s="28">
        <v>8.6959650415691101</v>
      </c>
      <c r="BN117" s="28">
        <v>-11.443502397457847</v>
      </c>
      <c r="BO117" s="28">
        <v>9.2049091681039936</v>
      </c>
      <c r="BP117" s="28">
        <v>-10.344453866053669</v>
      </c>
      <c r="BQ117" s="28">
        <v>8.1882590510080178</v>
      </c>
      <c r="BR117" s="28">
        <v>30.988123518321906</v>
      </c>
      <c r="BS117" s="28">
        <v>24.707460074051575</v>
      </c>
      <c r="BT117" s="28">
        <v>28.337385752535805</v>
      </c>
      <c r="BU117" s="28">
        <v>4.1732883539186574</v>
      </c>
      <c r="BV117" s="28">
        <v>1.2799277521776276</v>
      </c>
      <c r="BW117" s="28">
        <v>-4.8781890330452313</v>
      </c>
      <c r="BX117" s="28">
        <v>7.6323969890947012</v>
      </c>
      <c r="BY117" s="28">
        <v>-4.5751096143718</v>
      </c>
      <c r="BZ117" s="28">
        <v>8.0187333926359905</v>
      </c>
      <c r="CA117" s="28">
        <v>-5.1807984136706002</v>
      </c>
      <c r="CB117" s="28">
        <v>7.2467780969730002</v>
      </c>
      <c r="CC117" s="28">
        <v>9.9318798794739998</v>
      </c>
      <c r="CD117" s="28">
        <v>4.40972489466201</v>
      </c>
      <c r="CE117" s="28">
        <v>27.642021264124001</v>
      </c>
      <c r="CF117" s="28">
        <v>12.0950323974082</v>
      </c>
      <c r="CG117" s="28">
        <v>0.35442882157192912</v>
      </c>
      <c r="CH117" s="28">
        <v>-5.3679971345630406</v>
      </c>
      <c r="CI117" s="28">
        <v>6.2451013062394054</v>
      </c>
      <c r="CJ117" s="28">
        <v>-5.9499080187051003</v>
      </c>
      <c r="CK117" s="28">
        <v>6.6175017517440002</v>
      </c>
      <c r="CL117" s="28">
        <v>-4.7843412356485997</v>
      </c>
      <c r="CM117" s="28">
        <v>5.8733720627899997</v>
      </c>
      <c r="CN117" s="28">
        <v>10.706776507303999</v>
      </c>
      <c r="CO117" s="28">
        <v>5.7139452649399898</v>
      </c>
      <c r="CP117" s="28">
        <v>25.172809729284001</v>
      </c>
      <c r="CQ117" s="28">
        <v>4.1526374859708097</v>
      </c>
      <c r="CR117" s="32">
        <v>112.82223511271692</v>
      </c>
      <c r="CS117" s="26">
        <v>44.3</v>
      </c>
      <c r="CT117" s="26">
        <v>42.8</v>
      </c>
      <c r="CU117" s="26">
        <v>43.2</v>
      </c>
      <c r="CV117" s="26">
        <v>46.4</v>
      </c>
      <c r="CW117" s="26">
        <v>46.9</v>
      </c>
      <c r="CX117" s="26">
        <v>39.1</v>
      </c>
      <c r="CY117" s="26">
        <v>38.6</v>
      </c>
    </row>
    <row r="118" spans="1:103" x14ac:dyDescent="0.25">
      <c r="A118" s="14" t="str">
        <f t="shared" si="3"/>
        <v>20203</v>
      </c>
      <c r="B118" s="14">
        <f t="shared" si="4"/>
        <v>3</v>
      </c>
      <c r="C118" s="14">
        <f t="shared" si="5"/>
        <v>2020</v>
      </c>
      <c r="D118" s="27">
        <v>44075</v>
      </c>
      <c r="E118" s="28">
        <v>48.900001525878899</v>
      </c>
      <c r="F118" s="28">
        <v>53.700000762939403</v>
      </c>
      <c r="G118" s="28">
        <v>53.700000762939403</v>
      </c>
      <c r="H118" s="28">
        <v>-0.3050086160137937</v>
      </c>
      <c r="I118" s="28">
        <v>-5.9498924589948956</v>
      </c>
      <c r="J118" s="28">
        <v>5.5040839151486125</v>
      </c>
      <c r="K118" s="28">
        <v>-5.5445652386202893</v>
      </c>
      <c r="L118" s="28">
        <v>6.5711736605971698</v>
      </c>
      <c r="M118" s="28">
        <v>-6.354374806323019</v>
      </c>
      <c r="N118" s="28">
        <v>4.4425064612006731</v>
      </c>
      <c r="O118" s="28">
        <v>16.488291060068583</v>
      </c>
      <c r="P118" s="28">
        <v>10.141283508770023</v>
      </c>
      <c r="Q118" s="28">
        <v>26.446735042761617</v>
      </c>
      <c r="R118" s="28">
        <v>2.2900176759330195</v>
      </c>
      <c r="S118" s="28">
        <v>1.7323857608189428</v>
      </c>
      <c r="T118" s="28">
        <v>-4.7650311462658124</v>
      </c>
      <c r="U118" s="28">
        <v>8.4460366075116156</v>
      </c>
      <c r="V118" s="28">
        <v>-2.6931668390256949</v>
      </c>
      <c r="W118" s="28">
        <v>9.8569141485791487</v>
      </c>
      <c r="X118" s="28">
        <v>-6.8151393813068673</v>
      </c>
      <c r="Y118" s="28">
        <v>7.0446444600703204</v>
      </c>
      <c r="Z118" s="28">
        <v>15.470569146756628</v>
      </c>
      <c r="AA118" s="28">
        <v>7.6980492497934039</v>
      </c>
      <c r="AB118" s="28">
        <v>25.1826423542078</v>
      </c>
      <c r="AC118" s="28">
        <v>-0.85465462068551157</v>
      </c>
      <c r="AD118" s="28">
        <v>-0.32268840535780896</v>
      </c>
      <c r="AE118" s="28">
        <v>-6.6262529312251672</v>
      </c>
      <c r="AF118" s="28">
        <v>6.1863586450718913</v>
      </c>
      <c r="AG118" s="28">
        <v>-4.6905648794777104</v>
      </c>
      <c r="AH118" s="28">
        <v>8.3584616368429998</v>
      </c>
      <c r="AI118" s="28">
        <v>-8.5427566141715907</v>
      </c>
      <c r="AJ118" s="28">
        <v>4.0368994728500001</v>
      </c>
      <c r="AK118" s="28">
        <v>11.547046423909</v>
      </c>
      <c r="AL118" s="28">
        <v>5.6398592939499999</v>
      </c>
      <c r="AM118" s="28">
        <v>19.312560696302999</v>
      </c>
      <c r="AN118" s="28">
        <v>-4.0816326530612201</v>
      </c>
      <c r="AO118" s="28">
        <v>3.4233879374691867</v>
      </c>
      <c r="AP118" s="28">
        <v>-3.7964851668768631</v>
      </c>
      <c r="AQ118" s="28">
        <v>10.908937055250533</v>
      </c>
      <c r="AR118" s="28">
        <v>-0.913442144282399</v>
      </c>
      <c r="AS118" s="28">
        <v>12.093138364233001</v>
      </c>
      <c r="AT118" s="28">
        <v>-6.6377778213920102</v>
      </c>
      <c r="AU118" s="28">
        <v>9.7313476185380008</v>
      </c>
      <c r="AV118" s="28">
        <v>19.408600386282</v>
      </c>
      <c r="AW118" s="28">
        <v>9.5409190149139995</v>
      </c>
      <c r="AX118" s="28">
        <v>32.246057795231998</v>
      </c>
      <c r="AY118" s="28">
        <v>1.3880855986119101</v>
      </c>
      <c r="AZ118" s="28">
        <v>-2.4144619960447642</v>
      </c>
      <c r="BA118" s="28">
        <v>-9.5474162622709571</v>
      </c>
      <c r="BB118" s="28">
        <v>4.9856403212372129</v>
      </c>
      <c r="BC118" s="28">
        <v>-10.9519374158826</v>
      </c>
      <c r="BD118" s="28">
        <v>5.7572441838949997</v>
      </c>
      <c r="BE118" s="28">
        <v>-8.1324603036474095</v>
      </c>
      <c r="BF118" s="28">
        <v>4.2169300263040004</v>
      </c>
      <c r="BG118" s="28">
        <v>15.027092362437999</v>
      </c>
      <c r="BH118" s="28">
        <v>10.313901345291001</v>
      </c>
      <c r="BI118" s="28">
        <v>33.205429605218001</v>
      </c>
      <c r="BJ118" s="28">
        <v>-3.4136546184738998</v>
      </c>
      <c r="BK118" s="28">
        <v>-0.28689743911519372</v>
      </c>
      <c r="BL118" s="28">
        <v>-5.4592475073111757</v>
      </c>
      <c r="BM118" s="28">
        <v>5.022972428326824</v>
      </c>
      <c r="BN118" s="28">
        <v>-4.7622965558167509</v>
      </c>
      <c r="BO118" s="28">
        <v>5.5137138511101984</v>
      </c>
      <c r="BP118" s="28">
        <v>-6.1537105140068995</v>
      </c>
      <c r="BQ118" s="28">
        <v>4.533402835585953</v>
      </c>
      <c r="BR118" s="28">
        <v>34.371669941982788</v>
      </c>
      <c r="BS118" s="28">
        <v>29.025853596927583</v>
      </c>
      <c r="BT118" s="28">
        <v>30.49597848663257</v>
      </c>
      <c r="BU118" s="28">
        <v>2.9905182766401173</v>
      </c>
      <c r="BV118" s="28">
        <v>-3.6134798791812273</v>
      </c>
      <c r="BW118" s="28">
        <v>-9.2470610698706537</v>
      </c>
      <c r="BX118" s="28">
        <v>2.1864800693406607</v>
      </c>
      <c r="BY118" s="28">
        <v>-9.0140600132848991</v>
      </c>
      <c r="BZ118" s="28">
        <v>2.4352213450489999</v>
      </c>
      <c r="CA118" s="28">
        <v>-9.4797778673513999</v>
      </c>
      <c r="CB118" s="28">
        <v>1.93804443324299</v>
      </c>
      <c r="CC118" s="28">
        <v>9.3460637802279898</v>
      </c>
      <c r="CD118" s="28">
        <v>3.4750760531320002</v>
      </c>
      <c r="CE118" s="28">
        <v>25.759229024492001</v>
      </c>
      <c r="CF118" s="28">
        <v>9.3816631130064003</v>
      </c>
      <c r="CG118" s="28">
        <v>-2.676750989514602</v>
      </c>
      <c r="CH118" s="28">
        <v>-7.5207718862253898</v>
      </c>
      <c r="CI118" s="28">
        <v>2.2891767678881649</v>
      </c>
      <c r="CJ118" s="28">
        <v>-7.9198783192549103</v>
      </c>
      <c r="CK118" s="28">
        <v>3.7768338149599998</v>
      </c>
      <c r="CL118" s="28">
        <v>-7.1208361849535997</v>
      </c>
      <c r="CM118" s="28">
        <v>0.81238024626600203</v>
      </c>
      <c r="CN118" s="28">
        <v>11.927076006587001</v>
      </c>
      <c r="CO118" s="28">
        <v>5.5832111977260004</v>
      </c>
      <c r="CP118" s="28">
        <v>23.808420943451001</v>
      </c>
      <c r="CQ118" s="28">
        <v>4.3243243243243201</v>
      </c>
      <c r="CR118" s="32">
        <v>111.91050786982046</v>
      </c>
      <c r="CS118" s="26">
        <v>46.4</v>
      </c>
      <c r="CT118" s="26">
        <v>47.1</v>
      </c>
      <c r="CU118" s="26">
        <v>44.6</v>
      </c>
      <c r="CV118" s="26">
        <v>44.9</v>
      </c>
      <c r="CW118" s="26">
        <v>49.5</v>
      </c>
      <c r="CX118" s="26">
        <v>42.9</v>
      </c>
      <c r="CY118" s="26">
        <v>44.5</v>
      </c>
    </row>
    <row r="119" spans="1:103" x14ac:dyDescent="0.25">
      <c r="A119" s="14" t="str">
        <f t="shared" si="3"/>
        <v>20204</v>
      </c>
      <c r="B119" s="14">
        <f t="shared" si="4"/>
        <v>4</v>
      </c>
      <c r="C119" s="14">
        <f t="shared" si="5"/>
        <v>2020</v>
      </c>
      <c r="D119" s="27">
        <v>44105</v>
      </c>
      <c r="E119" s="28">
        <v>46.900001525878899</v>
      </c>
      <c r="F119" s="28">
        <v>46.900001525878899</v>
      </c>
      <c r="G119" s="28">
        <v>47.099998474121001</v>
      </c>
      <c r="H119" s="28">
        <v>-3.7465660003709615</v>
      </c>
      <c r="I119" s="28">
        <v>-10.517945401884901</v>
      </c>
      <c r="J119" s="28">
        <v>3.2667971557338547</v>
      </c>
      <c r="K119" s="28">
        <v>-10.877282146711645</v>
      </c>
      <c r="L119" s="28">
        <v>4.2858682746087391</v>
      </c>
      <c r="M119" s="28">
        <v>-10.157925910439159</v>
      </c>
      <c r="N119" s="28">
        <v>2.2528096285635724</v>
      </c>
      <c r="O119" s="28">
        <v>16.802816810002614</v>
      </c>
      <c r="P119" s="28">
        <v>11.422640217034491</v>
      </c>
      <c r="Q119" s="28">
        <v>29.333503828969459</v>
      </c>
      <c r="R119" s="28">
        <v>-0.75556440049422324</v>
      </c>
      <c r="S119" s="28">
        <v>0.2896106493727757</v>
      </c>
      <c r="T119" s="28">
        <v>-7.3630238657345046</v>
      </c>
      <c r="U119" s="28">
        <v>8.2462512602827474</v>
      </c>
      <c r="V119" s="28">
        <v>-6.9105547422571174</v>
      </c>
      <c r="W119" s="28">
        <v>9.315277125553191</v>
      </c>
      <c r="X119" s="28">
        <v>-7.8144327121603556</v>
      </c>
      <c r="Y119" s="28">
        <v>7.1826851794881694</v>
      </c>
      <c r="Z119" s="28">
        <v>16.134969570636578</v>
      </c>
      <c r="AA119" s="28">
        <v>7.8170765381484797</v>
      </c>
      <c r="AB119" s="28">
        <v>28.039906134201221</v>
      </c>
      <c r="AC119" s="28">
        <v>-2.3383156816593509</v>
      </c>
      <c r="AD119" s="28">
        <v>-0.79922842293305507</v>
      </c>
      <c r="AE119" s="28">
        <v>-8.4516028527520177</v>
      </c>
      <c r="AF119" s="28">
        <v>7.1588590031117576</v>
      </c>
      <c r="AG119" s="28">
        <v>-8.7692272406601006</v>
      </c>
      <c r="AH119" s="28">
        <v>9.0436694809329996</v>
      </c>
      <c r="AI119" s="28">
        <v>-8.1334509072216008</v>
      </c>
      <c r="AJ119" s="28">
        <v>5.2910426325320001</v>
      </c>
      <c r="AK119" s="28">
        <v>11.832933938216</v>
      </c>
      <c r="AL119" s="28">
        <v>4.489962572864</v>
      </c>
      <c r="AM119" s="28">
        <v>23.189380759692</v>
      </c>
      <c r="AN119" s="28">
        <v>-7.3684210526315796</v>
      </c>
      <c r="AO119" s="28">
        <v>0.72246999532674749</v>
      </c>
      <c r="AP119" s="28">
        <v>-7.5953483002443534</v>
      </c>
      <c r="AQ119" s="28">
        <v>9.3998747176652557</v>
      </c>
      <c r="AR119" s="28">
        <v>-5.9805396188720996</v>
      </c>
      <c r="AS119" s="28">
        <v>10.043312366698</v>
      </c>
      <c r="AT119" s="28">
        <v>-9.1967170561971994</v>
      </c>
      <c r="AU119" s="28">
        <v>8.7584081478519895</v>
      </c>
      <c r="AV119" s="28">
        <v>20.732449536739001</v>
      </c>
      <c r="AW119" s="28">
        <v>10.952929120922001</v>
      </c>
      <c r="AX119" s="28">
        <v>34.674937205589003</v>
      </c>
      <c r="AY119" s="28">
        <v>0.95636580992228903</v>
      </c>
      <c r="AZ119" s="28">
        <v>-3.0710216411633269</v>
      </c>
      <c r="BA119" s="28">
        <v>-11.389390527049414</v>
      </c>
      <c r="BB119" s="28">
        <v>5.6142155832273488</v>
      </c>
      <c r="BC119" s="28">
        <v>-14.2143865484064</v>
      </c>
      <c r="BD119" s="28">
        <v>7.0664589843629999</v>
      </c>
      <c r="BE119" s="28">
        <v>-8.5214385287876002</v>
      </c>
      <c r="BF119" s="28">
        <v>4.1721573704920001</v>
      </c>
      <c r="BG119" s="28">
        <v>17.340705292675999</v>
      </c>
      <c r="BH119" s="28">
        <v>12.900432900433</v>
      </c>
      <c r="BI119" s="28">
        <v>36.726607501418997</v>
      </c>
      <c r="BJ119" s="28">
        <v>-1.8761726078799199</v>
      </c>
      <c r="BK119" s="28">
        <v>-5.2490909400947601</v>
      </c>
      <c r="BL119" s="28">
        <v>-12.059331502617965</v>
      </c>
      <c r="BM119" s="28">
        <v>1.8079263147231472</v>
      </c>
      <c r="BN119" s="28">
        <v>-12.639239903971363</v>
      </c>
      <c r="BO119" s="28">
        <v>2.4532304439363308</v>
      </c>
      <c r="BP119" s="28">
        <v>-11.477628201661304</v>
      </c>
      <c r="BQ119" s="28">
        <v>1.1646790428802651</v>
      </c>
      <c r="BR119" s="28">
        <v>34.756621817614302</v>
      </c>
      <c r="BS119" s="28">
        <v>31.510913807320989</v>
      </c>
      <c r="BT119" s="28">
        <v>33.014706790884759</v>
      </c>
      <c r="BU119" s="28">
        <v>0.67704287838282451</v>
      </c>
      <c r="BV119" s="28">
        <v>-7.4144231376088783</v>
      </c>
      <c r="BW119" s="28">
        <v>-14.906561774712344</v>
      </c>
      <c r="BX119" s="28">
        <v>0.38097930990184636</v>
      </c>
      <c r="BY119" s="28">
        <v>-15.673230329584699</v>
      </c>
      <c r="BZ119" s="28">
        <v>6.2588936609984103E-3</v>
      </c>
      <c r="CA119" s="28">
        <v>-14.1367044227158</v>
      </c>
      <c r="CB119" s="28">
        <v>0.75640178112399803</v>
      </c>
      <c r="CC119" s="28">
        <v>11.171738575514</v>
      </c>
      <c r="CD119" s="28">
        <v>4.0830353332409999</v>
      </c>
      <c r="CE119" s="28">
        <v>28.277433815247001</v>
      </c>
      <c r="CF119" s="28">
        <v>0.44543429844098598</v>
      </c>
      <c r="CG119" s="28">
        <v>-7.7847467314880419</v>
      </c>
      <c r="CH119" s="28">
        <v>-13.349303284568521</v>
      </c>
      <c r="CI119" s="28">
        <v>-2.0542958625688641</v>
      </c>
      <c r="CJ119" s="28">
        <v>-13.420458971601899</v>
      </c>
      <c r="CK119" s="28">
        <v>-0.40537613836609399</v>
      </c>
      <c r="CL119" s="28">
        <v>-13.2781204609489</v>
      </c>
      <c r="CM119" s="28">
        <v>-3.6895932947266101</v>
      </c>
      <c r="CN119" s="28">
        <v>11.270929581092</v>
      </c>
      <c r="CO119" s="28">
        <v>7.3140019231379902</v>
      </c>
      <c r="CP119" s="28">
        <v>27.138661927278999</v>
      </c>
      <c r="CQ119" s="28">
        <v>-0.51813471502590902</v>
      </c>
      <c r="CR119" s="32">
        <v>112.02114221681852</v>
      </c>
      <c r="CS119" s="26">
        <v>45.4</v>
      </c>
      <c r="CT119" s="26">
        <v>43.6</v>
      </c>
      <c r="CU119" s="26">
        <v>45.7</v>
      </c>
      <c r="CV119" s="26">
        <v>44.4</v>
      </c>
      <c r="CW119" s="26">
        <v>47</v>
      </c>
      <c r="CX119" s="26">
        <v>36.9</v>
      </c>
      <c r="CY119" s="26">
        <v>41.7</v>
      </c>
    </row>
    <row r="120" spans="1:103" x14ac:dyDescent="0.25">
      <c r="A120" s="14" t="str">
        <f t="shared" si="3"/>
        <v>20204</v>
      </c>
      <c r="B120" s="14">
        <f t="shared" si="4"/>
        <v>4</v>
      </c>
      <c r="C120" s="14">
        <f t="shared" si="5"/>
        <v>2020</v>
      </c>
      <c r="D120" s="27">
        <v>44136</v>
      </c>
      <c r="E120" s="28">
        <v>46.299999237060497</v>
      </c>
      <c r="F120" s="28">
        <v>48.200000762939403</v>
      </c>
      <c r="G120" s="28">
        <v>47.799999237060497</v>
      </c>
      <c r="H120" s="28">
        <v>-3.362438616158812</v>
      </c>
      <c r="I120" s="28">
        <v>-10.156278022606784</v>
      </c>
      <c r="J120" s="28">
        <v>3.674528418634452</v>
      </c>
      <c r="K120" s="28">
        <v>-9.5262384050540163</v>
      </c>
      <c r="L120" s="28">
        <v>4.5129155962396519</v>
      </c>
      <c r="M120" s="28">
        <v>-10.784233626506666</v>
      </c>
      <c r="N120" s="28">
        <v>2.8395781538399878</v>
      </c>
      <c r="O120" s="28">
        <v>15.343868475053505</v>
      </c>
      <c r="P120" s="28">
        <v>12.299657908812279</v>
      </c>
      <c r="Q120" s="28">
        <v>29.791958298020745</v>
      </c>
      <c r="R120" s="28">
        <v>-4.0029967359654417E-2</v>
      </c>
      <c r="S120" s="28">
        <v>-3.1048196392021055E-2</v>
      </c>
      <c r="T120" s="28">
        <v>-6.5845541647390462</v>
      </c>
      <c r="U120" s="28">
        <v>6.7445105676440562</v>
      </c>
      <c r="V120" s="28">
        <v>-5.1907435412846166</v>
      </c>
      <c r="W120" s="28">
        <v>8.1999101633068641</v>
      </c>
      <c r="X120" s="28">
        <v>-7.9683924281045666</v>
      </c>
      <c r="Y120" s="28">
        <v>5.2992847899305264</v>
      </c>
      <c r="Z120" s="28">
        <v>15.101051330642679</v>
      </c>
      <c r="AA120" s="28">
        <v>10.732333151936617</v>
      </c>
      <c r="AB120" s="28">
        <v>27.60724171718984</v>
      </c>
      <c r="AC120" s="28">
        <v>-1.5611996574629192</v>
      </c>
      <c r="AD120" s="28">
        <v>-2.8311764197864306</v>
      </c>
      <c r="AE120" s="28">
        <v>-8.7793762645409572</v>
      </c>
      <c r="AF120" s="28">
        <v>3.3020509638494957</v>
      </c>
      <c r="AG120" s="28">
        <v>-7.0708610751125001</v>
      </c>
      <c r="AH120" s="28">
        <v>5.626593485461</v>
      </c>
      <c r="AI120" s="28">
        <v>-10.4727614214156</v>
      </c>
      <c r="AJ120" s="28">
        <v>1.0037866480049999</v>
      </c>
      <c r="AK120" s="28">
        <v>9.6757154072959999</v>
      </c>
      <c r="AL120" s="28">
        <v>8.4997112654729996</v>
      </c>
      <c r="AM120" s="28">
        <v>18.776430897442001</v>
      </c>
      <c r="AN120" s="28">
        <v>-5.1020408163265403</v>
      </c>
      <c r="AO120" s="28">
        <v>2.0055674732099646</v>
      </c>
      <c r="AP120" s="28">
        <v>-5.8056003397649363</v>
      </c>
      <c r="AQ120" s="28">
        <v>10.130927367466342</v>
      </c>
      <c r="AR120" s="28">
        <v>-3.990773550943</v>
      </c>
      <c r="AS120" s="28">
        <v>11.240876262426999</v>
      </c>
      <c r="AT120" s="28">
        <v>-7.6036238569597998</v>
      </c>
      <c r="AU120" s="28">
        <v>9.0268106133830095</v>
      </c>
      <c r="AV120" s="28">
        <v>20.884919936606</v>
      </c>
      <c r="AW120" s="28">
        <v>13.765283699456999</v>
      </c>
      <c r="AX120" s="28">
        <v>36.677537217100998</v>
      </c>
      <c r="AY120" s="28">
        <v>1.53031194820483</v>
      </c>
      <c r="AZ120" s="28">
        <v>-2.2049089429544608</v>
      </c>
      <c r="BA120" s="28">
        <v>-11.10329947913462</v>
      </c>
      <c r="BB120" s="28">
        <v>7.1126596620646296</v>
      </c>
      <c r="BC120" s="28">
        <v>-12.363158018625001</v>
      </c>
      <c r="BD120" s="28">
        <v>8.4905979259769992</v>
      </c>
      <c r="BE120" s="28">
        <v>-9.8349818144385104</v>
      </c>
      <c r="BF120" s="28">
        <v>5.7438283501110003</v>
      </c>
      <c r="BG120" s="28">
        <v>16.997565045024</v>
      </c>
      <c r="BH120" s="28">
        <v>13.202933985330001</v>
      </c>
      <c r="BI120" s="28">
        <v>37.549484188194</v>
      </c>
      <c r="BJ120" s="28">
        <v>-3.0981067125645398</v>
      </c>
      <c r="BK120" s="28">
        <v>-5.1252524877199903</v>
      </c>
      <c r="BL120" s="28">
        <v>-10.663898771657756</v>
      </c>
      <c r="BM120" s="28">
        <v>0.57541573740891749</v>
      </c>
      <c r="BN120" s="28">
        <v>-10.299337400544484</v>
      </c>
      <c r="BO120" s="28">
        <v>0.84339446418169794</v>
      </c>
      <c r="BP120" s="28">
        <v>-11.027759539033077</v>
      </c>
      <c r="BQ120" s="28">
        <v>0.30779456582578996</v>
      </c>
      <c r="BR120" s="28">
        <v>32.953165207781304</v>
      </c>
      <c r="BS120" s="28">
        <v>33.482162017187534</v>
      </c>
      <c r="BT120" s="28">
        <v>35.261209545635126</v>
      </c>
      <c r="BU120" s="28">
        <v>-0.3245005325134962</v>
      </c>
      <c r="BV120" s="28">
        <v>-8.1040875795051761</v>
      </c>
      <c r="BW120" s="28">
        <v>-16.542345155517836</v>
      </c>
      <c r="BX120" s="28">
        <v>0.72229329929083974</v>
      </c>
      <c r="BY120" s="28">
        <v>-15.7399940026966</v>
      </c>
      <c r="BZ120" s="28">
        <v>-0.84340178546520395</v>
      </c>
      <c r="CA120" s="28">
        <v>-17.3412025096227</v>
      </c>
      <c r="CB120" s="28">
        <v>2.3002972963319999</v>
      </c>
      <c r="CC120" s="28">
        <v>9.2626560339609902</v>
      </c>
      <c r="CD120" s="28">
        <v>5.2642594680429902</v>
      </c>
      <c r="CE120" s="28">
        <v>28.716429517885</v>
      </c>
      <c r="CF120" s="28">
        <v>2.0881670533642702</v>
      </c>
      <c r="CG120" s="28">
        <v>-6.4384510805109301</v>
      </c>
      <c r="CH120" s="28">
        <v>-13.412090475774534</v>
      </c>
      <c r="CI120" s="28">
        <v>0.79582495803344955</v>
      </c>
      <c r="CJ120" s="28">
        <v>-12.696783846457301</v>
      </c>
      <c r="CK120" s="28">
        <v>2.0171157641050002</v>
      </c>
      <c r="CL120" s="28">
        <v>-14.1246653656991</v>
      </c>
      <c r="CM120" s="28">
        <v>-0.41808255664049898</v>
      </c>
      <c r="CN120" s="28">
        <v>10.247841290254</v>
      </c>
      <c r="CO120" s="28">
        <v>6.3956805389199998</v>
      </c>
      <c r="CP120" s="28">
        <v>27.663212491547</v>
      </c>
      <c r="CQ120" s="28">
        <v>1.25260960334029</v>
      </c>
      <c r="CR120" s="32">
        <v>113.59819868377106</v>
      </c>
      <c r="CS120" s="26">
        <v>43.9</v>
      </c>
      <c r="CT120" s="26">
        <v>47.7</v>
      </c>
      <c r="CU120" s="26">
        <v>44.2</v>
      </c>
      <c r="CV120" s="26">
        <v>45.9</v>
      </c>
      <c r="CW120" s="26">
        <v>49.8</v>
      </c>
      <c r="CX120" s="26">
        <v>40.299999999999997</v>
      </c>
      <c r="CY120" s="26">
        <v>35.4</v>
      </c>
    </row>
    <row r="121" spans="1:103" x14ac:dyDescent="0.25">
      <c r="A121" s="14" t="str">
        <f t="shared" si="3"/>
        <v>20204</v>
      </c>
      <c r="B121" s="14">
        <f t="shared" si="4"/>
        <v>4</v>
      </c>
      <c r="C121" s="14">
        <f t="shared" si="5"/>
        <v>2020</v>
      </c>
      <c r="D121" s="27">
        <v>44166</v>
      </c>
      <c r="E121" s="28">
        <v>49.700000762939403</v>
      </c>
      <c r="F121" s="28">
        <v>48</v>
      </c>
      <c r="G121" s="28">
        <v>48.299999237060497</v>
      </c>
      <c r="H121" s="28">
        <v>-0.22516046177594262</v>
      </c>
      <c r="I121" s="28">
        <v>-8.4711252316722607</v>
      </c>
      <c r="J121" s="28">
        <v>8.3758209345617729</v>
      </c>
      <c r="K121" s="28">
        <v>-9.4865105999559205</v>
      </c>
      <c r="L121" s="28">
        <v>8.9408335177069063</v>
      </c>
      <c r="M121" s="28">
        <v>-7.450328134017755</v>
      </c>
      <c r="N121" s="28">
        <v>7.8123362443313322</v>
      </c>
      <c r="O121" s="28">
        <v>16.596474359460025</v>
      </c>
      <c r="P121" s="28">
        <v>11.915413157623462</v>
      </c>
      <c r="Q121" s="28">
        <v>27.896093163068585</v>
      </c>
      <c r="R121" s="28">
        <v>-0.56384891914870106</v>
      </c>
      <c r="S121" s="28">
        <v>3.5318290875843843</v>
      </c>
      <c r="T121" s="28">
        <v>-4.109458969977311</v>
      </c>
      <c r="U121" s="28">
        <v>11.471188113104063</v>
      </c>
      <c r="V121" s="28">
        <v>-3.3780215610094384</v>
      </c>
      <c r="W121" s="28">
        <v>11.959869766727104</v>
      </c>
      <c r="X121" s="28">
        <v>-4.8381754182088006</v>
      </c>
      <c r="Y121" s="28">
        <v>10.983633133878623</v>
      </c>
      <c r="Z121" s="28">
        <v>18.45243995659947</v>
      </c>
      <c r="AA121" s="28">
        <v>12.505530651634816</v>
      </c>
      <c r="AB121" s="28">
        <v>27.239622135664693</v>
      </c>
      <c r="AC121" s="28">
        <v>-3.0213748879166467</v>
      </c>
      <c r="AD121" s="28">
        <v>2.9025493814557706</v>
      </c>
      <c r="AE121" s="28">
        <v>-5.7853449056457862</v>
      </c>
      <c r="AF121" s="28">
        <v>11.979083275116267</v>
      </c>
      <c r="AG121" s="28">
        <v>-5.4116831510069003</v>
      </c>
      <c r="AH121" s="28">
        <v>13.306312035478999</v>
      </c>
      <c r="AI121" s="28">
        <v>-6.1582891295040998</v>
      </c>
      <c r="AJ121" s="28">
        <v>10.660112761617</v>
      </c>
      <c r="AK121" s="28">
        <v>14.334079831995</v>
      </c>
      <c r="AL121" s="28">
        <v>11.227411616623</v>
      </c>
      <c r="AM121" s="28">
        <v>18.234401708221</v>
      </c>
      <c r="AN121" s="28">
        <v>-8.6021505376344205</v>
      </c>
      <c r="AO121" s="28">
        <v>4.0461404752065278</v>
      </c>
      <c r="AP121" s="28">
        <v>-3.88160093485277</v>
      </c>
      <c r="AQ121" s="28">
        <v>12.294346890917296</v>
      </c>
      <c r="AR121" s="28">
        <v>-2.1444200709518002</v>
      </c>
      <c r="AS121" s="28">
        <v>12.195077544461</v>
      </c>
      <c r="AT121" s="28">
        <v>-5.6035292728710004</v>
      </c>
      <c r="AU121" s="28">
        <v>12.393662677674</v>
      </c>
      <c r="AV121" s="28">
        <v>23.569151889438</v>
      </c>
      <c r="AW121" s="28">
        <v>14.806538716879</v>
      </c>
      <c r="AX121" s="28">
        <v>36.397976780660997</v>
      </c>
      <c r="AY121" s="28">
        <v>1.24766063630692</v>
      </c>
      <c r="AZ121" s="28">
        <v>0.62323403602542271</v>
      </c>
      <c r="BA121" s="28">
        <v>-9.583897987723077</v>
      </c>
      <c r="BB121" s="28">
        <v>11.377512771891332</v>
      </c>
      <c r="BC121" s="28">
        <v>-12.8263331453321</v>
      </c>
      <c r="BD121" s="28">
        <v>13.255255706916</v>
      </c>
      <c r="BE121" s="28">
        <v>-6.2852936802118897</v>
      </c>
      <c r="BF121" s="28">
        <v>9.5163036311609908</v>
      </c>
      <c r="BG121" s="28">
        <v>18.502230926100001</v>
      </c>
      <c r="BH121" s="28">
        <v>13.227953410982</v>
      </c>
      <c r="BI121" s="28">
        <v>37.368315774422001</v>
      </c>
      <c r="BJ121" s="28">
        <v>-3.0710172744721702</v>
      </c>
      <c r="BK121" s="28">
        <v>-2.8870126545739936</v>
      </c>
      <c r="BL121" s="28">
        <v>-10.103223462867135</v>
      </c>
      <c r="BM121" s="28">
        <v>4.6034192299233894</v>
      </c>
      <c r="BN121" s="28">
        <v>-13.142056451691607</v>
      </c>
      <c r="BO121" s="28">
        <v>5.7910411229571519</v>
      </c>
      <c r="BP121" s="28">
        <v>-7.0149705470188657</v>
      </c>
      <c r="BQ121" s="28">
        <v>3.422651113191622</v>
      </c>
      <c r="BR121" s="28">
        <v>32.068764590201297</v>
      </c>
      <c r="BS121" s="28">
        <v>29.625252015018923</v>
      </c>
      <c r="BT121" s="28">
        <v>32.275118050092829</v>
      </c>
      <c r="BU121" s="28">
        <v>0.19702525267616511</v>
      </c>
      <c r="BV121" s="28">
        <v>-3.6787324965410733</v>
      </c>
      <c r="BW121" s="28">
        <v>-11.952667993259865</v>
      </c>
      <c r="BX121" s="28">
        <v>4.9592496892389875</v>
      </c>
      <c r="BY121" s="28">
        <v>-13.788490179406701</v>
      </c>
      <c r="BZ121" s="28">
        <v>3.1366852857869998</v>
      </c>
      <c r="CA121" s="28">
        <v>-10.098746801834601</v>
      </c>
      <c r="CB121" s="28">
        <v>6.7981663384710096</v>
      </c>
      <c r="CC121" s="28">
        <v>12.452371227825999</v>
      </c>
      <c r="CD121" s="28">
        <v>3.146375477166</v>
      </c>
      <c r="CE121" s="28">
        <v>25.254715265670999</v>
      </c>
      <c r="CF121" s="28">
        <v>3.3096926713947998</v>
      </c>
      <c r="CG121" s="28">
        <v>-3.1328816178603631</v>
      </c>
      <c r="CH121" s="28">
        <v>-12.040502387233602</v>
      </c>
      <c r="CI121" s="28">
        <v>6.1968817342433056</v>
      </c>
      <c r="CJ121" s="28">
        <v>-13.0010123274844</v>
      </c>
      <c r="CK121" s="28">
        <v>6.9743049120020002</v>
      </c>
      <c r="CL121" s="28">
        <v>-11.0750588408879</v>
      </c>
      <c r="CM121" s="28">
        <v>5.4223786619420098</v>
      </c>
      <c r="CN121" s="28">
        <v>10.202604989591</v>
      </c>
      <c r="CO121" s="28">
        <v>6.4229031522859996</v>
      </c>
      <c r="CP121" s="28">
        <v>25.10633644632</v>
      </c>
      <c r="CQ121" s="28">
        <v>0.54288816503800796</v>
      </c>
      <c r="CR121" s="32">
        <v>115.13888209996537</v>
      </c>
      <c r="CS121" s="26">
        <v>45.2</v>
      </c>
      <c r="CT121" s="26">
        <v>44.8</v>
      </c>
      <c r="CU121" s="26">
        <v>44.9</v>
      </c>
      <c r="CV121" s="26">
        <v>46.7</v>
      </c>
      <c r="CW121" s="26">
        <v>45.7</v>
      </c>
      <c r="CX121" s="26">
        <v>42.1</v>
      </c>
      <c r="CY121" s="26">
        <v>36.5</v>
      </c>
    </row>
    <row r="122" spans="1:103" x14ac:dyDescent="0.25">
      <c r="A122" s="14" t="str">
        <f t="shared" si="3"/>
        <v>20211</v>
      </c>
      <c r="B122" s="14">
        <f t="shared" si="4"/>
        <v>1</v>
      </c>
      <c r="C122" s="14">
        <f t="shared" si="5"/>
        <v>2021</v>
      </c>
      <c r="D122" s="27">
        <v>44197</v>
      </c>
      <c r="E122" s="28">
        <v>50.900001525878899</v>
      </c>
      <c r="F122" s="28">
        <v>52.700000762939403</v>
      </c>
      <c r="G122" s="28">
        <v>52.299999237060497</v>
      </c>
      <c r="H122" s="28">
        <v>2.646950703360659</v>
      </c>
      <c r="I122" s="28">
        <v>-5.1878320002473686</v>
      </c>
      <c r="J122" s="28">
        <v>10.796825737406863</v>
      </c>
      <c r="K122" s="28">
        <v>-4.6239593460392614</v>
      </c>
      <c r="L122" s="28">
        <v>11.340723874564409</v>
      </c>
      <c r="M122" s="28">
        <v>-5.7500772677549019</v>
      </c>
      <c r="N122" s="28">
        <v>10.254327355006357</v>
      </c>
      <c r="O122" s="28">
        <v>16.253506502987378</v>
      </c>
      <c r="P122" s="28">
        <v>14.316388610612085</v>
      </c>
      <c r="Q122" s="28">
        <v>29.301187671842772</v>
      </c>
      <c r="R122" s="28">
        <v>-1.9935998991544583</v>
      </c>
      <c r="S122" s="28">
        <v>3.2728030371968373</v>
      </c>
      <c r="T122" s="28">
        <v>-5.7728260476740161</v>
      </c>
      <c r="U122" s="28">
        <v>12.739708938673942</v>
      </c>
      <c r="V122" s="28">
        <v>-4.4934763819634895</v>
      </c>
      <c r="W122" s="28">
        <v>13.554777188248044</v>
      </c>
      <c r="X122" s="28">
        <v>-7.0438039438043702</v>
      </c>
      <c r="Y122" s="28">
        <v>11.927751536163113</v>
      </c>
      <c r="Z122" s="28">
        <v>16.183583577559855</v>
      </c>
      <c r="AA122" s="28">
        <v>13.657784258036424</v>
      </c>
      <c r="AB122" s="28">
        <v>26.863216315436752</v>
      </c>
      <c r="AC122" s="28">
        <v>-2.9451109234763679</v>
      </c>
      <c r="AD122" s="28">
        <v>-0.36345603980041119</v>
      </c>
      <c r="AE122" s="28">
        <v>-9.0736780041507359</v>
      </c>
      <c r="AF122" s="28">
        <v>8.7441336938295535</v>
      </c>
      <c r="AG122" s="28">
        <v>-8.9812954079588003</v>
      </c>
      <c r="AH122" s="28">
        <v>9.7068904340780104</v>
      </c>
      <c r="AI122" s="28">
        <v>-9.1660159212412005</v>
      </c>
      <c r="AJ122" s="28">
        <v>7.7857969349129901</v>
      </c>
      <c r="AK122" s="28">
        <v>9.2599534056339898</v>
      </c>
      <c r="AL122" s="28">
        <v>13.561521460199</v>
      </c>
      <c r="AM122" s="28">
        <v>17.967951651301</v>
      </c>
      <c r="AN122" s="28">
        <v>-7.2916666666666696</v>
      </c>
      <c r="AO122" s="28">
        <v>5.9122552296367132</v>
      </c>
      <c r="AP122" s="28">
        <v>-5.0152244073253485</v>
      </c>
      <c r="AQ122" s="28">
        <v>17.452140685736509</v>
      </c>
      <c r="AR122" s="28">
        <v>-1.7781350649837</v>
      </c>
      <c r="AS122" s="28">
        <v>18.351855047396</v>
      </c>
      <c r="AT122" s="28">
        <v>-8.1994500183437999</v>
      </c>
      <c r="AU122" s="28">
        <v>16.556133578739001</v>
      </c>
      <c r="AV122" s="28">
        <v>22.858415510655998</v>
      </c>
      <c r="AW122" s="28">
        <v>15.702046784107001</v>
      </c>
      <c r="AX122" s="28">
        <v>35.300183685458002</v>
      </c>
      <c r="AY122" s="28">
        <v>0.12383900928791999</v>
      </c>
      <c r="AZ122" s="28">
        <v>2.4830673619489119</v>
      </c>
      <c r="BA122" s="28">
        <v>-5.9237465422880291</v>
      </c>
      <c r="BB122" s="28">
        <v>11.254039779972658</v>
      </c>
      <c r="BC122" s="28">
        <v>-7.9056345956495004</v>
      </c>
      <c r="BD122" s="28">
        <v>13.212478273283001</v>
      </c>
      <c r="BE122" s="28">
        <v>-3.9214108290079999</v>
      </c>
      <c r="BF122" s="28">
        <v>9.3135902963259998</v>
      </c>
      <c r="BG122" s="28">
        <v>19.789390907173001</v>
      </c>
      <c r="BH122" s="28">
        <v>16.310845431255</v>
      </c>
      <c r="BI122" s="28">
        <v>38.052755687784</v>
      </c>
      <c r="BJ122" s="28">
        <v>-4.7709923664122202</v>
      </c>
      <c r="BK122" s="28">
        <v>1.2454917811854784</v>
      </c>
      <c r="BL122" s="28">
        <v>-6.3513913030227798</v>
      </c>
      <c r="BM122" s="28">
        <v>9.1404024783131774</v>
      </c>
      <c r="BN122" s="28">
        <v>-3.9040148351867425</v>
      </c>
      <c r="BO122" s="28">
        <v>9.0945108940196651</v>
      </c>
      <c r="BP122" s="28">
        <v>-8.7682232822999122</v>
      </c>
      <c r="BQ122" s="28">
        <v>9.1863041347864769</v>
      </c>
      <c r="BR122" s="28">
        <v>32.9096401079494</v>
      </c>
      <c r="BS122" s="28">
        <v>32.059618592620794</v>
      </c>
      <c r="BT122" s="28">
        <v>35.026630450141909</v>
      </c>
      <c r="BU122" s="28">
        <v>-2.2981897159033018</v>
      </c>
      <c r="BV122" s="28">
        <v>-0.74027017286550745</v>
      </c>
      <c r="BW122" s="28">
        <v>-9.7462186908166188</v>
      </c>
      <c r="BX122" s="28">
        <v>8.6919884459932746</v>
      </c>
      <c r="BY122" s="28">
        <v>-8.8727108278156006</v>
      </c>
      <c r="BZ122" s="28">
        <v>9.3718559414399998</v>
      </c>
      <c r="CA122" s="28">
        <v>-10.6157343662549</v>
      </c>
      <c r="CB122" s="28">
        <v>8.0143286007069996</v>
      </c>
      <c r="CC122" s="28">
        <v>11.087253914073999</v>
      </c>
      <c r="CD122" s="28">
        <v>5.8451412552189996</v>
      </c>
      <c r="CE122" s="28">
        <v>26.192454283530999</v>
      </c>
      <c r="CF122" s="28">
        <v>0.47619047619048199</v>
      </c>
      <c r="CG122" s="28">
        <v>2.3545458136520949</v>
      </c>
      <c r="CH122" s="28">
        <v>-4.4408780828246677</v>
      </c>
      <c r="CI122" s="28">
        <v>9.3861018091079416</v>
      </c>
      <c r="CJ122" s="28">
        <v>-4.5130384626801998</v>
      </c>
      <c r="CK122" s="28">
        <v>9.9167430672570003</v>
      </c>
      <c r="CL122" s="28">
        <v>-4.3686910663056002</v>
      </c>
      <c r="CM122" s="28">
        <v>8.8568019406010006</v>
      </c>
      <c r="CN122" s="28">
        <v>10.820798236119</v>
      </c>
      <c r="CO122" s="28">
        <v>9.7755441331630006</v>
      </c>
      <c r="CP122" s="28">
        <v>27.669216569831999</v>
      </c>
      <c r="CQ122" s="28">
        <v>-1.34854771784232</v>
      </c>
      <c r="CR122" s="32">
        <v>116.42756037892718</v>
      </c>
      <c r="CS122" s="26">
        <v>46.3</v>
      </c>
      <c r="CT122" s="26">
        <v>45.4</v>
      </c>
      <c r="CU122" s="26">
        <v>45.2</v>
      </c>
      <c r="CV122" s="26">
        <v>48.1</v>
      </c>
      <c r="CW122" s="26">
        <v>47.9</v>
      </c>
      <c r="CX122" s="26">
        <v>44.1</v>
      </c>
      <c r="CY122" s="26">
        <v>45.4</v>
      </c>
    </row>
    <row r="123" spans="1:103" x14ac:dyDescent="0.25">
      <c r="A123" s="14" t="str">
        <f t="shared" si="3"/>
        <v>20211</v>
      </c>
      <c r="B123" s="14">
        <f t="shared" si="4"/>
        <v>1</v>
      </c>
      <c r="C123" s="14">
        <f t="shared" si="5"/>
        <v>2021</v>
      </c>
      <c r="D123" s="27">
        <v>44228</v>
      </c>
      <c r="E123" s="28">
        <v>51.5</v>
      </c>
      <c r="F123" s="28">
        <v>52.200000762939403</v>
      </c>
      <c r="G123" s="28">
        <v>52.599998474121001</v>
      </c>
      <c r="H123" s="28">
        <v>5.1420842910791293</v>
      </c>
      <c r="I123" s="28">
        <v>-2.8493021333814568</v>
      </c>
      <c r="J123" s="28">
        <v>13.457396817126494</v>
      </c>
      <c r="K123" s="28">
        <v>-2.7079270092368413</v>
      </c>
      <c r="L123" s="28">
        <v>14.281054472958919</v>
      </c>
      <c r="M123" s="28">
        <v>-2.9905759512473997</v>
      </c>
      <c r="N123" s="28">
        <v>12.636905152499782</v>
      </c>
      <c r="O123" s="28">
        <v>17.868048328171984</v>
      </c>
      <c r="P123" s="28">
        <v>14.987743052264177</v>
      </c>
      <c r="Q123" s="28">
        <v>29.932732974596309</v>
      </c>
      <c r="R123" s="28">
        <v>-0.6665529279221013</v>
      </c>
      <c r="S123" s="28">
        <v>6.6547928024760949</v>
      </c>
      <c r="T123" s="28">
        <v>-2.0050778342194064</v>
      </c>
      <c r="U123" s="28">
        <v>15.693427493441163</v>
      </c>
      <c r="V123" s="28">
        <v>-1.2217071569710991</v>
      </c>
      <c r="W123" s="28">
        <v>17.328781603242518</v>
      </c>
      <c r="X123" s="28">
        <v>-2.7853613050670538</v>
      </c>
      <c r="Y123" s="28">
        <v>14.070379084912828</v>
      </c>
      <c r="Z123" s="28">
        <v>17.739353848546216</v>
      </c>
      <c r="AA123" s="28">
        <v>15.486134287607701</v>
      </c>
      <c r="AB123" s="28">
        <v>28.209160994519756</v>
      </c>
      <c r="AC123" s="28">
        <v>-1.4654749228008881</v>
      </c>
      <c r="AD123" s="28">
        <v>3.1348429270430245</v>
      </c>
      <c r="AE123" s="28">
        <v>-6.9295426873982535</v>
      </c>
      <c r="AF123" s="28">
        <v>13.723865294336491</v>
      </c>
      <c r="AG123" s="28">
        <v>-5.1868755346982001</v>
      </c>
      <c r="AH123" s="28">
        <v>17.154163698158001</v>
      </c>
      <c r="AI123" s="28">
        <v>-8.6566211121138004</v>
      </c>
      <c r="AJ123" s="28">
        <v>10.347753957154</v>
      </c>
      <c r="AK123" s="28">
        <v>12.788319275417001</v>
      </c>
      <c r="AL123" s="28">
        <v>16.575665848456001</v>
      </c>
      <c r="AM123" s="28">
        <v>20.284232708874999</v>
      </c>
      <c r="AN123" s="28">
        <v>-3.9603960396039599</v>
      </c>
      <c r="AO123" s="28">
        <v>9.6990229162370269</v>
      </c>
      <c r="AP123" s="28">
        <v>0.61083120843255756</v>
      </c>
      <c r="AQ123" s="28">
        <v>19.198933313507411</v>
      </c>
      <c r="AR123" s="28">
        <v>0.74974363613800699</v>
      </c>
      <c r="AS123" s="28">
        <v>19.737563693550999</v>
      </c>
      <c r="AT123" s="28">
        <v>0.472014903702004</v>
      </c>
      <c r="AU123" s="28">
        <v>18.66162324794</v>
      </c>
      <c r="AV123" s="28">
        <v>22.657319207181999</v>
      </c>
      <c r="AW123" s="28">
        <v>16.114553655990001</v>
      </c>
      <c r="AX123" s="28">
        <v>36.649517154305002</v>
      </c>
      <c r="AY123" s="28">
        <v>0.30506406345332898</v>
      </c>
      <c r="AZ123" s="28">
        <v>4.7044167552609792</v>
      </c>
      <c r="BA123" s="28">
        <v>-5.6907138063166087</v>
      </c>
      <c r="BB123" s="28">
        <v>15.655664533411169</v>
      </c>
      <c r="BC123" s="28">
        <v>-7.8034357940132999</v>
      </c>
      <c r="BD123" s="28">
        <v>17.903423340772001</v>
      </c>
      <c r="BE123" s="28">
        <v>-3.5547677083672902</v>
      </c>
      <c r="BF123" s="28">
        <v>13.431092234911</v>
      </c>
      <c r="BG123" s="28">
        <v>20.039631216069999</v>
      </c>
      <c r="BH123" s="28">
        <v>15.584415584416</v>
      </c>
      <c r="BI123" s="28">
        <v>36.342221395014001</v>
      </c>
      <c r="BJ123" s="28">
        <v>-2.77264325323475</v>
      </c>
      <c r="BK123" s="28">
        <v>1.3849064810568166</v>
      </c>
      <c r="BL123" s="28">
        <v>-7.2643597698234714</v>
      </c>
      <c r="BM123" s="28">
        <v>10.422319971281496</v>
      </c>
      <c r="BN123" s="28">
        <v>-7.1453282198331438</v>
      </c>
      <c r="BO123" s="28">
        <v>10.082807580784362</v>
      </c>
      <c r="BP123" s="28">
        <v>-7.383317852524879</v>
      </c>
      <c r="BQ123" s="28">
        <v>10.762381043818042</v>
      </c>
      <c r="BR123" s="28">
        <v>34.656922821075895</v>
      </c>
      <c r="BS123" s="28">
        <v>33.688173781223611</v>
      </c>
      <c r="BT123" s="28">
        <v>35.734443112307517</v>
      </c>
      <c r="BU123" s="28">
        <v>-1.9712306670206825</v>
      </c>
      <c r="BV123" s="28">
        <v>5.654648839739508</v>
      </c>
      <c r="BW123" s="28">
        <v>-3.4197859292902137</v>
      </c>
      <c r="BX123" s="28">
        <v>15.147973000901857</v>
      </c>
      <c r="BY123" s="28">
        <v>-4.10997293356969</v>
      </c>
      <c r="BZ123" s="28">
        <v>15.564114644378</v>
      </c>
      <c r="CA123" s="28">
        <v>-2.7271671621078002</v>
      </c>
      <c r="CB123" s="28">
        <v>14.732634709448</v>
      </c>
      <c r="CC123" s="28">
        <v>12.957072824541999</v>
      </c>
      <c r="CD123" s="28">
        <v>8.6641394422949993</v>
      </c>
      <c r="CE123" s="28">
        <v>27.966369044063999</v>
      </c>
      <c r="CF123" s="28">
        <v>-0.47846889952152999</v>
      </c>
      <c r="CG123" s="28">
        <v>4.4468531269704386</v>
      </c>
      <c r="CH123" s="28">
        <v>-2.2218112269338803</v>
      </c>
      <c r="CI123" s="28">
        <v>11.340370810460371</v>
      </c>
      <c r="CJ123" s="28">
        <v>-1.8127689373585001</v>
      </c>
      <c r="CK123" s="28">
        <v>11.978962278103999</v>
      </c>
      <c r="CL123" s="28">
        <v>-2.6300092865668998</v>
      </c>
      <c r="CM123" s="28">
        <v>10.703703114205</v>
      </c>
      <c r="CN123" s="28">
        <v>12.527156160582001</v>
      </c>
      <c r="CO123" s="28">
        <v>8.6939231408069997</v>
      </c>
      <c r="CP123" s="28">
        <v>28.055698840864</v>
      </c>
      <c r="CQ123" s="28">
        <v>0.432900432900439</v>
      </c>
      <c r="CR123" s="32">
        <v>117.92073411597683</v>
      </c>
      <c r="CS123" s="26">
        <v>42.8</v>
      </c>
      <c r="CT123" s="26">
        <v>42.5</v>
      </c>
      <c r="CU123" s="26">
        <v>44.2</v>
      </c>
      <c r="CV123" s="26">
        <v>43.4</v>
      </c>
      <c r="CW123" s="26">
        <v>45.3</v>
      </c>
      <c r="CX123" s="26">
        <v>43.8</v>
      </c>
      <c r="CY123" s="26">
        <v>37.700000000000003</v>
      </c>
    </row>
    <row r="124" spans="1:103" x14ac:dyDescent="0.25">
      <c r="A124" s="14" t="str">
        <f t="shared" si="3"/>
        <v>20211</v>
      </c>
      <c r="B124" s="14">
        <f t="shared" si="4"/>
        <v>1</v>
      </c>
      <c r="C124" s="14">
        <f t="shared" si="5"/>
        <v>2021</v>
      </c>
      <c r="D124" s="27">
        <v>44256</v>
      </c>
      <c r="E124" s="28">
        <v>51.099998474121001</v>
      </c>
      <c r="F124" s="28">
        <v>55.799999237060497</v>
      </c>
      <c r="G124" s="28">
        <v>54.599998474121001</v>
      </c>
      <c r="H124" s="28">
        <v>7.9410241047406203</v>
      </c>
      <c r="I124" s="28">
        <v>1.1159222588228488</v>
      </c>
      <c r="J124" s="28">
        <v>14.99774368974127</v>
      </c>
      <c r="K124" s="28">
        <v>1.3898738659339989</v>
      </c>
      <c r="L124" s="28">
        <v>16.084316809987477</v>
      </c>
      <c r="M124" s="28">
        <v>0.84234330939104263</v>
      </c>
      <c r="N124" s="28">
        <v>13.916634367900571</v>
      </c>
      <c r="O124" s="28">
        <v>19.960588373548759</v>
      </c>
      <c r="P124" s="28">
        <v>17.730774477059178</v>
      </c>
      <c r="Q124" s="28">
        <v>31.432826848083419</v>
      </c>
      <c r="R124" s="28">
        <v>-2.9162373186651385</v>
      </c>
      <c r="S124" s="28">
        <v>8.5966269046470245</v>
      </c>
      <c r="T124" s="28">
        <v>1.9212840540491811</v>
      </c>
      <c r="U124" s="28">
        <v>15.492650811141374</v>
      </c>
      <c r="V124" s="28">
        <v>1.1689516890293834</v>
      </c>
      <c r="W124" s="28">
        <v>17.755900088946674</v>
      </c>
      <c r="X124" s="28">
        <v>2.6764299943384517</v>
      </c>
      <c r="Y124" s="28">
        <v>13.252924649317778</v>
      </c>
      <c r="Z124" s="28">
        <v>18.738828253655107</v>
      </c>
      <c r="AA124" s="28">
        <v>17.579030808049374</v>
      </c>
      <c r="AB124" s="28">
        <v>29.608520354623597</v>
      </c>
      <c r="AC124" s="28">
        <v>-6.0091668003054544</v>
      </c>
      <c r="AD124" s="28">
        <v>6.5905813049067206</v>
      </c>
      <c r="AE124" s="28">
        <v>0.54705073507787461</v>
      </c>
      <c r="AF124" s="28">
        <v>12.816235030446791</v>
      </c>
      <c r="AG124" s="28">
        <v>-1.34521521203141</v>
      </c>
      <c r="AH124" s="28">
        <v>16.207568391723999</v>
      </c>
      <c r="AI124" s="28">
        <v>2.4573412690019998</v>
      </c>
      <c r="AJ124" s="28">
        <v>9.4780965783620008</v>
      </c>
      <c r="AK124" s="28">
        <v>9.2134269685689993</v>
      </c>
      <c r="AL124" s="28">
        <v>17.095837631533001</v>
      </c>
      <c r="AM124" s="28">
        <v>19.566110556280002</v>
      </c>
      <c r="AN124" s="28">
        <v>-9.1836734693877595</v>
      </c>
      <c r="AO124" s="28">
        <v>11.057517722976542</v>
      </c>
      <c r="AP124" s="28">
        <v>3.0872511908624176</v>
      </c>
      <c r="AQ124" s="28">
        <v>19.340581578509273</v>
      </c>
      <c r="AR124" s="28">
        <v>3.0735225119849998</v>
      </c>
      <c r="AS124" s="28">
        <v>21.147088312106</v>
      </c>
      <c r="AT124" s="28">
        <v>3.1009807978600001</v>
      </c>
      <c r="AU124" s="28">
        <v>17.548831840374</v>
      </c>
      <c r="AV124" s="28">
        <v>27.536708420695</v>
      </c>
      <c r="AW124" s="28">
        <v>19.807701009098999</v>
      </c>
      <c r="AX124" s="28">
        <v>39.942093232174997</v>
      </c>
      <c r="AY124" s="28">
        <v>-3.4083992696287302</v>
      </c>
      <c r="AZ124" s="28">
        <v>6.0596828375634857</v>
      </c>
      <c r="BA124" s="28">
        <v>-0.2555544436247601</v>
      </c>
      <c r="BB124" s="28">
        <v>12.574586356311556</v>
      </c>
      <c r="BC124" s="28">
        <v>0.63084590820699304</v>
      </c>
      <c r="BD124" s="28">
        <v>14.977727872892</v>
      </c>
      <c r="BE124" s="28">
        <v>-1.138038620054</v>
      </c>
      <c r="BF124" s="28">
        <v>10.198308502333999</v>
      </c>
      <c r="BG124" s="28">
        <v>20.831602442954001</v>
      </c>
      <c r="BH124" s="28">
        <v>19.192751235585</v>
      </c>
      <c r="BI124" s="28">
        <v>38.261851320162002</v>
      </c>
      <c r="BJ124" s="28">
        <v>-4.2253521126760596</v>
      </c>
      <c r="BK124" s="28">
        <v>5.9203717237176079</v>
      </c>
      <c r="BL124" s="28">
        <v>-6.0679857549770873</v>
      </c>
      <c r="BM124" s="28">
        <v>18.649817338873333</v>
      </c>
      <c r="BN124" s="28">
        <v>-6.1764007473400255</v>
      </c>
      <c r="BO124" s="28">
        <v>18.246555492529787</v>
      </c>
      <c r="BP124" s="28">
        <v>-5.9595101208211974</v>
      </c>
      <c r="BQ124" s="28">
        <v>19.053824306331645</v>
      </c>
      <c r="BR124" s="28">
        <v>38.489357072922338</v>
      </c>
      <c r="BS124" s="28">
        <v>37.762000476791698</v>
      </c>
      <c r="BT124" s="28">
        <v>38.549141264504037</v>
      </c>
      <c r="BU124" s="28">
        <v>-2.5718279956419665</v>
      </c>
      <c r="BV124" s="28">
        <v>7.5833567245360882</v>
      </c>
      <c r="BW124" s="28">
        <v>-0.4755374023579293</v>
      </c>
      <c r="BX124" s="28">
        <v>15.967753667991815</v>
      </c>
      <c r="BY124" s="28">
        <v>-1.0501323340764901</v>
      </c>
      <c r="BZ124" s="28">
        <v>17.463465106592</v>
      </c>
      <c r="CA124" s="28">
        <v>0.100717039564998</v>
      </c>
      <c r="CB124" s="28">
        <v>14.482329717022999</v>
      </c>
      <c r="CC124" s="28">
        <v>13.062758585193</v>
      </c>
      <c r="CD124" s="28">
        <v>8.0591002603720092</v>
      </c>
      <c r="CE124" s="28">
        <v>28.812036510609001</v>
      </c>
      <c r="CF124" s="28">
        <v>-2.4330900243308902</v>
      </c>
      <c r="CG124" s="28">
        <v>7.6378584706968411</v>
      </c>
      <c r="CH124" s="28">
        <v>2.8763193266249232</v>
      </c>
      <c r="CI124" s="28">
        <v>12.511151687869955</v>
      </c>
      <c r="CJ124" s="28">
        <v>4.5187707005759998</v>
      </c>
      <c r="CK124" s="28">
        <v>13.173198091161</v>
      </c>
      <c r="CL124" s="28">
        <v>1.24705816747201</v>
      </c>
      <c r="CM124" s="28">
        <v>11.851161384708</v>
      </c>
      <c r="CN124" s="28">
        <v>15.265568175102</v>
      </c>
      <c r="CO124" s="28">
        <v>11.98435412914</v>
      </c>
      <c r="CP124" s="28">
        <v>29.02269937042</v>
      </c>
      <c r="CQ124" s="28">
        <v>-0.95338983050847004</v>
      </c>
      <c r="CR124" s="32">
        <v>118.88369649145451</v>
      </c>
      <c r="CS124" s="26">
        <v>45.8</v>
      </c>
      <c r="CT124" s="26">
        <v>45.1</v>
      </c>
      <c r="CU124" s="26">
        <v>44.9</v>
      </c>
      <c r="CV124" s="26">
        <v>48.5</v>
      </c>
      <c r="CW124" s="26">
        <v>48.1</v>
      </c>
      <c r="CX124" s="26">
        <v>45.7</v>
      </c>
      <c r="CY124" s="26">
        <v>42.2</v>
      </c>
    </row>
    <row r="125" spans="1:103" x14ac:dyDescent="0.25">
      <c r="A125" s="14" t="str">
        <f t="shared" si="3"/>
        <v>20212</v>
      </c>
      <c r="B125" s="14">
        <f t="shared" si="4"/>
        <v>2</v>
      </c>
      <c r="C125" s="14">
        <f t="shared" si="5"/>
        <v>2021</v>
      </c>
      <c r="D125" s="27">
        <v>44287</v>
      </c>
      <c r="E125" s="28">
        <v>50.400001525878899</v>
      </c>
      <c r="F125" s="28">
        <v>55.200000762939403</v>
      </c>
      <c r="G125" s="28">
        <v>54</v>
      </c>
      <c r="H125" s="28">
        <v>8.7036267096877111</v>
      </c>
      <c r="I125" s="28">
        <v>3.9378784651959222</v>
      </c>
      <c r="J125" s="28">
        <v>13.580743948016249</v>
      </c>
      <c r="K125" s="28">
        <v>3.5853750314211519</v>
      </c>
      <c r="L125" s="28">
        <v>14.523750311824525</v>
      </c>
      <c r="M125" s="28">
        <v>4.2909922506268865</v>
      </c>
      <c r="N125" s="28">
        <v>12.641882864163652</v>
      </c>
      <c r="O125" s="28">
        <v>20.752377705284317</v>
      </c>
      <c r="P125" s="28">
        <v>19.215088073736879</v>
      </c>
      <c r="Q125" s="28">
        <v>33.390997529398661</v>
      </c>
      <c r="R125" s="28">
        <v>-5.2180933379363648</v>
      </c>
      <c r="S125" s="28">
        <v>8.0454890612851386</v>
      </c>
      <c r="T125" s="28">
        <v>3.1948706473349944</v>
      </c>
      <c r="U125" s="28">
        <v>13.011900255450655</v>
      </c>
      <c r="V125" s="28">
        <v>1.776729721472295</v>
      </c>
      <c r="W125" s="28">
        <v>14.756687895461626</v>
      </c>
      <c r="X125" s="28">
        <v>4.6229786476387442</v>
      </c>
      <c r="Y125" s="28">
        <v>11.281288117672352</v>
      </c>
      <c r="Z125" s="28">
        <v>20.287806790380944</v>
      </c>
      <c r="AA125" s="28">
        <v>21.560878227651724</v>
      </c>
      <c r="AB125" s="28">
        <v>33.488887778213133</v>
      </c>
      <c r="AC125" s="28">
        <v>-7.6562789087230687</v>
      </c>
      <c r="AD125" s="28">
        <v>5.0093034172849968</v>
      </c>
      <c r="AE125" s="28">
        <v>0.89522168149929371</v>
      </c>
      <c r="AF125" s="28">
        <v>9.2076363780976749</v>
      </c>
      <c r="AG125" s="28">
        <v>-2.4061927673650998</v>
      </c>
      <c r="AH125" s="28">
        <v>10.711876946664001</v>
      </c>
      <c r="AI125" s="28">
        <v>4.2517964489780002</v>
      </c>
      <c r="AJ125" s="28">
        <v>7.7141343579269899</v>
      </c>
      <c r="AK125" s="28">
        <v>11.366328836515001</v>
      </c>
      <c r="AL125" s="28">
        <v>22.693414648335999</v>
      </c>
      <c r="AM125" s="28">
        <v>24.05095468675</v>
      </c>
      <c r="AN125" s="28">
        <v>-8.0808080808080796</v>
      </c>
      <c r="AO125" s="28">
        <v>11.367027705741066</v>
      </c>
      <c r="AP125" s="28">
        <v>5.3892212544980396</v>
      </c>
      <c r="AQ125" s="28">
        <v>17.518816850673005</v>
      </c>
      <c r="AR125" s="28">
        <v>5.2465393678609997</v>
      </c>
      <c r="AS125" s="28">
        <v>19.735127801606001</v>
      </c>
      <c r="AT125" s="28">
        <v>5.5320023297539898</v>
      </c>
      <c r="AU125" s="28">
        <v>15.324860241899</v>
      </c>
      <c r="AV125" s="28">
        <v>28.769236913747001</v>
      </c>
      <c r="AW125" s="28">
        <v>23.157613960127001</v>
      </c>
      <c r="AX125" s="28">
        <v>44.074394763043998</v>
      </c>
      <c r="AY125" s="28">
        <v>-6.6294919454770698</v>
      </c>
      <c r="AZ125" s="28">
        <v>5.9956934378347455</v>
      </c>
      <c r="BA125" s="28">
        <v>1.0481169635769447</v>
      </c>
      <c r="BB125" s="28">
        <v>11.065024412151161</v>
      </c>
      <c r="BC125" s="28">
        <v>2.2904220931029999</v>
      </c>
      <c r="BD125" s="28">
        <v>13.300077622478</v>
      </c>
      <c r="BE125" s="28">
        <v>-0.18655892666589599</v>
      </c>
      <c r="BF125" s="28">
        <v>8.8533910847830004</v>
      </c>
      <c r="BG125" s="28">
        <v>23.901896355960002</v>
      </c>
      <c r="BH125" s="28">
        <v>20.843471208434998</v>
      </c>
      <c r="BI125" s="28">
        <v>41.062039604669998</v>
      </c>
      <c r="BJ125" s="28">
        <v>-9.0265486725663795</v>
      </c>
      <c r="BK125" s="28">
        <v>9.2421616028819074</v>
      </c>
      <c r="BL125" s="28">
        <v>2.0879502133329311</v>
      </c>
      <c r="BM125" s="28">
        <v>16.649642623560879</v>
      </c>
      <c r="BN125" s="28">
        <v>2.8197294272067017</v>
      </c>
      <c r="BO125" s="28">
        <v>16.343048066274729</v>
      </c>
      <c r="BP125" s="28">
        <v>1.3588112791763796</v>
      </c>
      <c r="BQ125" s="28">
        <v>16.956671677002113</v>
      </c>
      <c r="BR125" s="28">
        <v>39.956773002354126</v>
      </c>
      <c r="BS125" s="28">
        <v>39.577969157118297</v>
      </c>
      <c r="BT125" s="28">
        <v>40.379658727638798</v>
      </c>
      <c r="BU125" s="28">
        <v>-5.0988941591654937</v>
      </c>
      <c r="BV125" s="28">
        <v>11.787372583546158</v>
      </c>
      <c r="BW125" s="28">
        <v>8.9250199731994826</v>
      </c>
      <c r="BX125" s="28">
        <v>14.688940518448078</v>
      </c>
      <c r="BY125" s="28">
        <v>7.3385777114449997</v>
      </c>
      <c r="BZ125" s="28">
        <v>15.929744115014</v>
      </c>
      <c r="CA125" s="28">
        <v>10.523600830085</v>
      </c>
      <c r="CB125" s="28">
        <v>13.455266988986001</v>
      </c>
      <c r="CC125" s="28">
        <v>14.620609509945</v>
      </c>
      <c r="CD125" s="28">
        <v>9.2319436120420004</v>
      </c>
      <c r="CE125" s="28">
        <v>30.187261460635</v>
      </c>
      <c r="CF125" s="28">
        <v>-5.0691244239631299</v>
      </c>
      <c r="CG125" s="28">
        <v>7.9541669330773743</v>
      </c>
      <c r="CH125" s="28">
        <v>3.9465391643626333</v>
      </c>
      <c r="CI125" s="28">
        <v>12.040546125564191</v>
      </c>
      <c r="CJ125" s="28">
        <v>4.2749104348860003</v>
      </c>
      <c r="CK125" s="28">
        <v>12.678870377392</v>
      </c>
      <c r="CL125" s="28">
        <v>3.6186957496150001</v>
      </c>
      <c r="CM125" s="28">
        <v>11.404137709803001</v>
      </c>
      <c r="CN125" s="28">
        <v>15.168164009648001</v>
      </c>
      <c r="CO125" s="28">
        <v>11.288586756566</v>
      </c>
      <c r="CP125" s="28">
        <v>29.133828109703</v>
      </c>
      <c r="CQ125" s="28">
        <v>-3.1880977683315601</v>
      </c>
      <c r="CR125" s="32">
        <v>120.01376308902081</v>
      </c>
      <c r="CS125" s="26">
        <v>44.9</v>
      </c>
      <c r="CT125" s="26">
        <v>47.1</v>
      </c>
      <c r="CU125" s="26">
        <v>40.9</v>
      </c>
      <c r="CV125" s="26">
        <v>47.9</v>
      </c>
      <c r="CW125" s="26">
        <v>46.6</v>
      </c>
      <c r="CX125" s="26">
        <v>43.9</v>
      </c>
      <c r="CY125" s="26">
        <v>43.3</v>
      </c>
    </row>
    <row r="126" spans="1:103" x14ac:dyDescent="0.25">
      <c r="A126" s="14" t="str">
        <f t="shared" si="3"/>
        <v>20212</v>
      </c>
      <c r="B126" s="14">
        <f t="shared" si="4"/>
        <v>2</v>
      </c>
      <c r="C126" s="14">
        <f t="shared" si="5"/>
        <v>2021</v>
      </c>
      <c r="D126" s="27">
        <v>44317</v>
      </c>
      <c r="E126" s="28">
        <v>51.900001525878899</v>
      </c>
      <c r="F126" s="28">
        <v>57.5</v>
      </c>
      <c r="G126" s="28">
        <v>56.200000762939403</v>
      </c>
      <c r="H126" s="28">
        <v>5.8803985293691312</v>
      </c>
      <c r="I126" s="28">
        <v>1.234401915420591</v>
      </c>
      <c r="J126" s="28">
        <v>10.633659529184911</v>
      </c>
      <c r="K126" s="28">
        <v>0.63110492148746666</v>
      </c>
      <c r="L126" s="28">
        <v>11.374077515590415</v>
      </c>
      <c r="M126" s="28">
        <v>1.8395130211936341</v>
      </c>
      <c r="N126" s="28">
        <v>9.8958351379876213</v>
      </c>
      <c r="O126" s="28">
        <v>22.084463414496057</v>
      </c>
      <c r="P126" s="28">
        <v>20.293038138283016</v>
      </c>
      <c r="Q126" s="28">
        <v>35.903333497233128</v>
      </c>
      <c r="R126" s="28">
        <v>-5.7842776390516555</v>
      </c>
      <c r="S126" s="28">
        <v>7.3565542681613181</v>
      </c>
      <c r="T126" s="28">
        <v>2.3229604938305783</v>
      </c>
      <c r="U126" s="28">
        <v>12.515378842907126</v>
      </c>
      <c r="V126" s="28">
        <v>0.54226297687972524</v>
      </c>
      <c r="W126" s="28">
        <v>13.78582864557672</v>
      </c>
      <c r="X126" s="28">
        <v>4.1194695589300201</v>
      </c>
      <c r="Y126" s="28">
        <v>11.252478851706949</v>
      </c>
      <c r="Z126" s="28">
        <v>23.347251708542721</v>
      </c>
      <c r="AA126" s="28">
        <v>21.223249054121869</v>
      </c>
      <c r="AB126" s="28">
        <v>34.286954571041612</v>
      </c>
      <c r="AC126" s="28">
        <v>-5.5840663982575292</v>
      </c>
      <c r="AD126" s="28">
        <v>6.185865222193172</v>
      </c>
      <c r="AE126" s="28">
        <v>3.4887294327938321</v>
      </c>
      <c r="AF126" s="28">
        <v>8.9187501240211304</v>
      </c>
      <c r="AG126" s="28">
        <v>0.82286574646700195</v>
      </c>
      <c r="AH126" s="28">
        <v>9.5792756669199992</v>
      </c>
      <c r="AI126" s="28">
        <v>6.1899816649800004</v>
      </c>
      <c r="AJ126" s="28">
        <v>8.2603063422670004</v>
      </c>
      <c r="AK126" s="28">
        <v>14.491506340523999</v>
      </c>
      <c r="AL126" s="28">
        <v>19.336304692169001</v>
      </c>
      <c r="AM126" s="28">
        <v>21.882796581545001</v>
      </c>
      <c r="AN126" s="28">
        <v>-4.3010752688171996</v>
      </c>
      <c r="AO126" s="28">
        <v>9.1369103168836716</v>
      </c>
      <c r="AP126" s="28">
        <v>1.6157828841872686</v>
      </c>
      <c r="AQ126" s="28">
        <v>16.938607837147828</v>
      </c>
      <c r="AR126" s="28">
        <v>0.213184429117007</v>
      </c>
      <c r="AS126" s="28">
        <v>19.074756482836001</v>
      </c>
      <c r="AT126" s="28">
        <v>3.0282072777029998</v>
      </c>
      <c r="AU126" s="28">
        <v>14.823288296144</v>
      </c>
      <c r="AV126" s="28">
        <v>32.466238612813001</v>
      </c>
      <c r="AW126" s="28">
        <v>25.764810234616998</v>
      </c>
      <c r="AX126" s="28">
        <v>48.337831315167001</v>
      </c>
      <c r="AY126" s="28">
        <v>-6.5954773869346797</v>
      </c>
      <c r="AZ126" s="28">
        <v>6.0482594246731765</v>
      </c>
      <c r="BA126" s="28">
        <v>-1.3850558573754483</v>
      </c>
      <c r="BB126" s="28">
        <v>13.75977218234911</v>
      </c>
      <c r="BC126" s="28">
        <v>-0.51859504024329794</v>
      </c>
      <c r="BD126" s="28">
        <v>15.803353966711001</v>
      </c>
      <c r="BE126" s="28">
        <v>-2.2477531440282901</v>
      </c>
      <c r="BF126" s="28">
        <v>11.735542398003</v>
      </c>
      <c r="BG126" s="28">
        <v>24.144135029889</v>
      </c>
      <c r="BH126" s="28">
        <v>24.300559552357999</v>
      </c>
      <c r="BI126" s="28">
        <v>46.963447194902002</v>
      </c>
      <c r="BJ126" s="28">
        <v>-9.77443609022556</v>
      </c>
      <c r="BK126" s="28">
        <v>5.1126223257685126</v>
      </c>
      <c r="BL126" s="28">
        <v>-2.3331198547523115</v>
      </c>
      <c r="BM126" s="28">
        <v>12.838831707360384</v>
      </c>
      <c r="BN126" s="28">
        <v>-2.6284047387841314</v>
      </c>
      <c r="BO126" s="28">
        <v>12.805955078872792</v>
      </c>
      <c r="BP126" s="28">
        <v>-2.0373931991341401</v>
      </c>
      <c r="BQ126" s="28">
        <v>12.871713414994851</v>
      </c>
      <c r="BR126" s="28">
        <v>43.013289415886497</v>
      </c>
      <c r="BS126" s="28">
        <v>43.222312162529995</v>
      </c>
      <c r="BT126" s="28">
        <v>45.703760959117687</v>
      </c>
      <c r="BU126" s="28">
        <v>-5.3749822316661691</v>
      </c>
      <c r="BV126" s="28">
        <v>7.1808119346032697</v>
      </c>
      <c r="BW126" s="28">
        <v>3.8650416848663838</v>
      </c>
      <c r="BX126" s="28">
        <v>10.550511647960661</v>
      </c>
      <c r="BY126" s="28">
        <v>2.3684530905319998</v>
      </c>
      <c r="BZ126" s="28">
        <v>10.959362283194</v>
      </c>
      <c r="CA126" s="28">
        <v>5.3726980982530002</v>
      </c>
      <c r="CB126" s="28">
        <v>10.142453387334999</v>
      </c>
      <c r="CC126" s="28">
        <v>13.842534457724</v>
      </c>
      <c r="CD126" s="28">
        <v>9.0432276324109999</v>
      </c>
      <c r="CE126" s="28">
        <v>33.082619778980003</v>
      </c>
      <c r="CF126" s="28">
        <v>-4.1237113402061896</v>
      </c>
      <c r="CG126" s="28">
        <v>3.5624414607929964</v>
      </c>
      <c r="CH126" s="28">
        <v>0.6969443139838063</v>
      </c>
      <c r="CI126" s="28">
        <v>6.4688514073781676</v>
      </c>
      <c r="CJ126" s="28">
        <v>0.98448942133900597</v>
      </c>
      <c r="CK126" s="28">
        <v>7.150030085189</v>
      </c>
      <c r="CL126" s="28">
        <v>0.40981059254700403</v>
      </c>
      <c r="CM126" s="28">
        <v>5.789912673201</v>
      </c>
      <c r="CN126" s="28">
        <v>14.849950284786001</v>
      </c>
      <c r="CO126" s="28">
        <v>13.081664984030001</v>
      </c>
      <c r="CP126" s="28">
        <v>31.376507600135</v>
      </c>
      <c r="CQ126" s="28">
        <v>-6.5168539325842696</v>
      </c>
      <c r="CR126" s="32">
        <v>122.05807742270038</v>
      </c>
      <c r="CS126" s="26">
        <v>45.3</v>
      </c>
      <c r="CT126" s="26">
        <v>45.8</v>
      </c>
      <c r="CU126" s="26">
        <v>47.2</v>
      </c>
      <c r="CV126" s="26">
        <v>44.4</v>
      </c>
      <c r="CW126" s="26">
        <v>49.2</v>
      </c>
      <c r="CX126" s="26">
        <v>45.2</v>
      </c>
      <c r="CY126" s="26">
        <v>39.9</v>
      </c>
    </row>
    <row r="127" spans="1:103" x14ac:dyDescent="0.25">
      <c r="A127" s="14" t="str">
        <f t="shared" si="3"/>
        <v>20212</v>
      </c>
      <c r="B127" s="14">
        <f t="shared" si="4"/>
        <v>2</v>
      </c>
      <c r="C127" s="14">
        <f t="shared" si="5"/>
        <v>2021</v>
      </c>
      <c r="D127" s="27">
        <v>44348</v>
      </c>
      <c r="E127" s="28">
        <v>49.200000762939403</v>
      </c>
      <c r="F127" s="28">
        <v>56.5</v>
      </c>
      <c r="G127" s="28">
        <v>55</v>
      </c>
      <c r="H127" s="28">
        <v>4.0832741908352546</v>
      </c>
      <c r="I127" s="28">
        <v>-0.55991064488992492</v>
      </c>
      <c r="J127" s="28">
        <v>8.8345574810307426</v>
      </c>
      <c r="K127" s="28">
        <v>-0.86612352780410506</v>
      </c>
      <c r="L127" s="28">
        <v>9.4002726920562303</v>
      </c>
      <c r="M127" s="28">
        <v>-0.25322689116601033</v>
      </c>
      <c r="N127" s="28">
        <v>8.2703706046911325</v>
      </c>
      <c r="O127" s="28">
        <v>21.807675523625861</v>
      </c>
      <c r="P127" s="28">
        <v>20.814328637304904</v>
      </c>
      <c r="Q127" s="28">
        <v>37.111665028165589</v>
      </c>
      <c r="R127" s="28">
        <v>-7.8877339704414471</v>
      </c>
      <c r="S127" s="28">
        <v>5.4170563570207833</v>
      </c>
      <c r="T127" s="28">
        <v>0.88445765435741919</v>
      </c>
      <c r="U127" s="28">
        <v>10.051925047314199</v>
      </c>
      <c r="V127" s="28">
        <v>-0.27440394761477882</v>
      </c>
      <c r="W127" s="28">
        <v>11.668021953217101</v>
      </c>
      <c r="X127" s="28">
        <v>2.0500432828894022</v>
      </c>
      <c r="Y127" s="28">
        <v>8.4481671295360314</v>
      </c>
      <c r="Z127" s="28">
        <v>21.403602178359833</v>
      </c>
      <c r="AA127" s="28">
        <v>22.660225581838269</v>
      </c>
      <c r="AB127" s="28">
        <v>36.205033004158054</v>
      </c>
      <c r="AC127" s="28">
        <v>-9.2356274218760959</v>
      </c>
      <c r="AD127" s="28">
        <v>2.9305337118344141</v>
      </c>
      <c r="AE127" s="28">
        <v>0.60445285775801949</v>
      </c>
      <c r="AF127" s="28">
        <v>5.2835863108677472</v>
      </c>
      <c r="AG127" s="28">
        <v>-1.2071592129313999</v>
      </c>
      <c r="AH127" s="28">
        <v>6.6559224245659996</v>
      </c>
      <c r="AI127" s="28">
        <v>2.43257426692099</v>
      </c>
      <c r="AJ127" s="28">
        <v>3.9203634438980002</v>
      </c>
      <c r="AK127" s="28">
        <v>12.141842382338</v>
      </c>
      <c r="AL127" s="28">
        <v>22.615034913361001</v>
      </c>
      <c r="AM127" s="28">
        <v>26.732228038584999</v>
      </c>
      <c r="AN127" s="28">
        <v>-8.6956521739130501</v>
      </c>
      <c r="AO127" s="28">
        <v>7.9530781943145996</v>
      </c>
      <c r="AP127" s="28">
        <v>0.83722129041697713</v>
      </c>
      <c r="AQ127" s="28">
        <v>15.321056787366302</v>
      </c>
      <c r="AR127" s="28">
        <v>0.173030016384004</v>
      </c>
      <c r="AS127" s="28">
        <v>17.391231403744001</v>
      </c>
      <c r="AT127" s="28">
        <v>1.503616408037</v>
      </c>
      <c r="AU127" s="28">
        <v>13.270596043137999</v>
      </c>
      <c r="AV127" s="28">
        <v>30.073466571808002</v>
      </c>
      <c r="AW127" s="28">
        <v>25.408091022842001</v>
      </c>
      <c r="AX127" s="28">
        <v>47.143349013336</v>
      </c>
      <c r="AY127" s="28">
        <v>-9.05145691258525</v>
      </c>
      <c r="AZ127" s="28">
        <v>4.3706399446862179</v>
      </c>
      <c r="BA127" s="28">
        <v>-1.5570988264432231</v>
      </c>
      <c r="BB127" s="28">
        <v>10.475447720204102</v>
      </c>
      <c r="BC127" s="28">
        <v>-2.0728392010512899</v>
      </c>
      <c r="BD127" s="28">
        <v>12.332154133491001</v>
      </c>
      <c r="BE127" s="28">
        <v>-1.0400145830456</v>
      </c>
      <c r="BF127" s="28">
        <v>8.6349769953800006</v>
      </c>
      <c r="BG127" s="28">
        <v>25.235976811762001</v>
      </c>
      <c r="BH127" s="28">
        <v>24.98023715415</v>
      </c>
      <c r="BI127" s="28">
        <v>47.205536571642</v>
      </c>
      <c r="BJ127" s="28">
        <v>-12.065813528336401</v>
      </c>
      <c r="BK127" s="28">
        <v>2.751648189401692</v>
      </c>
      <c r="BL127" s="28">
        <v>-4.3463615129756192</v>
      </c>
      <c r="BM127" s="28">
        <v>10.10716264418042</v>
      </c>
      <c r="BN127" s="28">
        <v>-3.885599995291888</v>
      </c>
      <c r="BO127" s="28">
        <v>9.9342540952741327</v>
      </c>
      <c r="BP127" s="28">
        <v>-4.8060404932415084</v>
      </c>
      <c r="BQ127" s="28">
        <v>10.280213606083652</v>
      </c>
      <c r="BR127" s="28">
        <v>41.411222478759903</v>
      </c>
      <c r="BS127" s="28">
        <v>42.275489851262428</v>
      </c>
      <c r="BT127" s="28">
        <v>44.272726780877576</v>
      </c>
      <c r="BU127" s="28">
        <v>-9.1069981370286914</v>
      </c>
      <c r="BV127" s="28">
        <v>3.3755971606417177</v>
      </c>
      <c r="BW127" s="28">
        <v>-1.0349221441666145</v>
      </c>
      <c r="BX127" s="28">
        <v>7.883885786316398</v>
      </c>
      <c r="BY127" s="28">
        <v>-2.0843177999048899</v>
      </c>
      <c r="BZ127" s="28">
        <v>8.3133037999580104</v>
      </c>
      <c r="CA127" s="28">
        <v>2.0037654999001099E-2</v>
      </c>
      <c r="CB127" s="28">
        <v>7.4553529769660001</v>
      </c>
      <c r="CC127" s="28">
        <v>13.814165659428999</v>
      </c>
      <c r="CD127" s="28">
        <v>11.220400799130999</v>
      </c>
      <c r="CE127" s="28">
        <v>34.726972578903997</v>
      </c>
      <c r="CF127" s="28">
        <v>-5.8252427184466002</v>
      </c>
      <c r="CG127" s="28">
        <v>2.2944923045180587</v>
      </c>
      <c r="CH127" s="28">
        <v>-1.0625981181217412</v>
      </c>
      <c r="CI127" s="28">
        <v>5.708233995341601</v>
      </c>
      <c r="CJ127" s="28">
        <v>-0.62780590269230196</v>
      </c>
      <c r="CK127" s="28">
        <v>5.7371717893209997</v>
      </c>
      <c r="CL127" s="28">
        <v>-1.4964421357774</v>
      </c>
      <c r="CM127" s="28">
        <v>5.6793002715840002</v>
      </c>
      <c r="CN127" s="28">
        <v>15.946417237994</v>
      </c>
      <c r="CO127" s="28">
        <v>13.413274188879999</v>
      </c>
      <c r="CP127" s="28">
        <v>33.171292580824002</v>
      </c>
      <c r="CQ127" s="28">
        <v>-7.0562293274531402</v>
      </c>
      <c r="CR127" s="32">
        <v>123.93138380068933</v>
      </c>
      <c r="CS127" s="26">
        <v>46.2</v>
      </c>
      <c r="CT127" s="26">
        <v>45.5</v>
      </c>
      <c r="CU127" s="26">
        <v>45.5</v>
      </c>
      <c r="CV127" s="26">
        <v>48.5</v>
      </c>
      <c r="CW127" s="26">
        <v>50.2</v>
      </c>
      <c r="CX127" s="26">
        <v>46.5</v>
      </c>
      <c r="CY127" s="26">
        <v>41.1</v>
      </c>
    </row>
    <row r="128" spans="1:103" x14ac:dyDescent="0.25">
      <c r="A128" s="14" t="str">
        <f t="shared" si="3"/>
        <v>20213</v>
      </c>
      <c r="B128" s="14">
        <f t="shared" si="4"/>
        <v>3</v>
      </c>
      <c r="C128" s="14">
        <f t="shared" si="5"/>
        <v>2021</v>
      </c>
      <c r="D128" s="27">
        <v>44378</v>
      </c>
      <c r="E128" s="28">
        <v>47.5</v>
      </c>
      <c r="F128" s="28">
        <v>53.5</v>
      </c>
      <c r="G128" s="28">
        <v>51.700000762939403</v>
      </c>
      <c r="H128" s="28">
        <v>4.0501644847323064</v>
      </c>
      <c r="I128" s="28">
        <v>-2.2276385625030457</v>
      </c>
      <c r="J128" s="28">
        <v>10.527241135283219</v>
      </c>
      <c r="K128" s="28">
        <v>-3.0879302119499714</v>
      </c>
      <c r="L128" s="28">
        <v>11.04345268207121</v>
      </c>
      <c r="M128" s="28">
        <v>-1.3635883739126728</v>
      </c>
      <c r="N128" s="28">
        <v>10.012292240132373</v>
      </c>
      <c r="O128" s="28">
        <v>21.170660943826455</v>
      </c>
      <c r="P128" s="28">
        <v>19.551228030137022</v>
      </c>
      <c r="Q128" s="28">
        <v>36.813807942064521</v>
      </c>
      <c r="R128" s="28">
        <v>-10.976632354873079</v>
      </c>
      <c r="S128" s="28">
        <v>5.6598243574051992</v>
      </c>
      <c r="T128" s="28">
        <v>0.17525548390207746</v>
      </c>
      <c r="U128" s="28">
        <v>11.294664030640718</v>
      </c>
      <c r="V128" s="28">
        <v>-1.4933724813945441</v>
      </c>
      <c r="W128" s="28">
        <v>12.294974316909304</v>
      </c>
      <c r="X128" s="28">
        <v>1.8579097783010352</v>
      </c>
      <c r="Y128" s="28">
        <v>10.299067095086331</v>
      </c>
      <c r="Z128" s="28">
        <v>20.093832046442209</v>
      </c>
      <c r="AA128" s="28">
        <v>19.957230162789564</v>
      </c>
      <c r="AB128" s="28">
        <v>32.870397178625069</v>
      </c>
      <c r="AC128" s="28">
        <v>-11.688806657700473</v>
      </c>
      <c r="AD128" s="28">
        <v>3.6565503705700166</v>
      </c>
      <c r="AE128" s="28">
        <v>0.80781298548353675</v>
      </c>
      <c r="AF128" s="28">
        <v>6.5457010471940009</v>
      </c>
      <c r="AG128" s="28">
        <v>-3.1948392302017901</v>
      </c>
      <c r="AH128" s="28">
        <v>6.518316533678</v>
      </c>
      <c r="AI128" s="28">
        <v>4.8918717288079998</v>
      </c>
      <c r="AJ128" s="28">
        <v>6.5730891919210004</v>
      </c>
      <c r="AK128" s="28">
        <v>12.136923861667</v>
      </c>
      <c r="AL128" s="28">
        <v>18.470190514563001</v>
      </c>
      <c r="AM128" s="28">
        <v>22.360919560100999</v>
      </c>
      <c r="AN128" s="28">
        <v>-9.0909090909090899</v>
      </c>
      <c r="AO128" s="28">
        <v>7.9165620704758055</v>
      </c>
      <c r="AP128" s="28">
        <v>-0.27355279296898516</v>
      </c>
      <c r="AQ128" s="28">
        <v>16.442526203831733</v>
      </c>
      <c r="AR128" s="28">
        <v>0.133300073135004</v>
      </c>
      <c r="AS128" s="28">
        <v>18.639167466364</v>
      </c>
      <c r="AT128" s="28">
        <v>-0.67957856405880102</v>
      </c>
      <c r="AU128" s="28">
        <v>14.267954330294</v>
      </c>
      <c r="AV128" s="28">
        <v>27.878372162537001</v>
      </c>
      <c r="AW128" s="28">
        <v>22.369693080794001</v>
      </c>
      <c r="AX128" s="28">
        <v>43.786890953596</v>
      </c>
      <c r="AY128" s="28">
        <v>-13.7443802183687</v>
      </c>
      <c r="AZ128" s="28">
        <v>5.0370257763105144</v>
      </c>
      <c r="BA128" s="28">
        <v>-3.7905519894261488</v>
      </c>
      <c r="BB128" s="28">
        <v>14.261761426136076</v>
      </c>
      <c r="BC128" s="28">
        <v>-2.2122116435577901</v>
      </c>
      <c r="BD128" s="28">
        <v>16.067701270242999</v>
      </c>
      <c r="BE128" s="28">
        <v>-5.3562972288518997</v>
      </c>
      <c r="BF128" s="28">
        <v>12.470916011698</v>
      </c>
      <c r="BG128" s="28">
        <v>27.435487377287</v>
      </c>
      <c r="BH128" s="28">
        <v>25.592417061610998</v>
      </c>
      <c r="BI128" s="28">
        <v>50.392671477131003</v>
      </c>
      <c r="BJ128" s="28">
        <v>-14.535901926444801</v>
      </c>
      <c r="BK128" s="28">
        <v>2.9158275456213403</v>
      </c>
      <c r="BL128" s="28">
        <v>-6.152119935201199</v>
      </c>
      <c r="BM128" s="28">
        <v>12.407961617947819</v>
      </c>
      <c r="BN128" s="28">
        <v>-6.6243429110032572</v>
      </c>
      <c r="BO128" s="28">
        <v>12.232727529664491</v>
      </c>
      <c r="BP128" s="28">
        <v>-5.6787437918172508</v>
      </c>
      <c r="BQ128" s="28">
        <v>12.583340391671774</v>
      </c>
      <c r="BR128" s="28">
        <v>39.216799456867335</v>
      </c>
      <c r="BS128" s="28">
        <v>38.683876919881136</v>
      </c>
      <c r="BT128" s="28">
        <v>44.074360249858614</v>
      </c>
      <c r="BU128" s="28">
        <v>-10.80104815322319</v>
      </c>
      <c r="BV128" s="28">
        <v>2.4143952384290515</v>
      </c>
      <c r="BW128" s="28">
        <v>-4.6945603830266407</v>
      </c>
      <c r="BX128" s="28">
        <v>9.7821109339868144</v>
      </c>
      <c r="BY128" s="28">
        <v>-5.9833610033342</v>
      </c>
      <c r="BZ128" s="28">
        <v>10.244056881825999</v>
      </c>
      <c r="CA128" s="28">
        <v>-3.39719860503951</v>
      </c>
      <c r="CB128" s="28">
        <v>9.3211799687439996</v>
      </c>
      <c r="CC128" s="28">
        <v>15.567919758934</v>
      </c>
      <c r="CD128" s="28">
        <v>11.934589693242</v>
      </c>
      <c r="CE128" s="28">
        <v>36.489595086591002</v>
      </c>
      <c r="CF128" s="28">
        <v>-10.899182561307899</v>
      </c>
      <c r="CG128" s="28">
        <v>1.9541794196267688</v>
      </c>
      <c r="CH128" s="28">
        <v>-3.4493005025523757</v>
      </c>
      <c r="CI128" s="28">
        <v>7.5062092851235889</v>
      </c>
      <c r="CJ128" s="28">
        <v>-3.9031904031867</v>
      </c>
      <c r="CK128" s="28">
        <v>8.0149940422860109</v>
      </c>
      <c r="CL128" s="28">
        <v>-2.9943600185744002</v>
      </c>
      <c r="CM128" s="28">
        <v>6.9986689667590003</v>
      </c>
      <c r="CN128" s="28">
        <v>15.629083001712999</v>
      </c>
      <c r="CO128" s="28">
        <v>13.129572686789</v>
      </c>
      <c r="CP128" s="28">
        <v>34.337477874408002</v>
      </c>
      <c r="CQ128" s="28">
        <v>-10.7744107744108</v>
      </c>
      <c r="CR128" s="32">
        <v>123.93538424349467</v>
      </c>
      <c r="CS128" s="26">
        <v>47.4</v>
      </c>
      <c r="CT128" s="26">
        <v>45.8</v>
      </c>
      <c r="CU128" s="26">
        <v>45</v>
      </c>
      <c r="CV128" s="26">
        <v>46.7</v>
      </c>
      <c r="CW128" s="26">
        <v>51.4</v>
      </c>
      <c r="CX128" s="26">
        <v>49.8</v>
      </c>
      <c r="CY128" s="26">
        <v>45.6</v>
      </c>
    </row>
    <row r="129" spans="1:103" x14ac:dyDescent="0.25">
      <c r="A129" s="14" t="str">
        <f t="shared" si="3"/>
        <v>20213</v>
      </c>
      <c r="B129" s="14">
        <f t="shared" si="4"/>
        <v>3</v>
      </c>
      <c r="C129" s="14">
        <f t="shared" si="5"/>
        <v>2021</v>
      </c>
      <c r="D129" s="27">
        <v>44409</v>
      </c>
      <c r="E129" s="28">
        <v>46.5</v>
      </c>
      <c r="F129" s="28">
        <v>49.299999237060497</v>
      </c>
      <c r="G129" s="28">
        <v>49.200000762939403</v>
      </c>
      <c r="H129" s="28">
        <v>4.5599456070511053</v>
      </c>
      <c r="I129" s="28">
        <v>-2.3093474922803239</v>
      </c>
      <c r="J129" s="28">
        <v>11.667930759274014</v>
      </c>
      <c r="K129" s="28">
        <v>-3.2758602518089908</v>
      </c>
      <c r="L129" s="28">
        <v>12.008100914102656</v>
      </c>
      <c r="M129" s="28">
        <v>-1.3380862208733983</v>
      </c>
      <c r="N129" s="28">
        <v>11.328306412524064</v>
      </c>
      <c r="O129" s="28">
        <v>19.924474445738419</v>
      </c>
      <c r="P129" s="28">
        <v>16.732928082337551</v>
      </c>
      <c r="Q129" s="28">
        <v>35.192592183036552</v>
      </c>
      <c r="R129" s="28">
        <v>-11.459608604915282</v>
      </c>
      <c r="S129" s="28">
        <v>5.7019803006665768</v>
      </c>
      <c r="T129" s="28">
        <v>-0.76727881530081277</v>
      </c>
      <c r="U129" s="28">
        <v>12.381301866520033</v>
      </c>
      <c r="V129" s="28">
        <v>-2.2965626394591072</v>
      </c>
      <c r="W129" s="28">
        <v>12.946956966655074</v>
      </c>
      <c r="X129" s="28">
        <v>0.77383438848814823</v>
      </c>
      <c r="Y129" s="28">
        <v>11.817149326913988</v>
      </c>
      <c r="Z129" s="28">
        <v>18.366861671548424</v>
      </c>
      <c r="AA129" s="28">
        <v>13.143503078320279</v>
      </c>
      <c r="AB129" s="28">
        <v>32.739631630849509</v>
      </c>
      <c r="AC129" s="28">
        <v>-11.019918507827235</v>
      </c>
      <c r="AD129" s="28">
        <v>4.1670202672137293</v>
      </c>
      <c r="AE129" s="28">
        <v>-1.0264001166313221</v>
      </c>
      <c r="AF129" s="28">
        <v>9.4959943893393586</v>
      </c>
      <c r="AG129" s="28">
        <v>-3.2517242807323998</v>
      </c>
      <c r="AH129" s="28">
        <v>8.6899892079359908</v>
      </c>
      <c r="AI129" s="28">
        <v>1.22409360800199</v>
      </c>
      <c r="AJ129" s="28">
        <v>10.305112534401999</v>
      </c>
      <c r="AK129" s="28">
        <v>9.7622004857680107</v>
      </c>
      <c r="AL129" s="28">
        <v>7.1784356216159999</v>
      </c>
      <c r="AM129" s="28">
        <v>21.823862742071</v>
      </c>
      <c r="AN129" s="28">
        <v>-8.6021505376343992</v>
      </c>
      <c r="AO129" s="28">
        <v>7.1565410650314334</v>
      </c>
      <c r="AP129" s="28">
        <v>-1.0322479258564954</v>
      </c>
      <c r="AQ129" s="28">
        <v>15.682350826563152</v>
      </c>
      <c r="AR129" s="28">
        <v>-1.8851699382997</v>
      </c>
      <c r="AS129" s="28">
        <v>17.560201660720001</v>
      </c>
      <c r="AT129" s="28">
        <v>-0.17565392197740001</v>
      </c>
      <c r="AU129" s="28">
        <v>13.820708488852</v>
      </c>
      <c r="AV129" s="28">
        <v>26.704639221011998</v>
      </c>
      <c r="AW129" s="28">
        <v>19.400609136473001</v>
      </c>
      <c r="AX129" s="28">
        <v>44.078789894111999</v>
      </c>
      <c r="AY129" s="28">
        <v>-12.828947368421099</v>
      </c>
      <c r="AZ129" s="28">
        <v>5.1831079000520219</v>
      </c>
      <c r="BA129" s="28">
        <v>-2.2712356602520174</v>
      </c>
      <c r="BB129" s="28">
        <v>12.918479049339339</v>
      </c>
      <c r="BC129" s="28">
        <v>-1.3515920816691001</v>
      </c>
      <c r="BD129" s="28">
        <v>14.699398247005</v>
      </c>
      <c r="BE129" s="28">
        <v>-3.1866217453040901</v>
      </c>
      <c r="BF129" s="28">
        <v>11.152332474301</v>
      </c>
      <c r="BG129" s="28">
        <v>23.461845391332002</v>
      </c>
      <c r="BH129" s="28">
        <v>23.661753297130002</v>
      </c>
      <c r="BI129" s="28">
        <v>47.438060413758002</v>
      </c>
      <c r="BJ129" s="28">
        <v>-16.6666666666667</v>
      </c>
      <c r="BK129" s="28">
        <v>3.8224407645070926</v>
      </c>
      <c r="BL129" s="28">
        <v>-4.4881107689496957</v>
      </c>
      <c r="BM129" s="28">
        <v>12.486245836978185</v>
      </c>
      <c r="BN129" s="28">
        <v>-5.2366762128590647</v>
      </c>
      <c r="BO129" s="28">
        <v>12.580682740871783</v>
      </c>
      <c r="BP129" s="28">
        <v>-3.7366682421639581</v>
      </c>
      <c r="BQ129" s="28">
        <v>12.391850885762031</v>
      </c>
      <c r="BR129" s="28">
        <v>37.97331879257861</v>
      </c>
      <c r="BS129" s="28">
        <v>37.192538549304665</v>
      </c>
      <c r="BT129" s="28">
        <v>41.70110566488593</v>
      </c>
      <c r="BU129" s="28">
        <v>-13.796062286829333</v>
      </c>
      <c r="BV129" s="28">
        <v>4.0057674575468809</v>
      </c>
      <c r="BW129" s="28">
        <v>-2.6862341437793589</v>
      </c>
      <c r="BX129" s="28">
        <v>10.92473186219209</v>
      </c>
      <c r="BY129" s="28">
        <v>-4.4179083810310997</v>
      </c>
      <c r="BZ129" s="28">
        <v>10.970110109364001</v>
      </c>
      <c r="CA129" s="28">
        <v>-0.93922774784610397</v>
      </c>
      <c r="CB129" s="28">
        <v>10.879363375575</v>
      </c>
      <c r="CC129" s="28">
        <v>16.747214235659001</v>
      </c>
      <c r="CD129" s="28">
        <v>13.104617647687</v>
      </c>
      <c r="CE129" s="28">
        <v>35.735908759345001</v>
      </c>
      <c r="CF129" s="28">
        <v>-8.3123425692695196</v>
      </c>
      <c r="CG129" s="28">
        <v>2.8349970247552392</v>
      </c>
      <c r="CH129" s="28">
        <v>-3.9364119986616117</v>
      </c>
      <c r="CI129" s="28">
        <v>9.8402688506936045</v>
      </c>
      <c r="CJ129" s="28">
        <v>-4.3568221187207996</v>
      </c>
      <c r="CK129" s="28">
        <v>10.249214743437999</v>
      </c>
      <c r="CL129" s="28">
        <v>-3.5150984754224099</v>
      </c>
      <c r="CM129" s="28">
        <v>9.432118379437</v>
      </c>
      <c r="CN129" s="28">
        <v>14.396647892277</v>
      </c>
      <c r="CO129" s="28">
        <v>11.789286522849</v>
      </c>
      <c r="CP129" s="28">
        <v>31.792879187574002</v>
      </c>
      <c r="CQ129" s="28">
        <v>-11.584699453551901</v>
      </c>
      <c r="CR129" s="32">
        <v>123.98438986250233</v>
      </c>
      <c r="CS129" s="26">
        <v>47.9</v>
      </c>
      <c r="CT129" s="26">
        <v>49.5</v>
      </c>
      <c r="CU129" s="26">
        <v>46</v>
      </c>
      <c r="CV129" s="26">
        <v>48.8</v>
      </c>
      <c r="CW129" s="26">
        <v>51</v>
      </c>
      <c r="CX129" s="26">
        <v>48.7</v>
      </c>
      <c r="CY129" s="26">
        <v>43.6</v>
      </c>
    </row>
    <row r="130" spans="1:103" x14ac:dyDescent="0.25">
      <c r="A130" s="14" t="str">
        <f t="shared" ref="A130:A157" si="6">CONCATENATE(C130,B130)</f>
        <v>20213</v>
      </c>
      <c r="B130" s="14">
        <f t="shared" ref="B130:B157" si="7">INT((MONTH(D130)+2)/3)</f>
        <v>3</v>
      </c>
      <c r="C130" s="14">
        <f t="shared" ref="C130:C157" si="8">YEAR(D130)</f>
        <v>2021</v>
      </c>
      <c r="D130" s="27">
        <v>44440</v>
      </c>
      <c r="E130" s="28">
        <v>49.799999237060497</v>
      </c>
      <c r="F130" s="28">
        <v>50.5</v>
      </c>
      <c r="G130" s="28">
        <v>50.5</v>
      </c>
      <c r="H130" s="28">
        <v>5.3650398698793538</v>
      </c>
      <c r="I130" s="28">
        <v>-0.58612139874574609</v>
      </c>
      <c r="J130" s="28">
        <v>11.493803222640253</v>
      </c>
      <c r="K130" s="28">
        <v>-0.85491907302161008</v>
      </c>
      <c r="L130" s="28">
        <v>11.99943152093071</v>
      </c>
      <c r="M130" s="28">
        <v>-0.31696091264765969</v>
      </c>
      <c r="N130" s="28">
        <v>10.98938087086675</v>
      </c>
      <c r="O130" s="28">
        <v>21.040385794283324</v>
      </c>
      <c r="P130" s="28">
        <v>18.594262657729015</v>
      </c>
      <c r="Q130" s="28">
        <v>36.155450362668937</v>
      </c>
      <c r="R130" s="28">
        <v>-13.554317264664345</v>
      </c>
      <c r="S130" s="28">
        <v>7.2284579886877225</v>
      </c>
      <c r="T130" s="28">
        <v>1.5255792322217587</v>
      </c>
      <c r="U130" s="28">
        <v>13.092719862050586</v>
      </c>
      <c r="V130" s="28">
        <v>1.5512264313617352</v>
      </c>
      <c r="W130" s="28">
        <v>14.002512160023077</v>
      </c>
      <c r="X130" s="28">
        <v>1.4999352966631381</v>
      </c>
      <c r="Y130" s="28">
        <v>12.186795378605575</v>
      </c>
      <c r="Z130" s="28">
        <v>19.853651316858766</v>
      </c>
      <c r="AA130" s="28">
        <v>15.661967282975247</v>
      </c>
      <c r="AB130" s="28">
        <v>32.963188846822682</v>
      </c>
      <c r="AC130" s="28">
        <v>-15.275123657099625</v>
      </c>
      <c r="AD130" s="28">
        <v>4.3764625597859492</v>
      </c>
      <c r="AE130" s="28">
        <v>-1.0002372055681974</v>
      </c>
      <c r="AF130" s="28">
        <v>9.8984333544157721</v>
      </c>
      <c r="AG130" s="28">
        <v>-0.80880470536050098</v>
      </c>
      <c r="AH130" s="28">
        <v>10.567963818820999</v>
      </c>
      <c r="AI130" s="28">
        <v>-1.1914857297618899</v>
      </c>
      <c r="AJ130" s="28">
        <v>9.2310317563139996</v>
      </c>
      <c r="AK130" s="28">
        <v>11.563239075531</v>
      </c>
      <c r="AL130" s="28">
        <v>11.584656629603</v>
      </c>
      <c r="AM130" s="28">
        <v>23.201472020560999</v>
      </c>
      <c r="AN130" s="28">
        <v>-12.9032258064516</v>
      </c>
      <c r="AO130" s="28">
        <v>9.7247585224311592</v>
      </c>
      <c r="AP130" s="28">
        <v>2.7157201586114752</v>
      </c>
      <c r="AQ130" s="28">
        <v>16.976139309162392</v>
      </c>
      <c r="AR130" s="28">
        <v>3.2958621637759902</v>
      </c>
      <c r="AS130" s="28">
        <v>18.414658069556001</v>
      </c>
      <c r="AT130" s="28">
        <v>2.1372336949939901</v>
      </c>
      <c r="AU130" s="28">
        <v>15.547094895601999</v>
      </c>
      <c r="AV130" s="28">
        <v>28.281435157573</v>
      </c>
      <c r="AW130" s="28">
        <v>20.604859419686999</v>
      </c>
      <c r="AX130" s="28">
        <v>43.028838694420003</v>
      </c>
      <c r="AY130" s="28">
        <v>-16.256476683937802</v>
      </c>
      <c r="AZ130" s="28">
        <v>4.9659602023476737</v>
      </c>
      <c r="BA130" s="28">
        <v>-4.5801852171626933</v>
      </c>
      <c r="BB130" s="28">
        <v>14.978429328446879</v>
      </c>
      <c r="BC130" s="28">
        <v>-4.6476737707955103</v>
      </c>
      <c r="BD130" s="28">
        <v>15.847599699477</v>
      </c>
      <c r="BE130" s="28">
        <v>-4.5126733481951904</v>
      </c>
      <c r="BF130" s="28">
        <v>14.112758913565999</v>
      </c>
      <c r="BG130" s="28">
        <v>24.365017389373001</v>
      </c>
      <c r="BH130" s="28">
        <v>25.076219512194999</v>
      </c>
      <c r="BI130" s="28">
        <v>47.692850553615997</v>
      </c>
      <c r="BJ130" s="28">
        <v>-14.776632302405501</v>
      </c>
      <c r="BK130" s="28">
        <v>4.9508910447518133</v>
      </c>
      <c r="BL130" s="28">
        <v>-2.0437181600144925</v>
      </c>
      <c r="BM130" s="28">
        <v>12.192648546468632</v>
      </c>
      <c r="BN130" s="28">
        <v>-2.4623597852541743</v>
      </c>
      <c r="BO130" s="28">
        <v>12.328449999507594</v>
      </c>
      <c r="BP130" s="28">
        <v>-1.6241893073573337</v>
      </c>
      <c r="BQ130" s="28">
        <v>12.056933949593535</v>
      </c>
      <c r="BR130" s="28">
        <v>39.788692888505473</v>
      </c>
      <c r="BS130" s="28">
        <v>39.215321670508715</v>
      </c>
      <c r="BT130" s="28">
        <v>43.001284774142825</v>
      </c>
      <c r="BU130" s="28">
        <v>-16.25151855259562</v>
      </c>
      <c r="BV130" s="28">
        <v>3.5430340580637676</v>
      </c>
      <c r="BW130" s="28">
        <v>-1.69276063743078</v>
      </c>
      <c r="BX130" s="28">
        <v>8.91706650111351</v>
      </c>
      <c r="BY130" s="28">
        <v>-2.3261509574387</v>
      </c>
      <c r="BZ130" s="28">
        <v>8.6131935888500006</v>
      </c>
      <c r="CA130" s="28">
        <v>-1.0573407960703101</v>
      </c>
      <c r="CB130" s="28">
        <v>9.2213820447620005</v>
      </c>
      <c r="CC130" s="28">
        <v>16.116348238478</v>
      </c>
      <c r="CD130" s="28">
        <v>11.781928450073</v>
      </c>
      <c r="CE130" s="28">
        <v>36.920576752647001</v>
      </c>
      <c r="CF130" s="28">
        <v>-11.3989637305699</v>
      </c>
      <c r="CG130" s="28">
        <v>3.134701572614631</v>
      </c>
      <c r="CH130" s="28">
        <v>-2.253954644440114</v>
      </c>
      <c r="CI130" s="28">
        <v>8.6702007557240677</v>
      </c>
      <c r="CJ130" s="28">
        <v>-2.1363268203698</v>
      </c>
      <c r="CK130" s="28">
        <v>9.5355095576009994</v>
      </c>
      <c r="CL130" s="28">
        <v>-2.3715125400350998</v>
      </c>
      <c r="CM130" s="28">
        <v>7.8084653783429996</v>
      </c>
      <c r="CN130" s="28">
        <v>15.482491121989</v>
      </c>
      <c r="CO130" s="28">
        <v>13.286194259903001</v>
      </c>
      <c r="CP130" s="28">
        <v>33.381422723785001</v>
      </c>
      <c r="CQ130" s="28">
        <v>-12.1923937360179</v>
      </c>
      <c r="CR130" s="32">
        <v>125.27876604469851</v>
      </c>
      <c r="CS130" s="26">
        <v>46.4</v>
      </c>
      <c r="CT130" s="26">
        <v>48.1</v>
      </c>
      <c r="CU130" s="26">
        <v>45.6</v>
      </c>
      <c r="CV130" s="26">
        <v>47.6</v>
      </c>
      <c r="CW130" s="26">
        <v>47.4</v>
      </c>
      <c r="CX130" s="26">
        <v>45.8</v>
      </c>
      <c r="CY130" s="26">
        <v>44.1</v>
      </c>
    </row>
    <row r="131" spans="1:103" x14ac:dyDescent="0.25">
      <c r="A131" s="14" t="str">
        <f t="shared" si="6"/>
        <v>20214</v>
      </c>
      <c r="B131" s="14">
        <f t="shared" si="7"/>
        <v>4</v>
      </c>
      <c r="C131" s="14">
        <f t="shared" si="8"/>
        <v>2021</v>
      </c>
      <c r="D131" s="27">
        <v>44470</v>
      </c>
      <c r="E131" s="28">
        <v>51.599998474121001</v>
      </c>
      <c r="F131" s="28">
        <v>48.799999237060497</v>
      </c>
      <c r="G131" s="28">
        <v>49.5</v>
      </c>
      <c r="H131" s="28">
        <v>3.1053116672530621</v>
      </c>
      <c r="I131" s="28">
        <v>-4.141619982723455</v>
      </c>
      <c r="J131" s="28">
        <v>10.620386137234505</v>
      </c>
      <c r="K131" s="28">
        <v>-5.5109155019970615</v>
      </c>
      <c r="L131" s="28">
        <v>10.972661030560737</v>
      </c>
      <c r="M131" s="28">
        <v>-2.7626839727048731</v>
      </c>
      <c r="N131" s="28">
        <v>10.268699460409223</v>
      </c>
      <c r="O131" s="28">
        <v>21.19501448778297</v>
      </c>
      <c r="P131" s="28">
        <v>17.916098714698073</v>
      </c>
      <c r="Q131" s="28">
        <v>36.45776515286331</v>
      </c>
      <c r="R131" s="28">
        <v>-14.862310652819428</v>
      </c>
      <c r="S131" s="28">
        <v>5.9610247298329284</v>
      </c>
      <c r="T131" s="28">
        <v>-0.53343417019669914</v>
      </c>
      <c r="U131" s="28">
        <v>12.666937595737551</v>
      </c>
      <c r="V131" s="28">
        <v>-2.7464025397583778</v>
      </c>
      <c r="W131" s="28">
        <v>13.68890446266796</v>
      </c>
      <c r="X131" s="28">
        <v>1.7043612700381086</v>
      </c>
      <c r="Y131" s="28">
        <v>11.649858283824241</v>
      </c>
      <c r="Z131" s="28">
        <v>20.665435207239046</v>
      </c>
      <c r="AA131" s="28">
        <v>15.890968305558486</v>
      </c>
      <c r="AB131" s="28">
        <v>34.11219050074795</v>
      </c>
      <c r="AC131" s="28">
        <v>-15.783284745764371</v>
      </c>
      <c r="AD131" s="28">
        <v>3.7289297881723087</v>
      </c>
      <c r="AE131" s="28">
        <v>-1.4639383445757517</v>
      </c>
      <c r="AF131" s="28">
        <v>9.0576215049043753</v>
      </c>
      <c r="AG131" s="28">
        <v>-6.2448084092993996</v>
      </c>
      <c r="AH131" s="28">
        <v>10.187942061265</v>
      </c>
      <c r="AI131" s="28">
        <v>3.43489871957701</v>
      </c>
      <c r="AJ131" s="28">
        <v>7.9333794350049898</v>
      </c>
      <c r="AK131" s="28">
        <v>12.899605340997001</v>
      </c>
      <c r="AL131" s="28">
        <v>11.674972105792</v>
      </c>
      <c r="AM131" s="28">
        <v>26.571205854694998</v>
      </c>
      <c r="AN131" s="28">
        <v>-13.1868131868132</v>
      </c>
      <c r="AO131" s="28">
        <v>8.2655442731949904</v>
      </c>
      <c r="AP131" s="28">
        <v>-8.6328053101340174E-2</v>
      </c>
      <c r="AQ131" s="28">
        <v>16.966336063955367</v>
      </c>
      <c r="AR131" s="28">
        <v>0.27241516038399999</v>
      </c>
      <c r="AS131" s="28">
        <v>18.312160953791999</v>
      </c>
      <c r="AT131" s="28">
        <v>-0.444428658401606</v>
      </c>
      <c r="AU131" s="28">
        <v>15.628807755611</v>
      </c>
      <c r="AV131" s="28">
        <v>29.388608135809001</v>
      </c>
      <c r="AW131" s="28">
        <v>20.954626613283999</v>
      </c>
      <c r="AX131" s="28">
        <v>43.034128944622999</v>
      </c>
      <c r="AY131" s="28">
        <v>-16.473616473616499</v>
      </c>
      <c r="AZ131" s="28">
        <v>6.9136490130980803</v>
      </c>
      <c r="BA131" s="28">
        <v>-1.2899963128131162</v>
      </c>
      <c r="BB131" s="28">
        <v>15.455977824412912</v>
      </c>
      <c r="BC131" s="28">
        <v>-0.87378038459600305</v>
      </c>
      <c r="BD131" s="28">
        <v>15.923585855207</v>
      </c>
      <c r="BE131" s="28">
        <v>-1.7053422616813001</v>
      </c>
      <c r="BF131" s="28">
        <v>14.989382454045</v>
      </c>
      <c r="BG131" s="28">
        <v>25.048103249232</v>
      </c>
      <c r="BH131" s="28">
        <v>20.694864048338001</v>
      </c>
      <c r="BI131" s="28">
        <v>44.989565012316</v>
      </c>
      <c r="BJ131" s="28">
        <v>-16.873889875666102</v>
      </c>
      <c r="BK131" s="28">
        <v>2.077319978426118</v>
      </c>
      <c r="BL131" s="28">
        <v>-6.5598090676415381</v>
      </c>
      <c r="BM131" s="28">
        <v>11.100097931263633</v>
      </c>
      <c r="BN131" s="28">
        <v>-8.5300772907000706</v>
      </c>
      <c r="BO131" s="28">
        <v>11.059767189602981</v>
      </c>
      <c r="BP131" s="28">
        <v>-4.5692663449860955</v>
      </c>
      <c r="BQ131" s="28">
        <v>11.140436379597837</v>
      </c>
      <c r="BR131" s="28">
        <v>39.87744150968593</v>
      </c>
      <c r="BS131" s="28">
        <v>39.698658008603601</v>
      </c>
      <c r="BT131" s="28">
        <v>42.839888804927632</v>
      </c>
      <c r="BU131" s="28">
        <v>-17.152022073121909</v>
      </c>
      <c r="BV131" s="28">
        <v>-0.21376859912408008</v>
      </c>
      <c r="BW131" s="28">
        <v>-8.043992861529432</v>
      </c>
      <c r="BX131" s="28">
        <v>7.9358643283892434</v>
      </c>
      <c r="BY131" s="28">
        <v>-8.5380514580569997</v>
      </c>
      <c r="BZ131" s="28">
        <v>6.4712905485250003</v>
      </c>
      <c r="CA131" s="28">
        <v>-7.5486593699186999</v>
      </c>
      <c r="CB131" s="28">
        <v>9.4108268472930003</v>
      </c>
      <c r="CC131" s="28">
        <v>16.861423811213999</v>
      </c>
      <c r="CD131" s="28">
        <v>13.279176242514</v>
      </c>
      <c r="CE131" s="28">
        <v>39.563885323130997</v>
      </c>
      <c r="CF131" s="28">
        <v>-14.3243243243243</v>
      </c>
      <c r="CG131" s="28">
        <v>-0.590594426770366</v>
      </c>
      <c r="CH131" s="28">
        <v>-7.6110299970485471</v>
      </c>
      <c r="CI131" s="28">
        <v>6.686022750985984</v>
      </c>
      <c r="CJ131" s="28">
        <v>-8.0194016153059895</v>
      </c>
      <c r="CK131" s="28">
        <v>7.4831121625600003</v>
      </c>
      <c r="CL131" s="28">
        <v>-7.2017897109153104</v>
      </c>
      <c r="CM131" s="28">
        <v>5.8919955237190003</v>
      </c>
      <c r="CN131" s="28">
        <v>15.151403275885</v>
      </c>
      <c r="CO131" s="28">
        <v>11.886627757812001</v>
      </c>
      <c r="CP131" s="28">
        <v>33.101508747803997</v>
      </c>
      <c r="CQ131" s="28">
        <v>-13.5498320268757</v>
      </c>
      <c r="CR131" s="32">
        <v>126.83043939328846</v>
      </c>
      <c r="CS131" s="26">
        <v>45.5</v>
      </c>
      <c r="CT131" s="26">
        <v>46.3</v>
      </c>
      <c r="CU131" s="26">
        <v>41.7</v>
      </c>
      <c r="CV131" s="26">
        <v>47.2</v>
      </c>
      <c r="CW131" s="26">
        <v>46.9</v>
      </c>
      <c r="CX131" s="26">
        <v>44.7</v>
      </c>
      <c r="CY131" s="26">
        <v>46.2</v>
      </c>
    </row>
    <row r="132" spans="1:103" x14ac:dyDescent="0.25">
      <c r="A132" s="14" t="str">
        <f t="shared" si="6"/>
        <v>20214</v>
      </c>
      <c r="B132" s="14">
        <f t="shared" si="7"/>
        <v>4</v>
      </c>
      <c r="C132" s="14">
        <f t="shared" si="8"/>
        <v>2021</v>
      </c>
      <c r="D132" s="27">
        <v>44501</v>
      </c>
      <c r="E132" s="28">
        <v>51.700000762939403</v>
      </c>
      <c r="F132" s="28">
        <v>47.099998474121001</v>
      </c>
      <c r="G132" s="28">
        <v>48.400001525878899</v>
      </c>
      <c r="H132" s="28">
        <v>4.4321810526846548</v>
      </c>
      <c r="I132" s="28">
        <v>-2.9509237920429712</v>
      </c>
      <c r="J132" s="28">
        <v>12.091918694668919</v>
      </c>
      <c r="K132" s="28">
        <v>-3.4980496021579022</v>
      </c>
      <c r="L132" s="28">
        <v>12.750047515166886</v>
      </c>
      <c r="M132" s="28">
        <v>-2.4022746044170953</v>
      </c>
      <c r="N132" s="28">
        <v>11.435825754065828</v>
      </c>
      <c r="O132" s="28">
        <v>22.09378911266732</v>
      </c>
      <c r="P132" s="28">
        <v>18.668873467006037</v>
      </c>
      <c r="Q132" s="28">
        <v>37.186318581936376</v>
      </c>
      <c r="R132" s="28">
        <v>-14.43726502265463</v>
      </c>
      <c r="S132" s="28">
        <v>7.3036356744237594</v>
      </c>
      <c r="T132" s="28">
        <v>1.8558273945868962</v>
      </c>
      <c r="U132" s="28">
        <v>12.898472729386583</v>
      </c>
      <c r="V132" s="28">
        <v>1.6643474069986011</v>
      </c>
      <c r="W132" s="28">
        <v>15.037921130401548</v>
      </c>
      <c r="X132" s="28">
        <v>2.047489192128837</v>
      </c>
      <c r="Y132" s="28">
        <v>10.78031005991396</v>
      </c>
      <c r="Z132" s="28">
        <v>19.388815131993386</v>
      </c>
      <c r="AA132" s="28">
        <v>17.419077148239232</v>
      </c>
      <c r="AB132" s="28">
        <v>35.271009740970079</v>
      </c>
      <c r="AC132" s="28">
        <v>-16.608701041894836</v>
      </c>
      <c r="AD132" s="28">
        <v>5.8284862333333081</v>
      </c>
      <c r="AE132" s="28">
        <v>-0.11969217217733785</v>
      </c>
      <c r="AF132" s="28">
        <v>11.953674704158971</v>
      </c>
      <c r="AG132" s="28">
        <v>-2.2312857112111</v>
      </c>
      <c r="AH132" s="28">
        <v>15.769889691558999</v>
      </c>
      <c r="AI132" s="28">
        <v>2.0144470323329999</v>
      </c>
      <c r="AJ132" s="28">
        <v>8.2049552178730103</v>
      </c>
      <c r="AK132" s="28">
        <v>8.9343360023489993</v>
      </c>
      <c r="AL132" s="28">
        <v>14.763307046441</v>
      </c>
      <c r="AM132" s="28">
        <v>25.199261542433</v>
      </c>
      <c r="AN132" s="28">
        <v>-13.3333333333333</v>
      </c>
      <c r="AO132" s="28">
        <v>8.6950475739913884</v>
      </c>
      <c r="AP132" s="28">
        <v>3.1138101926168531</v>
      </c>
      <c r="AQ132" s="28">
        <v>14.429648287370355</v>
      </c>
      <c r="AR132" s="28">
        <v>5.326851506563</v>
      </c>
      <c r="AS132" s="28">
        <v>15.639109361616001</v>
      </c>
      <c r="AT132" s="28">
        <v>0.92462134522000405</v>
      </c>
      <c r="AU132" s="28">
        <v>13.226970751113001</v>
      </c>
      <c r="AV132" s="28">
        <v>30.066300753667001</v>
      </c>
      <c r="AW132" s="28">
        <v>22.014761601522</v>
      </c>
      <c r="AX132" s="28">
        <v>46.482292630468002</v>
      </c>
      <c r="AY132" s="28">
        <v>-18.641896220371599</v>
      </c>
      <c r="AZ132" s="28">
        <v>7.8274478169128088</v>
      </c>
      <c r="BA132" s="28">
        <v>-1.1460169097457253</v>
      </c>
      <c r="BB132" s="28">
        <v>17.205848205151938</v>
      </c>
      <c r="BC132" s="28">
        <v>-2.2529834136682001</v>
      </c>
      <c r="BD132" s="28">
        <v>17.867681943684001</v>
      </c>
      <c r="BE132" s="28">
        <v>-3.2853726541006302E-2</v>
      </c>
      <c r="BF132" s="28">
        <v>16.546024970855999</v>
      </c>
      <c r="BG132" s="28">
        <v>26.721307844462999</v>
      </c>
      <c r="BH132" s="28">
        <v>21.649484536081999</v>
      </c>
      <c r="BI132" s="28">
        <v>46.084998935775999</v>
      </c>
      <c r="BJ132" s="28">
        <v>-17.043478260869598</v>
      </c>
      <c r="BK132" s="28">
        <v>3.0598418985364901</v>
      </c>
      <c r="BL132" s="28">
        <v>-4.439594854880994</v>
      </c>
      <c r="BM132" s="28">
        <v>10.846870363460056</v>
      </c>
      <c r="BN132" s="28">
        <v>-4.9143367328894305</v>
      </c>
      <c r="BO132" s="28">
        <v>11.064738633480385</v>
      </c>
      <c r="BP132" s="28">
        <v>-3.9636976902822001</v>
      </c>
      <c r="BQ132" s="28">
        <v>10.629226984548437</v>
      </c>
      <c r="BR132" s="28">
        <v>40.368371520148685</v>
      </c>
      <c r="BS132" s="28">
        <v>41.263735126687038</v>
      </c>
      <c r="BT132" s="28">
        <v>43.313228056572356</v>
      </c>
      <c r="BU132" s="28">
        <v>-18.10797391357405</v>
      </c>
      <c r="BV132" s="28">
        <v>1.5569355226867287</v>
      </c>
      <c r="BW132" s="28">
        <v>-6.5694473197875425</v>
      </c>
      <c r="BX132" s="28">
        <v>10.024723056340434</v>
      </c>
      <c r="BY132" s="28">
        <v>-6.9535226713942997</v>
      </c>
      <c r="BZ132" s="28">
        <v>8.63842977258901</v>
      </c>
      <c r="CA132" s="28">
        <v>-6.1846078315969102</v>
      </c>
      <c r="CB132" s="28">
        <v>11.420227534168999</v>
      </c>
      <c r="CC132" s="28">
        <v>20.700507155395002</v>
      </c>
      <c r="CD132" s="28">
        <v>12.161043391837</v>
      </c>
      <c r="CE132" s="28">
        <v>36.110287720347998</v>
      </c>
      <c r="CF132" s="28">
        <v>-13.7755102040816</v>
      </c>
      <c r="CG132" s="28">
        <v>1.1638058159528271</v>
      </c>
      <c r="CH132" s="28">
        <v>-7.427638679026586</v>
      </c>
      <c r="CI132" s="28">
        <v>10.138549959978377</v>
      </c>
      <c r="CJ132" s="28">
        <v>-7.8928298927022</v>
      </c>
      <c r="CK132" s="28">
        <v>10.540620780351</v>
      </c>
      <c r="CL132" s="28">
        <v>-6.9613209958643996</v>
      </c>
      <c r="CM132" s="28">
        <v>9.7372469769189998</v>
      </c>
      <c r="CN132" s="28">
        <v>17.500088621903</v>
      </c>
      <c r="CO132" s="28">
        <v>12.771807002456001</v>
      </c>
      <c r="CP132" s="28">
        <v>34.545343407548998</v>
      </c>
      <c r="CQ132" s="28">
        <v>-11.4871794871795</v>
      </c>
      <c r="CR132" s="32">
        <v>126.18994017105148</v>
      </c>
      <c r="CS132" s="26">
        <v>44.2</v>
      </c>
      <c r="CT132" s="26">
        <v>44.7</v>
      </c>
      <c r="CU132" s="26">
        <v>41.5</v>
      </c>
      <c r="CV132" s="26">
        <v>45.9</v>
      </c>
      <c r="CW132" s="26">
        <v>49.1</v>
      </c>
      <c r="CX132" s="26">
        <v>43.1</v>
      </c>
      <c r="CY132" s="26">
        <v>40.6</v>
      </c>
    </row>
    <row r="133" spans="1:103" x14ac:dyDescent="0.25">
      <c r="A133" s="14" t="str">
        <f t="shared" si="6"/>
        <v>20214</v>
      </c>
      <c r="B133" s="14">
        <f t="shared" si="7"/>
        <v>4</v>
      </c>
      <c r="C133" s="14">
        <f t="shared" si="8"/>
        <v>2021</v>
      </c>
      <c r="D133" s="27">
        <v>44531</v>
      </c>
      <c r="E133" s="28">
        <v>51.6</v>
      </c>
      <c r="F133" s="28">
        <v>49.5</v>
      </c>
      <c r="G133" s="28">
        <v>50.2</v>
      </c>
      <c r="H133" s="28">
        <v>5.3472287975629058</v>
      </c>
      <c r="I133" s="28">
        <v>-1.1576298826781226</v>
      </c>
      <c r="J133" s="28">
        <v>12.064885114569904</v>
      </c>
      <c r="K133" s="28">
        <v>-2.3943593337857498</v>
      </c>
      <c r="L133" s="28">
        <v>12.698667776823571</v>
      </c>
      <c r="M133" s="28">
        <v>8.6839730755260747E-2</v>
      </c>
      <c r="N133" s="28">
        <v>11.432990947750522</v>
      </c>
      <c r="O133" s="28">
        <v>24.473313379030646</v>
      </c>
      <c r="P133" s="28">
        <v>17.456999736146297</v>
      </c>
      <c r="Q133" s="28">
        <v>37.111856381715782</v>
      </c>
      <c r="R133" s="28">
        <v>-17.08604303605027</v>
      </c>
      <c r="S133" s="28">
        <v>6.3264308619475855</v>
      </c>
      <c r="T133" s="28">
        <v>0.43321140464487939</v>
      </c>
      <c r="U133" s="28">
        <v>12.392925173894099</v>
      </c>
      <c r="V133" s="28">
        <v>-0.58011411268131641</v>
      </c>
      <c r="W133" s="28">
        <v>13.921910762719339</v>
      </c>
      <c r="X133" s="28">
        <v>1.4516860002563028</v>
      </c>
      <c r="Y133" s="28">
        <v>10.874867857551587</v>
      </c>
      <c r="Z133" s="28">
        <v>23.603320820544255</v>
      </c>
      <c r="AA133" s="28">
        <v>13.347065541898646</v>
      </c>
      <c r="AB133" s="28">
        <v>35.565283580841111</v>
      </c>
      <c r="AC133" s="28">
        <v>-20.479075627766363</v>
      </c>
      <c r="AD133" s="28">
        <v>1.6411692153036199</v>
      </c>
      <c r="AE133" s="28">
        <v>-4.5492682291223332</v>
      </c>
      <c r="AF133" s="28">
        <v>8.0276740543417304</v>
      </c>
      <c r="AG133" s="28">
        <v>-7.98020945129851</v>
      </c>
      <c r="AH133" s="28">
        <v>11.386601296241</v>
      </c>
      <c r="AI133" s="28">
        <v>-1.0570241712520001</v>
      </c>
      <c r="AJ133" s="28">
        <v>4.7221200733169999</v>
      </c>
      <c r="AK133" s="28">
        <v>18.625842753331</v>
      </c>
      <c r="AL133" s="28">
        <v>6.70501068273499</v>
      </c>
      <c r="AM133" s="28">
        <v>27.046217037519</v>
      </c>
      <c r="AN133" s="28">
        <v>-18.085106382978701</v>
      </c>
      <c r="AO133" s="28">
        <v>10.437165776736748</v>
      </c>
      <c r="AP133" s="28">
        <v>4.0454321369786896</v>
      </c>
      <c r="AQ133" s="28">
        <v>17.029120800986249</v>
      </c>
      <c r="AR133" s="28">
        <v>5.2821505752010003</v>
      </c>
      <c r="AS133" s="28">
        <v>17.359585214246</v>
      </c>
      <c r="AT133" s="28">
        <v>2.81616428562501</v>
      </c>
      <c r="AU133" s="28">
        <v>16.699158811985001</v>
      </c>
      <c r="AV133" s="28">
        <v>30.32299110488</v>
      </c>
      <c r="AW133" s="28">
        <v>20.437838478119001</v>
      </c>
      <c r="AX133" s="28">
        <v>45.014170578463002</v>
      </c>
      <c r="AY133" s="28">
        <v>-21.375085091899301</v>
      </c>
      <c r="AZ133" s="28">
        <v>7.6120240206771257</v>
      </c>
      <c r="BA133" s="28">
        <v>-3.0550004926573422</v>
      </c>
      <c r="BB133" s="28">
        <v>18.856800760535322</v>
      </c>
      <c r="BC133" s="28">
        <v>-3.2012339106936998</v>
      </c>
      <c r="BD133" s="28">
        <v>20.514647051714</v>
      </c>
      <c r="BE133" s="28">
        <v>-2.9086584143230998</v>
      </c>
      <c r="BF133" s="28">
        <v>17.211418286893998</v>
      </c>
      <c r="BG133" s="28">
        <v>26.757215387359999</v>
      </c>
      <c r="BH133" s="28">
        <v>24.156039009752</v>
      </c>
      <c r="BI133" s="28">
        <v>48.426716329435003</v>
      </c>
      <c r="BJ133" s="28">
        <v>-21.416234887737499</v>
      </c>
      <c r="BK133" s="28">
        <v>4.5437346863447488</v>
      </c>
      <c r="BL133" s="28">
        <v>-1.9604401366928812</v>
      </c>
      <c r="BM133" s="28">
        <v>11.261524860566908</v>
      </c>
      <c r="BN133" s="28">
        <v>-4.2247163341916494</v>
      </c>
      <c r="BO133" s="28">
        <v>12.032374568849852</v>
      </c>
      <c r="BP133" s="28">
        <v>0.33002397688270935</v>
      </c>
      <c r="BQ133" s="28">
        <v>10.493477598249918</v>
      </c>
      <c r="BR133" s="28">
        <v>42.790582503832894</v>
      </c>
      <c r="BS133" s="28">
        <v>39.203647866162406</v>
      </c>
      <c r="BT133" s="28">
        <v>42.996084826377938</v>
      </c>
      <c r="BU133" s="28">
        <v>-19.811936047188148</v>
      </c>
      <c r="BV133" s="28">
        <v>4.0962311281006407</v>
      </c>
      <c r="BW133" s="28">
        <v>2.4219851076705368</v>
      </c>
      <c r="BX133" s="28">
        <v>5.7843249513543071</v>
      </c>
      <c r="BY133" s="28">
        <v>1.46693737499101</v>
      </c>
      <c r="BZ133" s="28">
        <v>4.1875727079099896</v>
      </c>
      <c r="CA133" s="28">
        <v>3.3815602143379899</v>
      </c>
      <c r="CB133" s="28">
        <v>7.3935638397649903</v>
      </c>
      <c r="CC133" s="28">
        <v>23.404457178573999</v>
      </c>
      <c r="CD133" s="28">
        <v>13.088665424235</v>
      </c>
      <c r="CE133" s="28">
        <v>36.976671401095999</v>
      </c>
      <c r="CF133" s="28">
        <v>-15.041782729805</v>
      </c>
      <c r="CG133" s="28">
        <v>3.6844150660992057</v>
      </c>
      <c r="CH133" s="28">
        <v>-3.6314678182728812</v>
      </c>
      <c r="CI133" s="28">
        <v>11.272857620715769</v>
      </c>
      <c r="CJ133" s="28">
        <v>-4.5810373258250898</v>
      </c>
      <c r="CK133" s="28">
        <v>11.660372352322</v>
      </c>
      <c r="CL133" s="28">
        <v>-2.67728421269589</v>
      </c>
      <c r="CM133" s="28">
        <v>10.886052363753</v>
      </c>
      <c r="CN133" s="28">
        <v>18.998861193429999</v>
      </c>
      <c r="CO133" s="28">
        <v>13.192120954481</v>
      </c>
      <c r="CP133" s="28">
        <v>33.865223560555002</v>
      </c>
      <c r="CQ133" s="28">
        <v>-13.6511375947996</v>
      </c>
      <c r="CR133" s="32">
        <v>125.25279674226772</v>
      </c>
      <c r="CS133" s="26">
        <v>46.2</v>
      </c>
      <c r="CT133" s="26">
        <v>47.6</v>
      </c>
      <c r="CU133" s="26">
        <v>44.1</v>
      </c>
      <c r="CV133" s="26">
        <v>47.7</v>
      </c>
      <c r="CW133" s="26">
        <v>47.1</v>
      </c>
      <c r="CX133" s="26">
        <v>46.7</v>
      </c>
      <c r="CY133" s="26">
        <v>43.8</v>
      </c>
    </row>
    <row r="134" spans="1:103" x14ac:dyDescent="0.25">
      <c r="A134" s="14" t="str">
        <f t="shared" si="6"/>
        <v>20221</v>
      </c>
      <c r="B134" s="14">
        <f t="shared" si="7"/>
        <v>1</v>
      </c>
      <c r="C134" s="14">
        <f t="shared" si="8"/>
        <v>2022</v>
      </c>
      <c r="D134" s="27">
        <v>44562</v>
      </c>
      <c r="E134" s="28">
        <v>51.8</v>
      </c>
      <c r="F134" s="28">
        <v>49.8</v>
      </c>
      <c r="G134" s="28">
        <v>50.3</v>
      </c>
      <c r="H134" s="28">
        <v>5.3691646142546858</v>
      </c>
      <c r="I134" s="28">
        <v>-2.8429755640515282</v>
      </c>
      <c r="J134" s="28">
        <v>13.923363344626637</v>
      </c>
      <c r="K134" s="28">
        <v>-2.1031559043351598</v>
      </c>
      <c r="L134" s="28">
        <v>14.703008982968088</v>
      </c>
      <c r="M134" s="28">
        <v>-3.5800294741098106</v>
      </c>
      <c r="N134" s="28">
        <v>13.146548813889446</v>
      </c>
      <c r="O134" s="28">
        <v>22.113620269932831</v>
      </c>
      <c r="P134" s="28">
        <v>20.998050835583118</v>
      </c>
      <c r="Q134" s="28">
        <v>36.923835960911482</v>
      </c>
      <c r="R134" s="28">
        <v>-17.731303325932654</v>
      </c>
      <c r="S134" s="28">
        <v>8.6981153622999159</v>
      </c>
      <c r="T134" s="28">
        <v>2.0338480291905228</v>
      </c>
      <c r="U134" s="28">
        <v>15.582209519084586</v>
      </c>
      <c r="V134" s="28">
        <v>3.2400795823157695</v>
      </c>
      <c r="W134" s="28">
        <v>17.099121442962581</v>
      </c>
      <c r="X134" s="28">
        <v>0.83477547030865651</v>
      </c>
      <c r="Y134" s="28">
        <v>14.075896540838004</v>
      </c>
      <c r="Z134" s="28">
        <v>21.264716180419434</v>
      </c>
      <c r="AA134" s="28">
        <v>21.362079915147916</v>
      </c>
      <c r="AB134" s="28">
        <v>34.121047765400981</v>
      </c>
      <c r="AC134" s="28">
        <v>-17.253824830664517</v>
      </c>
      <c r="AD134" s="28">
        <v>6.0687514741189545</v>
      </c>
      <c r="AE134" s="28">
        <v>2.2173835969726667</v>
      </c>
      <c r="AF134" s="28">
        <v>9.9934712771050158</v>
      </c>
      <c r="AG134" s="28">
        <v>1.5532296094289999</v>
      </c>
      <c r="AH134" s="28">
        <v>12.766050846795</v>
      </c>
      <c r="AI134" s="28">
        <v>2.883726090848</v>
      </c>
      <c r="AJ134" s="28">
        <v>7.2570215196649999</v>
      </c>
      <c r="AK134" s="28">
        <v>11.493993706272001</v>
      </c>
      <c r="AL134" s="28">
        <v>21.353950663561999</v>
      </c>
      <c r="AM134" s="28">
        <v>26.80063996078</v>
      </c>
      <c r="AN134" s="28">
        <v>-12.9411764705882</v>
      </c>
      <c r="AO134" s="28">
        <v>11.202726700611038</v>
      </c>
      <c r="AP134" s="28">
        <v>1.2523854300830806</v>
      </c>
      <c r="AQ134" s="28">
        <v>21.645033774120122</v>
      </c>
      <c r="AR134" s="28">
        <v>4.4195217426950002</v>
      </c>
      <c r="AS134" s="28">
        <v>22.510927681024999</v>
      </c>
      <c r="AT134" s="28">
        <v>-1.8656814378047999</v>
      </c>
      <c r="AU134" s="28">
        <v>20.782509464680999</v>
      </c>
      <c r="AV134" s="28">
        <v>31.315680256956998</v>
      </c>
      <c r="AW134" s="28">
        <v>23.500475226664999</v>
      </c>
      <c r="AX134" s="28">
        <v>42.591594533753998</v>
      </c>
      <c r="AY134" s="28">
        <v>-20.125348189415</v>
      </c>
      <c r="AZ134" s="28">
        <v>5.6235752340651857</v>
      </c>
      <c r="BA134" s="28">
        <v>-3.872258982449182</v>
      </c>
      <c r="BB134" s="28">
        <v>15.5791652556467</v>
      </c>
      <c r="BC134" s="28">
        <v>-3.3655482347279002</v>
      </c>
      <c r="BD134" s="28">
        <v>17.625995776498002</v>
      </c>
      <c r="BE134" s="28">
        <v>-4.3776639784085098</v>
      </c>
      <c r="BF134" s="28">
        <v>13.551585721637</v>
      </c>
      <c r="BG134" s="28">
        <v>25.417547615246999</v>
      </c>
      <c r="BH134" s="28">
        <v>27.530674846625999</v>
      </c>
      <c r="BI134" s="28">
        <v>45.957128426766999</v>
      </c>
      <c r="BJ134" s="28">
        <v>-22.7722772277228</v>
      </c>
      <c r="BK134" s="28">
        <v>3.4981520328008173</v>
      </c>
      <c r="BL134" s="28">
        <v>-6.2013367896103091</v>
      </c>
      <c r="BM134" s="28">
        <v>13.683093550589632</v>
      </c>
      <c r="BN134" s="28">
        <v>-4.4295802096611991</v>
      </c>
      <c r="BO134" s="28">
        <v>14.200471230636692</v>
      </c>
      <c r="BP134" s="28">
        <v>-7.9570422643771632</v>
      </c>
      <c r="BQ134" s="28">
        <v>13.166965539426466</v>
      </c>
      <c r="BR134" s="28">
        <v>41.238773005443221</v>
      </c>
      <c r="BS134" s="28">
        <v>37.191057870680439</v>
      </c>
      <c r="BT134" s="28">
        <v>41.703711098302065</v>
      </c>
      <c r="BU134" s="28">
        <v>-22.452828214975547</v>
      </c>
      <c r="BV134" s="28">
        <v>2.5704965268500359</v>
      </c>
      <c r="BW134" s="28">
        <v>-5.9710477692924826</v>
      </c>
      <c r="BX134" s="28">
        <v>11.488056763521968</v>
      </c>
      <c r="BY134" s="28">
        <v>-6.7189986324186997</v>
      </c>
      <c r="BZ134" s="28">
        <v>11.012123127200001</v>
      </c>
      <c r="CA134" s="28">
        <v>-5.2202025167037904</v>
      </c>
      <c r="CB134" s="28">
        <v>11.965063858671</v>
      </c>
      <c r="CC134" s="28">
        <v>16.984165134293999</v>
      </c>
      <c r="CD134" s="28">
        <v>16.518594375706002</v>
      </c>
      <c r="CE134" s="28">
        <v>38.322462132371001</v>
      </c>
      <c r="CF134" s="28">
        <v>-18.155619596541801</v>
      </c>
      <c r="CG134" s="28">
        <v>2.6193269671295525</v>
      </c>
      <c r="CH134" s="28">
        <v>-6.2900095487365206</v>
      </c>
      <c r="CI134" s="28">
        <v>11.938432111696869</v>
      </c>
      <c r="CJ134" s="28">
        <v>-5.5673253905660998</v>
      </c>
      <c r="CK134" s="28">
        <v>12.590817766483999</v>
      </c>
      <c r="CL134" s="28">
        <v>-7.0100075720095001</v>
      </c>
      <c r="CM134" s="28">
        <v>11.28804845797</v>
      </c>
      <c r="CN134" s="28">
        <v>16.690208109236</v>
      </c>
      <c r="CO134" s="28">
        <v>15.377871417983</v>
      </c>
      <c r="CP134" s="28">
        <v>35.221611130546997</v>
      </c>
      <c r="CQ134" s="28">
        <v>-16.105769230769202</v>
      </c>
      <c r="CR134" s="32">
        <v>125.70265590933893</v>
      </c>
      <c r="CS134" s="26">
        <v>48.7</v>
      </c>
      <c r="CT134" s="26">
        <v>49.3</v>
      </c>
      <c r="CU134" s="26">
        <v>46.7</v>
      </c>
      <c r="CV134" s="26">
        <v>49.6</v>
      </c>
      <c r="CW134" s="26">
        <v>51.1</v>
      </c>
      <c r="CX134" s="26">
        <v>47.6</v>
      </c>
      <c r="CY134" s="26">
        <v>48</v>
      </c>
    </row>
    <row r="135" spans="1:103" x14ac:dyDescent="0.25">
      <c r="A135" s="14" t="str">
        <f t="shared" si="6"/>
        <v>20221</v>
      </c>
      <c r="B135" s="14">
        <f t="shared" si="7"/>
        <v>1</v>
      </c>
      <c r="C135" s="14">
        <f t="shared" si="8"/>
        <v>2022</v>
      </c>
      <c r="D135" s="27">
        <v>44593</v>
      </c>
      <c r="E135" s="28">
        <v>48.6</v>
      </c>
      <c r="F135" s="28">
        <v>52.1</v>
      </c>
      <c r="G135" s="28">
        <v>50.8</v>
      </c>
      <c r="H135" s="28">
        <v>-9.5677179925208691</v>
      </c>
      <c r="I135" s="28">
        <v>-9.3784871861319061</v>
      </c>
      <c r="J135" s="28">
        <v>-9.7567609486637537</v>
      </c>
      <c r="K135" s="28">
        <v>-10.471553165005613</v>
      </c>
      <c r="L135" s="28">
        <v>-9.4967464714461123</v>
      </c>
      <c r="M135" s="28">
        <v>-8.2791171761002342</v>
      </c>
      <c r="N135" s="28">
        <v>-10.016420536780547</v>
      </c>
      <c r="O135" s="28">
        <v>41.55458068822437</v>
      </c>
      <c r="P135" s="28">
        <v>27.401349651941832</v>
      </c>
      <c r="Q135" s="28">
        <v>49.572506627869714</v>
      </c>
      <c r="R135" s="28">
        <v>-44.152940433183161</v>
      </c>
      <c r="S135" s="28">
        <v>-3.2530390304529817</v>
      </c>
      <c r="T135" s="28">
        <v>-4.1896368805766997</v>
      </c>
      <c r="U135" s="28">
        <v>-2.311961256392209</v>
      </c>
      <c r="V135" s="28">
        <v>-5.2883809248862166</v>
      </c>
      <c r="W135" s="28">
        <v>-1.8056810058224328</v>
      </c>
      <c r="X135" s="28">
        <v>-3.0846927004938594</v>
      </c>
      <c r="Y135" s="28">
        <v>-2.8169482322938979</v>
      </c>
      <c r="Z135" s="28">
        <v>39.567106118054255</v>
      </c>
      <c r="AA135" s="28">
        <v>29.059516837841205</v>
      </c>
      <c r="AB135" s="28">
        <v>46.815802526897457</v>
      </c>
      <c r="AC135" s="28">
        <v>-42.438594639336138</v>
      </c>
      <c r="AD135" s="28">
        <v>0.95630965478247276</v>
      </c>
      <c r="AE135" s="28">
        <v>-0.28206303153444878</v>
      </c>
      <c r="AF135" s="28">
        <v>2.2023610049865283</v>
      </c>
      <c r="AG135" s="28">
        <v>-0.17828127003650701</v>
      </c>
      <c r="AH135" s="28">
        <v>3.5785347940480001</v>
      </c>
      <c r="AI135" s="28">
        <v>-0.38579089171429398</v>
      </c>
      <c r="AJ135" s="28">
        <v>0.83549003510300701</v>
      </c>
      <c r="AK135" s="28">
        <v>25.123800352039002</v>
      </c>
      <c r="AL135" s="28">
        <v>31.405698303948999</v>
      </c>
      <c r="AM135" s="28">
        <v>38.820668627868997</v>
      </c>
      <c r="AN135" s="28">
        <v>-33.734939759036102</v>
      </c>
      <c r="AO135" s="28">
        <v>-8.1362268853958142</v>
      </c>
      <c r="AP135" s="28">
        <v>-8.1849019104764977</v>
      </c>
      <c r="AQ135" s="28">
        <v>-8.0875395085342348</v>
      </c>
      <c r="AR135" s="28">
        <v>-10.484198596147699</v>
      </c>
      <c r="AS135" s="28">
        <v>-8.1925437305612991</v>
      </c>
      <c r="AT135" s="28">
        <v>-5.8577090535648004</v>
      </c>
      <c r="AU135" s="28">
        <v>-7.9824778023673</v>
      </c>
      <c r="AV135" s="28">
        <v>57.304454775705999</v>
      </c>
      <c r="AW135" s="28">
        <v>30.895368711549001</v>
      </c>
      <c r="AX135" s="28">
        <v>56.671337073629999</v>
      </c>
      <c r="AY135" s="28">
        <v>-50.9460406447092</v>
      </c>
      <c r="AZ135" s="28">
        <v>-10.653629046522468</v>
      </c>
      <c r="BA135" s="28">
        <v>-11.159154639223857</v>
      </c>
      <c r="BB135" s="28">
        <v>-10.146750165424265</v>
      </c>
      <c r="BC135" s="28">
        <v>-10.9743804724135</v>
      </c>
      <c r="BD135" s="28">
        <v>-9.8888455644712998</v>
      </c>
      <c r="BE135" s="28">
        <v>-11.343748187698999</v>
      </c>
      <c r="BF135" s="28">
        <v>-10.404304893254899</v>
      </c>
      <c r="BG135" s="28">
        <v>50.673025991521001</v>
      </c>
      <c r="BH135" s="28">
        <v>34.975767366721001</v>
      </c>
      <c r="BI135" s="28">
        <v>59.332534047960003</v>
      </c>
      <c r="BJ135" s="28">
        <v>-48.707753479125302</v>
      </c>
      <c r="BK135" s="28">
        <v>-11.664547758338188</v>
      </c>
      <c r="BL135" s="28">
        <v>-5.1235578196160247</v>
      </c>
      <c r="BM135" s="28">
        <v>-17.985990639962182</v>
      </c>
      <c r="BN135" s="28">
        <v>-9.9107459850743425</v>
      </c>
      <c r="BO135" s="28">
        <v>-20.843824122068554</v>
      </c>
      <c r="BP135" s="28">
        <v>-0.21580960119589776</v>
      </c>
      <c r="BQ135" s="28">
        <v>-15.082570048332922</v>
      </c>
      <c r="BR135" s="28">
        <v>67.684159615973925</v>
      </c>
      <c r="BS135" s="28">
        <v>51.890117002666983</v>
      </c>
      <c r="BT135" s="28">
        <v>60.094872333902309</v>
      </c>
      <c r="BU135" s="28">
        <v>-52.092868672286414</v>
      </c>
      <c r="BV135" s="28">
        <v>-13.27096346296122</v>
      </c>
      <c r="BW135" s="28">
        <v>-13.212713852242501</v>
      </c>
      <c r="BX135" s="28">
        <v>-13.329194908540217</v>
      </c>
      <c r="BY135" s="28">
        <v>-14.3168193811454</v>
      </c>
      <c r="BZ135" s="28">
        <v>-11.2483778840516</v>
      </c>
      <c r="CA135" s="28">
        <v>-12.102043113637301</v>
      </c>
      <c r="CB135" s="28">
        <v>-15.3870727951244</v>
      </c>
      <c r="CC135" s="28">
        <v>28.140677302082</v>
      </c>
      <c r="CD135" s="28">
        <v>15.050604619155999</v>
      </c>
      <c r="CE135" s="28">
        <v>46.808331226855003</v>
      </c>
      <c r="CF135" s="28">
        <v>-43.352601156069397</v>
      </c>
      <c r="CG135" s="28">
        <v>-15.736118653524528</v>
      </c>
      <c r="CH135" s="28">
        <v>-16.090966411120206</v>
      </c>
      <c r="CI135" s="28">
        <v>-15.380586226292934</v>
      </c>
      <c r="CJ135" s="28">
        <v>-15.9982165092869</v>
      </c>
      <c r="CK135" s="28">
        <v>-14.4172379835898</v>
      </c>
      <c r="CL135" s="28">
        <v>-16.1836695604486</v>
      </c>
      <c r="CM135" s="28">
        <v>-16.3389337899102</v>
      </c>
      <c r="CN135" s="28">
        <v>34.580943199712003</v>
      </c>
      <c r="CO135" s="28">
        <v>18.899785122150998</v>
      </c>
      <c r="CP135" s="28">
        <v>46.501694881089001</v>
      </c>
      <c r="CQ135" s="28">
        <v>-42.481203007518801</v>
      </c>
      <c r="CR135" s="32">
        <v>125.13466289181214</v>
      </c>
      <c r="CS135" s="26">
        <v>46.9</v>
      </c>
      <c r="CT135" s="26">
        <v>46.9</v>
      </c>
      <c r="CU135" s="26">
        <v>46</v>
      </c>
      <c r="CV135" s="26">
        <v>52.5</v>
      </c>
      <c r="CW135" s="26">
        <v>46.9</v>
      </c>
      <c r="CX135" s="26">
        <v>44.7</v>
      </c>
      <c r="CY135" s="26">
        <v>44.5</v>
      </c>
    </row>
    <row r="136" spans="1:103" x14ac:dyDescent="0.25">
      <c r="A136" s="14" t="str">
        <f t="shared" si="6"/>
        <v>20221</v>
      </c>
      <c r="B136" s="14">
        <f t="shared" si="7"/>
        <v>1</v>
      </c>
      <c r="C136" s="14">
        <f t="shared" si="8"/>
        <v>2022</v>
      </c>
      <c r="D136" s="27">
        <v>44621</v>
      </c>
      <c r="E136" s="28">
        <v>44.1</v>
      </c>
      <c r="F136" s="28">
        <v>38.1</v>
      </c>
      <c r="G136" s="28">
        <v>37.700000000000003</v>
      </c>
      <c r="H136" s="28">
        <v>-6.4777389923770841</v>
      </c>
      <c r="I136" s="28">
        <v>-12.005940499516839</v>
      </c>
      <c r="J136" s="28">
        <v>-0.7869737745288603</v>
      </c>
      <c r="K136" s="28">
        <v>-13.568619065077401</v>
      </c>
      <c r="L136" s="28">
        <v>-4.033718683009635E-2</v>
      </c>
      <c r="M136" s="28">
        <v>-10.430163472275554</v>
      </c>
      <c r="N136" s="28">
        <v>-1.5308224689783358</v>
      </c>
      <c r="O136" s="28">
        <v>32.653131130109379</v>
      </c>
      <c r="P136" s="28">
        <v>36.100290867831404</v>
      </c>
      <c r="Q136" s="28">
        <v>58.064173034678007</v>
      </c>
      <c r="R136" s="28">
        <v>-52.050135218282755</v>
      </c>
      <c r="S136" s="28">
        <v>-2.0076739081477513</v>
      </c>
      <c r="T136" s="28">
        <v>-7.6864832908553922</v>
      </c>
      <c r="U136" s="28">
        <v>3.8388245510063257</v>
      </c>
      <c r="V136" s="28">
        <v>-11.081364528597048</v>
      </c>
      <c r="W136" s="28">
        <v>4.7810587717448225</v>
      </c>
      <c r="X136" s="28">
        <v>-4.2305957972215547</v>
      </c>
      <c r="Y136" s="28">
        <v>2.9009257181794776</v>
      </c>
      <c r="Z136" s="28">
        <v>29.398174618350222</v>
      </c>
      <c r="AA136" s="28">
        <v>35.631508692988049</v>
      </c>
      <c r="AB136" s="28">
        <v>54.868788936190157</v>
      </c>
      <c r="AC136" s="28">
        <v>-54.967459338784728</v>
      </c>
      <c r="AD136" s="28">
        <v>1.3215109191174008</v>
      </c>
      <c r="AE136" s="28">
        <v>-4.201659972236115</v>
      </c>
      <c r="AF136" s="28">
        <v>7.0004819908543254</v>
      </c>
      <c r="AG136" s="28">
        <v>-8.5878980668833993</v>
      </c>
      <c r="AH136" s="28">
        <v>7.6204435446680101</v>
      </c>
      <c r="AI136" s="28">
        <v>0.28508945073700398</v>
      </c>
      <c r="AJ136" s="28">
        <v>6.382371662872</v>
      </c>
      <c r="AK136" s="28">
        <v>17.318187023600998</v>
      </c>
      <c r="AL136" s="28">
        <v>27.264349210919001</v>
      </c>
      <c r="AM136" s="28">
        <v>43.875456319929</v>
      </c>
      <c r="AN136" s="28">
        <v>-53.947368421052602</v>
      </c>
      <c r="AO136" s="28">
        <v>-6.3430907840041186</v>
      </c>
      <c r="AP136" s="28">
        <v>-12.747900705196429</v>
      </c>
      <c r="AQ136" s="28">
        <v>0.28079059369574111</v>
      </c>
      <c r="AR136" s="28">
        <v>-16.3258107699547</v>
      </c>
      <c r="AS136" s="28">
        <v>1.5432011864940001</v>
      </c>
      <c r="AT136" s="28">
        <v>-9.1002941823503001</v>
      </c>
      <c r="AU136" s="28">
        <v>-0.97371261003939902</v>
      </c>
      <c r="AV136" s="28">
        <v>42.886508156501002</v>
      </c>
      <c r="AW136" s="28">
        <v>48.697402559852002</v>
      </c>
      <c r="AX136" s="28">
        <v>67.821792901825006</v>
      </c>
      <c r="AY136" s="28">
        <v>-56.650585802894497</v>
      </c>
      <c r="AZ136" s="28">
        <v>-9.9792658877100564</v>
      </c>
      <c r="BA136" s="28">
        <v>-16.239841153773597</v>
      </c>
      <c r="BB136" s="28">
        <v>-3.5053973653272692</v>
      </c>
      <c r="BC136" s="28">
        <v>-16.979166942055699</v>
      </c>
      <c r="BD136" s="28">
        <v>-2.5417195055881998</v>
      </c>
      <c r="BE136" s="28">
        <v>-15.497528805917399</v>
      </c>
      <c r="BF136" s="28">
        <v>-4.4643720795966999</v>
      </c>
      <c r="BG136" s="28">
        <v>44.174125369504999</v>
      </c>
      <c r="BH136" s="28">
        <v>43.937007874015997</v>
      </c>
      <c r="BI136" s="28">
        <v>67.625627325118003</v>
      </c>
      <c r="BJ136" s="28">
        <v>-59.238095238095198</v>
      </c>
      <c r="BK136" s="28">
        <v>-9.2337286212638787</v>
      </c>
      <c r="BL136" s="28">
        <v>-11.104025531735431</v>
      </c>
      <c r="BM136" s="28">
        <v>-7.3449135261504352</v>
      </c>
      <c r="BN136" s="28">
        <v>-16.430023725429677</v>
      </c>
      <c r="BO136" s="28">
        <v>-8.751757265115927</v>
      </c>
      <c r="BP136" s="28">
        <v>-5.6235017596491401</v>
      </c>
      <c r="BQ136" s="28">
        <v>-5.9277208852678882</v>
      </c>
      <c r="BR136" s="28">
        <v>49.76003610574341</v>
      </c>
      <c r="BS136" s="28">
        <v>64.330906386528468</v>
      </c>
      <c r="BT136" s="28">
        <v>65.901380562328811</v>
      </c>
      <c r="BU136" s="28">
        <v>-59.221103650824062</v>
      </c>
      <c r="BV136" s="28">
        <v>-11.085614880800364</v>
      </c>
      <c r="BW136" s="28">
        <v>-17.699819033981612</v>
      </c>
      <c r="BX136" s="28">
        <v>-4.2314345720929225</v>
      </c>
      <c r="BY136" s="28">
        <v>-20.029043443346499</v>
      </c>
      <c r="BZ136" s="28">
        <v>-1.2413434672333099</v>
      </c>
      <c r="CA136" s="28">
        <v>-15.340449280873599</v>
      </c>
      <c r="CB136" s="28">
        <v>-7.1765432597269001</v>
      </c>
      <c r="CC136" s="28">
        <v>23.255648083848001</v>
      </c>
      <c r="CD136" s="28">
        <v>20.436153802187</v>
      </c>
      <c r="CE136" s="28">
        <v>57.390537156415</v>
      </c>
      <c r="CF136" s="28">
        <v>-52.147239263803698</v>
      </c>
      <c r="CG136" s="28">
        <v>-10.206034072022987</v>
      </c>
      <c r="CH136" s="28">
        <v>-16.450317106132616</v>
      </c>
      <c r="CI136" s="28">
        <v>-3.7493231546540073</v>
      </c>
      <c r="CJ136" s="28">
        <v>-14.7592167259969</v>
      </c>
      <c r="CK136" s="28">
        <v>-2.6613931532669</v>
      </c>
      <c r="CL136" s="28">
        <v>-18.125979090656099</v>
      </c>
      <c r="CM136" s="28">
        <v>-4.8312553854739004</v>
      </c>
      <c r="CN136" s="28">
        <v>28.783531065445001</v>
      </c>
      <c r="CO136" s="28">
        <v>28.100955601858001</v>
      </c>
      <c r="CP136" s="28">
        <v>56.016613094135003</v>
      </c>
      <c r="CQ136" s="28">
        <v>-47.133757961783402</v>
      </c>
      <c r="CR136" s="32">
        <v>113.33423679571577</v>
      </c>
      <c r="CS136" s="26">
        <v>32</v>
      </c>
      <c r="CT136" s="26">
        <v>40</v>
      </c>
      <c r="CU136" s="26">
        <v>36.299999999999997</v>
      </c>
      <c r="CV136" s="26">
        <v>41.7</v>
      </c>
      <c r="CW136" s="26">
        <v>39.299999999999997</v>
      </c>
      <c r="CX136" s="26">
        <v>24.4</v>
      </c>
      <c r="CY136" s="26">
        <v>10.4</v>
      </c>
    </row>
    <row r="137" spans="1:103" x14ac:dyDescent="0.25">
      <c r="A137" s="14" t="str">
        <f t="shared" si="6"/>
        <v>20222</v>
      </c>
      <c r="B137" s="14">
        <f t="shared" si="7"/>
        <v>2</v>
      </c>
      <c r="C137" s="14">
        <f t="shared" si="8"/>
        <v>2022</v>
      </c>
      <c r="D137" s="27">
        <v>44652</v>
      </c>
      <c r="E137" s="28">
        <v>48.2</v>
      </c>
      <c r="F137" s="28">
        <v>44.5</v>
      </c>
      <c r="G137" s="28">
        <v>44.4</v>
      </c>
      <c r="H137" s="28">
        <v>-3.2631002466769417</v>
      </c>
      <c r="I137" s="28">
        <v>-9.5853227696545105</v>
      </c>
      <c r="J137" s="28">
        <v>3.2690351790843692</v>
      </c>
      <c r="K137" s="28">
        <v>-9.5087239538264861</v>
      </c>
      <c r="L137" s="28">
        <v>4.00464023306297</v>
      </c>
      <c r="M137" s="28">
        <v>-9.6618907841844042</v>
      </c>
      <c r="N137" s="28">
        <v>2.5360825882792786</v>
      </c>
      <c r="O137" s="28">
        <v>22.85243084355568</v>
      </c>
      <c r="P137" s="28">
        <v>22.779809583597832</v>
      </c>
      <c r="Q137" s="28">
        <v>50.624641953899115</v>
      </c>
      <c r="R137" s="28">
        <v>-28.872504143744219</v>
      </c>
      <c r="S137" s="28">
        <v>0.90519311052247531</v>
      </c>
      <c r="T137" s="28">
        <v>-4.7128063312654547</v>
      </c>
      <c r="U137" s="28">
        <v>6.6848105116604017</v>
      </c>
      <c r="V137" s="28">
        <v>-5.121696553561061</v>
      </c>
      <c r="W137" s="28">
        <v>7.745294163353508</v>
      </c>
      <c r="X137" s="28">
        <v>-4.3030581827105809</v>
      </c>
      <c r="Y137" s="28">
        <v>5.6297403427613801</v>
      </c>
      <c r="Z137" s="28">
        <v>19.509230090882131</v>
      </c>
      <c r="AA137" s="28">
        <v>17.642800586351377</v>
      </c>
      <c r="AB137" s="28">
        <v>48.618313184232491</v>
      </c>
      <c r="AC137" s="28">
        <v>-24.792318839067271</v>
      </c>
      <c r="AD137" s="28">
        <v>0.69483613919646814</v>
      </c>
      <c r="AE137" s="28">
        <v>-1.8897518482823443</v>
      </c>
      <c r="AF137" s="28">
        <v>3.3131432054576635</v>
      </c>
      <c r="AG137" s="28">
        <v>-3.8829518335840998</v>
      </c>
      <c r="AH137" s="28">
        <v>3.4299013268159899</v>
      </c>
      <c r="AI137" s="28">
        <v>0.12370566291299701</v>
      </c>
      <c r="AJ137" s="28">
        <v>3.1964520971530002</v>
      </c>
      <c r="AK137" s="28">
        <v>10.230427110694</v>
      </c>
      <c r="AL137" s="28">
        <v>1.9460417008250099</v>
      </c>
      <c r="AM137" s="28">
        <v>38.830172192188002</v>
      </c>
      <c r="AN137" s="28">
        <v>-23.287671232876701</v>
      </c>
      <c r="AO137" s="28">
        <v>-7.590087159692871E-2</v>
      </c>
      <c r="AP137" s="28">
        <v>-8.4219366104033213</v>
      </c>
      <c r="AQ137" s="28">
        <v>8.6337271873373709</v>
      </c>
      <c r="AR137" s="28">
        <v>-7.9039725402442</v>
      </c>
      <c r="AS137" s="28">
        <v>10.461737019253</v>
      </c>
      <c r="AT137" s="28">
        <v>-8.9385040521078007</v>
      </c>
      <c r="AU137" s="28">
        <v>6.8215949205930002</v>
      </c>
      <c r="AV137" s="28">
        <v>26.138842887443001</v>
      </c>
      <c r="AW137" s="28">
        <v>31.164079509301001</v>
      </c>
      <c r="AX137" s="28">
        <v>58.18752433473</v>
      </c>
      <c r="AY137" s="28">
        <v>-27.343199436222701</v>
      </c>
      <c r="AZ137" s="28">
        <v>-7.5085222426026235</v>
      </c>
      <c r="BA137" s="28">
        <v>-15.284512267979835</v>
      </c>
      <c r="BB137" s="28">
        <v>0.59481456683249689</v>
      </c>
      <c r="BC137" s="28">
        <v>-12.572768269729901</v>
      </c>
      <c r="BD137" s="28">
        <v>1.8333970824200101</v>
      </c>
      <c r="BE137" s="28">
        <v>-17.9570220768105</v>
      </c>
      <c r="BF137" s="28">
        <v>-0.63616719154589396</v>
      </c>
      <c r="BG137" s="28">
        <v>28.677670930582</v>
      </c>
      <c r="BH137" s="28">
        <v>33.900928792569999</v>
      </c>
      <c r="BI137" s="28">
        <v>59.628548945577002</v>
      </c>
      <c r="BJ137" s="28">
        <v>-40.275049115913603</v>
      </c>
      <c r="BK137" s="28">
        <v>-10.259655969460255</v>
      </c>
      <c r="BL137" s="28">
        <v>-21.777579610643272</v>
      </c>
      <c r="BM137" s="28">
        <v>2.0026328571708234</v>
      </c>
      <c r="BN137" s="28">
        <v>-23.726849904095822</v>
      </c>
      <c r="BO137" s="28">
        <v>1.3066800705474051</v>
      </c>
      <c r="BP137" s="28">
        <v>-19.806753824054812</v>
      </c>
      <c r="BQ137" s="28">
        <v>2.7009916756310108</v>
      </c>
      <c r="BR137" s="28">
        <v>34.947136148528941</v>
      </c>
      <c r="BS137" s="28">
        <v>41.464868411655601</v>
      </c>
      <c r="BT137" s="28">
        <v>54.664189136032093</v>
      </c>
      <c r="BU137" s="28">
        <v>-32.846873526977113</v>
      </c>
      <c r="BV137" s="28">
        <v>-5.8468763884870896</v>
      </c>
      <c r="BW137" s="28">
        <v>-12.79100187726803</v>
      </c>
      <c r="BX137" s="28">
        <v>1.3548268838805484</v>
      </c>
      <c r="BY137" s="28">
        <v>-14.236112641839201</v>
      </c>
      <c r="BZ137" s="28">
        <v>4.2329040767569897</v>
      </c>
      <c r="CA137" s="28">
        <v>-11.334649179985499</v>
      </c>
      <c r="CB137" s="28">
        <v>-1.4826920631755101</v>
      </c>
      <c r="CC137" s="28">
        <v>15.918653199421</v>
      </c>
      <c r="CD137" s="28">
        <v>14.108058620149</v>
      </c>
      <c r="CE137" s="28">
        <v>49.245130826987001</v>
      </c>
      <c r="CF137" s="28">
        <v>-29.411764705882302</v>
      </c>
      <c r="CG137" s="28">
        <v>-4.9776192974432547</v>
      </c>
      <c r="CH137" s="28">
        <v>-9.7068442469269201</v>
      </c>
      <c r="CI137" s="28">
        <v>-0.13086217222627283</v>
      </c>
      <c r="CJ137" s="28">
        <v>-8.5448457416851902</v>
      </c>
      <c r="CK137" s="28">
        <v>0.75345406021399697</v>
      </c>
      <c r="CL137" s="28">
        <v>-10.861790236234</v>
      </c>
      <c r="CM137" s="28">
        <v>-1.0112830037000999</v>
      </c>
      <c r="CN137" s="28">
        <v>21.898768762652999</v>
      </c>
      <c r="CO137" s="28">
        <v>20.526293396281002</v>
      </c>
      <c r="CP137" s="28">
        <v>48.670894784664</v>
      </c>
      <c r="CQ137" s="28">
        <v>-29.6346414073072</v>
      </c>
      <c r="CR137" s="32">
        <v>114.21766491492498</v>
      </c>
      <c r="CS137" s="26">
        <v>33.299999999999997</v>
      </c>
      <c r="CT137" s="26">
        <v>41.8</v>
      </c>
      <c r="CU137" s="26">
        <v>33.1</v>
      </c>
      <c r="CV137" s="26">
        <v>41.9</v>
      </c>
      <c r="CW137" s="26">
        <v>37.799999999999997</v>
      </c>
      <c r="CX137" s="26">
        <v>30.1</v>
      </c>
      <c r="CY137" s="26">
        <v>15.2</v>
      </c>
    </row>
    <row r="138" spans="1:103" x14ac:dyDescent="0.25">
      <c r="A138" s="14" t="str">
        <f t="shared" si="6"/>
        <v>20222</v>
      </c>
      <c r="B138" s="14">
        <f t="shared" si="7"/>
        <v>2</v>
      </c>
      <c r="C138" s="14">
        <f t="shared" si="8"/>
        <v>2022</v>
      </c>
      <c r="D138" s="27">
        <v>44682</v>
      </c>
      <c r="E138" s="28">
        <v>50.8</v>
      </c>
      <c r="F138" s="28">
        <v>48.5</v>
      </c>
      <c r="G138" s="28">
        <v>48.2</v>
      </c>
      <c r="H138" s="28">
        <v>-0.81944597637573224</v>
      </c>
      <c r="I138" s="28">
        <v>-6.7110641537567233</v>
      </c>
      <c r="J138" s="28">
        <v>5.251753947865609</v>
      </c>
      <c r="K138" s="28">
        <v>-6.6301881983613216</v>
      </c>
      <c r="L138" s="28">
        <v>5.9008440224626781</v>
      </c>
      <c r="M138" s="28">
        <v>-6.7919062831888288</v>
      </c>
      <c r="N138" s="28">
        <v>4.6047100908396246</v>
      </c>
      <c r="O138" s="28">
        <v>17.95657215802369</v>
      </c>
      <c r="P138" s="28">
        <v>13.888428198210899</v>
      </c>
      <c r="Q138" s="28">
        <v>41.793822826105007</v>
      </c>
      <c r="R138" s="28">
        <v>-14.016640388142907</v>
      </c>
      <c r="S138" s="28">
        <v>0.28240040811337508</v>
      </c>
      <c r="T138" s="28">
        <v>-6.7867751126535154</v>
      </c>
      <c r="U138" s="28">
        <v>7.6102188999944076</v>
      </c>
      <c r="V138" s="28">
        <v>-7.7059007787508547</v>
      </c>
      <c r="W138" s="28">
        <v>9.5363849515958741</v>
      </c>
      <c r="X138" s="28">
        <v>-5.8632562176765513</v>
      </c>
      <c r="Y138" s="28">
        <v>5.7017591558641216</v>
      </c>
      <c r="Z138" s="28">
        <v>15.401667966167505</v>
      </c>
      <c r="AA138" s="28">
        <v>7.2992871728367712</v>
      </c>
      <c r="AB138" s="28">
        <v>42.311361696101827</v>
      </c>
      <c r="AC138" s="28">
        <v>-9.795677422557354</v>
      </c>
      <c r="AD138" s="28">
        <v>-2.6986806727142323</v>
      </c>
      <c r="AE138" s="28">
        <v>-9.4143942262878682</v>
      </c>
      <c r="AF138" s="28">
        <v>4.2536761905708431</v>
      </c>
      <c r="AG138" s="28">
        <v>-10.8254106189721</v>
      </c>
      <c r="AH138" s="28">
        <v>7.2952304353230097</v>
      </c>
      <c r="AI138" s="28">
        <v>-7.9928533373331003</v>
      </c>
      <c r="AJ138" s="28">
        <v>1.256749370214</v>
      </c>
      <c r="AK138" s="28">
        <v>9.2579217601030006</v>
      </c>
      <c r="AL138" s="28">
        <v>-3.3059385249776101</v>
      </c>
      <c r="AM138" s="28">
        <v>36.923932634944002</v>
      </c>
      <c r="AN138" s="28">
        <v>-13.846153846153801</v>
      </c>
      <c r="AO138" s="28">
        <v>1.6635161538543457</v>
      </c>
      <c r="AP138" s="28">
        <v>-6.3489566468329883</v>
      </c>
      <c r="AQ138" s="28">
        <v>10.007511673294459</v>
      </c>
      <c r="AR138" s="28">
        <v>-7.232638527642</v>
      </c>
      <c r="AS138" s="28">
        <v>11.453027783426</v>
      </c>
      <c r="AT138" s="28">
        <v>-5.4612238018954997</v>
      </c>
      <c r="AU138" s="28">
        <v>8.5718772699729993</v>
      </c>
      <c r="AV138" s="28">
        <v>18.330199357059001</v>
      </c>
      <c r="AW138" s="28">
        <v>15.018396168241001</v>
      </c>
      <c r="AX138" s="28">
        <v>47.025268746118002</v>
      </c>
      <c r="AY138" s="28">
        <v>-7.8947368421052602</v>
      </c>
      <c r="AZ138" s="28">
        <v>-3.2557881819881231</v>
      </c>
      <c r="BA138" s="28">
        <v>-9.9996811629915214</v>
      </c>
      <c r="BB138" s="28">
        <v>3.7274733054346711</v>
      </c>
      <c r="BC138" s="28">
        <v>-6.6123453550229998</v>
      </c>
      <c r="BD138" s="28">
        <v>4.63667194784</v>
      </c>
      <c r="BE138" s="28">
        <v>-13.3276851387549</v>
      </c>
      <c r="BF138" s="28">
        <v>2.822314223307</v>
      </c>
      <c r="BG138" s="28">
        <v>22.331498753485</v>
      </c>
      <c r="BH138" s="28">
        <v>22.748447204969001</v>
      </c>
      <c r="BI138" s="28">
        <v>48.978057853624001</v>
      </c>
      <c r="BJ138" s="28">
        <v>-22.4</v>
      </c>
      <c r="BK138" s="28">
        <v>-5.0664962546792367</v>
      </c>
      <c r="BL138" s="28">
        <v>-13.653278325569573</v>
      </c>
      <c r="BM138" s="28">
        <v>3.9159612843407956</v>
      </c>
      <c r="BN138" s="28">
        <v>-14.948957447171853</v>
      </c>
      <c r="BO138" s="28">
        <v>3.431036513010445</v>
      </c>
      <c r="BP138" s="28">
        <v>-12.348527196790283</v>
      </c>
      <c r="BQ138" s="28">
        <v>4.4020419856505901</v>
      </c>
      <c r="BR138" s="28">
        <v>27.846225480457889</v>
      </c>
      <c r="BS138" s="28">
        <v>23.017938992789325</v>
      </c>
      <c r="BT138" s="28">
        <v>43.49276823275445</v>
      </c>
      <c r="BU138" s="28">
        <v>-15.589042610323613</v>
      </c>
      <c r="BV138" s="28">
        <v>-1.5355834501770289</v>
      </c>
      <c r="BW138" s="28">
        <v>-6.226275172347016</v>
      </c>
      <c r="BX138" s="28">
        <v>3.2686561167897707</v>
      </c>
      <c r="BY138" s="28">
        <v>-6.1897111955197097</v>
      </c>
      <c r="BZ138" s="28">
        <v>4.4596700042209996</v>
      </c>
      <c r="CA138" s="28">
        <v>-6.2628322510657997</v>
      </c>
      <c r="CB138" s="28">
        <v>2.0845800967630099</v>
      </c>
      <c r="CC138" s="28">
        <v>16.082900821508002</v>
      </c>
      <c r="CD138" s="28">
        <v>13.325194254937999</v>
      </c>
      <c r="CE138" s="28">
        <v>43.434927383104998</v>
      </c>
      <c r="CF138" s="28">
        <v>-12.4183006535948</v>
      </c>
      <c r="CG138" s="28">
        <v>-1.3800617607550976</v>
      </c>
      <c r="CH138" s="28">
        <v>-5.2509765536084103</v>
      </c>
      <c r="CI138" s="28">
        <v>2.5677929882959916</v>
      </c>
      <c r="CJ138" s="28">
        <v>-4.3361025237644002</v>
      </c>
      <c r="CK138" s="28">
        <v>2.82919820423299</v>
      </c>
      <c r="CL138" s="28">
        <v>-6.1615728679347903</v>
      </c>
      <c r="CM138" s="28">
        <v>2.3067246700420001</v>
      </c>
      <c r="CN138" s="28">
        <v>16.167246500556999</v>
      </c>
      <c r="CO138" s="28">
        <v>14.951912461511</v>
      </c>
      <c r="CP138" s="28">
        <v>38.641183122055999</v>
      </c>
      <c r="CQ138" s="28">
        <v>-16.090425531914899</v>
      </c>
      <c r="CR138" s="32">
        <v>119.19345534558681</v>
      </c>
      <c r="CS138" s="26">
        <v>36.6</v>
      </c>
      <c r="CT138" s="26">
        <v>39</v>
      </c>
      <c r="CU138" s="26">
        <v>35.200000000000003</v>
      </c>
      <c r="CV138" s="26">
        <v>40.1</v>
      </c>
      <c r="CW138" s="26">
        <v>40.700000000000003</v>
      </c>
      <c r="CX138" s="26">
        <v>40.4</v>
      </c>
      <c r="CY138" s="26">
        <v>24.4</v>
      </c>
    </row>
    <row r="139" spans="1:103" x14ac:dyDescent="0.25">
      <c r="A139" s="14" t="str">
        <f t="shared" si="6"/>
        <v>20222</v>
      </c>
      <c r="B139" s="14">
        <f t="shared" si="7"/>
        <v>2</v>
      </c>
      <c r="C139" s="14">
        <f t="shared" si="8"/>
        <v>2022</v>
      </c>
      <c r="D139" s="27">
        <v>44713</v>
      </c>
      <c r="E139" s="28">
        <v>50.9</v>
      </c>
      <c r="F139" s="28">
        <v>51.7</v>
      </c>
      <c r="G139" s="28">
        <v>50.4</v>
      </c>
      <c r="H139" s="28">
        <v>0.93557513721529517</v>
      </c>
      <c r="I139" s="28">
        <v>-4.9653926774573449</v>
      </c>
      <c r="J139" s="28">
        <v>7.0150826563426563</v>
      </c>
      <c r="K139" s="28">
        <v>-4.6405713495309735</v>
      </c>
      <c r="L139" s="28">
        <v>7.3398541427002861</v>
      </c>
      <c r="M139" s="28">
        <v>-5.2896739296074715</v>
      </c>
      <c r="N139" s="28">
        <v>6.6908198831737611</v>
      </c>
      <c r="O139" s="28">
        <v>16.124728360993668</v>
      </c>
      <c r="P139" s="28">
        <v>12.083853808183925</v>
      </c>
      <c r="Q139" s="28">
        <v>38.416811773919804</v>
      </c>
      <c r="R139" s="28">
        <v>-7.5631996283537637</v>
      </c>
      <c r="S139" s="28">
        <v>3.4009446515465527</v>
      </c>
      <c r="T139" s="28">
        <v>-2.4790453955039595</v>
      </c>
      <c r="U139" s="28">
        <v>9.4559757873901447</v>
      </c>
      <c r="V139" s="28">
        <v>-2.438826715065737</v>
      </c>
      <c r="W139" s="28">
        <v>10.689952280607368</v>
      </c>
      <c r="X139" s="28">
        <v>-2.519255888390818</v>
      </c>
      <c r="Y139" s="28">
        <v>8.2292264920973039</v>
      </c>
      <c r="Z139" s="28">
        <v>13.609637818147453</v>
      </c>
      <c r="AA139" s="28">
        <v>7.1026323033733849</v>
      </c>
      <c r="AB139" s="28">
        <v>39.063027705502947</v>
      </c>
      <c r="AC139" s="28">
        <v>-6.6389359532681613</v>
      </c>
      <c r="AD139" s="28">
        <v>1.8239337136269569</v>
      </c>
      <c r="AE139" s="28">
        <v>-3.9322435787909171E-2</v>
      </c>
      <c r="AF139" s="28">
        <v>3.7045518940201987</v>
      </c>
      <c r="AG139" s="28">
        <v>-6.92083286332945E-2</v>
      </c>
      <c r="AH139" s="28">
        <v>4.7310188909639903</v>
      </c>
      <c r="AI139" s="28">
        <v>-9.4320755636942994E-3</v>
      </c>
      <c r="AJ139" s="28">
        <v>2.6832313301939998</v>
      </c>
      <c r="AK139" s="28">
        <v>9.2197310455939991</v>
      </c>
      <c r="AL139" s="28">
        <v>3.8575967399270001</v>
      </c>
      <c r="AM139" s="28">
        <v>36.101352711822997</v>
      </c>
      <c r="AN139" s="28">
        <v>-9.8591549295774694</v>
      </c>
      <c r="AO139" s="28">
        <v>3.7125155938335013</v>
      </c>
      <c r="AP139" s="28">
        <v>-5.2334170166919307</v>
      </c>
      <c r="AQ139" s="28">
        <v>13.069348827280038</v>
      </c>
      <c r="AR139" s="28">
        <v>-5.3882667627688896</v>
      </c>
      <c r="AS139" s="28">
        <v>14.541878699848001</v>
      </c>
      <c r="AT139" s="28">
        <v>-5.0784440589079098</v>
      </c>
      <c r="AU139" s="28">
        <v>11.606925812350999</v>
      </c>
      <c r="AV139" s="28">
        <v>14.628473960931</v>
      </c>
      <c r="AW139" s="28">
        <v>9.0157092593470107</v>
      </c>
      <c r="AX139" s="28">
        <v>42.752746412793996</v>
      </c>
      <c r="AY139" s="28">
        <v>-6.25</v>
      </c>
      <c r="AZ139" s="28">
        <v>-0.24079846215278167</v>
      </c>
      <c r="BA139" s="28">
        <v>-7.059638909822695</v>
      </c>
      <c r="BB139" s="28">
        <v>6.8190314020812082</v>
      </c>
      <c r="BC139" s="28">
        <v>-4.6159132325207004</v>
      </c>
      <c r="BD139" s="28">
        <v>8.1027855397750006</v>
      </c>
      <c r="BE139" s="28">
        <v>-9.4728001983625099</v>
      </c>
      <c r="BF139" s="28">
        <v>5.5431965465910098</v>
      </c>
      <c r="BG139" s="28">
        <v>20.304825613898998</v>
      </c>
      <c r="BH139" s="28">
        <v>21.130030959751998</v>
      </c>
      <c r="BI139" s="28">
        <v>44.399979750890999</v>
      </c>
      <c r="BJ139" s="28">
        <v>-13.772455089820401</v>
      </c>
      <c r="BK139" s="28">
        <v>-2.4921729445985363</v>
      </c>
      <c r="BL139" s="28">
        <v>-11.899715394620216</v>
      </c>
      <c r="BM139" s="28">
        <v>7.3858730728931903</v>
      </c>
      <c r="BN139" s="28">
        <v>-12.288059996355368</v>
      </c>
      <c r="BO139" s="28">
        <v>6.6066358877541749</v>
      </c>
      <c r="BP139" s="28">
        <v>-11.510567372869817</v>
      </c>
      <c r="BQ139" s="28">
        <v>8.168049227480557</v>
      </c>
      <c r="BR139" s="28">
        <v>25.26328137230637</v>
      </c>
      <c r="BS139" s="28">
        <v>17.983676607955019</v>
      </c>
      <c r="BT139" s="28">
        <v>39.561469619943452</v>
      </c>
      <c r="BU139" s="28">
        <v>-6.5415806662405043</v>
      </c>
      <c r="BV139" s="28">
        <v>-2.8626991980406444</v>
      </c>
      <c r="BW139" s="28">
        <v>-9.3767389518588402</v>
      </c>
      <c r="BX139" s="28">
        <v>3.8739404299010403</v>
      </c>
      <c r="BY139" s="28">
        <v>-9.6677485977592994</v>
      </c>
      <c r="BZ139" s="28">
        <v>4.6041026758570096</v>
      </c>
      <c r="CA139" s="28">
        <v>-9.0852843650017991</v>
      </c>
      <c r="CB139" s="28">
        <v>3.1463838839210001</v>
      </c>
      <c r="CC139" s="28">
        <v>15.746179679103999</v>
      </c>
      <c r="CD139" s="28">
        <v>9.9052107818680106</v>
      </c>
      <c r="CE139" s="28">
        <v>38.748805800169002</v>
      </c>
      <c r="CF139" s="28">
        <v>-6.6666666666666696</v>
      </c>
      <c r="CG139" s="28">
        <v>-0.38621148012830986</v>
      </c>
      <c r="CH139" s="28">
        <v>-4.4741659963320615</v>
      </c>
      <c r="CI139" s="28">
        <v>3.7872119062720913</v>
      </c>
      <c r="CJ139" s="28">
        <v>-4.0667634603723997</v>
      </c>
      <c r="CK139" s="28">
        <v>3.8407325454439998</v>
      </c>
      <c r="CL139" s="28">
        <v>-4.8807214231986897</v>
      </c>
      <c r="CM139" s="28">
        <v>3.7337053195359999</v>
      </c>
      <c r="CN139" s="28">
        <v>14.838046488831001</v>
      </c>
      <c r="CO139" s="28">
        <v>14.244618417602</v>
      </c>
      <c r="CP139" s="28">
        <v>35.747547924265</v>
      </c>
      <c r="CQ139" s="28">
        <v>-8.1555834378920906</v>
      </c>
      <c r="CR139" s="32">
        <v>123.45944724860682</v>
      </c>
      <c r="CS139" s="26">
        <v>44</v>
      </c>
      <c r="CT139" s="26">
        <v>44.8</v>
      </c>
      <c r="CU139" s="26">
        <v>43.6</v>
      </c>
      <c r="CV139" s="26">
        <v>50.6</v>
      </c>
      <c r="CW139" s="26">
        <v>46.3</v>
      </c>
      <c r="CX139" s="26">
        <v>41.8</v>
      </c>
      <c r="CY139" s="26">
        <v>37</v>
      </c>
    </row>
    <row r="140" spans="1:103" x14ac:dyDescent="0.25">
      <c r="A140" s="14" t="str">
        <f t="shared" si="6"/>
        <v>20223</v>
      </c>
      <c r="B140" s="14">
        <f t="shared" si="7"/>
        <v>3</v>
      </c>
      <c r="C140" s="14">
        <f t="shared" si="8"/>
        <v>2022</v>
      </c>
      <c r="D140" s="27">
        <v>44743</v>
      </c>
      <c r="E140" s="28">
        <v>50.3</v>
      </c>
      <c r="F140" s="28">
        <v>54.7</v>
      </c>
      <c r="G140" s="28">
        <v>52.2</v>
      </c>
      <c r="H140" s="28">
        <v>1.5665836263334825</v>
      </c>
      <c r="I140" s="28">
        <v>-5.708091470068382</v>
      </c>
      <c r="J140" s="28">
        <v>9.1136370124882262</v>
      </c>
      <c r="K140" s="28">
        <v>-6.1316646384365399</v>
      </c>
      <c r="L140" s="28">
        <v>9.5896793699778122</v>
      </c>
      <c r="M140" s="28">
        <v>-5.2835928580034501</v>
      </c>
      <c r="N140" s="28">
        <v>8.6386758930004692</v>
      </c>
      <c r="O140" s="28">
        <v>14.589412799368441</v>
      </c>
      <c r="P140" s="28">
        <v>9.2494620975780286</v>
      </c>
      <c r="Q140" s="28">
        <v>32.931266518136411</v>
      </c>
      <c r="R140" s="28">
        <v>-0.28619852742461704</v>
      </c>
      <c r="S140" s="28">
        <v>4.6639774509284848</v>
      </c>
      <c r="T140" s="28">
        <v>-1.8410455323454471</v>
      </c>
      <c r="U140" s="28">
        <v>11.382542759991338</v>
      </c>
      <c r="V140" s="28">
        <v>-3.4854647873259244</v>
      </c>
      <c r="W140" s="28">
        <v>12.862288768756896</v>
      </c>
      <c r="X140" s="28">
        <v>-0.18286589733393208</v>
      </c>
      <c r="Y140" s="28">
        <v>9.9130834406301176</v>
      </c>
      <c r="Z140" s="28">
        <v>11.306654746726519</v>
      </c>
      <c r="AA140" s="28">
        <v>2.1834204895437441</v>
      </c>
      <c r="AB140" s="28">
        <v>29.270646260404927</v>
      </c>
      <c r="AC140" s="28">
        <v>-0.1814753684219593</v>
      </c>
      <c r="AD140" s="28">
        <v>6.0738422238499084</v>
      </c>
      <c r="AE140" s="28">
        <v>3.3771727548780461</v>
      </c>
      <c r="AF140" s="28">
        <v>8.8062680470201258</v>
      </c>
      <c r="AG140" s="28">
        <v>-1.2173740006398901</v>
      </c>
      <c r="AH140" s="28">
        <v>10.8706930148</v>
      </c>
      <c r="AI140" s="28">
        <v>8.0779152092530104</v>
      </c>
      <c r="AJ140" s="28">
        <v>6.7620538083210002</v>
      </c>
      <c r="AK140" s="28">
        <v>5.4489416798320001</v>
      </c>
      <c r="AL140" s="28">
        <v>-5.9959161085875898</v>
      </c>
      <c r="AM140" s="28">
        <v>22.250332913880001</v>
      </c>
      <c r="AN140" s="28">
        <v>-4.3478260869565197</v>
      </c>
      <c r="AO140" s="28">
        <v>3.1670616673224572</v>
      </c>
      <c r="AP140" s="28">
        <v>-7.0076625633399203</v>
      </c>
      <c r="AQ140" s="28">
        <v>13.878206227128743</v>
      </c>
      <c r="AR140" s="28">
        <v>-6.9177886825051997</v>
      </c>
      <c r="AS140" s="28">
        <v>15.047576071425</v>
      </c>
      <c r="AT140" s="28">
        <v>-7.0974946106240004</v>
      </c>
      <c r="AU140" s="28">
        <v>12.715195095903001</v>
      </c>
      <c r="AV140" s="28">
        <v>13.742018718556</v>
      </c>
      <c r="AW140" s="28">
        <v>4.314885737579</v>
      </c>
      <c r="AX140" s="28">
        <v>34.583069088401999</v>
      </c>
      <c r="AY140" s="28">
        <v>0.21067415730337299</v>
      </c>
      <c r="AZ140" s="28">
        <v>1.3288750896335557</v>
      </c>
      <c r="BA140" s="28">
        <v>-5.8982700514828821</v>
      </c>
      <c r="BB140" s="28">
        <v>8.8251143130367211</v>
      </c>
      <c r="BC140" s="28">
        <v>-2.45679654623601</v>
      </c>
      <c r="BD140" s="28">
        <v>10.209092913056001</v>
      </c>
      <c r="BE140" s="28">
        <v>-9.2797883688000002</v>
      </c>
      <c r="BF140" s="28">
        <v>7.45024757748899</v>
      </c>
      <c r="BG140" s="28">
        <v>15.888251688977</v>
      </c>
      <c r="BH140" s="28">
        <v>17.275494672754999</v>
      </c>
      <c r="BI140" s="28">
        <v>39.485410148642003</v>
      </c>
      <c r="BJ140" s="28">
        <v>-3.1775700934579398</v>
      </c>
      <c r="BK140" s="28">
        <v>-1.1576540634622177</v>
      </c>
      <c r="BL140" s="28">
        <v>-12.374601495366363</v>
      </c>
      <c r="BM140" s="28">
        <v>10.729884400854814</v>
      </c>
      <c r="BN140" s="28">
        <v>-13.143708864965696</v>
      </c>
      <c r="BO140" s="28">
        <v>10.559061313081358</v>
      </c>
      <c r="BP140" s="28">
        <v>-11.602328451534827</v>
      </c>
      <c r="BQ140" s="28">
        <v>10.900846074577174</v>
      </c>
      <c r="BR140" s="28">
        <v>24.733495447746336</v>
      </c>
      <c r="BS140" s="28">
        <v>16.77691421763145</v>
      </c>
      <c r="BT140" s="28">
        <v>35.793130815832818</v>
      </c>
      <c r="BU140" s="28">
        <v>-0.92550490412504172</v>
      </c>
      <c r="BV140" s="28">
        <v>-1.0088133691694168</v>
      </c>
      <c r="BW140" s="28">
        <v>-6.7331135104151656</v>
      </c>
      <c r="BX140" s="28">
        <v>4.8850326922400882</v>
      </c>
      <c r="BY140" s="28">
        <v>-7.6030066952675002</v>
      </c>
      <c r="BZ140" s="28">
        <v>4.6427140389229997</v>
      </c>
      <c r="CA140" s="28">
        <v>-5.8592872383557104</v>
      </c>
      <c r="CB140" s="28">
        <v>5.1276382765140101</v>
      </c>
      <c r="CC140" s="28">
        <v>13.267594022979999</v>
      </c>
      <c r="CD140" s="28">
        <v>12.472839382707001</v>
      </c>
      <c r="CE140" s="28">
        <v>38.582503406945001</v>
      </c>
      <c r="CF140" s="28">
        <v>-1.34228187919463</v>
      </c>
      <c r="CG140" s="28">
        <v>-0.66689874795781634</v>
      </c>
      <c r="CH140" s="28">
        <v>-7.2636158981720484</v>
      </c>
      <c r="CI140" s="28">
        <v>6.1556018077235422</v>
      </c>
      <c r="CJ140" s="28">
        <v>-7.509943601092</v>
      </c>
      <c r="CK140" s="28">
        <v>6.1674912538179996</v>
      </c>
      <c r="CL140" s="28">
        <v>-7.0169729720226002</v>
      </c>
      <c r="CM140" s="28">
        <v>6.1437130472800003</v>
      </c>
      <c r="CN140" s="28">
        <v>14.208733099846</v>
      </c>
      <c r="CO140" s="28">
        <v>12.258771558432001</v>
      </c>
      <c r="CP140" s="28">
        <v>31.934676422283999</v>
      </c>
      <c r="CQ140" s="28">
        <v>0.36231884057970398</v>
      </c>
      <c r="CR140" s="32">
        <v>124.20532801178837</v>
      </c>
      <c r="CS140" s="26">
        <v>40.1</v>
      </c>
      <c r="CT140" s="26">
        <v>42.8</v>
      </c>
      <c r="CU140" s="26">
        <v>35.4</v>
      </c>
      <c r="CV140" s="26">
        <v>47.1</v>
      </c>
      <c r="CW140" s="26">
        <v>44.2</v>
      </c>
      <c r="CX140" s="26">
        <v>38.1</v>
      </c>
      <c r="CY140" s="26">
        <v>32.9</v>
      </c>
    </row>
    <row r="141" spans="1:103" x14ac:dyDescent="0.25">
      <c r="A141" s="14" t="str">
        <f t="shared" si="6"/>
        <v>20223</v>
      </c>
      <c r="B141" s="14">
        <f t="shared" si="7"/>
        <v>3</v>
      </c>
      <c r="C141" s="14">
        <f t="shared" si="8"/>
        <v>2022</v>
      </c>
      <c r="D141" s="27">
        <v>44774</v>
      </c>
      <c r="E141" s="28">
        <v>51.7</v>
      </c>
      <c r="F141" s="28">
        <v>49.9</v>
      </c>
      <c r="G141" s="28">
        <v>50.4</v>
      </c>
      <c r="H141" s="28">
        <v>3.1152406137323965</v>
      </c>
      <c r="I141" s="28">
        <v>-3.2971337056275729</v>
      </c>
      <c r="J141" s="28">
        <v>9.7366538006299947</v>
      </c>
      <c r="K141" s="28">
        <v>-3.3237881722011329</v>
      </c>
      <c r="L141" s="28">
        <v>10.520968856335299</v>
      </c>
      <c r="M141" s="28">
        <v>-3.2704756267179</v>
      </c>
      <c r="N141" s="28">
        <v>8.9552607821447712</v>
      </c>
      <c r="O141" s="28">
        <v>15.01464007505678</v>
      </c>
      <c r="P141" s="28">
        <v>8.4541985272623492</v>
      </c>
      <c r="Q141" s="28">
        <v>30.256284413342335</v>
      </c>
      <c r="R141" s="28">
        <v>-0.77786169798576155</v>
      </c>
      <c r="S141" s="28">
        <v>6.5101095940480889</v>
      </c>
      <c r="T141" s="28">
        <v>0.22457375680966152</v>
      </c>
      <c r="U141" s="28">
        <v>12.992963672598904</v>
      </c>
      <c r="V141" s="28">
        <v>-0.42988094865672799</v>
      </c>
      <c r="W141" s="28">
        <v>15.067131411255708</v>
      </c>
      <c r="X141" s="28">
        <v>0.88117463006682029</v>
      </c>
      <c r="Y141" s="28">
        <v>10.938799789388797</v>
      </c>
      <c r="Z141" s="28">
        <v>11.607924077410564</v>
      </c>
      <c r="AA141" s="28">
        <v>3.7257894548202577</v>
      </c>
      <c r="AB141" s="28">
        <v>26.079010596962771</v>
      </c>
      <c r="AC141" s="28">
        <v>1.4478334509867758</v>
      </c>
      <c r="AD141" s="28">
        <v>2.3290999643187149</v>
      </c>
      <c r="AE141" s="28">
        <v>-3.4862821183436381</v>
      </c>
      <c r="AF141" s="28">
        <v>8.3165752175337104</v>
      </c>
      <c r="AG141" s="28">
        <v>-5.9811526440407103</v>
      </c>
      <c r="AH141" s="28">
        <v>12.373905489459</v>
      </c>
      <c r="AI141" s="28">
        <v>-0.95933028186250602</v>
      </c>
      <c r="AJ141" s="28">
        <v>4.3367588421369998</v>
      </c>
      <c r="AK141" s="28">
        <v>5.7542615506270103</v>
      </c>
      <c r="AL141" s="28">
        <v>2.1494395781860001</v>
      </c>
      <c r="AM141" s="28">
        <v>21.264281606722999</v>
      </c>
      <c r="AN141" s="28">
        <v>0</v>
      </c>
      <c r="AO141" s="28">
        <v>9.5450626099578528</v>
      </c>
      <c r="AP141" s="28">
        <v>2.2176961113158029</v>
      </c>
      <c r="AQ141" s="28">
        <v>17.137936533706124</v>
      </c>
      <c r="AR141" s="28">
        <v>2.95516317415</v>
      </c>
      <c r="AS141" s="28">
        <v>18.115207313206</v>
      </c>
      <c r="AT141" s="28">
        <v>1.48290874216499</v>
      </c>
      <c r="AU141" s="28">
        <v>16.165044440993999</v>
      </c>
      <c r="AV141" s="28">
        <v>14.916176689965001</v>
      </c>
      <c r="AW141" s="28">
        <v>4.0712868703370004</v>
      </c>
      <c r="AX141" s="28">
        <v>29.964347390375</v>
      </c>
      <c r="AY141" s="28">
        <v>1.84135977337111</v>
      </c>
      <c r="AZ141" s="28">
        <v>2.3455809975121724</v>
      </c>
      <c r="BA141" s="28">
        <v>-4.2823352861316835</v>
      </c>
      <c r="BB141" s="28">
        <v>9.1979495518655199</v>
      </c>
      <c r="BC141" s="28">
        <v>-1.9880649023776</v>
      </c>
      <c r="BD141" s="28">
        <v>10.292710918317001</v>
      </c>
      <c r="BE141" s="28">
        <v>-6.5500230470191996</v>
      </c>
      <c r="BF141" s="28">
        <v>8.1088873960250005</v>
      </c>
      <c r="BG141" s="28">
        <v>17.224911216193</v>
      </c>
      <c r="BH141" s="28">
        <v>14.252873563217999</v>
      </c>
      <c r="BI141" s="28">
        <v>33.353572437832</v>
      </c>
      <c r="BJ141" s="28">
        <v>-3.20754716981132</v>
      </c>
      <c r="BK141" s="28">
        <v>1.162204236941335</v>
      </c>
      <c r="BL141" s="28">
        <v>-7.2839146652325439</v>
      </c>
      <c r="BM141" s="28">
        <v>9.9784890460541362</v>
      </c>
      <c r="BN141" s="28">
        <v>-6.6785350914954993</v>
      </c>
      <c r="BO141" s="28">
        <v>10.157851454537777</v>
      </c>
      <c r="BP141" s="28">
        <v>-7.8873985134821361</v>
      </c>
      <c r="BQ141" s="28">
        <v>9.7992797171407204</v>
      </c>
      <c r="BR141" s="28">
        <v>24.790863490484959</v>
      </c>
      <c r="BS141" s="28">
        <v>15.682423132311477</v>
      </c>
      <c r="BT141" s="28">
        <v>34.26424647324481</v>
      </c>
      <c r="BU141" s="28">
        <v>-0.53176013401696953</v>
      </c>
      <c r="BV141" s="28">
        <v>1.4889625666567952</v>
      </c>
      <c r="BW141" s="28">
        <v>-3.5751661514977684</v>
      </c>
      <c r="BX141" s="28">
        <v>6.6836521674226788</v>
      </c>
      <c r="BY141" s="28">
        <v>-4.5788445523475998</v>
      </c>
      <c r="BZ141" s="28">
        <v>5.9235528161940003</v>
      </c>
      <c r="CA141" s="28">
        <v>-2.5663328822815998</v>
      </c>
      <c r="CB141" s="28">
        <v>7.4465571764589997</v>
      </c>
      <c r="CC141" s="28">
        <v>13.351053397278999</v>
      </c>
      <c r="CD141" s="28">
        <v>8.6332613123280009</v>
      </c>
      <c r="CE141" s="28">
        <v>35.313421278625</v>
      </c>
      <c r="CF141" s="28">
        <v>-3.2467532467532401</v>
      </c>
      <c r="CG141" s="28">
        <v>0.34062372498513582</v>
      </c>
      <c r="CH141" s="28">
        <v>-5.4188843489248768</v>
      </c>
      <c r="CI141" s="28">
        <v>6.2706104866261683</v>
      </c>
      <c r="CJ141" s="28">
        <v>-5.7887360465572</v>
      </c>
      <c r="CK141" s="28">
        <v>6.7422928533319997</v>
      </c>
      <c r="CL141" s="28">
        <v>-5.0483283137816004</v>
      </c>
      <c r="CM141" s="28">
        <v>5.8000042628419903</v>
      </c>
      <c r="CN141" s="28">
        <v>14.684707853863999</v>
      </c>
      <c r="CO141" s="28">
        <v>11.001724268756</v>
      </c>
      <c r="CP141" s="28">
        <v>29.729166122862001</v>
      </c>
      <c r="CQ141" s="28">
        <v>-2.1491782553729499</v>
      </c>
      <c r="CR141" s="32">
        <v>125.00420045671672</v>
      </c>
      <c r="CS141" s="26">
        <v>44.4</v>
      </c>
      <c r="CT141" s="26">
        <v>46.4</v>
      </c>
      <c r="CU141" s="26">
        <v>39.5</v>
      </c>
      <c r="CV141" s="26">
        <v>48.7</v>
      </c>
      <c r="CW141" s="26">
        <v>47.2</v>
      </c>
      <c r="CX141" s="26">
        <v>45.9</v>
      </c>
      <c r="CY141" s="26">
        <v>38.6</v>
      </c>
    </row>
    <row r="142" spans="1:103" x14ac:dyDescent="0.25">
      <c r="A142" s="14" t="str">
        <f t="shared" si="6"/>
        <v>20223</v>
      </c>
      <c r="B142" s="14">
        <f t="shared" si="7"/>
        <v>3</v>
      </c>
      <c r="C142" s="14">
        <f t="shared" si="8"/>
        <v>2022</v>
      </c>
      <c r="D142" s="27">
        <v>44805</v>
      </c>
      <c r="E142" s="28">
        <v>52</v>
      </c>
      <c r="F142" s="28">
        <v>51.1</v>
      </c>
      <c r="G142" s="28">
        <v>51.5</v>
      </c>
      <c r="H142" s="28">
        <v>-1.3059465204387379</v>
      </c>
      <c r="I142" s="28">
        <v>-7.3923211813487342</v>
      </c>
      <c r="J142" s="28">
        <v>4.9727566952837208</v>
      </c>
      <c r="K142" s="28">
        <v>-6.396071573068884</v>
      </c>
      <c r="L142" s="28">
        <v>6.0876496459214282</v>
      </c>
      <c r="M142" s="28">
        <v>-8.3834442754609082</v>
      </c>
      <c r="N142" s="28">
        <v>3.8638950924415671</v>
      </c>
      <c r="O142" s="28">
        <v>16.04433057987244</v>
      </c>
      <c r="P142" s="28">
        <v>6.6908517789272821</v>
      </c>
      <c r="Q142" s="28">
        <v>31.140900626094741</v>
      </c>
      <c r="R142" s="28">
        <v>-6.7835055447109145</v>
      </c>
      <c r="S142" s="28">
        <v>3.6906456659429807</v>
      </c>
      <c r="T142" s="28">
        <v>-1.9459463092181011</v>
      </c>
      <c r="U142" s="28">
        <v>9.4876542975793541</v>
      </c>
      <c r="V142" s="28">
        <v>-0.82410603143257199</v>
      </c>
      <c r="W142" s="28">
        <v>10.956538667042516</v>
      </c>
      <c r="X142" s="28">
        <v>-3.0614679227125632</v>
      </c>
      <c r="Y142" s="28">
        <v>8.0289977281383411</v>
      </c>
      <c r="Z142" s="28">
        <v>15.661144179331608</v>
      </c>
      <c r="AA142" s="28">
        <v>-0.73518231437312265</v>
      </c>
      <c r="AB142" s="28">
        <v>28.347446298527846</v>
      </c>
      <c r="AC142" s="28">
        <v>-4.746327971770226</v>
      </c>
      <c r="AD142" s="28">
        <v>0.49934779773423088</v>
      </c>
      <c r="AE142" s="28">
        <v>-3.7401477823152049</v>
      </c>
      <c r="AF142" s="28">
        <v>4.8304225905985163</v>
      </c>
      <c r="AG142" s="28">
        <v>-2.2037196793197</v>
      </c>
      <c r="AH142" s="28">
        <v>7.0688118076900004</v>
      </c>
      <c r="AI142" s="28">
        <v>-5.26464132662311</v>
      </c>
      <c r="AJ142" s="28">
        <v>2.6162300946040098</v>
      </c>
      <c r="AK142" s="28">
        <v>10.060250691626001</v>
      </c>
      <c r="AL142" s="28">
        <v>-10.577803877683801</v>
      </c>
      <c r="AM142" s="28">
        <v>23.438234704207002</v>
      </c>
      <c r="AN142" s="28">
        <v>-10.9375</v>
      </c>
      <c r="AO142" s="28">
        <v>5.1499802556304815</v>
      </c>
      <c r="AP142" s="28">
        <v>-2.2632980126409166</v>
      </c>
      <c r="AQ142" s="28">
        <v>12.841187174124514</v>
      </c>
      <c r="AR142" s="28">
        <v>-1.0468937850483</v>
      </c>
      <c r="AS142" s="28">
        <v>13.757135714517</v>
      </c>
      <c r="AT142" s="28">
        <v>-3.472265114606</v>
      </c>
      <c r="AU142" s="28">
        <v>11.929163469859001</v>
      </c>
      <c r="AV142" s="28">
        <v>14.767711962637</v>
      </c>
      <c r="AW142" s="28">
        <v>4.8639845144860097</v>
      </c>
      <c r="AX142" s="28">
        <v>32.255168687073002</v>
      </c>
      <c r="AY142" s="28">
        <v>-2.2284122562673998</v>
      </c>
      <c r="AZ142" s="28">
        <v>-5.4714769063492383</v>
      </c>
      <c r="BA142" s="28">
        <v>-10.867298040357582</v>
      </c>
      <c r="BB142" s="28">
        <v>7.8283157355258481E-2</v>
      </c>
      <c r="BC142" s="28">
        <v>-6.3571379148549001</v>
      </c>
      <c r="BD142" s="28">
        <v>3.0796913097979899</v>
      </c>
      <c r="BE142" s="28">
        <v>-15.2724114621572</v>
      </c>
      <c r="BF142" s="28">
        <v>-2.8787658036811101</v>
      </c>
      <c r="BG142" s="28">
        <v>16.999731754702001</v>
      </c>
      <c r="BH142" s="28">
        <v>14.253563390848001</v>
      </c>
      <c r="BI142" s="28">
        <v>35.171477782684001</v>
      </c>
      <c r="BJ142" s="28">
        <v>-11.394891944990199</v>
      </c>
      <c r="BK142" s="28">
        <v>-5.9141753952942508</v>
      </c>
      <c r="BL142" s="28">
        <v>-13.747309929411642</v>
      </c>
      <c r="BM142" s="28">
        <v>2.2483932887745937</v>
      </c>
      <c r="BN142" s="28">
        <v>-13.21481557016531</v>
      </c>
      <c r="BO142" s="28">
        <v>2.2381155874633762</v>
      </c>
      <c r="BP142" s="28">
        <v>-14.278286233339532</v>
      </c>
      <c r="BQ142" s="28">
        <v>2.2586715123965986</v>
      </c>
      <c r="BR142" s="28">
        <v>25.684988766274408</v>
      </c>
      <c r="BS142" s="28">
        <v>13.868067530361301</v>
      </c>
      <c r="BT142" s="28">
        <v>32.347881076953051</v>
      </c>
      <c r="BU142" s="28">
        <v>-3.4530885477300712</v>
      </c>
      <c r="BV142" s="28">
        <v>-1.2456719660171132</v>
      </c>
      <c r="BW142" s="28">
        <v>-5.6644839403989522</v>
      </c>
      <c r="BX142" s="28">
        <v>3.2736152053891772</v>
      </c>
      <c r="BY142" s="28">
        <v>-7.5324147574111002</v>
      </c>
      <c r="BZ142" s="28">
        <v>2.3522076535990002</v>
      </c>
      <c r="CA142" s="28">
        <v>-3.7784245354858998</v>
      </c>
      <c r="CB142" s="28">
        <v>4.1992183717779996</v>
      </c>
      <c r="CC142" s="28">
        <v>14.130367360073</v>
      </c>
      <c r="CD142" s="28">
        <v>9.1269675784389896</v>
      </c>
      <c r="CE142" s="28">
        <v>37.095541177519998</v>
      </c>
      <c r="CF142" s="28">
        <v>-7.1651090342679096</v>
      </c>
      <c r="CG142" s="28">
        <v>-4.3769742856868277</v>
      </c>
      <c r="CH142" s="28">
        <v>-10.11944432584329</v>
      </c>
      <c r="CI142" s="28">
        <v>1.5391626264935496</v>
      </c>
      <c r="CJ142" s="28">
        <v>-9.4470037016761008</v>
      </c>
      <c r="CK142" s="28">
        <v>3.1586404948660101</v>
      </c>
      <c r="CL142" s="28">
        <v>-10.7895119808008</v>
      </c>
      <c r="CM142" s="28">
        <v>-6.7405583890703696E-2</v>
      </c>
      <c r="CN142" s="28">
        <v>13.908531944593999</v>
      </c>
      <c r="CO142" s="28">
        <v>10.449705918823</v>
      </c>
      <c r="CP142" s="28">
        <v>30.630859023763001</v>
      </c>
      <c r="CQ142" s="28">
        <v>-9.7186700767263403</v>
      </c>
      <c r="CR142" s="32">
        <v>124.77834408907731</v>
      </c>
      <c r="CS142" s="26">
        <v>45.2</v>
      </c>
      <c r="CT142" s="26">
        <v>47</v>
      </c>
      <c r="CU142" s="26">
        <v>42.7</v>
      </c>
      <c r="CV142" s="26">
        <v>49.7</v>
      </c>
      <c r="CW142" s="26">
        <v>46.3</v>
      </c>
      <c r="CX142" s="26">
        <v>43.9</v>
      </c>
      <c r="CY142" s="26">
        <v>41.5</v>
      </c>
    </row>
    <row r="143" spans="1:103" x14ac:dyDescent="0.25">
      <c r="A143" s="14" t="str">
        <f t="shared" si="6"/>
        <v>20224</v>
      </c>
      <c r="B143" s="14">
        <f t="shared" si="7"/>
        <v>4</v>
      </c>
      <c r="C143" s="14">
        <f t="shared" si="8"/>
        <v>2022</v>
      </c>
      <c r="D143" s="27">
        <v>44835</v>
      </c>
      <c r="E143" s="28">
        <v>50.7</v>
      </c>
      <c r="F143" s="28">
        <v>43.7</v>
      </c>
      <c r="G143" s="28">
        <v>45.8</v>
      </c>
      <c r="H143" s="28">
        <v>0.57320235541337183</v>
      </c>
      <c r="I143" s="28">
        <v>-7.2641126729399161</v>
      </c>
      <c r="J143" s="28">
        <v>8.7292100139015929</v>
      </c>
      <c r="K143" s="28">
        <v>-6.9462189141323325</v>
      </c>
      <c r="L143" s="28">
        <v>9.6843628190469264</v>
      </c>
      <c r="M143" s="28">
        <v>-7.5814829691076131</v>
      </c>
      <c r="N143" s="28">
        <v>7.7784081144170614</v>
      </c>
      <c r="O143" s="28">
        <v>18.088365308893245</v>
      </c>
      <c r="P143" s="28">
        <v>8.0003897289986892</v>
      </c>
      <c r="Q143" s="28">
        <v>29.878426670585718</v>
      </c>
      <c r="R143" s="28">
        <v>-8.3940720679275849</v>
      </c>
      <c r="S143" s="28">
        <v>3.4913142154497052</v>
      </c>
      <c r="T143" s="28">
        <v>-2.9214305380839392</v>
      </c>
      <c r="U143" s="28">
        <v>10.112723439129695</v>
      </c>
      <c r="V143" s="28">
        <v>-3.0253855333906974</v>
      </c>
      <c r="W143" s="28">
        <v>11.60461703099037</v>
      </c>
      <c r="X143" s="28">
        <v>-2.8174206796615247</v>
      </c>
      <c r="Y143" s="28">
        <v>8.6313482684673311</v>
      </c>
      <c r="Z143" s="28">
        <v>18.196809732583347</v>
      </c>
      <c r="AA143" s="28">
        <v>4.2400582794112456</v>
      </c>
      <c r="AB143" s="28">
        <v>26.691296146142268</v>
      </c>
      <c r="AC143" s="28">
        <v>-6.0354113510749521</v>
      </c>
      <c r="AD143" s="28">
        <v>-0.98596556769257404</v>
      </c>
      <c r="AE143" s="28">
        <v>-4.3046964950303277</v>
      </c>
      <c r="AF143" s="28">
        <v>2.3890466028370554</v>
      </c>
      <c r="AG143" s="28">
        <v>-5.1197783976967104</v>
      </c>
      <c r="AH143" s="28">
        <v>4.9757022642099997</v>
      </c>
      <c r="AI143" s="28">
        <v>-3.4862055316466001</v>
      </c>
      <c r="AJ143" s="28">
        <v>-0.164967201785998</v>
      </c>
      <c r="AK143" s="28">
        <v>10.792618860862</v>
      </c>
      <c r="AL143" s="28">
        <v>3.9616581232920001</v>
      </c>
      <c r="AM143" s="28">
        <v>21.728958378068</v>
      </c>
      <c r="AN143" s="28">
        <v>-6.1538461538461604</v>
      </c>
      <c r="AO143" s="28">
        <v>5.9261695272444683</v>
      </c>
      <c r="AP143" s="28">
        <v>-3.7727695450633973</v>
      </c>
      <c r="AQ143" s="28">
        <v>16.104498839684908</v>
      </c>
      <c r="AR143" s="28">
        <v>-3.1240945158444</v>
      </c>
      <c r="AS143" s="28">
        <v>16.992376762492999</v>
      </c>
      <c r="AT143" s="28">
        <v>-4.4193072924627002</v>
      </c>
      <c r="AU143" s="28">
        <v>15.220253888769999</v>
      </c>
      <c r="AV143" s="28">
        <v>16.720747388223</v>
      </c>
      <c r="AW143" s="28">
        <v>4.1212875330410004</v>
      </c>
      <c r="AX143" s="28">
        <v>30.764439082382999</v>
      </c>
      <c r="AY143" s="28">
        <v>-6.3082437275985699</v>
      </c>
      <c r="AZ143" s="28">
        <v>-3.4583925192646632</v>
      </c>
      <c r="BA143" s="28">
        <v>-10.16623691598187</v>
      </c>
      <c r="BB143" s="28">
        <v>3.4864759753768624</v>
      </c>
      <c r="BC143" s="28">
        <v>-7.9244419586551897</v>
      </c>
      <c r="BD143" s="28">
        <v>5.94835199937501</v>
      </c>
      <c r="BE143" s="28">
        <v>-12.381866937582499</v>
      </c>
      <c r="BF143" s="28">
        <v>1.0540288518709999</v>
      </c>
      <c r="BG143" s="28">
        <v>17.608161854409001</v>
      </c>
      <c r="BH143" s="28">
        <v>13.582089552238999</v>
      </c>
      <c r="BI143" s="28">
        <v>35.465459262171997</v>
      </c>
      <c r="BJ143" s="28">
        <v>-10.0200400801603</v>
      </c>
      <c r="BK143" s="28">
        <v>-3.3638906892181808</v>
      </c>
      <c r="BL143" s="28">
        <v>-14.528869679762778</v>
      </c>
      <c r="BM143" s="28">
        <v>8.4731969774533695</v>
      </c>
      <c r="BN143" s="28">
        <v>-16.147771838265168</v>
      </c>
      <c r="BO143" s="28">
        <v>7.9953147013744994</v>
      </c>
      <c r="BP143" s="28">
        <v>-12.895712354352669</v>
      </c>
      <c r="BQ143" s="28">
        <v>8.9521772180230528</v>
      </c>
      <c r="BR143" s="28">
        <v>27.132622577783522</v>
      </c>
      <c r="BS143" s="28">
        <v>15.02787370937213</v>
      </c>
      <c r="BT143" s="28">
        <v>32.675927930151815</v>
      </c>
      <c r="BU143" s="28">
        <v>-6.3005749676433336</v>
      </c>
      <c r="BV143" s="28">
        <v>-0.83941517609667926</v>
      </c>
      <c r="BW143" s="28">
        <v>-7.3986903672924598</v>
      </c>
      <c r="BX143" s="28">
        <v>5.9432442232121616</v>
      </c>
      <c r="BY143" s="28">
        <v>-7.4803292079827104</v>
      </c>
      <c r="BZ143" s="28">
        <v>4.5730777818070001</v>
      </c>
      <c r="CA143" s="28">
        <v>-7.3170169072810998</v>
      </c>
      <c r="CB143" s="28">
        <v>7.3225876105649901</v>
      </c>
      <c r="CC143" s="28">
        <v>17.138450073737999</v>
      </c>
      <c r="CD143" s="28">
        <v>10.057730647902</v>
      </c>
      <c r="CE143" s="28">
        <v>34.182167301614001</v>
      </c>
      <c r="CF143" s="28">
        <v>-8.9456869009584601</v>
      </c>
      <c r="CG143" s="28">
        <v>-0.65046921620893272</v>
      </c>
      <c r="CH143" s="28">
        <v>-8.8172613553565498</v>
      </c>
      <c r="CI143" s="28">
        <v>7.865185452667447</v>
      </c>
      <c r="CJ143" s="28">
        <v>-8.1336130998589091</v>
      </c>
      <c r="CK143" s="28">
        <v>9.5119808248080098</v>
      </c>
      <c r="CL143" s="28">
        <v>-9.4984736712151907</v>
      </c>
      <c r="CM143" s="28">
        <v>6.2313341374110003</v>
      </c>
      <c r="CN143" s="28">
        <v>16.006714421405999</v>
      </c>
      <c r="CO143" s="28">
        <v>9.5264833126070005</v>
      </c>
      <c r="CP143" s="28">
        <v>29.009803163598999</v>
      </c>
      <c r="CQ143" s="28">
        <v>-11.4178168130489</v>
      </c>
      <c r="CR143" s="32">
        <v>123.87591605402343</v>
      </c>
      <c r="CS143" s="26">
        <v>44.6</v>
      </c>
      <c r="CT143" s="26">
        <v>48.7</v>
      </c>
      <c r="CU143" s="26">
        <v>42</v>
      </c>
      <c r="CV143" s="26">
        <v>50.7</v>
      </c>
      <c r="CW143" s="26">
        <v>47.6</v>
      </c>
      <c r="CX143" s="26">
        <v>42.6</v>
      </c>
      <c r="CY143" s="26">
        <v>36</v>
      </c>
    </row>
    <row r="144" spans="1:103" x14ac:dyDescent="0.25">
      <c r="A144" s="14" t="str">
        <f t="shared" si="6"/>
        <v>20224</v>
      </c>
      <c r="B144" s="14">
        <f t="shared" si="7"/>
        <v>4</v>
      </c>
      <c r="C144" s="14">
        <f t="shared" si="8"/>
        <v>2022</v>
      </c>
      <c r="D144" s="27">
        <v>44866</v>
      </c>
      <c r="E144" s="28">
        <v>53.2</v>
      </c>
      <c r="F144" s="28">
        <v>48.3</v>
      </c>
      <c r="G144" s="28">
        <v>50</v>
      </c>
      <c r="H144" s="28">
        <v>2.7141912345587116</v>
      </c>
      <c r="I144" s="28">
        <v>-3.0089170068343094</v>
      </c>
      <c r="J144" s="28">
        <v>8.6035707987193746</v>
      </c>
      <c r="K144" s="28">
        <v>-2.3647778432792776</v>
      </c>
      <c r="L144" s="28">
        <v>9.4657319228871586</v>
      </c>
      <c r="M144" s="28">
        <v>-3.650956771013528</v>
      </c>
      <c r="N144" s="28">
        <v>7.7449583304448941</v>
      </c>
      <c r="O144" s="28">
        <v>19.467421146571716</v>
      </c>
      <c r="P144" s="28">
        <v>9.1323849434005311</v>
      </c>
      <c r="Q144" s="28">
        <v>31.359647375357085</v>
      </c>
      <c r="R144" s="28">
        <v>-9.0595840022274761</v>
      </c>
      <c r="S144" s="28">
        <v>6.4153443241399373</v>
      </c>
      <c r="T144" s="28">
        <v>1.944531469559621</v>
      </c>
      <c r="U144" s="28">
        <v>10.985135682546144</v>
      </c>
      <c r="V144" s="28">
        <v>2.634574764532537</v>
      </c>
      <c r="W144" s="28">
        <v>12.029984440005633</v>
      </c>
      <c r="X144" s="28">
        <v>1.256838019125774</v>
      </c>
      <c r="Y144" s="28">
        <v>9.9454357672603031</v>
      </c>
      <c r="Z144" s="28">
        <v>20.43897138831997</v>
      </c>
      <c r="AA144" s="28">
        <v>5.0199715045356799</v>
      </c>
      <c r="AB144" s="28">
        <v>29.274531140504049</v>
      </c>
      <c r="AC144" s="28">
        <v>-6.3163691490123712</v>
      </c>
      <c r="AD144" s="28">
        <v>1.4337631308790151</v>
      </c>
      <c r="AE144" s="28">
        <v>-1.0767092295268981</v>
      </c>
      <c r="AF144" s="28">
        <v>3.9759184151293141</v>
      </c>
      <c r="AG144" s="28">
        <v>-2.1809448416442998</v>
      </c>
      <c r="AH144" s="28">
        <v>5.5016234243289999</v>
      </c>
      <c r="AI144" s="28">
        <v>3.3690279623002098E-2</v>
      </c>
      <c r="AJ144" s="28">
        <v>2.4615406924799998</v>
      </c>
      <c r="AK144" s="28">
        <v>12.093637261687</v>
      </c>
      <c r="AL144" s="28">
        <v>4.22383332366699</v>
      </c>
      <c r="AM144" s="28">
        <v>26.450861050395002</v>
      </c>
      <c r="AN144" s="28">
        <v>-8.0645161290322598</v>
      </c>
      <c r="AO144" s="28">
        <v>9.455399304518437</v>
      </c>
      <c r="AP144" s="28">
        <v>2.8873836820648648</v>
      </c>
      <c r="AQ144" s="28">
        <v>16.236039430447278</v>
      </c>
      <c r="AR144" s="28">
        <v>5.362162361717</v>
      </c>
      <c r="AS144" s="28">
        <v>16.885894157469998</v>
      </c>
      <c r="AT144" s="28">
        <v>0.44242806934400403</v>
      </c>
      <c r="AU144" s="28">
        <v>15.588131861712</v>
      </c>
      <c r="AV144" s="28">
        <v>18.112363382868999</v>
      </c>
      <c r="AW144" s="28">
        <v>4.4751551448809996</v>
      </c>
      <c r="AX144" s="28">
        <v>31.741904591219001</v>
      </c>
      <c r="AY144" s="28">
        <v>-4.8885693745506797</v>
      </c>
      <c r="AZ144" s="28">
        <v>-1.2906337537121146</v>
      </c>
      <c r="BA144" s="28">
        <v>-6.3910583592315504</v>
      </c>
      <c r="BB144" s="28">
        <v>3.9441561912184397</v>
      </c>
      <c r="BC144" s="28">
        <v>-3.4748499427895001</v>
      </c>
      <c r="BD144" s="28">
        <v>6.1749180938389996</v>
      </c>
      <c r="BE144" s="28">
        <v>-9.2639935787028893</v>
      </c>
      <c r="BF144" s="28">
        <v>1.7375305837020001</v>
      </c>
      <c r="BG144" s="28">
        <v>16.993182143077998</v>
      </c>
      <c r="BH144" s="28">
        <v>12.163146394756</v>
      </c>
      <c r="BI144" s="28">
        <v>34.802331857135997</v>
      </c>
      <c r="BJ144" s="28">
        <v>-12.770137524558001</v>
      </c>
      <c r="BK144" s="28">
        <v>-1.4558770413628963E-2</v>
      </c>
      <c r="BL144" s="28">
        <v>-8.9528885213605349</v>
      </c>
      <c r="BM144" s="28">
        <v>9.3419596572335308</v>
      </c>
      <c r="BN144" s="28">
        <v>-8.787668468430553</v>
      </c>
      <c r="BO144" s="28">
        <v>9.7210099068318456</v>
      </c>
      <c r="BP144" s="28">
        <v>-9.1179658132788965</v>
      </c>
      <c r="BQ144" s="28">
        <v>8.9635945039533542</v>
      </c>
      <c r="BR144" s="28">
        <v>28.439865322545529</v>
      </c>
      <c r="BS144" s="28">
        <v>17.341879949914262</v>
      </c>
      <c r="BT144" s="28">
        <v>33.816538794573304</v>
      </c>
      <c r="BU144" s="28">
        <v>-10.12115474823665</v>
      </c>
      <c r="BV144" s="28">
        <v>1.1524767621747571</v>
      </c>
      <c r="BW144" s="28">
        <v>-4.6055671218709051</v>
      </c>
      <c r="BX144" s="28">
        <v>7.0802034200959554</v>
      </c>
      <c r="BY144" s="28">
        <v>-5.1766999716784996</v>
      </c>
      <c r="BZ144" s="28">
        <v>5.3307359547570003</v>
      </c>
      <c r="CA144" s="28">
        <v>-4.0327599716481002</v>
      </c>
      <c r="CB144" s="28">
        <v>8.8445767708009999</v>
      </c>
      <c r="CC144" s="28">
        <v>21.190150890824</v>
      </c>
      <c r="CD144" s="28">
        <v>11.871802678282</v>
      </c>
      <c r="CE144" s="28">
        <v>33.938790669972001</v>
      </c>
      <c r="CF144" s="28">
        <v>-8.2539682539682495</v>
      </c>
      <c r="CG144" s="28">
        <v>0.37987046259624435</v>
      </c>
      <c r="CH144" s="28">
        <v>-4.9878723792624271</v>
      </c>
      <c r="CI144" s="28">
        <v>5.8953613628339099</v>
      </c>
      <c r="CJ144" s="28">
        <v>-4.6028155744574004</v>
      </c>
      <c r="CK144" s="28">
        <v>7.3832499237359999</v>
      </c>
      <c r="CL144" s="28">
        <v>-5.3721703771103897</v>
      </c>
      <c r="CM144" s="28">
        <v>4.4181477834959999</v>
      </c>
      <c r="CN144" s="28">
        <v>16.744446775503999</v>
      </c>
      <c r="CO144" s="28">
        <v>10.570501327921001</v>
      </c>
      <c r="CP144" s="28">
        <v>30.680564165404</v>
      </c>
      <c r="CQ144" s="28">
        <v>-11.566265060240999</v>
      </c>
      <c r="CR144" s="32">
        <v>126.14209573985353</v>
      </c>
      <c r="CS144" s="26">
        <v>44.2</v>
      </c>
      <c r="CT144" s="26">
        <v>45.8</v>
      </c>
      <c r="CU144" s="26">
        <v>41</v>
      </c>
      <c r="CV144" s="26">
        <v>46.7</v>
      </c>
      <c r="CW144" s="26">
        <v>47.4</v>
      </c>
      <c r="CX144" s="26">
        <v>43.7</v>
      </c>
      <c r="CY144" s="26">
        <v>40.700000000000003</v>
      </c>
    </row>
    <row r="145" spans="1:103" x14ac:dyDescent="0.25">
      <c r="A145" s="14" t="str">
        <f t="shared" si="6"/>
        <v>20224</v>
      </c>
      <c r="B145" s="14">
        <f t="shared" si="7"/>
        <v>4</v>
      </c>
      <c r="C145" s="14">
        <f t="shared" si="8"/>
        <v>2022</v>
      </c>
      <c r="D145" s="27">
        <v>44896</v>
      </c>
      <c r="E145" s="28">
        <v>53</v>
      </c>
      <c r="F145" s="28">
        <v>45.9</v>
      </c>
      <c r="G145" s="28">
        <v>48</v>
      </c>
      <c r="H145" s="28">
        <v>3.1164268123081342</v>
      </c>
      <c r="I145" s="28">
        <v>-3.2929293126123014</v>
      </c>
      <c r="J145" s="28">
        <v>9.7346206053027515</v>
      </c>
      <c r="K145" s="28">
        <v>-3.5731892294656324</v>
      </c>
      <c r="L145" s="28">
        <v>10.459988731157921</v>
      </c>
      <c r="M145" s="28">
        <v>-3.0122695235588171</v>
      </c>
      <c r="N145" s="28">
        <v>9.0117525219553158</v>
      </c>
      <c r="O145" s="28">
        <v>17.629104534807205</v>
      </c>
      <c r="P145" s="28">
        <v>13.366719852672215</v>
      </c>
      <c r="Q145" s="28">
        <v>33.456729022825961</v>
      </c>
      <c r="R145" s="28">
        <v>-8.2252724364576544</v>
      </c>
      <c r="S145" s="28">
        <v>5.2170755934524493</v>
      </c>
      <c r="T145" s="28">
        <v>-2.1491077159080021</v>
      </c>
      <c r="U145" s="28">
        <v>12.857509152183468</v>
      </c>
      <c r="V145" s="28">
        <v>-1.1423713485410929</v>
      </c>
      <c r="W145" s="28">
        <v>13.864260804412986</v>
      </c>
      <c r="X145" s="28">
        <v>-3.1507473810751869</v>
      </c>
      <c r="Y145" s="28">
        <v>11.855496715779211</v>
      </c>
      <c r="Z145" s="28">
        <v>16.156367836906995</v>
      </c>
      <c r="AA145" s="28">
        <v>12.225845078823431</v>
      </c>
      <c r="AB145" s="28">
        <v>32.523650770047176</v>
      </c>
      <c r="AC145" s="28">
        <v>-6.6509367425661789</v>
      </c>
      <c r="AD145" s="28">
        <v>-0.42873778005684926</v>
      </c>
      <c r="AE145" s="28">
        <v>-9.127423185878996</v>
      </c>
      <c r="AF145" s="28">
        <v>8.6663750699399884</v>
      </c>
      <c r="AG145" s="28">
        <v>-7.5299382998732902</v>
      </c>
      <c r="AH145" s="28">
        <v>10.270137795295</v>
      </c>
      <c r="AI145" s="28">
        <v>-10.711649085326099</v>
      </c>
      <c r="AJ145" s="28">
        <v>7.0748444898920004</v>
      </c>
      <c r="AK145" s="28">
        <v>13.605783098479</v>
      </c>
      <c r="AL145" s="28">
        <v>4.4109715945270001</v>
      </c>
      <c r="AM145" s="28">
        <v>28.413807498010001</v>
      </c>
      <c r="AN145" s="28">
        <v>-8.3333333333333304</v>
      </c>
      <c r="AO145" s="28">
        <v>8.8213224576141442</v>
      </c>
      <c r="AP145" s="28">
        <v>1.264545849121248</v>
      </c>
      <c r="AQ145" s="28">
        <v>16.661829479080382</v>
      </c>
      <c r="AR145" s="28">
        <v>2.4568560397289998</v>
      </c>
      <c r="AS145" s="28">
        <v>17.318612904868999</v>
      </c>
      <c r="AT145" s="28">
        <v>7.9257419190994896E-2</v>
      </c>
      <c r="AU145" s="28">
        <v>16.007030993571998</v>
      </c>
      <c r="AV145" s="28">
        <v>18.303122837406001</v>
      </c>
      <c r="AW145" s="28">
        <v>7.2321714884310104</v>
      </c>
      <c r="AX145" s="28">
        <v>35.274867874839998</v>
      </c>
      <c r="AY145" s="28">
        <v>-5.7636887608069101</v>
      </c>
      <c r="AZ145" s="28">
        <v>2.9094814218831857</v>
      </c>
      <c r="BA145" s="28">
        <v>-5.6642192897263897</v>
      </c>
      <c r="BB145" s="28">
        <v>11.861436429349112</v>
      </c>
      <c r="BC145" s="28">
        <v>-3.3882469280217</v>
      </c>
      <c r="BD145" s="28">
        <v>13.830528576341001</v>
      </c>
      <c r="BE145" s="28">
        <v>-7.9138450566303904</v>
      </c>
      <c r="BF145" s="28">
        <v>9.91047697795101</v>
      </c>
      <c r="BG145" s="28">
        <v>18.399278571812001</v>
      </c>
      <c r="BH145" s="28">
        <v>14.675516224189</v>
      </c>
      <c r="BI145" s="28">
        <v>36.673370272108002</v>
      </c>
      <c r="BJ145" s="28">
        <v>-13.645621181262699</v>
      </c>
      <c r="BK145" s="28">
        <v>2.1007413246512954</v>
      </c>
      <c r="BL145" s="28">
        <v>-4.749890471349687</v>
      </c>
      <c r="BM145" s="28">
        <v>9.1917374211778053</v>
      </c>
      <c r="BN145" s="28">
        <v>-7.9033716271584513</v>
      </c>
      <c r="BO145" s="28">
        <v>10.589103127723513</v>
      </c>
      <c r="BP145" s="28">
        <v>-1.5446413928851497</v>
      </c>
      <c r="BQ145" s="28">
        <v>7.8036439461428246</v>
      </c>
      <c r="BR145" s="28">
        <v>27.64542080975685</v>
      </c>
      <c r="BS145" s="28">
        <v>19.181230986967236</v>
      </c>
      <c r="BT145" s="28">
        <v>33.34237625353677</v>
      </c>
      <c r="BU145" s="28">
        <v>-9.8830098457459936</v>
      </c>
      <c r="BV145" s="28">
        <v>1.7986842716318279</v>
      </c>
      <c r="BW145" s="28">
        <v>-4.6155294767101793</v>
      </c>
      <c r="BX145" s="28">
        <v>8.4234681737799519</v>
      </c>
      <c r="BY145" s="28">
        <v>-4.8386115309330897</v>
      </c>
      <c r="BZ145" s="28">
        <v>6.7507217935249999</v>
      </c>
      <c r="CA145" s="28">
        <v>-4.3921924253112898</v>
      </c>
      <c r="CB145" s="28">
        <v>10.109748148637999</v>
      </c>
      <c r="CC145" s="28">
        <v>19.326473477185999</v>
      </c>
      <c r="CD145" s="28">
        <v>12.742978199641</v>
      </c>
      <c r="CE145" s="28">
        <v>37.862136435642</v>
      </c>
      <c r="CF145" s="28">
        <v>-9.5238095238095202</v>
      </c>
      <c r="CG145" s="28">
        <v>0.99017725322292449</v>
      </c>
      <c r="CH145" s="28">
        <v>-3.9747944925316574</v>
      </c>
      <c r="CI145" s="28">
        <v>6.080902951752762</v>
      </c>
      <c r="CJ145" s="28">
        <v>-4.7875164653776103</v>
      </c>
      <c r="CK145" s="28">
        <v>6.7827230911850096</v>
      </c>
      <c r="CL145" s="28">
        <v>-3.1586889399413001</v>
      </c>
      <c r="CM145" s="28">
        <v>5.3814647884389997</v>
      </c>
      <c r="CN145" s="28">
        <v>15.871360798446</v>
      </c>
      <c r="CO145" s="28">
        <v>13.643925230169</v>
      </c>
      <c r="CP145" s="28">
        <v>32.457331374238002</v>
      </c>
      <c r="CQ145" s="28">
        <v>-8.8688946015424204</v>
      </c>
      <c r="CR145" s="32">
        <v>124.58069509942243</v>
      </c>
      <c r="CS145" s="26">
        <v>46</v>
      </c>
      <c r="CT145" s="26">
        <v>48.6</v>
      </c>
      <c r="CU145" s="26">
        <v>40.5</v>
      </c>
      <c r="CV145" s="26">
        <v>48.9</v>
      </c>
      <c r="CW145" s="26">
        <v>47.2</v>
      </c>
      <c r="CX145" s="26">
        <v>46.9</v>
      </c>
      <c r="CY145" s="26">
        <v>44.1</v>
      </c>
    </row>
    <row r="146" spans="1:103" x14ac:dyDescent="0.25">
      <c r="A146" s="14" t="str">
        <f t="shared" si="6"/>
        <v>20231</v>
      </c>
      <c r="B146" s="14">
        <f t="shared" si="7"/>
        <v>1</v>
      </c>
      <c r="C146" s="14">
        <f t="shared" si="8"/>
        <v>2023</v>
      </c>
      <c r="D146" s="27">
        <v>44927</v>
      </c>
      <c r="E146" s="28">
        <v>52.6</v>
      </c>
      <c r="F146" s="28">
        <v>48.7</v>
      </c>
      <c r="G146" s="28">
        <v>49.7</v>
      </c>
      <c r="H146" s="28">
        <v>5.6496282121115655</v>
      </c>
      <c r="I146" s="28">
        <v>-1.2328088119147651</v>
      </c>
      <c r="J146" s="28">
        <v>12.770373878054869</v>
      </c>
      <c r="K146" s="28">
        <v>0.42624241003909535</v>
      </c>
      <c r="L146" s="28">
        <v>13.21501156866978</v>
      </c>
      <c r="M146" s="28">
        <v>-2.878127046990421</v>
      </c>
      <c r="N146" s="28">
        <v>12.326663433014577</v>
      </c>
      <c r="O146" s="28">
        <v>16.214456720446293</v>
      </c>
      <c r="P146" s="28">
        <v>11.478816344569266</v>
      </c>
      <c r="Q146" s="28">
        <v>31.724564926358219</v>
      </c>
      <c r="R146" s="28">
        <v>-9.468543747057911</v>
      </c>
      <c r="S146" s="28">
        <v>8.2400550052927883</v>
      </c>
      <c r="T146" s="28">
        <v>2.2104822518819276</v>
      </c>
      <c r="U146" s="28">
        <v>14.449419365863719</v>
      </c>
      <c r="V146" s="28">
        <v>5.1714059164624073</v>
      </c>
      <c r="W146" s="28">
        <v>15.473847918619441</v>
      </c>
      <c r="X146" s="28">
        <v>-0.70771095077912494</v>
      </c>
      <c r="Y146" s="28">
        <v>13.429861259660292</v>
      </c>
      <c r="Z146" s="28">
        <v>14.610317208375625</v>
      </c>
      <c r="AA146" s="28">
        <v>9.4411891684417597</v>
      </c>
      <c r="AB146" s="28">
        <v>30.46636131617511</v>
      </c>
      <c r="AC146" s="28">
        <v>-8.0923906932074647</v>
      </c>
      <c r="AD146" s="28">
        <v>4.5283275816143771</v>
      </c>
      <c r="AE146" s="28">
        <v>-0.15792269370305689</v>
      </c>
      <c r="AF146" s="28">
        <v>9.3244693369390745</v>
      </c>
      <c r="AG146" s="28">
        <v>1.0782165284180001</v>
      </c>
      <c r="AH146" s="28">
        <v>11.647910725459999</v>
      </c>
      <c r="AI146" s="28">
        <v>-1.3864626830338</v>
      </c>
      <c r="AJ146" s="28">
        <v>7.0265343655020001</v>
      </c>
      <c r="AK146" s="28">
        <v>10.349596863259</v>
      </c>
      <c r="AL146" s="28">
        <v>8.7862670321379994</v>
      </c>
      <c r="AM146" s="28">
        <v>28.264185594918001</v>
      </c>
      <c r="AN146" s="28">
        <v>-11.764705882352899</v>
      </c>
      <c r="AO146" s="28">
        <v>11.336152683496351</v>
      </c>
      <c r="AP146" s="28">
        <v>3.4361330613121197</v>
      </c>
      <c r="AQ146" s="28">
        <v>19.542953156711064</v>
      </c>
      <c r="AR146" s="28">
        <v>8.4656676542540108</v>
      </c>
      <c r="AS146" s="28">
        <v>19.753368553914001</v>
      </c>
      <c r="AT146" s="28">
        <v>-1.4720567629383901</v>
      </c>
      <c r="AU146" s="28">
        <v>19.332739233731999</v>
      </c>
      <c r="AV146" s="28">
        <v>18.305555075642001</v>
      </c>
      <c r="AW146" s="28">
        <v>7.9549209678150001</v>
      </c>
      <c r="AX146" s="28">
        <v>33.271577804734001</v>
      </c>
      <c r="AY146" s="28">
        <v>-6.2268346923647204</v>
      </c>
      <c r="AZ146" s="28">
        <v>5.2903686482697196</v>
      </c>
      <c r="BA146" s="28">
        <v>-2.1002541218970237</v>
      </c>
      <c r="BB146" s="28">
        <v>12.956996345519883</v>
      </c>
      <c r="BC146" s="28">
        <v>-0.98451699849630403</v>
      </c>
      <c r="BD146" s="28">
        <v>14.72059638</v>
      </c>
      <c r="BE146" s="28">
        <v>-3.2097361072061998</v>
      </c>
      <c r="BF146" s="28">
        <v>11.207881577633</v>
      </c>
      <c r="BG146" s="28">
        <v>16.957769845790999</v>
      </c>
      <c r="BH146" s="28">
        <v>14.710252600297</v>
      </c>
      <c r="BI146" s="28">
        <v>34.221773310094001</v>
      </c>
      <c r="BJ146" s="28">
        <v>-14.2292490118577</v>
      </c>
      <c r="BK146" s="28">
        <v>2.8172398447722458</v>
      </c>
      <c r="BL146" s="28">
        <v>-8.4902343884757272</v>
      </c>
      <c r="BM146" s="28">
        <v>14.792350911720547</v>
      </c>
      <c r="BN146" s="28">
        <v>-5.9205614778142239</v>
      </c>
      <c r="BO146" s="28">
        <v>14.779750330685353</v>
      </c>
      <c r="BP146" s="28">
        <v>-11.025884020225943</v>
      </c>
      <c r="BQ146" s="28">
        <v>14.804952231999728</v>
      </c>
      <c r="BR146" s="28">
        <v>29.148488353892027</v>
      </c>
      <c r="BS146" s="28">
        <v>17.911236126421265</v>
      </c>
      <c r="BT146" s="28">
        <v>32.792431728569241</v>
      </c>
      <c r="BU146" s="28">
        <v>-11.345960956347291</v>
      </c>
      <c r="BV146" s="28">
        <v>1.9531563424294234</v>
      </c>
      <c r="BW146" s="28">
        <v>-4.330086175677792</v>
      </c>
      <c r="BX146" s="28">
        <v>8.4381628198993326</v>
      </c>
      <c r="BY146" s="28">
        <v>-3.6338476312295001</v>
      </c>
      <c r="BZ146" s="28">
        <v>8.5139993630219895</v>
      </c>
      <c r="CA146" s="28">
        <v>-5.0238561271178996</v>
      </c>
      <c r="CB146" s="28">
        <v>8.3623538585279995</v>
      </c>
      <c r="CC146" s="28">
        <v>12.839911449992</v>
      </c>
      <c r="CD146" s="28">
        <v>13.480440900764</v>
      </c>
      <c r="CE146" s="28">
        <v>34.520674668955998</v>
      </c>
      <c r="CF146" s="28">
        <v>-9.90712074303406</v>
      </c>
      <c r="CG146" s="28">
        <v>4.638010879857319</v>
      </c>
      <c r="CH146" s="28">
        <v>-1.538556119674837</v>
      </c>
      <c r="CI146" s="28">
        <v>11.006806551890293</v>
      </c>
      <c r="CJ146" s="28">
        <v>-1.0406430991263</v>
      </c>
      <c r="CK146" s="28">
        <v>11.216560072112999</v>
      </c>
      <c r="CL146" s="28">
        <v>-2.0352230697701001</v>
      </c>
      <c r="CM146" s="28">
        <v>10.797261332282</v>
      </c>
      <c r="CN146" s="28">
        <v>14.500624340251999</v>
      </c>
      <c r="CO146" s="28">
        <v>11.437421559303999</v>
      </c>
      <c r="CP146" s="28">
        <v>30.919062704645</v>
      </c>
      <c r="CQ146" s="28">
        <v>-10.1610904584882</v>
      </c>
      <c r="CR146" s="32">
        <v>125.91052738926338</v>
      </c>
      <c r="CS146" s="26">
        <v>45.8</v>
      </c>
      <c r="CT146" s="26">
        <v>46.4</v>
      </c>
      <c r="CU146" s="26">
        <v>44.5</v>
      </c>
      <c r="CV146" s="26">
        <v>48</v>
      </c>
      <c r="CW146" s="26">
        <v>45.1</v>
      </c>
      <c r="CX146" s="26">
        <v>45.1</v>
      </c>
      <c r="CY146" s="26">
        <v>45.5</v>
      </c>
    </row>
    <row r="147" spans="1:103" x14ac:dyDescent="0.25">
      <c r="A147" s="14" t="str">
        <f t="shared" si="6"/>
        <v>20231</v>
      </c>
      <c r="B147" s="14">
        <f t="shared" si="7"/>
        <v>1</v>
      </c>
      <c r="C147" s="14">
        <f t="shared" si="8"/>
        <v>2023</v>
      </c>
      <c r="D147" s="27">
        <v>44958</v>
      </c>
      <c r="E147" s="28">
        <v>53.6</v>
      </c>
      <c r="F147" s="28">
        <v>53.1</v>
      </c>
      <c r="G147" s="28">
        <v>53.1</v>
      </c>
      <c r="H147" s="28">
        <v>7.3814387034683193</v>
      </c>
      <c r="I147" s="28">
        <v>0.48795030119947569</v>
      </c>
      <c r="J147" s="28">
        <v>14.51194974116649</v>
      </c>
      <c r="K147" s="28">
        <v>6.5596829771775514E-2</v>
      </c>
      <c r="L147" s="28">
        <v>15.010691365421724</v>
      </c>
      <c r="M147" s="28">
        <v>0.91119539246413228</v>
      </c>
      <c r="N147" s="28">
        <v>14.014365004534763</v>
      </c>
      <c r="O147" s="28">
        <v>16.279031433547214</v>
      </c>
      <c r="P147" s="28">
        <v>11.667156293773239</v>
      </c>
      <c r="Q147" s="28">
        <v>28.94731041230245</v>
      </c>
      <c r="R147" s="28">
        <v>-6.7025393888081073</v>
      </c>
      <c r="S147" s="28">
        <v>9.1098217539617679</v>
      </c>
      <c r="T147" s="28">
        <v>2.4147443562253272</v>
      </c>
      <c r="U147" s="28">
        <v>16.026345773604362</v>
      </c>
      <c r="V147" s="28">
        <v>1.7783703981431369</v>
      </c>
      <c r="W147" s="28">
        <v>17.108931497169522</v>
      </c>
      <c r="X147" s="28">
        <v>3.0531253273175132</v>
      </c>
      <c r="Y147" s="28">
        <v>14.94915822431415</v>
      </c>
      <c r="Z147" s="28">
        <v>13.966588499033698</v>
      </c>
      <c r="AA147" s="28">
        <v>10.911093160269383</v>
      </c>
      <c r="AB147" s="28">
        <v>27.362242013535106</v>
      </c>
      <c r="AC147" s="28">
        <v>-5.5434411344515269</v>
      </c>
      <c r="AD147" s="28">
        <v>5.6434886772237007</v>
      </c>
      <c r="AE147" s="28">
        <v>0.88094968331375867</v>
      </c>
      <c r="AF147" s="28">
        <v>10.518939212542961</v>
      </c>
      <c r="AG147" s="28">
        <v>0.33836740225599699</v>
      </c>
      <c r="AH147" s="28">
        <v>12.785207788200999</v>
      </c>
      <c r="AI147" s="28">
        <v>1.4250014558899999</v>
      </c>
      <c r="AJ147" s="28">
        <v>8.2768075273689998</v>
      </c>
      <c r="AK147" s="28">
        <v>7.9899767120430001</v>
      </c>
      <c r="AL147" s="28">
        <v>15.702091013381001</v>
      </c>
      <c r="AM147" s="28">
        <v>26.875810282698001</v>
      </c>
      <c r="AN147" s="28">
        <v>-5.4794520547945202</v>
      </c>
      <c r="AO147" s="28">
        <v>12.589139746186362</v>
      </c>
      <c r="AP147" s="28">
        <v>3.8503811272368296</v>
      </c>
      <c r="AQ147" s="28">
        <v>21.702515777072961</v>
      </c>
      <c r="AR147" s="28">
        <v>2.7959015508860001</v>
      </c>
      <c r="AS147" s="28">
        <v>22.040832723921</v>
      </c>
      <c r="AT147" s="28">
        <v>4.9103436900209898</v>
      </c>
      <c r="AU147" s="28">
        <v>21.364714313594</v>
      </c>
      <c r="AV147" s="28">
        <v>19.050442238272002</v>
      </c>
      <c r="AW147" s="28">
        <v>7.914923402855</v>
      </c>
      <c r="AX147" s="28">
        <v>29.894700606086001</v>
      </c>
      <c r="AY147" s="28">
        <v>-5.9985369422092099</v>
      </c>
      <c r="AZ147" s="28">
        <v>7.8696956412247232</v>
      </c>
      <c r="BA147" s="28">
        <v>0.31876842066907329</v>
      </c>
      <c r="BB147" s="28">
        <v>15.70525171777652</v>
      </c>
      <c r="BC147" s="28">
        <v>2.0810363894200101</v>
      </c>
      <c r="BD147" s="28">
        <v>17.325337059152002</v>
      </c>
      <c r="BE147" s="28">
        <v>-1.4281315133114001</v>
      </c>
      <c r="BF147" s="28">
        <v>14.097243553176</v>
      </c>
      <c r="BG147" s="28">
        <v>16.608114950682001</v>
      </c>
      <c r="BH147" s="28">
        <v>15.902366863905</v>
      </c>
      <c r="BI147" s="28">
        <v>32.611606855932997</v>
      </c>
      <c r="BJ147" s="28">
        <v>-13.772455089820401</v>
      </c>
      <c r="BK147" s="28">
        <v>4.9933863076709883</v>
      </c>
      <c r="BL147" s="28">
        <v>-5.2529845674298201</v>
      </c>
      <c r="BM147" s="28">
        <v>15.778857183236084</v>
      </c>
      <c r="BN147" s="28">
        <v>-6.2923916296759845</v>
      </c>
      <c r="BO147" s="28">
        <v>15.337835186478838</v>
      </c>
      <c r="BP147" s="28">
        <v>-4.2080001969398877</v>
      </c>
      <c r="BQ147" s="28">
        <v>16.220782413749077</v>
      </c>
      <c r="BR147" s="28">
        <v>31.172604056440761</v>
      </c>
      <c r="BS147" s="28">
        <v>19.427119694010941</v>
      </c>
      <c r="BT147" s="28">
        <v>30.870216183234316</v>
      </c>
      <c r="BU147" s="28">
        <v>-8.7293986576641522</v>
      </c>
      <c r="BV147" s="28">
        <v>5.6651821578600732</v>
      </c>
      <c r="BW147" s="28">
        <v>-0.23344239438364411</v>
      </c>
      <c r="BX147" s="28">
        <v>11.737978863968635</v>
      </c>
      <c r="BY147" s="28">
        <v>-0.55688066844969297</v>
      </c>
      <c r="BZ147" s="28">
        <v>11.660997355153</v>
      </c>
      <c r="CA147" s="28">
        <v>9.0520401749003596E-2</v>
      </c>
      <c r="CB147" s="28">
        <v>11.814988371106001</v>
      </c>
      <c r="CC147" s="28">
        <v>13.141975535546001</v>
      </c>
      <c r="CD147" s="28">
        <v>10.956318160285001</v>
      </c>
      <c r="CE147" s="28">
        <v>34.257318844731998</v>
      </c>
      <c r="CF147" s="28">
        <v>-3.09597523219814</v>
      </c>
      <c r="CG147" s="28">
        <v>6.6505820484649973</v>
      </c>
      <c r="CH147" s="28">
        <v>0.82881331660172464</v>
      </c>
      <c r="CI147" s="28">
        <v>12.64111636036418</v>
      </c>
      <c r="CJ147" s="28">
        <v>0.21394295687200299</v>
      </c>
      <c r="CK147" s="28">
        <v>13.057704296415</v>
      </c>
      <c r="CL147" s="28">
        <v>1.4455719841769901</v>
      </c>
      <c r="CM147" s="28">
        <v>12.225342971288001</v>
      </c>
      <c r="CN147" s="28">
        <v>14.717390833021</v>
      </c>
      <c r="CO147" s="28">
        <v>11.094801644168999</v>
      </c>
      <c r="CP147" s="28">
        <v>27.619791670358001</v>
      </c>
      <c r="CQ147" s="28">
        <v>-7.1335927367055803</v>
      </c>
      <c r="CR147" s="32">
        <v>125.42877289533368</v>
      </c>
      <c r="CS147" s="26">
        <v>45.2</v>
      </c>
      <c r="CT147" s="26">
        <v>46.2</v>
      </c>
      <c r="CU147" s="26">
        <v>43.8</v>
      </c>
      <c r="CV147" s="26">
        <v>48.9</v>
      </c>
      <c r="CW147" s="26">
        <v>42.4</v>
      </c>
      <c r="CX147" s="26">
        <v>43.2</v>
      </c>
      <c r="CY147" s="26">
        <v>46.8</v>
      </c>
    </row>
    <row r="148" spans="1:103" x14ac:dyDescent="0.25">
      <c r="A148" s="14" t="str">
        <f t="shared" si="6"/>
        <v>20231</v>
      </c>
      <c r="B148" s="14">
        <f t="shared" si="7"/>
        <v>1</v>
      </c>
      <c r="C148" s="14">
        <f t="shared" si="8"/>
        <v>2023</v>
      </c>
      <c r="D148" s="27">
        <v>44986</v>
      </c>
      <c r="E148" s="28">
        <v>53.2</v>
      </c>
      <c r="F148" s="28">
        <v>58.1</v>
      </c>
      <c r="G148" s="28">
        <v>56.8</v>
      </c>
      <c r="H148" s="28">
        <v>9.4522224791759868</v>
      </c>
      <c r="I148" s="28">
        <v>3.610103932141385</v>
      </c>
      <c r="J148" s="28">
        <v>15.461967035227246</v>
      </c>
      <c r="K148" s="28">
        <v>4.2721931350900642</v>
      </c>
      <c r="L148" s="28">
        <v>16.340570864033651</v>
      </c>
      <c r="M148" s="28">
        <v>2.9501606997525194</v>
      </c>
      <c r="N148" s="28">
        <v>14.586931398391989</v>
      </c>
      <c r="O148" s="28">
        <v>17.340818178280301</v>
      </c>
      <c r="P148" s="28">
        <v>11.553860232094015</v>
      </c>
      <c r="Q148" s="28">
        <v>29.379349505723837</v>
      </c>
      <c r="R148" s="28">
        <v>-6.8814226841824713</v>
      </c>
      <c r="S148" s="28">
        <v>9.5813094560918728</v>
      </c>
      <c r="T148" s="28">
        <v>3.5382305405205159</v>
      </c>
      <c r="U148" s="28">
        <v>15.803808241251573</v>
      </c>
      <c r="V148" s="28">
        <v>2.835963905939062</v>
      </c>
      <c r="W148" s="28">
        <v>17.111033438723656</v>
      </c>
      <c r="X148" s="28">
        <v>4.2429285902048424</v>
      </c>
      <c r="Y148" s="28">
        <v>14.504453844677283</v>
      </c>
      <c r="Z148" s="28">
        <v>15.274499803029951</v>
      </c>
      <c r="AA148" s="28">
        <v>9.4255202823635624</v>
      </c>
      <c r="AB148" s="28">
        <v>28.376462354854301</v>
      </c>
      <c r="AC148" s="28">
        <v>-5.3488055252167888</v>
      </c>
      <c r="AD148" s="28">
        <v>5.0123916755850075</v>
      </c>
      <c r="AE148" s="28">
        <v>-0.3453423635474735</v>
      </c>
      <c r="AF148" s="28">
        <v>10.513900542582263</v>
      </c>
      <c r="AG148" s="28">
        <v>-2.1727422945293</v>
      </c>
      <c r="AH148" s="28">
        <v>11.656198631999001</v>
      </c>
      <c r="AI148" s="28">
        <v>1.49893790306901</v>
      </c>
      <c r="AJ148" s="28">
        <v>9.3777673797470005</v>
      </c>
      <c r="AK148" s="28">
        <v>9.8876171424739994</v>
      </c>
      <c r="AL148" s="28">
        <v>9.4681406293079995</v>
      </c>
      <c r="AM148" s="28">
        <v>25.258711253701001</v>
      </c>
      <c r="AN148" s="28">
        <v>-4.28571428571429</v>
      </c>
      <c r="AO148" s="28">
        <v>13.977395255177811</v>
      </c>
      <c r="AP148" s="28">
        <v>7.1952577970107541</v>
      </c>
      <c r="AQ148" s="28">
        <v>20.981532912531549</v>
      </c>
      <c r="AR148" s="28">
        <v>6.9223619815989998</v>
      </c>
      <c r="AS148" s="28">
        <v>22.588660545423</v>
      </c>
      <c r="AT148" s="28">
        <v>7.4685135161340002</v>
      </c>
      <c r="AU148" s="28">
        <v>19.386009011933002</v>
      </c>
      <c r="AV148" s="28">
        <v>20.075122946552</v>
      </c>
      <c r="AW148" s="28">
        <v>9.7850392041889993</v>
      </c>
      <c r="AX148" s="28">
        <v>32.464591104615998</v>
      </c>
      <c r="AY148" s="28">
        <v>-6.20891161431702</v>
      </c>
      <c r="AZ148" s="28">
        <v>8.8031119007438576</v>
      </c>
      <c r="BA148" s="28">
        <v>2.6433832542331857</v>
      </c>
      <c r="BB148" s="28">
        <v>15.150077141854069</v>
      </c>
      <c r="BC148" s="28">
        <v>3.5822188923790002</v>
      </c>
      <c r="BD148" s="28">
        <v>16.432426901671001</v>
      </c>
      <c r="BE148" s="28">
        <v>1.70887713150501</v>
      </c>
      <c r="BF148" s="28">
        <v>13.875325231074999</v>
      </c>
      <c r="BG148" s="28">
        <v>18.666852678676999</v>
      </c>
      <c r="BH148" s="28">
        <v>16.285924834193001</v>
      </c>
      <c r="BI148" s="28">
        <v>32.954088702111001</v>
      </c>
      <c r="BJ148" s="28">
        <v>-11.047619047619101</v>
      </c>
      <c r="BK148" s="28">
        <v>8.5476362280939782</v>
      </c>
      <c r="BL148" s="28">
        <v>-1.877030837323872</v>
      </c>
      <c r="BM148" s="28">
        <v>19.520819620942689</v>
      </c>
      <c r="BN148" s="28">
        <v>-2.5471732075139952</v>
      </c>
      <c r="BO148" s="28">
        <v>19.142932790212804</v>
      </c>
      <c r="BP148" s="28">
        <v>-1.2046140464347725</v>
      </c>
      <c r="BQ148" s="28">
        <v>19.899358074132032</v>
      </c>
      <c r="BR148" s="28">
        <v>33.632727596856284</v>
      </c>
      <c r="BS148" s="28">
        <v>23.450935976906475</v>
      </c>
      <c r="BT148" s="28">
        <v>32.004818048193826</v>
      </c>
      <c r="BU148" s="28">
        <v>-8.4784087352646331</v>
      </c>
      <c r="BV148" s="28">
        <v>8.2021539274507518</v>
      </c>
      <c r="BW148" s="28">
        <v>2.9086997417891212</v>
      </c>
      <c r="BX148" s="28">
        <v>13.633703016146882</v>
      </c>
      <c r="BY148" s="28">
        <v>2.8036752781919998</v>
      </c>
      <c r="BZ148" s="28">
        <v>15.660997452350999</v>
      </c>
      <c r="CA148" s="28">
        <v>3.01377859364101</v>
      </c>
      <c r="CB148" s="28">
        <v>11.625465909639001</v>
      </c>
      <c r="CC148" s="28">
        <v>12.956874280761999</v>
      </c>
      <c r="CD148" s="28">
        <v>10.426607735365</v>
      </c>
      <c r="CE148" s="28">
        <v>31.935514034850002</v>
      </c>
      <c r="CF148" s="28">
        <v>-6.5217391304347796</v>
      </c>
      <c r="CG148" s="28">
        <v>9.9490154988158679</v>
      </c>
      <c r="CH148" s="28">
        <v>5.9925013540281213</v>
      </c>
      <c r="CI148" s="28">
        <v>13.98152272138563</v>
      </c>
      <c r="CJ148" s="28">
        <v>7.8393406121489999</v>
      </c>
      <c r="CK148" s="28">
        <v>14.643765292247</v>
      </c>
      <c r="CL148" s="28">
        <v>4.1620729218620101</v>
      </c>
      <c r="CM148" s="28">
        <v>13.321323374198</v>
      </c>
      <c r="CN148" s="28">
        <v>15.468865991672001</v>
      </c>
      <c r="CO148" s="28">
        <v>11.251993847135999</v>
      </c>
      <c r="CP148" s="28">
        <v>27.632962838546</v>
      </c>
      <c r="CQ148" s="28">
        <v>-7.80669144981412</v>
      </c>
      <c r="CR148" s="32">
        <v>126.13995679565693</v>
      </c>
      <c r="CS148" s="26">
        <v>43.6</v>
      </c>
      <c r="CT148" s="26">
        <v>46.9</v>
      </c>
      <c r="CU148" s="26">
        <v>43.1</v>
      </c>
      <c r="CV148" s="26">
        <v>45.7</v>
      </c>
      <c r="CW148" s="26">
        <v>41.7</v>
      </c>
      <c r="CX148" s="26">
        <v>43.2</v>
      </c>
      <c r="CY148" s="26">
        <v>40.9</v>
      </c>
    </row>
    <row r="149" spans="1:103" x14ac:dyDescent="0.25">
      <c r="A149" s="14" t="str">
        <f t="shared" si="6"/>
        <v>20232</v>
      </c>
      <c r="B149" s="14">
        <f t="shared" si="7"/>
        <v>2</v>
      </c>
      <c r="C149" s="14">
        <f t="shared" si="8"/>
        <v>2023</v>
      </c>
      <c r="D149" s="27">
        <v>45017</v>
      </c>
      <c r="E149" s="28">
        <v>52.6</v>
      </c>
      <c r="F149" s="28">
        <v>55.9</v>
      </c>
      <c r="G149" s="28">
        <v>55.1</v>
      </c>
      <c r="H149" s="28">
        <v>8.1513872150377154</v>
      </c>
      <c r="I149" s="28">
        <v>2.7331409401753604</v>
      </c>
      <c r="J149" s="28">
        <v>13.714441549198682</v>
      </c>
      <c r="K149" s="28">
        <v>2.9898784153110283</v>
      </c>
      <c r="L149" s="28">
        <v>14.97355822437798</v>
      </c>
      <c r="M149" s="28">
        <v>2.4767281813834661</v>
      </c>
      <c r="N149" s="28">
        <v>12.462699617289267</v>
      </c>
      <c r="O149" s="28">
        <v>15.889104961086399</v>
      </c>
      <c r="P149" s="28">
        <v>13.497931265831024</v>
      </c>
      <c r="Q149" s="28">
        <v>29.129624384374747</v>
      </c>
      <c r="R149" s="28">
        <v>-6.4357430255698524</v>
      </c>
      <c r="S149" s="28">
        <v>8.9061520902579048</v>
      </c>
      <c r="T149" s="28">
        <v>1.9003286494818212</v>
      </c>
      <c r="U149" s="28">
        <v>16.155073511169206</v>
      </c>
      <c r="V149" s="28">
        <v>1.5474376074707354</v>
      </c>
      <c r="W149" s="28">
        <v>18.791543259390703</v>
      </c>
      <c r="X149" s="28">
        <v>2.2538375712785319</v>
      </c>
      <c r="Y149" s="28">
        <v>13.550373604824287</v>
      </c>
      <c r="Z149" s="28">
        <v>11.596199768962357</v>
      </c>
      <c r="AA149" s="28">
        <v>14.696622377946879</v>
      </c>
      <c r="AB149" s="28">
        <v>25.964397862900817</v>
      </c>
      <c r="AC149" s="28">
        <v>-5.3005664856987753</v>
      </c>
      <c r="AD149" s="28">
        <v>4.7442785780433496</v>
      </c>
      <c r="AE149" s="28">
        <v>-1.865013116274099</v>
      </c>
      <c r="AF149" s="28">
        <v>11.574039849125711</v>
      </c>
      <c r="AG149" s="28">
        <v>-3.2964686126450999</v>
      </c>
      <c r="AH149" s="28">
        <v>15.053109863212001</v>
      </c>
      <c r="AI149" s="28">
        <v>-0.42314059879710397</v>
      </c>
      <c r="AJ149" s="28">
        <v>8.1512532720500008</v>
      </c>
      <c r="AK149" s="28">
        <v>6.1265780464019999</v>
      </c>
      <c r="AL149" s="28">
        <v>20.049249906416001</v>
      </c>
      <c r="AM149" s="28">
        <v>16.730136084179001</v>
      </c>
      <c r="AN149" s="28">
        <v>-4.6153846153846096</v>
      </c>
      <c r="AO149" s="28">
        <v>13.936247934356544</v>
      </c>
      <c r="AP149" s="28">
        <v>6.3029527362901376</v>
      </c>
      <c r="AQ149" s="28">
        <v>21.851978234819683</v>
      </c>
      <c r="AR149" s="28">
        <v>6.4623874008880096</v>
      </c>
      <c r="AS149" s="28">
        <v>24.253064278202</v>
      </c>
      <c r="AT149" s="28">
        <v>6.1436411905449999</v>
      </c>
      <c r="AU149" s="28">
        <v>19.476600710544002</v>
      </c>
      <c r="AV149" s="28">
        <v>20.523526239081999</v>
      </c>
      <c r="AW149" s="28">
        <v>11.205375549908</v>
      </c>
      <c r="AX149" s="28">
        <v>32.816649275063</v>
      </c>
      <c r="AY149" s="28">
        <v>-5.9116809116809197</v>
      </c>
      <c r="AZ149" s="28">
        <v>9.7819610983740688</v>
      </c>
      <c r="BA149" s="28">
        <v>6.0411585582530165</v>
      </c>
      <c r="BB149" s="28">
        <v>13.59068018362666</v>
      </c>
      <c r="BC149" s="28">
        <v>7.5245860014070001</v>
      </c>
      <c r="BD149" s="28">
        <v>15.498606342324001</v>
      </c>
      <c r="BE149" s="28">
        <v>4.5683349525599901</v>
      </c>
      <c r="BF149" s="28">
        <v>11.699645931048</v>
      </c>
      <c r="BG149" s="28">
        <v>18.833433686492</v>
      </c>
      <c r="BH149" s="28">
        <v>16.617647058824002</v>
      </c>
      <c r="BI149" s="28">
        <v>35.792823655884</v>
      </c>
      <c r="BJ149" s="28">
        <v>-8.1712062256809297</v>
      </c>
      <c r="BK149" s="28">
        <v>6.2387628511939681</v>
      </c>
      <c r="BL149" s="28">
        <v>-1.7728855992557442</v>
      </c>
      <c r="BM149" s="28">
        <v>14.574214183442308</v>
      </c>
      <c r="BN149" s="28">
        <v>-1.6215300591393418</v>
      </c>
      <c r="BO149" s="28">
        <v>14.432283245317183</v>
      </c>
      <c r="BP149" s="28">
        <v>-1.9241256606131496</v>
      </c>
      <c r="BQ149" s="28">
        <v>14.716239064470505</v>
      </c>
      <c r="BR149" s="28">
        <v>33.046987066292168</v>
      </c>
      <c r="BS149" s="28">
        <v>26.059848651954361</v>
      </c>
      <c r="BT149" s="28">
        <v>34.311965189489996</v>
      </c>
      <c r="BU149" s="28">
        <v>-7.9316805075436232</v>
      </c>
      <c r="BV149" s="28">
        <v>7.6311602118908866</v>
      </c>
      <c r="BW149" s="28">
        <v>4.4501702592858692</v>
      </c>
      <c r="BX149" s="28">
        <v>10.861642405396196</v>
      </c>
      <c r="BY149" s="28">
        <v>3.623564356972</v>
      </c>
      <c r="BZ149" s="28">
        <v>12.130363758321</v>
      </c>
      <c r="CA149" s="28">
        <v>5.2801317521959996</v>
      </c>
      <c r="CB149" s="28">
        <v>9.6005090933479895</v>
      </c>
      <c r="CC149" s="28">
        <v>14.824192965870999</v>
      </c>
      <c r="CD149" s="28">
        <v>9.1311352125120102</v>
      </c>
      <c r="CE149" s="28">
        <v>31.359211348633</v>
      </c>
      <c r="CF149" s="28">
        <v>-4.2553191489361701</v>
      </c>
      <c r="CG149" s="28">
        <v>7.7962167494133894</v>
      </c>
      <c r="CH149" s="28">
        <v>4.2608845529273083</v>
      </c>
      <c r="CI149" s="28">
        <v>11.392738212590785</v>
      </c>
      <c r="CJ149" s="28">
        <v>4.6330328391000002</v>
      </c>
      <c r="CK149" s="28">
        <v>11.887402493715999</v>
      </c>
      <c r="CL149" s="28">
        <v>3.8894130604520001</v>
      </c>
      <c r="CM149" s="28">
        <v>10.899228755906</v>
      </c>
      <c r="CN149" s="28">
        <v>14.752687678773</v>
      </c>
      <c r="CO149" s="28">
        <v>11.526967154516001</v>
      </c>
      <c r="CP149" s="28">
        <v>27.386944545965999</v>
      </c>
      <c r="CQ149" s="28">
        <v>-7.4162679425837297</v>
      </c>
      <c r="CR149" s="32">
        <v>128.55857089445189</v>
      </c>
      <c r="CS149" s="26">
        <v>47.1</v>
      </c>
      <c r="CT149" s="26">
        <v>51.6</v>
      </c>
      <c r="CU149" s="26">
        <v>45.4</v>
      </c>
      <c r="CV149" s="26">
        <v>49</v>
      </c>
      <c r="CW149" s="26">
        <v>45.9</v>
      </c>
      <c r="CX149" s="26">
        <v>45.4</v>
      </c>
      <c r="CY149" s="26">
        <v>45.1</v>
      </c>
    </row>
    <row r="150" spans="1:103" x14ac:dyDescent="0.25">
      <c r="A150" s="14" t="str">
        <f t="shared" si="6"/>
        <v>20232</v>
      </c>
      <c r="B150" s="14">
        <f t="shared" si="7"/>
        <v>2</v>
      </c>
      <c r="C150" s="14">
        <f t="shared" si="8"/>
        <v>2023</v>
      </c>
      <c r="D150" s="27">
        <v>45047</v>
      </c>
      <c r="E150" s="28">
        <v>53.5</v>
      </c>
      <c r="F150" s="28">
        <v>54.3</v>
      </c>
      <c r="G150" s="28">
        <v>54.4</v>
      </c>
      <c r="H150" s="28">
        <v>8.7591982656093421</v>
      </c>
      <c r="I150" s="28">
        <v>6.3752728494998507</v>
      </c>
      <c r="J150" s="28">
        <v>11.170661381905035</v>
      </c>
      <c r="K150" s="28">
        <v>7.3627704867769648</v>
      </c>
      <c r="L150" s="28">
        <v>12.003624426679258</v>
      </c>
      <c r="M150" s="28">
        <v>5.3924778480012687</v>
      </c>
      <c r="N150" s="28">
        <v>10.340971052094238</v>
      </c>
      <c r="O150" s="28">
        <v>15.679247733852353</v>
      </c>
      <c r="P150" s="28">
        <v>12.774301274465429</v>
      </c>
      <c r="Q150" s="28">
        <v>29.934097843716856</v>
      </c>
      <c r="R150" s="28">
        <v>-6.1970475190708196</v>
      </c>
      <c r="S150" s="28">
        <v>10.919598576607342</v>
      </c>
      <c r="T150" s="28">
        <v>8.3591964272312964</v>
      </c>
      <c r="U150" s="28">
        <v>13.511463984044184</v>
      </c>
      <c r="V150" s="28">
        <v>9.0558170582134796</v>
      </c>
      <c r="W150" s="28">
        <v>15.095559968493871</v>
      </c>
      <c r="X150" s="28">
        <v>7.6648970916348986</v>
      </c>
      <c r="Y150" s="28">
        <v>11.939034256621442</v>
      </c>
      <c r="Z150" s="28">
        <v>11.721526569539696</v>
      </c>
      <c r="AA150" s="28">
        <v>11.491620141809085</v>
      </c>
      <c r="AB150" s="28">
        <v>29.371680164551286</v>
      </c>
      <c r="AC150" s="28">
        <v>-4.534585351343333</v>
      </c>
      <c r="AD150" s="28">
        <v>7.6707972001151461</v>
      </c>
      <c r="AE150" s="28">
        <v>5.98108611651719</v>
      </c>
      <c r="AF150" s="28">
        <v>9.3743693794081935</v>
      </c>
      <c r="AG150" s="28">
        <v>6.6376599822380102</v>
      </c>
      <c r="AH150" s="28">
        <v>11.208030517121999</v>
      </c>
      <c r="AI150" s="28">
        <v>5.3265984592890003</v>
      </c>
      <c r="AJ150" s="28">
        <v>7.5566276797940004</v>
      </c>
      <c r="AK150" s="28">
        <v>9.0063057355850002</v>
      </c>
      <c r="AL150" s="28">
        <v>12.787489617378</v>
      </c>
      <c r="AM150" s="28">
        <v>26.403844413649999</v>
      </c>
      <c r="AN150" s="28">
        <v>-4.28571428571429</v>
      </c>
      <c r="AO150" s="28">
        <v>14.804427770833655</v>
      </c>
      <c r="AP150" s="28">
        <v>11.620780238542721</v>
      </c>
      <c r="AQ150" s="28">
        <v>18.035970465397611</v>
      </c>
      <c r="AR150" s="28">
        <v>11.90918650261</v>
      </c>
      <c r="AS150" s="28">
        <v>19.499268387396999</v>
      </c>
      <c r="AT150" s="28">
        <v>11.33276649249</v>
      </c>
      <c r="AU150" s="28">
        <v>16.582427659322999</v>
      </c>
      <c r="AV150" s="28">
        <v>19.911713710404999</v>
      </c>
      <c r="AW150" s="28">
        <v>10.540497058425</v>
      </c>
      <c r="AX150" s="28">
        <v>33.282063269085</v>
      </c>
      <c r="AY150" s="28">
        <v>-5.1189617880317302</v>
      </c>
      <c r="AZ150" s="28">
        <v>9.1014540809253504</v>
      </c>
      <c r="BA150" s="28">
        <v>5.5895966167413746</v>
      </c>
      <c r="BB150" s="28">
        <v>12.673300683916437</v>
      </c>
      <c r="BC150" s="28">
        <v>7.006454405086</v>
      </c>
      <c r="BD150" s="28">
        <v>14.522711452302</v>
      </c>
      <c r="BE150" s="28">
        <v>4.182436525979</v>
      </c>
      <c r="BF150" s="28">
        <v>10.839833776053</v>
      </c>
      <c r="BG150" s="28">
        <v>19.694344348523</v>
      </c>
      <c r="BH150" s="28">
        <v>17.965850037119999</v>
      </c>
      <c r="BI150" s="28">
        <v>36.139807398160997</v>
      </c>
      <c r="BJ150" s="28">
        <v>-9.4339622641509493</v>
      </c>
      <c r="BK150" s="28">
        <v>8.6294460656768877</v>
      </c>
      <c r="BL150" s="28">
        <v>5.5518116147255228</v>
      </c>
      <c r="BM150" s="28">
        <v>11.753160547445162</v>
      </c>
      <c r="BN150" s="28">
        <v>7.3551855753261881</v>
      </c>
      <c r="BO150" s="28">
        <v>11.995750097734209</v>
      </c>
      <c r="BP150" s="28">
        <v>3.764121648874041</v>
      </c>
      <c r="BQ150" s="28">
        <v>11.510848595597974</v>
      </c>
      <c r="BR150" s="28">
        <v>32.420914157501294</v>
      </c>
      <c r="BS150" s="28">
        <v>23.869076947973717</v>
      </c>
      <c r="BT150" s="28">
        <v>32.776873132584619</v>
      </c>
      <c r="BU150" s="28">
        <v>-7.0848438911058631</v>
      </c>
      <c r="BV150" s="28">
        <v>6.9977048481080431</v>
      </c>
      <c r="BW150" s="28">
        <v>5.3197758360474268</v>
      </c>
      <c r="BX150" s="28">
        <v>8.689346352100074</v>
      </c>
      <c r="BY150" s="28">
        <v>5.3671217347670002</v>
      </c>
      <c r="BZ150" s="28">
        <v>8.7195724169830005</v>
      </c>
      <c r="CA150" s="28">
        <v>5.272440852581</v>
      </c>
      <c r="CB150" s="28">
        <v>8.6591246644539996</v>
      </c>
      <c r="CC150" s="28">
        <v>14.130291432321</v>
      </c>
      <c r="CD150" s="28">
        <v>10.114211097483</v>
      </c>
      <c r="CE150" s="28">
        <v>31.883275860440001</v>
      </c>
      <c r="CF150" s="28">
        <v>-7.30337078651685</v>
      </c>
      <c r="CG150" s="28">
        <v>7.0816274247233082</v>
      </c>
      <c r="CH150" s="28">
        <v>5.6424497042962685</v>
      </c>
      <c r="CI150" s="28">
        <v>8.5308771536969914</v>
      </c>
      <c r="CJ150" s="28">
        <v>6.2840687625329998</v>
      </c>
      <c r="CK150" s="28">
        <v>8.8411054747819993</v>
      </c>
      <c r="CL150" s="28">
        <v>5.002826316488</v>
      </c>
      <c r="CM150" s="28">
        <v>8.2211096691459993</v>
      </c>
      <c r="CN150" s="28">
        <v>14.068516594582</v>
      </c>
      <c r="CO150" s="28">
        <v>12.507424689266999</v>
      </c>
      <c r="CP150" s="28">
        <v>26.565212804470999</v>
      </c>
      <c r="CQ150" s="28">
        <v>-6.9794050343249401</v>
      </c>
      <c r="CR150" s="32">
        <v>129.67601116616902</v>
      </c>
      <c r="CS150" s="26">
        <v>48.5</v>
      </c>
      <c r="CT150" s="26">
        <v>48.7</v>
      </c>
      <c r="CU150" s="26">
        <v>46.5</v>
      </c>
      <c r="CV150" s="26">
        <v>47.5</v>
      </c>
      <c r="CW150" s="26">
        <v>48.8</v>
      </c>
      <c r="CX150" s="26">
        <v>47.9</v>
      </c>
      <c r="CY150" s="26">
        <v>51.4</v>
      </c>
    </row>
    <row r="151" spans="1:103" x14ac:dyDescent="0.25">
      <c r="A151" s="14" t="str">
        <f t="shared" si="6"/>
        <v>20232</v>
      </c>
      <c r="B151" s="14">
        <f t="shared" si="7"/>
        <v>2</v>
      </c>
      <c r="C151" s="14">
        <f t="shared" si="8"/>
        <v>2023</v>
      </c>
      <c r="D151" s="27">
        <v>45078</v>
      </c>
      <c r="E151" s="28">
        <v>52.6</v>
      </c>
      <c r="F151" s="28">
        <v>56.8</v>
      </c>
      <c r="G151" s="28">
        <v>55.8</v>
      </c>
      <c r="H151" s="28">
        <v>6.2208932422635712</v>
      </c>
      <c r="I151" s="28">
        <v>2.0810378161287701</v>
      </c>
      <c r="J151" s="28">
        <v>10.445558223686248</v>
      </c>
      <c r="K151" s="28">
        <v>2.0123328177292628</v>
      </c>
      <c r="L151" s="28">
        <v>10.631068964833226</v>
      </c>
      <c r="M151" s="28">
        <v>2.149766181303677</v>
      </c>
      <c r="N151" s="28">
        <v>10.260210868858573</v>
      </c>
      <c r="O151" s="28">
        <v>17.444148015823341</v>
      </c>
      <c r="P151" s="28">
        <v>14.528160655689186</v>
      </c>
      <c r="Q151" s="28">
        <v>31.875264520078559</v>
      </c>
      <c r="R151" s="28">
        <v>-8.5033487429713119</v>
      </c>
      <c r="S151" s="28">
        <v>8.473665706727445</v>
      </c>
      <c r="T151" s="28">
        <v>3.8266627045755399</v>
      </c>
      <c r="U151" s="28">
        <v>13.226614793731358</v>
      </c>
      <c r="V151" s="28">
        <v>2.8535003742000677</v>
      </c>
      <c r="W151" s="28">
        <v>13.426917425650871</v>
      </c>
      <c r="X151" s="28">
        <v>4.8044936500822173</v>
      </c>
      <c r="Y151" s="28">
        <v>13.026500147211403</v>
      </c>
      <c r="Z151" s="28">
        <v>14.056332583782938</v>
      </c>
      <c r="AA151" s="28">
        <v>12.15912393627695</v>
      </c>
      <c r="AB151" s="28">
        <v>28.998468902750638</v>
      </c>
      <c r="AC151" s="28">
        <v>-7.6082019411571533</v>
      </c>
      <c r="AD151" s="28">
        <v>5.1246671256845957</v>
      </c>
      <c r="AE151" s="28">
        <v>2.1078738250843116</v>
      </c>
      <c r="AF151" s="28">
        <v>8.1864910411060521</v>
      </c>
      <c r="AG151" s="28">
        <v>2.1395417807129999</v>
      </c>
      <c r="AH151" s="28">
        <v>6.6273064440220004</v>
      </c>
      <c r="AI151" s="28">
        <v>2.0762108306789999</v>
      </c>
      <c r="AJ151" s="28">
        <v>9.7574410560799993</v>
      </c>
      <c r="AK151" s="28">
        <v>9.2061110862680007</v>
      </c>
      <c r="AL151" s="28">
        <v>13.372108587761</v>
      </c>
      <c r="AM151" s="28">
        <v>22.287273968175001</v>
      </c>
      <c r="AN151" s="28">
        <v>-8.2191780821917693</v>
      </c>
      <c r="AO151" s="28">
        <v>12.19636966416499</v>
      </c>
      <c r="AP151" s="28">
        <v>5.5035696986919902</v>
      </c>
      <c r="AQ151" s="28">
        <v>19.107139426676127</v>
      </c>
      <c r="AR151" s="28">
        <v>3.4390897363270101</v>
      </c>
      <c r="AS151" s="28">
        <v>20.915927468378001</v>
      </c>
      <c r="AT151" s="28">
        <v>7.5889998015659996</v>
      </c>
      <c r="AU151" s="28">
        <v>17.313161155448</v>
      </c>
      <c r="AV151" s="28">
        <v>24.938085525899002</v>
      </c>
      <c r="AW151" s="28">
        <v>12.135574558036</v>
      </c>
      <c r="AX151" s="28">
        <v>36.268407034825998</v>
      </c>
      <c r="AY151" s="28">
        <v>-7.9120879120879097</v>
      </c>
      <c r="AZ151" s="28">
        <v>5.3234393797349924</v>
      </c>
      <c r="BA151" s="28">
        <v>2.4371978334950484</v>
      </c>
      <c r="BB151" s="28">
        <v>8.2508314178429885</v>
      </c>
      <c r="BC151" s="28">
        <v>4.7580119008319999</v>
      </c>
      <c r="BD151" s="28">
        <v>9.5650633634089992</v>
      </c>
      <c r="BE151" s="28">
        <v>0.142688856177003</v>
      </c>
      <c r="BF151" s="28">
        <v>6.9448413308149997</v>
      </c>
      <c r="BG151" s="28">
        <v>20.920325582419999</v>
      </c>
      <c r="BH151" s="28">
        <v>20.397249809015001</v>
      </c>
      <c r="BI151" s="28">
        <v>39.590998596235998</v>
      </c>
      <c r="BJ151" s="28">
        <v>-10.515873015873</v>
      </c>
      <c r="BK151" s="28">
        <v>4.2020131246135008</v>
      </c>
      <c r="BL151" s="28">
        <v>-3.072995082395181</v>
      </c>
      <c r="BM151" s="28">
        <v>11.74577951658614</v>
      </c>
      <c r="BN151" s="28">
        <v>-2.8669133030257812</v>
      </c>
      <c r="BO151" s="28">
        <v>11.775882828309596</v>
      </c>
      <c r="BP151" s="28">
        <v>-3.2788614250740649</v>
      </c>
      <c r="BQ151" s="28">
        <v>11.715680483958931</v>
      </c>
      <c r="BR151" s="28">
        <v>38.686312915035039</v>
      </c>
      <c r="BS151" s="28">
        <v>30.492805723004331</v>
      </c>
      <c r="BT151" s="28">
        <v>35.05028262138579</v>
      </c>
      <c r="BU151" s="28">
        <v>-8.8477046515733928</v>
      </c>
      <c r="BV151" s="28">
        <v>2.4428205619188361</v>
      </c>
      <c r="BW151" s="28">
        <v>-0.94539306559389047</v>
      </c>
      <c r="BX151" s="28">
        <v>5.8887067636184725</v>
      </c>
      <c r="BY151" s="28">
        <v>-2.3068882676575</v>
      </c>
      <c r="BZ151" s="28">
        <v>6.4170028044159997</v>
      </c>
      <c r="CA151" s="28">
        <v>0.42547863506899802</v>
      </c>
      <c r="CB151" s="28">
        <v>5.3617628241639999</v>
      </c>
      <c r="CC151" s="28">
        <v>16.724656443579999</v>
      </c>
      <c r="CD151" s="28">
        <v>11.469446626224</v>
      </c>
      <c r="CE151" s="28">
        <v>31.700060904830998</v>
      </c>
      <c r="CF151" s="28">
        <v>-8.3815028901734099</v>
      </c>
      <c r="CG151" s="28">
        <v>5.3178486932072531</v>
      </c>
      <c r="CH151" s="28">
        <v>2.5311417206233671</v>
      </c>
      <c r="CI151" s="28">
        <v>8.1428990814509348</v>
      </c>
      <c r="CJ151" s="28">
        <v>2.577413852966</v>
      </c>
      <c r="CK151" s="28">
        <v>8.0627178296209898</v>
      </c>
      <c r="CL151" s="28">
        <v>2.4848801576240001</v>
      </c>
      <c r="CM151" s="28">
        <v>8.2231112327770006</v>
      </c>
      <c r="CN151" s="28">
        <v>13.060575037357999</v>
      </c>
      <c r="CO151" s="28">
        <v>12.985406417693</v>
      </c>
      <c r="CP151" s="28">
        <v>30.173671234985999</v>
      </c>
      <c r="CQ151" s="28">
        <v>-9.5184770436730197</v>
      </c>
      <c r="CR151" s="32">
        <v>130.20687328359298</v>
      </c>
      <c r="CS151" s="26">
        <v>48.1</v>
      </c>
      <c r="CT151" s="26">
        <v>49.7</v>
      </c>
      <c r="CU151" s="26">
        <v>44.5</v>
      </c>
      <c r="CV151" s="26">
        <v>51.5</v>
      </c>
      <c r="CW151" s="26">
        <v>49.6</v>
      </c>
      <c r="CX151" s="26">
        <v>48.1</v>
      </c>
      <c r="CY151" s="26">
        <v>45.1</v>
      </c>
    </row>
    <row r="152" spans="1:103" x14ac:dyDescent="0.25">
      <c r="A152" s="14" t="str">
        <f t="shared" si="6"/>
        <v>20233</v>
      </c>
      <c r="B152" s="14">
        <f t="shared" si="7"/>
        <v>3</v>
      </c>
      <c r="C152" s="14">
        <f t="shared" si="8"/>
        <v>2023</v>
      </c>
      <c r="D152" s="27">
        <v>45108</v>
      </c>
      <c r="E152" s="28">
        <v>52.1</v>
      </c>
      <c r="F152" s="28">
        <v>54</v>
      </c>
      <c r="G152" s="28">
        <v>53.3</v>
      </c>
      <c r="H152" s="28">
        <v>5.3464766373455461</v>
      </c>
      <c r="I152" s="28">
        <v>0.24377745105994109</v>
      </c>
      <c r="J152" s="28">
        <v>10.579205027620162</v>
      </c>
      <c r="K152" s="28">
        <v>-0.78344904828592221</v>
      </c>
      <c r="L152" s="28">
        <v>10.713601583797761</v>
      </c>
      <c r="M152" s="28">
        <v>1.2763006703616111</v>
      </c>
      <c r="N152" s="28">
        <v>10.444894191748126</v>
      </c>
      <c r="O152" s="28">
        <v>22.664704008609164</v>
      </c>
      <c r="P152" s="28">
        <v>15.620247898026562</v>
      </c>
      <c r="Q152" s="28">
        <v>35.705773843457735</v>
      </c>
      <c r="R152" s="28">
        <v>-14.815419250542048</v>
      </c>
      <c r="S152" s="28">
        <v>7.1298200474351461</v>
      </c>
      <c r="T152" s="28">
        <v>2.160334784008171</v>
      </c>
      <c r="U152" s="28">
        <v>12.221464703849904</v>
      </c>
      <c r="V152" s="28">
        <v>-1.7480582021636708E-2</v>
      </c>
      <c r="W152" s="28">
        <v>12.582868358885634</v>
      </c>
      <c r="X152" s="28">
        <v>4.361866621769213</v>
      </c>
      <c r="Y152" s="28">
        <v>11.860675456752517</v>
      </c>
      <c r="Z152" s="28">
        <v>19.79165419098991</v>
      </c>
      <c r="AA152" s="28">
        <v>12.569649648310179</v>
      </c>
      <c r="AB152" s="28">
        <v>34.694981598309994</v>
      </c>
      <c r="AC152" s="28">
        <v>-15.338577644573476</v>
      </c>
      <c r="AD152" s="28">
        <v>2.8906618761413085</v>
      </c>
      <c r="AE152" s="28">
        <v>-1.8610454283106037E-2</v>
      </c>
      <c r="AF152" s="28">
        <v>5.8422574723046239</v>
      </c>
      <c r="AG152" s="28">
        <v>-3.7092687289483002</v>
      </c>
      <c r="AH152" s="28">
        <v>5.0231232628150098</v>
      </c>
      <c r="AI152" s="28">
        <v>3.7414395762339998</v>
      </c>
      <c r="AJ152" s="28">
        <v>6.6646643899770099</v>
      </c>
      <c r="AK152" s="28">
        <v>10.967467977873</v>
      </c>
      <c r="AL152" s="28">
        <v>17.172921767904999</v>
      </c>
      <c r="AM152" s="28">
        <v>30.542705257382</v>
      </c>
      <c r="AN152" s="28">
        <v>-15.2777777777778</v>
      </c>
      <c r="AO152" s="28">
        <v>11.230544048459308</v>
      </c>
      <c r="AP152" s="28">
        <v>3.9526657474349349</v>
      </c>
      <c r="AQ152" s="28">
        <v>18.768127278421048</v>
      </c>
      <c r="AR152" s="28">
        <v>3.057140079326</v>
      </c>
      <c r="AS152" s="28">
        <v>20.190715219346</v>
      </c>
      <c r="AT152" s="28">
        <v>4.8521408763800098</v>
      </c>
      <c r="AU152" s="28">
        <v>17.354730262952</v>
      </c>
      <c r="AV152" s="28">
        <v>28.965249294924</v>
      </c>
      <c r="AW152" s="28">
        <v>14.556737212828001</v>
      </c>
      <c r="AX152" s="28">
        <v>41.507614568539999</v>
      </c>
      <c r="AY152" s="28">
        <v>-16.2323157110946</v>
      </c>
      <c r="AZ152" s="28">
        <v>5.8144319859747498</v>
      </c>
      <c r="BA152" s="28">
        <v>2.4642028543942445</v>
      </c>
      <c r="BB152" s="28">
        <v>9.2200982520010086</v>
      </c>
      <c r="BC152" s="28">
        <v>2.6691833018289901</v>
      </c>
      <c r="BD152" s="28">
        <v>11.012529509381</v>
      </c>
      <c r="BE152" s="28">
        <v>2.2594297250289901</v>
      </c>
      <c r="BF152" s="28">
        <v>7.4428926772850001</v>
      </c>
      <c r="BG152" s="28">
        <v>24.155849726075999</v>
      </c>
      <c r="BH152" s="28">
        <v>22.164566345440999</v>
      </c>
      <c r="BI152" s="28">
        <v>42.336911818832</v>
      </c>
      <c r="BJ152" s="28">
        <v>-18.0555555555556</v>
      </c>
      <c r="BK152" s="28">
        <v>2.1269144976805592</v>
      </c>
      <c r="BL152" s="28">
        <v>-6.4453434265375051</v>
      </c>
      <c r="BM152" s="28">
        <v>11.078825421315997</v>
      </c>
      <c r="BN152" s="28">
        <v>-7.5635232594391937</v>
      </c>
      <c r="BO152" s="28">
        <v>10.864739547926384</v>
      </c>
      <c r="BP152" s="28">
        <v>-5.3206662488501895</v>
      </c>
      <c r="BQ152" s="28">
        <v>11.29312865091833</v>
      </c>
      <c r="BR152" s="28">
        <v>43.160055468109945</v>
      </c>
      <c r="BS152" s="28">
        <v>37.286494398140171</v>
      </c>
      <c r="BT152" s="28">
        <v>42.603172916573747</v>
      </c>
      <c r="BU152" s="28">
        <v>-17.586699945256299</v>
      </c>
      <c r="BV152" s="28">
        <v>2.0890068252552112</v>
      </c>
      <c r="BW152" s="28">
        <v>-4.5465690505582472</v>
      </c>
      <c r="BX152" s="28">
        <v>8.949858189914238</v>
      </c>
      <c r="BY152" s="28">
        <v>-5.1720740420342004</v>
      </c>
      <c r="BZ152" s="28">
        <v>9.1736432680460105</v>
      </c>
      <c r="CA152" s="28">
        <v>-3.9190558434096898</v>
      </c>
      <c r="CB152" s="28">
        <v>8.7263125289500003</v>
      </c>
      <c r="CC152" s="28">
        <v>19.890232232513998</v>
      </c>
      <c r="CD152" s="28">
        <v>13.501822810419</v>
      </c>
      <c r="CE152" s="28">
        <v>39.262822265912</v>
      </c>
      <c r="CF152" s="28">
        <v>-14.0762463343109</v>
      </c>
      <c r="CG152" s="28">
        <v>4.5823627188383114</v>
      </c>
      <c r="CH152" s="28">
        <v>0.92039556755011631</v>
      </c>
      <c r="CI152" s="28">
        <v>8.3110727380132516</v>
      </c>
      <c r="CJ152" s="28">
        <v>0.296115642781004</v>
      </c>
      <c r="CK152" s="28">
        <v>8.0677018994919898</v>
      </c>
      <c r="CL152" s="28">
        <v>1.546621238612</v>
      </c>
      <c r="CM152" s="28">
        <v>8.5547282404419995</v>
      </c>
      <c r="CN152" s="28">
        <v>18.230846404335999</v>
      </c>
      <c r="CO152" s="28">
        <v>11.661721719868</v>
      </c>
      <c r="CP152" s="28">
        <v>31.546056304027999</v>
      </c>
      <c r="CQ152" s="28">
        <v>-13.953488372093</v>
      </c>
      <c r="CR152" s="32">
        <v>130.87715959356117</v>
      </c>
      <c r="CS152" s="26">
        <v>47.7</v>
      </c>
      <c r="CT152" s="26">
        <v>51</v>
      </c>
      <c r="CU152" s="26">
        <v>43.3</v>
      </c>
      <c r="CV152" s="26">
        <v>50.6</v>
      </c>
      <c r="CW152" s="26">
        <v>48.9</v>
      </c>
      <c r="CX152" s="26">
        <v>47.2</v>
      </c>
      <c r="CY152" s="26">
        <v>45.4</v>
      </c>
    </row>
    <row r="153" spans="1:103" x14ac:dyDescent="0.25">
      <c r="A153" s="14" t="str">
        <f t="shared" si="6"/>
        <v>20233</v>
      </c>
      <c r="B153" s="14">
        <f t="shared" si="7"/>
        <v>3</v>
      </c>
      <c r="C153" s="14">
        <f t="shared" si="8"/>
        <v>2023</v>
      </c>
      <c r="D153" s="27">
        <v>45139</v>
      </c>
      <c r="E153" s="28">
        <v>52.7</v>
      </c>
      <c r="F153" s="28">
        <v>57.6</v>
      </c>
      <c r="G153" s="28">
        <v>55.9</v>
      </c>
      <c r="H153" s="28">
        <v>5.998821321378756</v>
      </c>
      <c r="I153" s="28">
        <v>0.92719767891651372</v>
      </c>
      <c r="J153" s="28">
        <v>11.198458327227883</v>
      </c>
      <c r="K153" s="28">
        <v>-5.9673691229334247E-2</v>
      </c>
      <c r="L153" s="28">
        <v>11.845430652055452</v>
      </c>
      <c r="M153" s="28">
        <v>1.9189400779298078</v>
      </c>
      <c r="N153" s="28">
        <v>10.553461844823772</v>
      </c>
      <c r="O153" s="28">
        <v>23.955396199176526</v>
      </c>
      <c r="P153" s="28">
        <v>19.773672600733214</v>
      </c>
      <c r="Q153" s="28">
        <v>40.664747703855326</v>
      </c>
      <c r="R153" s="28">
        <v>-28.896997318964935</v>
      </c>
      <c r="S153" s="28">
        <v>9.2132686163029973</v>
      </c>
      <c r="T153" s="28">
        <v>4.6853044431946387</v>
      </c>
      <c r="U153" s="28">
        <v>13.84139855172009</v>
      </c>
      <c r="V153" s="28">
        <v>3.1204023598174828</v>
      </c>
      <c r="W153" s="28">
        <v>14.780079355018858</v>
      </c>
      <c r="X153" s="28">
        <v>6.2622630137690187</v>
      </c>
      <c r="Y153" s="28">
        <v>12.906820184984008</v>
      </c>
      <c r="Z153" s="28">
        <v>20.440319727151255</v>
      </c>
      <c r="AA153" s="28">
        <v>19.115060379912055</v>
      </c>
      <c r="AB153" s="28">
        <v>40.153464929523579</v>
      </c>
      <c r="AC153" s="28">
        <v>-32.638870051813434</v>
      </c>
      <c r="AD153" s="28">
        <v>6.776005101259301</v>
      </c>
      <c r="AE153" s="28">
        <v>3.0103467446311356</v>
      </c>
      <c r="AF153" s="28">
        <v>10.611513015243702</v>
      </c>
      <c r="AG153" s="28">
        <v>-0.19392871754890001</v>
      </c>
      <c r="AH153" s="28">
        <v>11.558454501906001</v>
      </c>
      <c r="AI153" s="28">
        <v>6.2660089398149896</v>
      </c>
      <c r="AJ153" s="28">
        <v>9.6688100648350002</v>
      </c>
      <c r="AK153" s="28">
        <v>9.9806700616480004</v>
      </c>
      <c r="AL153" s="28">
        <v>23.392241489616001</v>
      </c>
      <c r="AM153" s="28">
        <v>35.697139274351002</v>
      </c>
      <c r="AN153" s="28">
        <v>-30.985915492957702</v>
      </c>
      <c r="AO153" s="28">
        <v>12.128251983300885</v>
      </c>
      <c r="AP153" s="28">
        <v>6.3775276716260123</v>
      </c>
      <c r="AQ153" s="28">
        <v>18.039220632050586</v>
      </c>
      <c r="AR153" s="28">
        <v>5.9845954724270003</v>
      </c>
      <c r="AS153" s="28">
        <v>18.952860592269001</v>
      </c>
      <c r="AT153" s="28">
        <v>6.7712094206290097</v>
      </c>
      <c r="AU153" s="28">
        <v>17.129393081383</v>
      </c>
      <c r="AV153" s="28">
        <v>31.339799034165999</v>
      </c>
      <c r="AW153" s="28">
        <v>18.884360575605999</v>
      </c>
      <c r="AX153" s="28">
        <v>47.028717315236001</v>
      </c>
      <c r="AY153" s="28">
        <v>-33.037694013303799</v>
      </c>
      <c r="AZ153" s="28">
        <v>6.0531859446325598</v>
      </c>
      <c r="BA153" s="28">
        <v>1.5021525790846511</v>
      </c>
      <c r="BB153" s="28">
        <v>10.707006821029552</v>
      </c>
      <c r="BC153" s="28">
        <v>1.08062097150901</v>
      </c>
      <c r="BD153" s="28">
        <v>12.521654040305</v>
      </c>
      <c r="BE153" s="28">
        <v>1.92456785658</v>
      </c>
      <c r="BF153" s="28">
        <v>8.9078542323850094</v>
      </c>
      <c r="BG153" s="28">
        <v>28.058620180738998</v>
      </c>
      <c r="BH153" s="28">
        <v>25.146198830408999</v>
      </c>
      <c r="BI153" s="28">
        <v>49.203189047008998</v>
      </c>
      <c r="BJ153" s="28">
        <v>-31.343283582089601</v>
      </c>
      <c r="BK153" s="28">
        <v>2.8563811442880933</v>
      </c>
      <c r="BL153" s="28">
        <v>-4.3466706117759202</v>
      </c>
      <c r="BM153" s="28">
        <v>10.324615991091093</v>
      </c>
      <c r="BN153" s="28">
        <v>-5.2499408337634641</v>
      </c>
      <c r="BO153" s="28">
        <v>10.294846540299794</v>
      </c>
      <c r="BP153" s="28">
        <v>-3.4392109322989879</v>
      </c>
      <c r="BQ153" s="28">
        <v>10.354389656061738</v>
      </c>
      <c r="BR153" s="28">
        <v>44.71403437992943</v>
      </c>
      <c r="BS153" s="28">
        <v>43.039419900130063</v>
      </c>
      <c r="BT153" s="28">
        <v>47.995853708093982</v>
      </c>
      <c r="BU153" s="28">
        <v>-34.449321297934667</v>
      </c>
      <c r="BV153" s="28">
        <v>4.0850252969517271</v>
      </c>
      <c r="BW153" s="28">
        <v>-3.297713899423286</v>
      </c>
      <c r="BX153" s="28">
        <v>11.744857551685129</v>
      </c>
      <c r="BY153" s="28">
        <v>-4.6272779234313903</v>
      </c>
      <c r="BZ153" s="28">
        <v>11.791964768352999</v>
      </c>
      <c r="CA153" s="28">
        <v>-1.9591018339324899</v>
      </c>
      <c r="CB153" s="28">
        <v>11.697760812704001</v>
      </c>
      <c r="CC153" s="28">
        <v>22.509809369490998</v>
      </c>
      <c r="CD153" s="28">
        <v>14.631328358703</v>
      </c>
      <c r="CE153" s="28">
        <v>41.561504440786997</v>
      </c>
      <c r="CF153" s="28">
        <v>-26.512968299711801</v>
      </c>
      <c r="CG153" s="28">
        <v>3.8453119602804406</v>
      </c>
      <c r="CH153" s="28">
        <v>-0.27179240886601974</v>
      </c>
      <c r="CI153" s="28">
        <v>8.0472844038510232</v>
      </c>
      <c r="CJ153" s="28">
        <v>-1.2152232559389899</v>
      </c>
      <c r="CK153" s="28">
        <v>8.7006493311679893</v>
      </c>
      <c r="CL153" s="28">
        <v>0.67611595292299898</v>
      </c>
      <c r="CM153" s="28">
        <v>7.3959649216709904</v>
      </c>
      <c r="CN153" s="28">
        <v>19.707879078411999</v>
      </c>
      <c r="CO153" s="28">
        <v>14.014147485701001</v>
      </c>
      <c r="CP153" s="28">
        <v>36.164860656163</v>
      </c>
      <c r="CQ153" s="28">
        <v>-24.608967674661098</v>
      </c>
      <c r="CR153" s="32">
        <v>131.9129922026643</v>
      </c>
      <c r="CS153" s="26">
        <v>48.5</v>
      </c>
      <c r="CT153" s="26">
        <v>51.2</v>
      </c>
      <c r="CU153" s="26">
        <v>44.7</v>
      </c>
      <c r="CV153" s="26">
        <v>51</v>
      </c>
      <c r="CW153" s="26">
        <v>50.8</v>
      </c>
      <c r="CX153" s="26">
        <v>46</v>
      </c>
      <c r="CY153" s="26">
        <v>47.2</v>
      </c>
    </row>
    <row r="154" spans="1:103" x14ac:dyDescent="0.25">
      <c r="A154" s="14" t="str">
        <f t="shared" si="6"/>
        <v>20233</v>
      </c>
      <c r="B154" s="14">
        <f t="shared" si="7"/>
        <v>3</v>
      </c>
      <c r="C154" s="14">
        <f t="shared" si="8"/>
        <v>2023</v>
      </c>
      <c r="D154" s="27">
        <v>45170</v>
      </c>
      <c r="E154" s="28">
        <v>54.5</v>
      </c>
      <c r="F154" s="28">
        <v>55.4</v>
      </c>
      <c r="G154" s="28">
        <v>54.7</v>
      </c>
      <c r="H154" s="28">
        <v>6.31</v>
      </c>
      <c r="I154" s="28">
        <v>-0.2</v>
      </c>
      <c r="J154" s="28">
        <v>13.02</v>
      </c>
      <c r="K154" s="28">
        <v>-0.94</v>
      </c>
      <c r="L154" s="28">
        <v>13.91</v>
      </c>
      <c r="M154" s="28">
        <v>0.55000000000000004</v>
      </c>
      <c r="N154" s="28">
        <v>12.14</v>
      </c>
      <c r="O154" s="28">
        <v>23.9</v>
      </c>
      <c r="P154" s="28">
        <v>21.56</v>
      </c>
      <c r="Q154" s="28">
        <v>42.9</v>
      </c>
      <c r="R154" s="28">
        <v>-33.72</v>
      </c>
      <c r="S154" s="28">
        <v>9.1985386515685832</v>
      </c>
      <c r="T154" s="28">
        <v>2.0060035092858755</v>
      </c>
      <c r="U154" s="28">
        <v>16.647167973599721</v>
      </c>
      <c r="V154" s="28">
        <v>0.17792389573734091</v>
      </c>
      <c r="W154" s="28">
        <v>18.623622802628155</v>
      </c>
      <c r="X154" s="28">
        <v>3.8507776464284245</v>
      </c>
      <c r="Y154" s="28">
        <v>14.688581175670183</v>
      </c>
      <c r="Z154" s="28">
        <v>21.010017797269569</v>
      </c>
      <c r="AA154" s="28">
        <v>20.925679737301326</v>
      </c>
      <c r="AB154" s="28">
        <v>41.017455031001191</v>
      </c>
      <c r="AC154" s="28">
        <v>-38.352186138752877</v>
      </c>
      <c r="AD154" s="28">
        <v>6.9077617754079768</v>
      </c>
      <c r="AE154" s="28">
        <v>-1.436956872228734E-2</v>
      </c>
      <c r="AF154" s="28">
        <v>14.069489845773319</v>
      </c>
      <c r="AG154" s="28">
        <v>-3.3386187455787999</v>
      </c>
      <c r="AH154" s="28">
        <v>17.576242276241</v>
      </c>
      <c r="AI154" s="28">
        <v>3.3660707755070001</v>
      </c>
      <c r="AJ154" s="28">
        <v>10.619256971301001</v>
      </c>
      <c r="AK154" s="28">
        <v>10.944172297325</v>
      </c>
      <c r="AL154" s="28">
        <v>24.325899484878001</v>
      </c>
      <c r="AM154" s="28">
        <v>35.980301464505999</v>
      </c>
      <c r="AN154" s="28">
        <v>-37.837837837837803</v>
      </c>
      <c r="AO154" s="28">
        <v>12.084907917022861</v>
      </c>
      <c r="AP154" s="28">
        <v>3.8022470938753941</v>
      </c>
      <c r="AQ154" s="28">
        <v>20.704181664166725</v>
      </c>
      <c r="AR154" s="28">
        <v>3.5718725403690001</v>
      </c>
      <c r="AS154" s="28">
        <v>21.548207788296001</v>
      </c>
      <c r="AT154" s="28">
        <v>4.0328823535109999</v>
      </c>
      <c r="AU154" s="28">
        <v>19.863371003188</v>
      </c>
      <c r="AV154" s="28">
        <v>31.832188256805001</v>
      </c>
      <c r="AW154" s="28">
        <v>20.946356189795999</v>
      </c>
      <c r="AX154" s="28">
        <v>48.865128694799999</v>
      </c>
      <c r="AY154" s="28">
        <v>-37.817638266068798</v>
      </c>
      <c r="AZ154" s="28">
        <v>8.5837021265392934</v>
      </c>
      <c r="BA154" s="28">
        <v>4.4584006417261151</v>
      </c>
      <c r="BB154" s="28">
        <v>12.792238696275319</v>
      </c>
      <c r="BC154" s="28">
        <v>4.5921018170209997</v>
      </c>
      <c r="BD154" s="28">
        <v>15.034030467060999</v>
      </c>
      <c r="BE154" s="28">
        <v>4.3247868403040002</v>
      </c>
      <c r="BF154" s="28">
        <v>10.573818251101001</v>
      </c>
      <c r="BG154" s="28">
        <v>27.937432443681001</v>
      </c>
      <c r="BH154" s="28">
        <v>27.141828653708</v>
      </c>
      <c r="BI154" s="28">
        <v>49.975481732713</v>
      </c>
      <c r="BJ154" s="28">
        <v>-37.731958762886599</v>
      </c>
      <c r="BK154" s="28">
        <v>4.2934135862001597</v>
      </c>
      <c r="BL154" s="28">
        <v>-4.6595207781794841</v>
      </c>
      <c r="BM154" s="28">
        <v>13.656682941321122</v>
      </c>
      <c r="BN154" s="28">
        <v>-5.078303043193614</v>
      </c>
      <c r="BO154" s="28">
        <v>13.236864772974533</v>
      </c>
      <c r="BP154" s="28">
        <v>-4.2398387745101225</v>
      </c>
      <c r="BQ154" s="28">
        <v>14.077327642615758</v>
      </c>
      <c r="BR154" s="28">
        <v>42.422332634508422</v>
      </c>
      <c r="BS154" s="28">
        <v>45.375173975162667</v>
      </c>
      <c r="BT154" s="28">
        <v>51.362646482663834</v>
      </c>
      <c r="BU154" s="28">
        <v>-38.743704278621436</v>
      </c>
      <c r="BV154" s="28">
        <v>5.7632665509094352</v>
      </c>
      <c r="BW154" s="28">
        <v>-0.60764261421948618</v>
      </c>
      <c r="BX154" s="28">
        <v>12.337736595314141</v>
      </c>
      <c r="BY154" s="28">
        <v>-0.99128864152959295</v>
      </c>
      <c r="BZ154" s="28">
        <v>11.47338065103</v>
      </c>
      <c r="CA154" s="28">
        <v>-0.22325699981659899</v>
      </c>
      <c r="CB154" s="28">
        <v>13.205625424900999</v>
      </c>
      <c r="CC154" s="28">
        <v>22.762396493372002</v>
      </c>
      <c r="CD154" s="28">
        <v>17.644061071744002</v>
      </c>
      <c r="CE154" s="28">
        <v>45.207783327542003</v>
      </c>
      <c r="CF154" s="28">
        <v>-32.544378698224797</v>
      </c>
      <c r="CG154" s="28">
        <v>3.646495104905739</v>
      </c>
      <c r="CH154" s="28">
        <v>-1.668331060446917</v>
      </c>
      <c r="CI154" s="28">
        <v>9.1037462159009976</v>
      </c>
      <c r="CJ154" s="28">
        <v>-2.0160884996152899</v>
      </c>
      <c r="CK154" s="28">
        <v>9.83420201026399</v>
      </c>
      <c r="CL154" s="28">
        <v>-1.3199627876225</v>
      </c>
      <c r="CM154" s="28">
        <v>8.3758332180050008</v>
      </c>
      <c r="CN154" s="28">
        <v>20.619063915234999</v>
      </c>
      <c r="CO154" s="28">
        <v>15.80360243726</v>
      </c>
      <c r="CP154" s="28">
        <v>38.535808246414</v>
      </c>
      <c r="CQ154" s="28">
        <v>-29.028815368196401</v>
      </c>
      <c r="CR154" s="32">
        <v>133.1258968597146</v>
      </c>
      <c r="CS154" s="26">
        <v>43.5</v>
      </c>
      <c r="CT154" s="26">
        <v>48.9</v>
      </c>
      <c r="CU154" s="26">
        <v>39.200000000000003</v>
      </c>
      <c r="CV154" s="26">
        <v>48.9</v>
      </c>
      <c r="CW154" s="26">
        <v>45.9</v>
      </c>
      <c r="CX154" s="26">
        <v>40</v>
      </c>
      <c r="CY154" s="26">
        <v>38.200000000000003</v>
      </c>
    </row>
    <row r="155" spans="1:103" x14ac:dyDescent="0.25">
      <c r="A155" s="14" t="str">
        <f t="shared" si="6"/>
        <v>20234</v>
      </c>
      <c r="B155" s="14">
        <f t="shared" si="7"/>
        <v>4</v>
      </c>
      <c r="C155" s="14">
        <f t="shared" si="8"/>
        <v>2023</v>
      </c>
      <c r="D155" s="27">
        <v>45200</v>
      </c>
      <c r="E155" s="28">
        <v>53.8</v>
      </c>
      <c r="F155" s="28">
        <v>53.6</v>
      </c>
      <c r="G155" s="28">
        <v>53.6</v>
      </c>
      <c r="H155" s="28">
        <v>6.77</v>
      </c>
      <c r="I155" s="28">
        <v>-0.28000000000000003</v>
      </c>
      <c r="J155" s="28">
        <v>14.07</v>
      </c>
      <c r="K155" s="28">
        <v>-0.43</v>
      </c>
      <c r="L155" s="28">
        <v>14.5</v>
      </c>
      <c r="M155" s="28">
        <v>-0.14000000000000001</v>
      </c>
      <c r="N155" s="28">
        <v>13.64</v>
      </c>
      <c r="O155" s="28">
        <v>22.84</v>
      </c>
      <c r="P155" s="28">
        <v>19.47</v>
      </c>
      <c r="Q155" s="28">
        <v>39.53</v>
      </c>
      <c r="R155" s="28">
        <v>-37.43</v>
      </c>
      <c r="S155" s="28">
        <v>7.9624515859158578</v>
      </c>
      <c r="T155" s="28">
        <v>1.1314318320062</v>
      </c>
      <c r="U155" s="28">
        <v>15.025473023765585</v>
      </c>
      <c r="V155" s="28">
        <v>0.78973619551024388</v>
      </c>
      <c r="W155" s="28">
        <v>15.448971653526158</v>
      </c>
      <c r="X155" s="28">
        <v>1.4737089519495268</v>
      </c>
      <c r="Y155" s="28">
        <v>14.602806846757185</v>
      </c>
      <c r="Z155" s="28">
        <v>20.058418370415865</v>
      </c>
      <c r="AA155" s="28">
        <v>18.824549796846714</v>
      </c>
      <c r="AB155" s="28">
        <v>38.263194763449796</v>
      </c>
      <c r="AC155" s="28">
        <v>-41.40803551280775</v>
      </c>
      <c r="AD155" s="28">
        <v>2.9350024715244558</v>
      </c>
      <c r="AE155" s="28">
        <v>-3.7745121538066542</v>
      </c>
      <c r="AF155" s="28">
        <v>9.8739347275703437</v>
      </c>
      <c r="AG155" s="28">
        <v>-4.5420893127779003</v>
      </c>
      <c r="AH155" s="28">
        <v>9.7054337144030001</v>
      </c>
      <c r="AI155" s="28">
        <v>-3.0039206645742</v>
      </c>
      <c r="AJ155" s="28">
        <v>10.042571133469</v>
      </c>
      <c r="AK155" s="28">
        <v>10.586349997058999</v>
      </c>
      <c r="AL155" s="28">
        <v>19.997629318394001</v>
      </c>
      <c r="AM155" s="28">
        <v>30.559224158485002</v>
      </c>
      <c r="AN155" s="28">
        <v>-40.2777777777778</v>
      </c>
      <c r="AO155" s="28">
        <v>12.633494313965571</v>
      </c>
      <c r="AP155" s="28">
        <v>4.7051461230804819</v>
      </c>
      <c r="AQ155" s="28">
        <v>20.86891199590346</v>
      </c>
      <c r="AR155" s="28">
        <v>5.1012817054379997</v>
      </c>
      <c r="AS155" s="28">
        <v>21.752027787202</v>
      </c>
      <c r="AT155" s="28">
        <v>4.3097756427169998</v>
      </c>
      <c r="AU155" s="28">
        <v>19.989313166811002</v>
      </c>
      <c r="AV155" s="28">
        <v>30.005988509498</v>
      </c>
      <c r="AW155" s="28">
        <v>20.135773518450002</v>
      </c>
      <c r="AX155" s="28">
        <v>47.141606558541</v>
      </c>
      <c r="AY155" s="28">
        <v>-40.939104915627297</v>
      </c>
      <c r="AZ155" s="28">
        <v>7.5169669387514659</v>
      </c>
      <c r="BA155" s="28">
        <v>1.6968794371516935</v>
      </c>
      <c r="BB155" s="28">
        <v>13.504996644617393</v>
      </c>
      <c r="BC155" s="28">
        <v>3.2660238441790002</v>
      </c>
      <c r="BD155" s="28">
        <v>15.551534437183999</v>
      </c>
      <c r="BE155" s="28">
        <v>0.13984828999700499</v>
      </c>
      <c r="BF155" s="28">
        <v>11.477889550826999</v>
      </c>
      <c r="BG155" s="28">
        <v>25.365203043026</v>
      </c>
      <c r="BH155" s="28">
        <v>23.764534883721002</v>
      </c>
      <c r="BI155" s="28">
        <v>44.882237874529999</v>
      </c>
      <c r="BJ155" s="28">
        <v>-43.7371663244353</v>
      </c>
      <c r="BK155" s="28">
        <v>4.9912845591507278</v>
      </c>
      <c r="BL155" s="28">
        <v>-3.9212276288536145</v>
      </c>
      <c r="BM155" s="28">
        <v>14.308903697493236</v>
      </c>
      <c r="BN155" s="28">
        <v>-4.9849411826710854</v>
      </c>
      <c r="BO155" s="28">
        <v>14.224694570179668</v>
      </c>
      <c r="BP155" s="28">
        <v>-2.8517120280996764</v>
      </c>
      <c r="BQ155" s="28">
        <v>14.39314592639267</v>
      </c>
      <c r="BR155" s="28">
        <v>39.941861195240783</v>
      </c>
      <c r="BS155" s="28">
        <v>37.74180447323657</v>
      </c>
      <c r="BT155" s="28">
        <v>44.831647016803046</v>
      </c>
      <c r="BU155" s="28">
        <v>-40.545275022977648</v>
      </c>
      <c r="BV155" s="28">
        <v>6.9613732725303805</v>
      </c>
      <c r="BW155" s="28">
        <v>0.12412433609407003</v>
      </c>
      <c r="BX155" s="28">
        <v>14.032217100006818</v>
      </c>
      <c r="BY155" s="28">
        <v>-0.51753963203880504</v>
      </c>
      <c r="BZ155" s="28">
        <v>13.425049898524</v>
      </c>
      <c r="CA155" s="28">
        <v>0.76785230848699404</v>
      </c>
      <c r="CB155" s="28">
        <v>14.64111161518</v>
      </c>
      <c r="CC155" s="28">
        <v>21.223942976890001</v>
      </c>
      <c r="CD155" s="28">
        <v>14.511522481384</v>
      </c>
      <c r="CE155" s="28">
        <v>40.493758855781998</v>
      </c>
      <c r="CF155" s="28">
        <v>-36.503067484662601</v>
      </c>
      <c r="CG155" s="28">
        <v>5.644939594298279</v>
      </c>
      <c r="CH155" s="28">
        <v>-1.1803983844644108</v>
      </c>
      <c r="CI155" s="28">
        <v>12.704586655997502</v>
      </c>
      <c r="CJ155" s="28">
        <v>-1.1731291617412001</v>
      </c>
      <c r="CK155" s="28">
        <v>13.460194986747</v>
      </c>
      <c r="CL155" s="28">
        <v>-1.18766734142071</v>
      </c>
      <c r="CM155" s="28">
        <v>11.951653034457999</v>
      </c>
      <c r="CN155" s="28">
        <v>20.198463306453998</v>
      </c>
      <c r="CO155" s="28">
        <v>15.663954541158001</v>
      </c>
      <c r="CP155" s="28">
        <v>36.892815896484002</v>
      </c>
      <c r="CQ155" s="28">
        <v>-33.478735005452599</v>
      </c>
      <c r="CR155" s="32">
        <v>134.37428490034341</v>
      </c>
      <c r="CS155" s="26">
        <v>46.5</v>
      </c>
      <c r="CT155" s="26">
        <v>50.3</v>
      </c>
      <c r="CU155" s="26">
        <v>45.1</v>
      </c>
      <c r="CV155" s="26">
        <v>50.1</v>
      </c>
      <c r="CW155" s="26">
        <v>49.2</v>
      </c>
      <c r="CX155" s="26">
        <v>43.8</v>
      </c>
      <c r="CY155" s="26">
        <v>40.4</v>
      </c>
    </row>
    <row r="156" spans="1:103" x14ac:dyDescent="0.25">
      <c r="A156" s="14" t="str">
        <f t="shared" si="6"/>
        <v>20234</v>
      </c>
      <c r="B156" s="14">
        <f t="shared" si="7"/>
        <v>4</v>
      </c>
      <c r="C156" s="14">
        <f t="shared" si="8"/>
        <v>2023</v>
      </c>
      <c r="D156" s="27">
        <v>45231</v>
      </c>
      <c r="E156" s="28">
        <v>53.8</v>
      </c>
      <c r="F156" s="28">
        <v>52.2</v>
      </c>
      <c r="G156" s="28">
        <v>52.4</v>
      </c>
      <c r="H156" s="28">
        <v>7.84</v>
      </c>
      <c r="I156" s="28">
        <v>1.26</v>
      </c>
      <c r="J156" s="28">
        <v>14.63</v>
      </c>
      <c r="K156" s="28">
        <v>1.6</v>
      </c>
      <c r="L156" s="28">
        <v>14.73</v>
      </c>
      <c r="M156" s="28">
        <v>0.93</v>
      </c>
      <c r="N156" s="28">
        <v>14.52</v>
      </c>
      <c r="O156" s="28">
        <v>23.04</v>
      </c>
      <c r="P156" s="28">
        <v>16.97</v>
      </c>
      <c r="Q156" s="28">
        <v>38.03</v>
      </c>
      <c r="R156" s="28">
        <v>-36.119999999999997</v>
      </c>
      <c r="S156" s="28">
        <v>8.8529393424342686</v>
      </c>
      <c r="T156" s="28">
        <v>2.7483945597518868</v>
      </c>
      <c r="U156" s="28">
        <v>15.141285664382565</v>
      </c>
      <c r="V156" s="28">
        <v>3.6094583081483744</v>
      </c>
      <c r="W156" s="28">
        <v>14.909381793777367</v>
      </c>
      <c r="X156" s="28">
        <v>1.8909722471952068</v>
      </c>
      <c r="Y156" s="28">
        <v>15.373439777228263</v>
      </c>
      <c r="Z156" s="28">
        <v>20.281731443112086</v>
      </c>
      <c r="AA156" s="28">
        <v>12.931733668146748</v>
      </c>
      <c r="AB156" s="28">
        <v>36.891347770369443</v>
      </c>
      <c r="AC156" s="28">
        <v>-36.982929760224565</v>
      </c>
      <c r="AD156" s="28">
        <v>3.1560735416107946</v>
      </c>
      <c r="AE156" s="28">
        <v>-1.8312449242211244</v>
      </c>
      <c r="AF156" s="28">
        <v>8.2689079873463811</v>
      </c>
      <c r="AG156" s="28">
        <v>-1.7565473642250999</v>
      </c>
      <c r="AH156" s="28">
        <v>7.3463693194540003</v>
      </c>
      <c r="AI156" s="28">
        <v>-1.90591433839241</v>
      </c>
      <c r="AJ156" s="28">
        <v>9.1955512730169993</v>
      </c>
      <c r="AK156" s="28">
        <v>13.854131394083</v>
      </c>
      <c r="AL156" s="28">
        <v>10.173365569686</v>
      </c>
      <c r="AM156" s="28">
        <v>31.497468023899</v>
      </c>
      <c r="AN156" s="28">
        <v>-35.2112676056338</v>
      </c>
      <c r="AO156" s="28">
        <v>14.832372210662044</v>
      </c>
      <c r="AP156" s="28">
        <v>6.4603889424347187</v>
      </c>
      <c r="AQ156" s="28">
        <v>23.543839988254632</v>
      </c>
      <c r="AR156" s="28">
        <v>8.8566851753149898</v>
      </c>
      <c r="AS156" s="28">
        <v>24.525916719874001</v>
      </c>
      <c r="AT156" s="28">
        <v>4.0915863740780098</v>
      </c>
      <c r="AU156" s="28">
        <v>22.566058861885999</v>
      </c>
      <c r="AV156" s="28">
        <v>27.950205105310001</v>
      </c>
      <c r="AW156" s="28">
        <v>16.833449479473</v>
      </c>
      <c r="AX156" s="28">
        <v>43.675041026221997</v>
      </c>
      <c r="AY156" s="28">
        <v>-38.6666666666667</v>
      </c>
      <c r="AZ156" s="28">
        <v>7.6310853179825813</v>
      </c>
      <c r="BA156" s="28">
        <v>0.98947797783631586</v>
      </c>
      <c r="BB156" s="28">
        <v>14.492161600008245</v>
      </c>
      <c r="BC156" s="28">
        <v>2.3106795894240002</v>
      </c>
      <c r="BD156" s="28">
        <v>15.860228888342</v>
      </c>
      <c r="BE156" s="28">
        <v>-0.32309545009840701</v>
      </c>
      <c r="BF156" s="28">
        <v>13.132764774570999</v>
      </c>
      <c r="BG156" s="28">
        <v>22.388299941918</v>
      </c>
      <c r="BH156" s="28">
        <v>21.570014144272001</v>
      </c>
      <c r="BI156" s="28">
        <v>42.751624857233999</v>
      </c>
      <c r="BJ156" s="28">
        <v>-35.603112840466899</v>
      </c>
      <c r="BK156" s="28">
        <v>4.6416868852292055</v>
      </c>
      <c r="BL156" s="28">
        <v>-3.3890068369237554</v>
      </c>
      <c r="BM156" s="28">
        <v>13.000399100252139</v>
      </c>
      <c r="BN156" s="28">
        <v>-3.670473604075053</v>
      </c>
      <c r="BO156" s="28">
        <v>13.15227152241879</v>
      </c>
      <c r="BP156" s="28">
        <v>-3.1071365464590679</v>
      </c>
      <c r="BQ156" s="28">
        <v>12.848634888204222</v>
      </c>
      <c r="BR156" s="28">
        <v>37.461851858226389</v>
      </c>
      <c r="BS156" s="28">
        <v>36.020965899265136</v>
      </c>
      <c r="BT156" s="28">
        <v>43.255913694043343</v>
      </c>
      <c r="BU156" s="28">
        <v>-44.192117270378674</v>
      </c>
      <c r="BV156" s="28">
        <v>5.8089002085086747</v>
      </c>
      <c r="BW156" s="28">
        <v>-1.1783885009351422</v>
      </c>
      <c r="BX156" s="28">
        <v>13.041746748114974</v>
      </c>
      <c r="BY156" s="28">
        <v>-1.6948569567476</v>
      </c>
      <c r="BZ156" s="28">
        <v>12.269295739512</v>
      </c>
      <c r="CA156" s="28">
        <v>-0.66057494805780004</v>
      </c>
      <c r="CB156" s="28">
        <v>13.817008717006001</v>
      </c>
      <c r="CC156" s="28">
        <v>21.865604275546001</v>
      </c>
      <c r="CD156" s="28">
        <v>13.994524391669</v>
      </c>
      <c r="CE156" s="28">
        <v>40.104542870707</v>
      </c>
      <c r="CF156" s="28">
        <v>-33.944954128440401</v>
      </c>
      <c r="CG156" s="28">
        <v>7.8723007996726722</v>
      </c>
      <c r="CH156" s="28">
        <v>1.5323949970950537</v>
      </c>
      <c r="CI156" s="28">
        <v>14.411650496052772</v>
      </c>
      <c r="CJ156" s="28">
        <v>1.67708298773501</v>
      </c>
      <c r="CK156" s="28">
        <v>14.896703685109999</v>
      </c>
      <c r="CL156" s="28">
        <v>1.3878108091000001</v>
      </c>
      <c r="CM156" s="28">
        <v>13.927692142757</v>
      </c>
      <c r="CN156" s="28">
        <v>21.325462506227002</v>
      </c>
      <c r="CO156" s="28">
        <v>14.773281978363</v>
      </c>
      <c r="CP156" s="28">
        <v>35.523070807582002</v>
      </c>
      <c r="CQ156" s="28">
        <v>-35.167206040992497</v>
      </c>
      <c r="CR156" s="32">
        <v>136.03533621890932</v>
      </c>
      <c r="CS156" s="26">
        <v>46.3</v>
      </c>
      <c r="CT156" s="26">
        <v>47.8</v>
      </c>
      <c r="CU156" s="26">
        <v>41.5</v>
      </c>
      <c r="CV156" s="26">
        <v>49.8</v>
      </c>
      <c r="CW156" s="26">
        <v>50.8</v>
      </c>
      <c r="CX156" s="26">
        <v>43.8</v>
      </c>
      <c r="CY156" s="26">
        <v>43.8</v>
      </c>
    </row>
    <row r="157" spans="1:103" x14ac:dyDescent="0.25">
      <c r="A157" s="14" t="str">
        <f t="shared" si="6"/>
        <v>20234</v>
      </c>
      <c r="B157" s="14">
        <f t="shared" si="7"/>
        <v>4</v>
      </c>
      <c r="C157" s="14">
        <f t="shared" si="8"/>
        <v>2023</v>
      </c>
      <c r="D157" s="27">
        <v>45261</v>
      </c>
      <c r="E157" s="26">
        <v>54.6</v>
      </c>
      <c r="F157" s="26">
        <v>56.2</v>
      </c>
      <c r="G157" s="26">
        <v>55.7</v>
      </c>
      <c r="H157" s="28">
        <v>6.79</v>
      </c>
      <c r="I157" s="28">
        <v>-0.47</v>
      </c>
      <c r="J157" s="28">
        <v>14.31</v>
      </c>
      <c r="K157" s="28">
        <v>-2.15</v>
      </c>
      <c r="L157" s="28">
        <v>14.92</v>
      </c>
      <c r="M157" s="28">
        <v>1.22</v>
      </c>
      <c r="N157" s="28">
        <v>13.7</v>
      </c>
      <c r="O157" s="28">
        <v>24.17</v>
      </c>
      <c r="P157" s="28">
        <v>15.8</v>
      </c>
      <c r="Q157" s="28">
        <v>36.340000000000003</v>
      </c>
      <c r="R157" s="28">
        <v>-38.700000000000003</v>
      </c>
      <c r="S157" s="28">
        <v>7.4957630547374094</v>
      </c>
      <c r="T157" s="28">
        <v>-1.0807353613673172</v>
      </c>
      <c r="U157" s="28">
        <v>16.442041266756206</v>
      </c>
      <c r="V157" s="28">
        <v>-4.7093081592465644</v>
      </c>
      <c r="W157" s="28">
        <v>17.631930620665273</v>
      </c>
      <c r="X157" s="28">
        <v>2.6152576521167274</v>
      </c>
      <c r="Y157" s="28">
        <v>15.258657560573109</v>
      </c>
      <c r="Z157" s="28">
        <v>20.722326495598107</v>
      </c>
      <c r="AA157" s="28">
        <v>6.4927136357062789</v>
      </c>
      <c r="AB157" s="28">
        <v>32.806419085901148</v>
      </c>
      <c r="AC157" s="28">
        <v>-40.287228131010167</v>
      </c>
      <c r="AD157" s="28">
        <v>1.4861939226036611</v>
      </c>
      <c r="AE157" s="28">
        <v>-5.5841128556730553</v>
      </c>
      <c r="AF157" s="28">
        <v>8.8136259732704332</v>
      </c>
      <c r="AG157" s="28">
        <v>-11.6163696673636</v>
      </c>
      <c r="AH157" s="28">
        <v>10.191279885636</v>
      </c>
      <c r="AI157" s="28">
        <v>0.641303638617998</v>
      </c>
      <c r="AJ157" s="28">
        <v>7.4450015996339998</v>
      </c>
      <c r="AK157" s="28">
        <v>13.568240791394</v>
      </c>
      <c r="AL157" s="28">
        <v>-2.9087816948084</v>
      </c>
      <c r="AM157" s="28">
        <v>25.561848804377</v>
      </c>
      <c r="AN157" s="28">
        <v>-40.740740740740698</v>
      </c>
      <c r="AO157" s="28">
        <v>13.01929625366347</v>
      </c>
      <c r="AP157" s="28">
        <v>1.8241412006759106</v>
      </c>
      <c r="AQ157" s="28">
        <v>24.835444890049018</v>
      </c>
      <c r="AR157" s="28">
        <v>0.22384344373999501</v>
      </c>
      <c r="AS157" s="28">
        <v>25.876309873137998</v>
      </c>
      <c r="AT157" s="28">
        <v>3.43722940687501</v>
      </c>
      <c r="AU157" s="28">
        <v>23.799376336978</v>
      </c>
      <c r="AV157" s="28">
        <v>28.834984409531</v>
      </c>
      <c r="AW157" s="28">
        <v>14.836725392610999</v>
      </c>
      <c r="AX157" s="28">
        <v>40.674285932514003</v>
      </c>
      <c r="AY157" s="28">
        <v>-38.752556237218798</v>
      </c>
      <c r="AZ157" s="28">
        <v>7.9959150678548667</v>
      </c>
      <c r="BA157" s="28">
        <v>-5.7417503020815275E-2</v>
      </c>
      <c r="BB157" s="28">
        <v>16.373621589927808</v>
      </c>
      <c r="BC157" s="28">
        <v>2.1986453677159998</v>
      </c>
      <c r="BD157" s="28">
        <v>19.354784265641999</v>
      </c>
      <c r="BE157" s="28">
        <v>-2.2883080009781098</v>
      </c>
      <c r="BF157" s="28">
        <v>13.432974697485999</v>
      </c>
      <c r="BG157" s="28">
        <v>24.810092315904999</v>
      </c>
      <c r="BH157" s="28">
        <v>23.793103448276</v>
      </c>
      <c r="BI157" s="28">
        <v>40.693939402475998</v>
      </c>
      <c r="BJ157" s="28">
        <v>-44.904458598726102</v>
      </c>
      <c r="BK157" s="28">
        <v>4.7071117471080584</v>
      </c>
      <c r="BL157" s="28">
        <v>-3.1611908190339193</v>
      </c>
      <c r="BM157" s="28">
        <v>12.889936563866968</v>
      </c>
      <c r="BN157" s="28">
        <v>-5.3865662874617861</v>
      </c>
      <c r="BO157" s="28">
        <v>13.944229126437554</v>
      </c>
      <c r="BP157" s="28">
        <v>-0.91036851540555497</v>
      </c>
      <c r="BQ157" s="28">
        <v>11.84083943382584</v>
      </c>
      <c r="BR157" s="28">
        <v>37.895816294874379</v>
      </c>
      <c r="BS157" s="28">
        <v>33.489151085408203</v>
      </c>
      <c r="BT157" s="28">
        <v>41.819066630315476</v>
      </c>
      <c r="BU157" s="28">
        <v>-44.188720581642869</v>
      </c>
      <c r="BV157" s="28">
        <v>4.204220597222843</v>
      </c>
      <c r="BW157" s="28">
        <v>-2.3253197282635369</v>
      </c>
      <c r="BX157" s="28">
        <v>10.949443056625114</v>
      </c>
      <c r="BY157" s="28">
        <v>-1.8286918302058</v>
      </c>
      <c r="BZ157" s="28">
        <v>9.1012652958770008</v>
      </c>
      <c r="CA157" s="28">
        <v>-2.8207030502451</v>
      </c>
      <c r="CB157" s="28">
        <v>12.813956256714</v>
      </c>
      <c r="CC157" s="28">
        <v>24.389908880345999</v>
      </c>
      <c r="CD157" s="28">
        <v>17.255770291333</v>
      </c>
      <c r="CE157" s="28">
        <v>38.317740575313998</v>
      </c>
      <c r="CF157" s="28">
        <v>-31.223628691983102</v>
      </c>
      <c r="CG157" s="28">
        <v>6.4012563160690377</v>
      </c>
      <c r="CH157" s="28">
        <v>0.39241523249120291</v>
      </c>
      <c r="CI157" s="28">
        <v>12.590274733832899</v>
      </c>
      <c r="CJ157" s="28">
        <v>-0.45247011479939703</v>
      </c>
      <c r="CK157" s="28">
        <v>12.933204704594001</v>
      </c>
      <c r="CL157" s="28">
        <v>1.2408778290239999</v>
      </c>
      <c r="CM157" s="28">
        <v>12.247897053472</v>
      </c>
      <c r="CN157" s="28">
        <v>23.057130498698001</v>
      </c>
      <c r="CO157" s="28">
        <v>17.056373950592</v>
      </c>
      <c r="CP157" s="28">
        <v>35.907385903383997</v>
      </c>
      <c r="CQ157" s="28">
        <v>-37.962962962962997</v>
      </c>
      <c r="CR157" s="32">
        <v>135.22109851621133</v>
      </c>
      <c r="CS157" s="26">
        <v>45.9</v>
      </c>
      <c r="CT157" s="26">
        <v>48.3</v>
      </c>
      <c r="CU157" s="26">
        <v>45.3</v>
      </c>
      <c r="CV157" s="26">
        <v>47.5</v>
      </c>
      <c r="CW157" s="26">
        <v>48.1</v>
      </c>
      <c r="CX157" s="26">
        <v>44.9</v>
      </c>
      <c r="CY157" s="26">
        <v>41.6</v>
      </c>
    </row>
  </sheetData>
  <phoneticPr fontId="2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A7149-A641-4A45-AF05-5E317CD8FDBA}">
  <dimension ref="A1:CY158"/>
  <sheetViews>
    <sheetView tabSelected="1" zoomScale="83" zoomScaleNormal="83" workbookViewId="0">
      <pane xSplit="4" ySplit="1" topLeftCell="E126" activePane="bottomRight" state="frozen"/>
      <selection pane="topRight" activeCell="E1" sqref="E1"/>
      <selection pane="bottomLeft" activeCell="A2" sqref="A2"/>
      <selection pane="bottomRight" activeCell="Z154" sqref="Z154"/>
    </sheetView>
  </sheetViews>
  <sheetFormatPr defaultColWidth="8.88671875" defaultRowHeight="13.8" x14ac:dyDescent="0.25"/>
  <cols>
    <col min="1" max="1" width="12.109375" style="14" bestFit="1" customWidth="1"/>
    <col min="2" max="2" width="8.44140625" style="14" bestFit="1" customWidth="1"/>
    <col min="3" max="3" width="6" style="14" bestFit="1" customWidth="1"/>
    <col min="4" max="4" width="11.88671875" style="14" bestFit="1" customWidth="1"/>
    <col min="5" max="6" width="8.88671875" style="14"/>
    <col min="7" max="7" width="10.6640625" style="14" customWidth="1"/>
    <col min="8" max="8" width="14.5546875" style="14" bestFit="1" customWidth="1"/>
    <col min="9" max="9" width="12.5546875" style="14" bestFit="1" customWidth="1"/>
    <col min="10" max="10" width="10.5546875" style="14" customWidth="1"/>
    <col min="11" max="11" width="9.44140625" style="14" bestFit="1" customWidth="1"/>
    <col min="12" max="14" width="7.5546875" style="14" customWidth="1"/>
    <col min="15" max="15" width="13.5546875" style="14" bestFit="1" customWidth="1"/>
    <col min="16" max="16" width="10.109375" style="14" bestFit="1" customWidth="1"/>
    <col min="17" max="17" width="11.44140625" style="14" bestFit="1" customWidth="1"/>
    <col min="18" max="18" width="10.88671875" style="14" bestFit="1" customWidth="1"/>
    <col min="19" max="19" width="11.33203125" style="14" bestFit="1" customWidth="1"/>
    <col min="20" max="20" width="10.5546875" style="14" bestFit="1" customWidth="1"/>
    <col min="21" max="21" width="13.88671875" style="14" bestFit="1" customWidth="1"/>
    <col min="22" max="22" width="11.33203125" style="14" bestFit="1" customWidth="1"/>
    <col min="23" max="23" width="13.88671875" style="14" bestFit="1" customWidth="1"/>
    <col min="24" max="24" width="8.88671875" style="14"/>
    <col min="25" max="25" width="10" style="14" bestFit="1" customWidth="1"/>
    <col min="26" max="26" width="11.88671875" style="14" customWidth="1"/>
    <col min="27" max="40" width="8.88671875" style="14"/>
    <col min="41" max="47" width="9.109375" style="14" bestFit="1" customWidth="1"/>
    <col min="48" max="50" width="9" style="14" bestFit="1" customWidth="1"/>
    <col min="51" max="51" width="8.88671875" style="14"/>
    <col min="52" max="58" width="9.109375" style="14" bestFit="1" customWidth="1"/>
    <col min="59" max="61" width="9" style="14" bestFit="1" customWidth="1"/>
    <col min="62" max="72" width="8.88671875" style="14"/>
    <col min="73" max="80" width="9.109375" style="14" bestFit="1" customWidth="1"/>
    <col min="81" max="83" width="9" style="14" bestFit="1" customWidth="1"/>
    <col min="84" max="16384" width="8.88671875" style="14"/>
  </cols>
  <sheetData>
    <row r="1" spans="1:103" s="29" customFormat="1" x14ac:dyDescent="0.3">
      <c r="A1" s="26" t="s">
        <v>121</v>
      </c>
      <c r="B1" s="26" t="s">
        <v>122</v>
      </c>
      <c r="C1" s="26" t="s">
        <v>127</v>
      </c>
      <c r="D1" s="26" t="s">
        <v>128</v>
      </c>
      <c r="E1" s="26" t="s">
        <v>40</v>
      </c>
      <c r="F1" s="26" t="s">
        <v>42</v>
      </c>
      <c r="G1" s="26" t="s">
        <v>329</v>
      </c>
      <c r="H1" s="26" t="s">
        <v>330</v>
      </c>
      <c r="I1" s="26" t="s">
        <v>331</v>
      </c>
      <c r="J1" s="26" t="s">
        <v>44</v>
      </c>
      <c r="K1" s="26" t="s">
        <v>332</v>
      </c>
      <c r="L1" s="26" t="s">
        <v>46</v>
      </c>
      <c r="M1" s="26" t="s">
        <v>45</v>
      </c>
      <c r="N1" s="26" t="s">
        <v>48</v>
      </c>
      <c r="O1" s="26" t="s">
        <v>338</v>
      </c>
      <c r="P1" s="26" t="s">
        <v>340</v>
      </c>
      <c r="Q1" s="26" t="s">
        <v>341</v>
      </c>
      <c r="R1" s="26" t="s">
        <v>342</v>
      </c>
      <c r="S1" s="26" t="s">
        <v>343</v>
      </c>
      <c r="T1" s="26" t="s">
        <v>350</v>
      </c>
      <c r="U1" s="26" t="s">
        <v>351</v>
      </c>
      <c r="V1" s="26" t="s">
        <v>353</v>
      </c>
      <c r="W1" s="26" t="s">
        <v>354</v>
      </c>
      <c r="X1" s="26" t="s">
        <v>51</v>
      </c>
      <c r="Y1" s="29" t="s">
        <v>355</v>
      </c>
      <c r="Z1" s="26" t="s">
        <v>54</v>
      </c>
      <c r="AA1" s="26" t="s">
        <v>55</v>
      </c>
      <c r="AB1" s="26" t="s">
        <v>57</v>
      </c>
      <c r="AC1" s="29" t="s">
        <v>361</v>
      </c>
      <c r="AD1" s="30" t="s">
        <v>129</v>
      </c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26"/>
      <c r="CS1" s="26"/>
      <c r="CT1" s="26"/>
      <c r="CU1" s="26"/>
      <c r="CV1" s="26"/>
      <c r="CW1" s="26"/>
      <c r="CX1" s="26"/>
      <c r="CY1" s="26"/>
    </row>
    <row r="2" spans="1:103" x14ac:dyDescent="0.25">
      <c r="A2" s="14" t="str">
        <f t="shared" ref="A2:A65" si="0">CONCATENATE(C2,B2)</f>
        <v>20111</v>
      </c>
      <c r="B2" s="14">
        <f t="shared" ref="B2:B65" si="1">INT((MONTH(D2)+2)/3)</f>
        <v>1</v>
      </c>
      <c r="C2" s="14">
        <f t="shared" ref="C2:C65" si="2">YEAR(D2)</f>
        <v>2011</v>
      </c>
      <c r="D2" s="27">
        <v>40544</v>
      </c>
      <c r="E2" s="28">
        <v>100</v>
      </c>
      <c r="F2" s="28">
        <v>100</v>
      </c>
      <c r="G2" s="28">
        <v>100</v>
      </c>
      <c r="H2" s="28">
        <v>100</v>
      </c>
      <c r="I2" s="28">
        <v>100</v>
      </c>
      <c r="J2" s="28">
        <v>100</v>
      </c>
      <c r="K2" s="28">
        <v>100</v>
      </c>
      <c r="L2" s="28">
        <v>100</v>
      </c>
      <c r="M2" s="28">
        <v>100</v>
      </c>
      <c r="N2" s="28">
        <v>100</v>
      </c>
      <c r="O2" s="28">
        <v>102.91826396603599</v>
      </c>
      <c r="P2" s="28">
        <v>174.677007989727</v>
      </c>
      <c r="Q2" s="28">
        <v>17.449047822358601</v>
      </c>
      <c r="R2" s="28">
        <v>9.4065240602152098</v>
      </c>
      <c r="S2" s="28">
        <v>198.91931720117699</v>
      </c>
      <c r="T2" s="28">
        <v>100</v>
      </c>
      <c r="U2" s="28">
        <v>100.78438450359</v>
      </c>
      <c r="V2" s="28">
        <v>113.060875502263</v>
      </c>
      <c r="W2" s="28">
        <v>109.457656816338</v>
      </c>
      <c r="X2" s="28">
        <v>100</v>
      </c>
      <c r="Y2" s="28">
        <v>100</v>
      </c>
      <c r="Z2" s="28"/>
      <c r="AA2" s="28">
        <v>75850.288979000106</v>
      </c>
      <c r="AB2" s="28">
        <v>7.1696972599300004</v>
      </c>
      <c r="AC2" s="28">
        <v>107.16857242295001</v>
      </c>
      <c r="AD2" s="28">
        <v>185259.32723213101</v>
      </c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32"/>
      <c r="CS2" s="26"/>
      <c r="CT2" s="26"/>
      <c r="CU2" s="26"/>
      <c r="CV2" s="26"/>
      <c r="CW2" s="26"/>
      <c r="CX2" s="26"/>
      <c r="CY2" s="26"/>
    </row>
    <row r="3" spans="1:103" x14ac:dyDescent="0.25">
      <c r="A3" s="14" t="str">
        <f t="shared" si="0"/>
        <v>20111</v>
      </c>
      <c r="B3" s="14">
        <f t="shared" si="1"/>
        <v>1</v>
      </c>
      <c r="C3" s="14">
        <f t="shared" si="2"/>
        <v>2011</v>
      </c>
      <c r="D3" s="27">
        <v>40575</v>
      </c>
      <c r="E3" s="28">
        <v>100.37418147801682</v>
      </c>
      <c r="F3" s="28">
        <v>100.19398642095054</v>
      </c>
      <c r="G3" s="28">
        <v>102.59865255052934</v>
      </c>
      <c r="H3" s="28">
        <v>99.90356798457087</v>
      </c>
      <c r="I3" s="28">
        <v>100.36798528058877</v>
      </c>
      <c r="J3" s="28">
        <v>104.20954162768943</v>
      </c>
      <c r="K3" s="28">
        <v>100.65543071161049</v>
      </c>
      <c r="L3" s="28">
        <v>101.22989593188268</v>
      </c>
      <c r="M3" s="28">
        <v>103.10326377742108</v>
      </c>
      <c r="N3" s="28">
        <v>100.20470829068577</v>
      </c>
      <c r="O3" s="28">
        <v>102.76279381085099</v>
      </c>
      <c r="P3" s="28">
        <v>176.01162882509499</v>
      </c>
      <c r="Q3" s="28">
        <v>17.469178814270599</v>
      </c>
      <c r="R3" s="28">
        <v>7.4013267436835903</v>
      </c>
      <c r="S3" s="28">
        <v>202.03193233942301</v>
      </c>
      <c r="T3" s="28">
        <v>101.66648837166747</v>
      </c>
      <c r="U3" s="28">
        <v>100.77367536174501</v>
      </c>
      <c r="V3" s="28">
        <v>113.383390920477</v>
      </c>
      <c r="W3" s="28">
        <v>110.102307024111</v>
      </c>
      <c r="X3" s="28">
        <v>99.495413456634367</v>
      </c>
      <c r="Y3" s="28">
        <v>100.24038778807427</v>
      </c>
      <c r="Z3" s="28"/>
      <c r="AA3" s="28">
        <v>75941.171790599998</v>
      </c>
      <c r="AB3" s="28">
        <v>6.9966587864800003</v>
      </c>
      <c r="AC3" s="28">
        <v>108.131596379014</v>
      </c>
      <c r="AD3" s="28">
        <v>186483.876078623</v>
      </c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32"/>
      <c r="CS3" s="26"/>
      <c r="CT3" s="26"/>
      <c r="CU3" s="26"/>
      <c r="CV3" s="26"/>
      <c r="CW3" s="26"/>
      <c r="CX3" s="26"/>
      <c r="CY3" s="26"/>
    </row>
    <row r="4" spans="1:103" x14ac:dyDescent="0.25">
      <c r="A4" s="14" t="str">
        <f t="shared" si="0"/>
        <v>20111</v>
      </c>
      <c r="B4" s="14">
        <f t="shared" si="1"/>
        <v>1</v>
      </c>
      <c r="C4" s="14">
        <f t="shared" si="2"/>
        <v>2011</v>
      </c>
      <c r="D4" s="27">
        <v>40603</v>
      </c>
      <c r="E4" s="28">
        <v>100.56127221702525</v>
      </c>
      <c r="F4" s="28">
        <v>100.48496605237634</v>
      </c>
      <c r="G4" s="28">
        <v>104.71607314725698</v>
      </c>
      <c r="H4" s="28">
        <v>100.67502410800387</v>
      </c>
      <c r="I4" s="28">
        <v>100.09199632014717</v>
      </c>
      <c r="J4" s="28">
        <v>104.58372310570626</v>
      </c>
      <c r="K4" s="28">
        <v>100.18726591760301</v>
      </c>
      <c r="L4" s="28">
        <v>102.45979186376537</v>
      </c>
      <c r="M4" s="28">
        <v>104.44087747458532</v>
      </c>
      <c r="N4" s="28">
        <v>100.10235414534287</v>
      </c>
      <c r="O4" s="28">
        <v>102.06845999604</v>
      </c>
      <c r="P4" s="28">
        <v>174.59108854851101</v>
      </c>
      <c r="Q4" s="28">
        <v>17.750155670765501</v>
      </c>
      <c r="R4" s="28">
        <v>6.30562706198815</v>
      </c>
      <c r="S4" s="28">
        <v>197.29719772162301</v>
      </c>
      <c r="T4" s="28">
        <v>102.01513738586314</v>
      </c>
      <c r="U4" s="28">
        <v>100.766852300179</v>
      </c>
      <c r="V4" s="28">
        <v>113.41178859737001</v>
      </c>
      <c r="W4" s="28">
        <v>109.70917048632199</v>
      </c>
      <c r="X4" s="28">
        <v>99.848936988077199</v>
      </c>
      <c r="Y4" s="28">
        <v>101.12959170416782</v>
      </c>
      <c r="Z4" s="28">
        <v>114.784862425182</v>
      </c>
      <c r="AA4" s="28">
        <v>75784.471992000006</v>
      </c>
      <c r="AB4" s="28">
        <v>6.7838280586600002</v>
      </c>
      <c r="AC4" s="28">
        <v>110.227439666546</v>
      </c>
      <c r="AD4" s="28">
        <v>222532.788089051</v>
      </c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32"/>
      <c r="CS4" s="26"/>
      <c r="CT4" s="26"/>
      <c r="CU4" s="26"/>
      <c r="CV4" s="26"/>
      <c r="CW4" s="26"/>
      <c r="CX4" s="26"/>
      <c r="CY4" s="26"/>
    </row>
    <row r="5" spans="1:103" x14ac:dyDescent="0.25">
      <c r="A5" s="14" t="str">
        <f t="shared" si="0"/>
        <v>20112</v>
      </c>
      <c r="B5" s="14">
        <f t="shared" si="1"/>
        <v>2</v>
      </c>
      <c r="C5" s="14">
        <f t="shared" si="2"/>
        <v>2011</v>
      </c>
      <c r="D5" s="27">
        <v>40634</v>
      </c>
      <c r="E5" s="28">
        <v>100.84190832553787</v>
      </c>
      <c r="F5" s="28">
        <v>100.8729388942774</v>
      </c>
      <c r="G5" s="28">
        <v>105.77478344562078</v>
      </c>
      <c r="H5" s="28">
        <v>102.02507232401157</v>
      </c>
      <c r="I5" s="28">
        <v>99.816007359705608</v>
      </c>
      <c r="J5" s="28">
        <v>104.86435921421888</v>
      </c>
      <c r="K5" s="28">
        <v>99.250936329588015</v>
      </c>
      <c r="L5" s="28">
        <v>103.2166508987701</v>
      </c>
      <c r="M5" s="28">
        <v>104.8689138576779</v>
      </c>
      <c r="N5" s="28">
        <v>99.795291709314228</v>
      </c>
      <c r="O5" s="28">
        <v>103.092374780624</v>
      </c>
      <c r="P5" s="28">
        <v>175.449577944113</v>
      </c>
      <c r="Q5" s="28">
        <v>17.675987548351799</v>
      </c>
      <c r="R5" s="28">
        <v>8.7983219036742799</v>
      </c>
      <c r="S5" s="28">
        <v>197.144597116201</v>
      </c>
      <c r="T5" s="28">
        <v>101.63444109832432</v>
      </c>
      <c r="U5" s="28">
        <v>100.765911032262</v>
      </c>
      <c r="V5" s="28">
        <v>114.863127761596</v>
      </c>
      <c r="W5" s="28">
        <v>111.153398114295</v>
      </c>
      <c r="X5" s="28">
        <v>101.07819788759585</v>
      </c>
      <c r="Y5" s="28">
        <v>101.73969942335654</v>
      </c>
      <c r="Z5" s="28"/>
      <c r="AA5" s="28">
        <v>75882.768600399999</v>
      </c>
      <c r="AB5" s="28">
        <v>6.9707239365199998</v>
      </c>
      <c r="AC5" s="28">
        <v>110.861708381702</v>
      </c>
      <c r="AD5" s="28">
        <v>238396.670728556</v>
      </c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32"/>
      <c r="CS5" s="26"/>
      <c r="CT5" s="26"/>
      <c r="CU5" s="26"/>
      <c r="CV5" s="26"/>
      <c r="CW5" s="26"/>
      <c r="CX5" s="26"/>
      <c r="CY5" s="26"/>
    </row>
    <row r="6" spans="1:103" x14ac:dyDescent="0.25">
      <c r="A6" s="14" t="str">
        <f t="shared" si="0"/>
        <v>20112</v>
      </c>
      <c r="B6" s="14">
        <f t="shared" si="1"/>
        <v>2</v>
      </c>
      <c r="C6" s="14">
        <f t="shared" si="2"/>
        <v>2011</v>
      </c>
      <c r="D6" s="27">
        <v>40664</v>
      </c>
      <c r="E6" s="28">
        <v>101.21608980355472</v>
      </c>
      <c r="F6" s="28">
        <v>101.16391852570321</v>
      </c>
      <c r="G6" s="28">
        <v>105.96727622714145</v>
      </c>
      <c r="H6" s="28">
        <v>103.3751205400193</v>
      </c>
      <c r="I6" s="28">
        <v>99.816007359705608</v>
      </c>
      <c r="J6" s="28">
        <v>105.23854069223573</v>
      </c>
      <c r="K6" s="28">
        <v>98.782771535580522</v>
      </c>
      <c r="L6" s="28">
        <v>103.59508041627245</v>
      </c>
      <c r="M6" s="28">
        <v>105.13643659711076</v>
      </c>
      <c r="N6" s="28">
        <v>99.488229273285569</v>
      </c>
      <c r="O6" s="28">
        <v>103.671644990578</v>
      </c>
      <c r="P6" s="28">
        <v>176.36023588077799</v>
      </c>
      <c r="Q6" s="28">
        <v>17.801491082765398</v>
      </c>
      <c r="R6" s="28">
        <v>5.6626386808246503</v>
      </c>
      <c r="S6" s="28">
        <v>210.27657505070999</v>
      </c>
      <c r="T6" s="28">
        <v>101.67009634579838</v>
      </c>
      <c r="U6" s="28">
        <v>100.788197279066</v>
      </c>
      <c r="V6" s="28">
        <v>116.09262670775399</v>
      </c>
      <c r="W6" s="28">
        <v>110.87091975237099</v>
      </c>
      <c r="X6" s="28">
        <v>101.06357286641408</v>
      </c>
      <c r="Y6" s="28">
        <v>102.58088017248633</v>
      </c>
      <c r="Z6" s="28"/>
      <c r="AA6" s="28">
        <v>75878.446907799997</v>
      </c>
      <c r="AB6" s="28">
        <v>6.4207242520700003</v>
      </c>
      <c r="AC6" s="28">
        <v>111.846060279227</v>
      </c>
      <c r="AD6" s="28">
        <v>247444.14901037901</v>
      </c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32"/>
      <c r="CS6" s="26"/>
      <c r="CT6" s="26"/>
      <c r="CU6" s="26"/>
      <c r="CV6" s="26"/>
      <c r="CW6" s="26"/>
      <c r="CX6" s="26"/>
      <c r="CY6" s="26"/>
    </row>
    <row r="7" spans="1:103" x14ac:dyDescent="0.25">
      <c r="A7" s="14" t="str">
        <f t="shared" si="0"/>
        <v>20112</v>
      </c>
      <c r="B7" s="14">
        <f t="shared" si="1"/>
        <v>2</v>
      </c>
      <c r="C7" s="14">
        <f t="shared" si="2"/>
        <v>2011</v>
      </c>
      <c r="D7" s="27">
        <v>40695</v>
      </c>
      <c r="E7" s="28">
        <v>101.49672591206735</v>
      </c>
      <c r="F7" s="28">
        <v>101.26091173617849</v>
      </c>
      <c r="G7" s="28">
        <v>105.67853705486043</v>
      </c>
      <c r="H7" s="28">
        <v>104.05014464802316</v>
      </c>
      <c r="I7" s="28">
        <v>100.27598896044158</v>
      </c>
      <c r="J7" s="28">
        <v>105.70626753975678</v>
      </c>
      <c r="K7" s="28">
        <v>99.438202247191015</v>
      </c>
      <c r="L7" s="28">
        <v>103.68968779564804</v>
      </c>
      <c r="M7" s="28">
        <v>105.99250936329587</v>
      </c>
      <c r="N7" s="28">
        <v>99.283520982599796</v>
      </c>
      <c r="O7" s="28">
        <v>104.338094195191</v>
      </c>
      <c r="P7" s="28">
        <v>180.42707660752799</v>
      </c>
      <c r="Q7" s="28">
        <v>17.929633201652599</v>
      </c>
      <c r="R7" s="28">
        <v>6.6664039816629401</v>
      </c>
      <c r="S7" s="28">
        <v>210.41025050982199</v>
      </c>
      <c r="T7" s="28">
        <v>102.82875448042954</v>
      </c>
      <c r="U7" s="28">
        <v>100.74773787098</v>
      </c>
      <c r="V7" s="28">
        <v>115.919237230688</v>
      </c>
      <c r="W7" s="28">
        <v>111.603953459613</v>
      </c>
      <c r="X7" s="28">
        <v>101.10764082943847</v>
      </c>
      <c r="Y7" s="28">
        <v>102.85883387212583</v>
      </c>
      <c r="Z7" s="28">
        <v>115.018148316848</v>
      </c>
      <c r="AA7" s="28">
        <v>75828.716883700006</v>
      </c>
      <c r="AB7" s="28">
        <v>6.2248301740800001</v>
      </c>
      <c r="AC7" s="28">
        <v>113.472725512024</v>
      </c>
      <c r="AD7" s="28">
        <v>242238.80513955801</v>
      </c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32"/>
      <c r="CS7" s="26"/>
      <c r="CT7" s="26"/>
      <c r="CU7" s="26"/>
      <c r="CV7" s="26"/>
      <c r="CW7" s="26"/>
      <c r="CX7" s="26"/>
      <c r="CY7" s="26"/>
    </row>
    <row r="8" spans="1:103" x14ac:dyDescent="0.25">
      <c r="A8" s="14" t="str">
        <f t="shared" si="0"/>
        <v>20113</v>
      </c>
      <c r="B8" s="14">
        <f t="shared" si="1"/>
        <v>3</v>
      </c>
      <c r="C8" s="14">
        <f t="shared" si="2"/>
        <v>2011</v>
      </c>
      <c r="D8" s="27">
        <v>40725</v>
      </c>
      <c r="E8" s="28">
        <v>101.68381665107577</v>
      </c>
      <c r="F8" s="28">
        <v>101.26091173617849</v>
      </c>
      <c r="G8" s="28">
        <v>105.67853705486043</v>
      </c>
      <c r="H8" s="28">
        <v>103.66441658630666</v>
      </c>
      <c r="I8" s="28">
        <v>101.01195952161912</v>
      </c>
      <c r="J8" s="28">
        <v>106.26753975678203</v>
      </c>
      <c r="K8" s="28">
        <v>100.65543071161049</v>
      </c>
      <c r="L8" s="28">
        <v>103.59508041627245</v>
      </c>
      <c r="M8" s="28">
        <v>108.02568218298556</v>
      </c>
      <c r="N8" s="28">
        <v>99.078812691914024</v>
      </c>
      <c r="O8" s="28">
        <v>103.695463864209</v>
      </c>
      <c r="P8" s="28">
        <v>177.283014702222</v>
      </c>
      <c r="Q8" s="28">
        <v>18.054203283189299</v>
      </c>
      <c r="R8" s="28">
        <v>6.8989249384228497</v>
      </c>
      <c r="S8" s="28">
        <v>206.94448970568999</v>
      </c>
      <c r="T8" s="28">
        <v>104.23786735850405</v>
      </c>
      <c r="U8" s="28">
        <v>100.743078722148</v>
      </c>
      <c r="V8" s="28">
        <v>116.32995073395099</v>
      </c>
      <c r="W8" s="28">
        <v>112.674793224787</v>
      </c>
      <c r="X8" s="28">
        <v>101.03833335450938</v>
      </c>
      <c r="Y8" s="28">
        <v>103.58641609231996</v>
      </c>
      <c r="Z8" s="28"/>
      <c r="AA8" s="28">
        <v>76206.558359600007</v>
      </c>
      <c r="AB8" s="28">
        <v>6.6030772408300002</v>
      </c>
      <c r="AC8" s="28">
        <v>115.08597974429701</v>
      </c>
      <c r="AD8" s="28">
        <v>219005.56819074499</v>
      </c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32"/>
      <c r="CS8" s="26"/>
      <c r="CT8" s="26"/>
      <c r="CU8" s="26"/>
      <c r="CV8" s="26"/>
      <c r="CW8" s="26"/>
      <c r="CX8" s="26"/>
      <c r="CY8" s="26"/>
    </row>
    <row r="9" spans="1:103" x14ac:dyDescent="0.25">
      <c r="A9" s="14" t="str">
        <f t="shared" si="0"/>
        <v>20113</v>
      </c>
      <c r="B9" s="14">
        <f t="shared" si="1"/>
        <v>3</v>
      </c>
      <c r="C9" s="14">
        <f t="shared" si="2"/>
        <v>2011</v>
      </c>
      <c r="D9" s="27">
        <v>40756</v>
      </c>
      <c r="E9" s="28">
        <v>101.77736202057997</v>
      </c>
      <c r="F9" s="28">
        <v>101.06692531522793</v>
      </c>
      <c r="G9" s="28">
        <v>106.25601539942254</v>
      </c>
      <c r="H9" s="28">
        <v>102.6036644165863</v>
      </c>
      <c r="I9" s="28">
        <v>101.83992640294389</v>
      </c>
      <c r="J9" s="28">
        <v>106.73526660430308</v>
      </c>
      <c r="K9" s="28">
        <v>101.49812734082397</v>
      </c>
      <c r="L9" s="28">
        <v>103.50047303689689</v>
      </c>
      <c r="M9" s="28">
        <v>110.70090957731406</v>
      </c>
      <c r="N9" s="28">
        <v>99.078812691914024</v>
      </c>
      <c r="O9" s="28">
        <v>102.571179785974</v>
      </c>
      <c r="P9" s="28">
        <v>176.17284023208001</v>
      </c>
      <c r="Q9" s="28">
        <v>18.322686360641399</v>
      </c>
      <c r="R9" s="28">
        <v>6.2197307001783901</v>
      </c>
      <c r="S9" s="28">
        <v>200.604278352878</v>
      </c>
      <c r="T9" s="28">
        <v>104.06034421283918</v>
      </c>
      <c r="U9" s="28">
        <v>100.789356990681</v>
      </c>
      <c r="V9" s="28">
        <v>117.261788151055</v>
      </c>
      <c r="W9" s="28">
        <v>113.04483117586599</v>
      </c>
      <c r="X9" s="28">
        <v>101.83644294652532</v>
      </c>
      <c r="Y9" s="28">
        <v>104.40166298226305</v>
      </c>
      <c r="Z9" s="28"/>
      <c r="AA9" s="28">
        <v>76076.154429500006</v>
      </c>
      <c r="AB9" s="28">
        <v>6.4064312481499996</v>
      </c>
      <c r="AC9" s="28">
        <v>116.763713309032</v>
      </c>
      <c r="AD9" s="28">
        <v>219798.934253794</v>
      </c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32"/>
      <c r="CS9" s="26"/>
      <c r="CT9" s="26"/>
      <c r="CU9" s="26"/>
      <c r="CV9" s="26"/>
      <c r="CW9" s="26"/>
      <c r="CX9" s="26"/>
      <c r="CY9" s="26"/>
    </row>
    <row r="10" spans="1:103" x14ac:dyDescent="0.25">
      <c r="A10" s="14" t="str">
        <f t="shared" si="0"/>
        <v>20113</v>
      </c>
      <c r="B10" s="14">
        <f t="shared" si="1"/>
        <v>3</v>
      </c>
      <c r="C10" s="14">
        <f t="shared" si="2"/>
        <v>2011</v>
      </c>
      <c r="D10" s="27">
        <v>40787</v>
      </c>
      <c r="E10" s="28">
        <v>101.68381665107577</v>
      </c>
      <c r="F10" s="28">
        <v>100.8729388942774</v>
      </c>
      <c r="G10" s="28">
        <v>107.60346487006736</v>
      </c>
      <c r="H10" s="28">
        <v>101.44648023143684</v>
      </c>
      <c r="I10" s="28">
        <v>102.29990800367985</v>
      </c>
      <c r="J10" s="28">
        <v>106.9223573433115</v>
      </c>
      <c r="K10" s="28">
        <v>101.49812734082397</v>
      </c>
      <c r="L10" s="28">
        <v>103.78429517502366</v>
      </c>
      <c r="M10" s="28">
        <v>113.00160513643658</v>
      </c>
      <c r="N10" s="28">
        <v>99.078812691914024</v>
      </c>
      <c r="O10" s="28">
        <v>102.296773720047</v>
      </c>
      <c r="P10" s="28">
        <v>173.19760881590901</v>
      </c>
      <c r="Q10" s="28">
        <v>18.608163572384601</v>
      </c>
      <c r="R10" s="28">
        <v>5.8400680584350804</v>
      </c>
      <c r="S10" s="28">
        <v>197.09793319505599</v>
      </c>
      <c r="T10" s="28">
        <v>105.14210020251684</v>
      </c>
      <c r="U10" s="28">
        <v>100.766392801262</v>
      </c>
      <c r="V10" s="28">
        <v>117.87232007195099</v>
      </c>
      <c r="W10" s="28">
        <v>114.02980105755201</v>
      </c>
      <c r="X10" s="28">
        <v>101.51772327415871</v>
      </c>
      <c r="Y10" s="28">
        <v>104.93827031800038</v>
      </c>
      <c r="Z10" s="28">
        <v>114.83413546081201</v>
      </c>
      <c r="AA10" s="28">
        <v>76253.815115899997</v>
      </c>
      <c r="AB10" s="28">
        <v>6.2030234644200002</v>
      </c>
      <c r="AC10" s="28">
        <v>118.163405939847</v>
      </c>
      <c r="AD10" s="28">
        <v>219535.43366101201</v>
      </c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32"/>
      <c r="CS10" s="26"/>
      <c r="CT10" s="26"/>
      <c r="CU10" s="26"/>
      <c r="CV10" s="26"/>
      <c r="CW10" s="26"/>
      <c r="CX10" s="26"/>
      <c r="CY10" s="26"/>
    </row>
    <row r="11" spans="1:103" x14ac:dyDescent="0.25">
      <c r="A11" s="14" t="str">
        <f t="shared" si="0"/>
        <v>20114</v>
      </c>
      <c r="B11" s="14">
        <f t="shared" si="1"/>
        <v>4</v>
      </c>
      <c r="C11" s="14">
        <f t="shared" si="2"/>
        <v>2011</v>
      </c>
      <c r="D11" s="27">
        <v>40817</v>
      </c>
      <c r="E11" s="28">
        <v>101.77736202057997</v>
      </c>
      <c r="F11" s="28">
        <v>100.8729388942774</v>
      </c>
      <c r="G11" s="28">
        <v>108.85466794995186</v>
      </c>
      <c r="H11" s="28">
        <v>100.77145612343297</v>
      </c>
      <c r="I11" s="28">
        <v>102.20791168353264</v>
      </c>
      <c r="J11" s="28">
        <v>106.9223573433115</v>
      </c>
      <c r="K11" s="28">
        <v>100.84269662921348</v>
      </c>
      <c r="L11" s="28">
        <v>104.82497634815515</v>
      </c>
      <c r="M11" s="28">
        <v>114.33921883360085</v>
      </c>
      <c r="N11" s="28">
        <v>98.874104401228237</v>
      </c>
      <c r="O11" s="28">
        <v>105.076748624168</v>
      </c>
      <c r="P11" s="28">
        <v>178.31860912205801</v>
      </c>
      <c r="Q11" s="28">
        <v>18.487546800414499</v>
      </c>
      <c r="R11" s="28">
        <v>5.33805794076018</v>
      </c>
      <c r="S11" s="28">
        <v>196.648441084311</v>
      </c>
      <c r="T11" s="28">
        <v>106.50857400063617</v>
      </c>
      <c r="U11" s="28">
        <v>100.754745004659</v>
      </c>
      <c r="V11" s="28">
        <v>119.126346848784</v>
      </c>
      <c r="W11" s="28">
        <v>114.64442221836001</v>
      </c>
      <c r="X11" s="28">
        <v>101.9767131301742</v>
      </c>
      <c r="Y11" s="28">
        <v>104.88395383186229</v>
      </c>
      <c r="Z11" s="28"/>
      <c r="AA11" s="28">
        <v>75909.125262999994</v>
      </c>
      <c r="AB11" s="28">
        <v>6.1967874196199997</v>
      </c>
      <c r="AC11" s="28">
        <v>118.73877597176801</v>
      </c>
      <c r="AD11" s="28">
        <v>224263.84362021799</v>
      </c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32"/>
      <c r="CS11" s="26"/>
      <c r="CT11" s="26"/>
      <c r="CU11" s="26"/>
      <c r="CV11" s="26"/>
      <c r="CW11" s="26"/>
      <c r="CX11" s="26"/>
      <c r="CY11" s="26"/>
    </row>
    <row r="12" spans="1:103" x14ac:dyDescent="0.25">
      <c r="A12" s="14" t="str">
        <f t="shared" si="0"/>
        <v>20114</v>
      </c>
      <c r="B12" s="14">
        <f t="shared" si="1"/>
        <v>4</v>
      </c>
      <c r="C12" s="14">
        <f t="shared" si="2"/>
        <v>2011</v>
      </c>
      <c r="D12" s="27">
        <v>40848</v>
      </c>
      <c r="E12" s="28">
        <v>102.15154349859681</v>
      </c>
      <c r="F12" s="28">
        <v>101.06692531522793</v>
      </c>
      <c r="G12" s="28">
        <v>108.95091434071222</v>
      </c>
      <c r="H12" s="28">
        <v>100.48216007714561</v>
      </c>
      <c r="I12" s="28">
        <v>101.28794848206071</v>
      </c>
      <c r="J12" s="28">
        <v>107.20299345182411</v>
      </c>
      <c r="K12" s="28">
        <v>100.374531835206</v>
      </c>
      <c r="L12" s="28">
        <v>106.24408703878902</v>
      </c>
      <c r="M12" s="28">
        <v>114.98127340823969</v>
      </c>
      <c r="N12" s="28">
        <v>98.567041965199593</v>
      </c>
      <c r="O12" s="28">
        <v>104.536479364325</v>
      </c>
      <c r="P12" s="28">
        <v>178.28823304010999</v>
      </c>
      <c r="Q12" s="28">
        <v>18.7932490923553</v>
      </c>
      <c r="R12" s="28">
        <v>5.4086672439457901</v>
      </c>
      <c r="S12" s="28">
        <v>202.647226433318</v>
      </c>
      <c r="T12" s="28">
        <v>106.3076567314271</v>
      </c>
      <c r="U12" s="28">
        <v>100.726869013212</v>
      </c>
      <c r="V12" s="28">
        <v>119.60554129456099</v>
      </c>
      <c r="W12" s="28">
        <v>114.51630103411701</v>
      </c>
      <c r="X12" s="28">
        <v>102.33035220774622</v>
      </c>
      <c r="Y12" s="28">
        <v>104.90908487473006</v>
      </c>
      <c r="Z12" s="28"/>
      <c r="AA12" s="28">
        <v>76053.797558599996</v>
      </c>
      <c r="AB12" s="28">
        <v>6.0577623162099998</v>
      </c>
      <c r="AC12" s="28">
        <v>120.130793709858</v>
      </c>
      <c r="AD12" s="28">
        <v>230165.803473651</v>
      </c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32"/>
      <c r="CS12" s="26"/>
      <c r="CT12" s="26"/>
      <c r="CU12" s="26"/>
      <c r="CV12" s="26"/>
      <c r="CW12" s="26"/>
      <c r="CX12" s="26"/>
      <c r="CY12" s="26"/>
    </row>
    <row r="13" spans="1:103" x14ac:dyDescent="0.25">
      <c r="A13" s="14" t="str">
        <f t="shared" si="0"/>
        <v>20114</v>
      </c>
      <c r="B13" s="14">
        <f t="shared" si="1"/>
        <v>4</v>
      </c>
      <c r="C13" s="14">
        <f t="shared" si="2"/>
        <v>2011</v>
      </c>
      <c r="D13" s="27">
        <v>40878</v>
      </c>
      <c r="E13" s="28">
        <v>102.61927034611786</v>
      </c>
      <c r="F13" s="28">
        <v>101.26091173617849</v>
      </c>
      <c r="G13" s="28">
        <v>107.41097208854666</v>
      </c>
      <c r="H13" s="28">
        <v>100.57859209257474</v>
      </c>
      <c r="I13" s="28">
        <v>99.908003679852797</v>
      </c>
      <c r="J13" s="28">
        <v>107.76426566884938</v>
      </c>
      <c r="K13" s="28">
        <v>100</v>
      </c>
      <c r="L13" s="28">
        <v>107.37937559129611</v>
      </c>
      <c r="M13" s="28">
        <v>115.99785981808455</v>
      </c>
      <c r="N13" s="28">
        <v>98.567041965199593</v>
      </c>
      <c r="O13" s="28">
        <v>105.34220291019101</v>
      </c>
      <c r="P13" s="28">
        <v>181.14589124075201</v>
      </c>
      <c r="Q13" s="28">
        <v>19.041246686506199</v>
      </c>
      <c r="R13" s="28">
        <v>7.3513119852134903</v>
      </c>
      <c r="S13" s="28">
        <v>197.194302214841</v>
      </c>
      <c r="T13" s="28">
        <v>107.02528015584943</v>
      </c>
      <c r="U13" s="28">
        <v>100.68617273022601</v>
      </c>
      <c r="V13" s="28">
        <v>119.31904384114399</v>
      </c>
      <c r="W13" s="28">
        <v>115.674795061829</v>
      </c>
      <c r="X13" s="28">
        <v>102.91617272346818</v>
      </c>
      <c r="Y13" s="28">
        <v>105.57622708746405</v>
      </c>
      <c r="Z13" s="28">
        <v>115.292761713822</v>
      </c>
      <c r="AA13" s="28">
        <v>76092.4458113</v>
      </c>
      <c r="AB13" s="28">
        <v>5.8283770764299998</v>
      </c>
      <c r="AC13" s="28">
        <v>121.94814917644599</v>
      </c>
      <c r="AD13" s="28">
        <v>218896.908668875</v>
      </c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32"/>
      <c r="CS13" s="26"/>
      <c r="CT13" s="26"/>
      <c r="CU13" s="26"/>
      <c r="CV13" s="26"/>
      <c r="CW13" s="26"/>
      <c r="CX13" s="26"/>
      <c r="CY13" s="26"/>
    </row>
    <row r="14" spans="1:103" x14ac:dyDescent="0.25">
      <c r="A14" s="14" t="str">
        <f t="shared" si="0"/>
        <v>20121</v>
      </c>
      <c r="B14" s="14">
        <f t="shared" si="1"/>
        <v>1</v>
      </c>
      <c r="C14" s="14">
        <f t="shared" si="2"/>
        <v>2012</v>
      </c>
      <c r="D14" s="27">
        <v>40909</v>
      </c>
      <c r="E14" s="28">
        <v>103.08699719363892</v>
      </c>
      <c r="F14" s="28">
        <v>101.26091173617849</v>
      </c>
      <c r="G14" s="28">
        <v>104.90856592877766</v>
      </c>
      <c r="H14" s="28">
        <v>101.06075216972035</v>
      </c>
      <c r="I14" s="28">
        <v>98.620055197792084</v>
      </c>
      <c r="J14" s="28">
        <v>103.08699719363892</v>
      </c>
      <c r="K14" s="28">
        <v>99.719101123595507</v>
      </c>
      <c r="L14" s="28">
        <v>107.37937559129611</v>
      </c>
      <c r="M14" s="28">
        <v>117.81701444622792</v>
      </c>
      <c r="N14" s="28">
        <v>99.283520982599796</v>
      </c>
      <c r="O14" s="28">
        <v>107.548705548265</v>
      </c>
      <c r="P14" s="28">
        <v>195.026762545644</v>
      </c>
      <c r="Q14" s="28">
        <v>19.648757282476101</v>
      </c>
      <c r="R14" s="28">
        <v>5.0445736191921204</v>
      </c>
      <c r="S14" s="28">
        <v>197.29692830096499</v>
      </c>
      <c r="T14" s="28">
        <v>106.16168975907347</v>
      </c>
      <c r="U14" s="28">
        <v>100.770905753748</v>
      </c>
      <c r="V14" s="28">
        <v>121.714320791993</v>
      </c>
      <c r="W14" s="28">
        <v>116.14628288710099</v>
      </c>
      <c r="X14" s="28">
        <v>102.55427707142113</v>
      </c>
      <c r="Y14" s="28">
        <v>107.42389365263885</v>
      </c>
      <c r="Z14" s="28"/>
      <c r="AA14" s="28">
        <v>75785.562653400004</v>
      </c>
      <c r="AB14" s="28">
        <v>5.9514436610799999</v>
      </c>
      <c r="AC14" s="28">
        <v>122.908566562467</v>
      </c>
      <c r="AD14" s="28">
        <v>214512.64775527801</v>
      </c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32"/>
      <c r="CS14" s="26"/>
      <c r="CT14" s="26"/>
      <c r="CU14" s="26"/>
      <c r="CV14" s="26"/>
      <c r="CW14" s="26"/>
      <c r="CX14" s="26"/>
      <c r="CY14" s="26"/>
    </row>
    <row r="15" spans="1:103" x14ac:dyDescent="0.25">
      <c r="A15" s="14" t="str">
        <f t="shared" si="0"/>
        <v>20121</v>
      </c>
      <c r="B15" s="14">
        <f t="shared" si="1"/>
        <v>1</v>
      </c>
      <c r="C15" s="14">
        <f t="shared" si="2"/>
        <v>2012</v>
      </c>
      <c r="D15" s="27">
        <v>40940</v>
      </c>
      <c r="E15" s="28">
        <v>103.18054256314311</v>
      </c>
      <c r="F15" s="28">
        <v>101.26091173617849</v>
      </c>
      <c r="G15" s="28">
        <v>102.98363811357075</v>
      </c>
      <c r="H15" s="28">
        <v>101.63934426229508</v>
      </c>
      <c r="I15" s="28">
        <v>98.160073597056112</v>
      </c>
      <c r="J15" s="28">
        <v>109.16744621141252</v>
      </c>
      <c r="K15" s="28">
        <v>99.438202247191015</v>
      </c>
      <c r="L15" s="28">
        <v>106.4333017975402</v>
      </c>
      <c r="M15" s="28">
        <v>120.11771000535046</v>
      </c>
      <c r="N15" s="28">
        <v>100</v>
      </c>
      <c r="O15" s="28">
        <v>104.974414732178</v>
      </c>
      <c r="P15" s="28">
        <v>180.52063853250101</v>
      </c>
      <c r="Q15" s="28">
        <v>19.582672323686801</v>
      </c>
      <c r="R15" s="28">
        <v>4.5398756532334001</v>
      </c>
      <c r="S15" s="28">
        <v>221.69567705242901</v>
      </c>
      <c r="T15" s="28">
        <v>105.74877351427534</v>
      </c>
      <c r="U15" s="28">
        <v>100.76657508278301</v>
      </c>
      <c r="V15" s="28">
        <v>123.52236742377301</v>
      </c>
      <c r="W15" s="28">
        <v>116.79719159969299</v>
      </c>
      <c r="X15" s="28">
        <v>103.6250517292775</v>
      </c>
      <c r="Y15" s="28">
        <v>106.73913877319863</v>
      </c>
      <c r="Z15" s="28"/>
      <c r="AA15" s="28">
        <v>75525.693770599901</v>
      </c>
      <c r="AB15" s="28">
        <v>5.9508402872800001</v>
      </c>
      <c r="AC15" s="28">
        <v>124.983226657185</v>
      </c>
      <c r="AD15" s="28">
        <v>216579.454809277</v>
      </c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32"/>
      <c r="CS15" s="26"/>
      <c r="CT15" s="26"/>
      <c r="CU15" s="26"/>
      <c r="CV15" s="26"/>
      <c r="CW15" s="26"/>
      <c r="CX15" s="26"/>
      <c r="CY15" s="26"/>
    </row>
    <row r="16" spans="1:103" x14ac:dyDescent="0.25">
      <c r="A16" s="14" t="str">
        <f t="shared" si="0"/>
        <v>20121</v>
      </c>
      <c r="B16" s="14">
        <f t="shared" si="1"/>
        <v>1</v>
      </c>
      <c r="C16" s="14">
        <f t="shared" si="2"/>
        <v>2012</v>
      </c>
      <c r="D16" s="27">
        <v>40969</v>
      </c>
      <c r="E16" s="28">
        <v>103.18054256314311</v>
      </c>
      <c r="F16" s="28">
        <v>101.16391852570321</v>
      </c>
      <c r="G16" s="28">
        <v>102.502406159769</v>
      </c>
      <c r="H16" s="28">
        <v>101.83220829315331</v>
      </c>
      <c r="I16" s="28">
        <v>98.80404783808649</v>
      </c>
      <c r="J16" s="28">
        <v>109.35453695042095</v>
      </c>
      <c r="K16" s="28">
        <v>99.438202247191015</v>
      </c>
      <c r="L16" s="28">
        <v>105.10879848628191</v>
      </c>
      <c r="M16" s="28">
        <v>121.40181915462813</v>
      </c>
      <c r="N16" s="28">
        <v>99.795291709314228</v>
      </c>
      <c r="O16" s="28">
        <v>105.479783658391</v>
      </c>
      <c r="P16" s="28">
        <v>183.27789167560201</v>
      </c>
      <c r="Q16" s="28">
        <v>19.909552576292501</v>
      </c>
      <c r="R16" s="28">
        <v>5.46317893535244</v>
      </c>
      <c r="S16" s="28">
        <v>202.09891104418</v>
      </c>
      <c r="T16" s="28">
        <v>106.31160242404587</v>
      </c>
      <c r="U16" s="28">
        <v>100.713804204025</v>
      </c>
      <c r="V16" s="28">
        <v>123.14642521784199</v>
      </c>
      <c r="W16" s="28">
        <v>116.34253449177</v>
      </c>
      <c r="X16" s="28">
        <v>104.62113945120603</v>
      </c>
      <c r="Y16" s="28">
        <v>108.01419805892948</v>
      </c>
      <c r="Z16" s="28">
        <v>117.297212140789</v>
      </c>
      <c r="AA16" s="28">
        <v>75483.803937899997</v>
      </c>
      <c r="AB16" s="28">
        <v>6.1603289174300002</v>
      </c>
      <c r="AC16" s="28">
        <v>124.82611784264201</v>
      </c>
      <c r="AD16" s="28">
        <v>241231.798939523</v>
      </c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32"/>
      <c r="CS16" s="26"/>
      <c r="CT16" s="26"/>
      <c r="CU16" s="26"/>
      <c r="CV16" s="26"/>
      <c r="CW16" s="26"/>
      <c r="CX16" s="26"/>
      <c r="CY16" s="26"/>
    </row>
    <row r="17" spans="1:103" x14ac:dyDescent="0.25">
      <c r="A17" s="14" t="str">
        <f t="shared" si="0"/>
        <v>20122</v>
      </c>
      <c r="B17" s="14">
        <f t="shared" si="1"/>
        <v>2</v>
      </c>
      <c r="C17" s="14">
        <f t="shared" si="2"/>
        <v>2012</v>
      </c>
      <c r="D17" s="27">
        <v>41000</v>
      </c>
      <c r="E17" s="28">
        <v>102.99345182413468</v>
      </c>
      <c r="F17" s="28">
        <v>101.16391852570321</v>
      </c>
      <c r="G17" s="28">
        <v>103.07988450433108</v>
      </c>
      <c r="H17" s="28">
        <v>101.73577627772421</v>
      </c>
      <c r="I17" s="28">
        <v>100</v>
      </c>
      <c r="J17" s="28">
        <v>109.35453695042095</v>
      </c>
      <c r="K17" s="28">
        <v>99.625468164794015</v>
      </c>
      <c r="L17" s="28">
        <v>104.2573320719016</v>
      </c>
      <c r="M17" s="28">
        <v>121.66934189406101</v>
      </c>
      <c r="N17" s="28">
        <v>98.874104401228237</v>
      </c>
      <c r="O17" s="28">
        <v>106.045306385662</v>
      </c>
      <c r="P17" s="28">
        <v>183.50265775894599</v>
      </c>
      <c r="Q17" s="28">
        <v>19.829173995379701</v>
      </c>
      <c r="R17" s="28">
        <v>4.8376357652911102</v>
      </c>
      <c r="S17" s="28">
        <v>201.94113768472999</v>
      </c>
      <c r="T17" s="28">
        <v>107.76389128738239</v>
      </c>
      <c r="U17" s="28">
        <v>100.638461517933</v>
      </c>
      <c r="V17" s="28">
        <v>124.272367016693</v>
      </c>
      <c r="W17" s="28">
        <v>117.01808011414801</v>
      </c>
      <c r="X17" s="28">
        <v>104.39133108682135</v>
      </c>
      <c r="Y17" s="28">
        <v>107.49090220317308</v>
      </c>
      <c r="Z17" s="28"/>
      <c r="AA17" s="28">
        <v>75984.734526100001</v>
      </c>
      <c r="AB17" s="28">
        <v>5.5205357275800004</v>
      </c>
      <c r="AC17" s="28">
        <v>125.770057430276</v>
      </c>
      <c r="AD17" s="28">
        <v>285510.37817252101</v>
      </c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32"/>
      <c r="CS17" s="26"/>
      <c r="CT17" s="26"/>
      <c r="CU17" s="26"/>
      <c r="CV17" s="26"/>
      <c r="CW17" s="26"/>
      <c r="CX17" s="26"/>
      <c r="CY17" s="26"/>
    </row>
    <row r="18" spans="1:103" x14ac:dyDescent="0.25">
      <c r="A18" s="14" t="str">
        <f t="shared" si="0"/>
        <v>20122</v>
      </c>
      <c r="B18" s="14">
        <f t="shared" si="1"/>
        <v>2</v>
      </c>
      <c r="C18" s="14">
        <f t="shared" si="2"/>
        <v>2012</v>
      </c>
      <c r="D18" s="27">
        <v>41030</v>
      </c>
      <c r="E18" s="28">
        <v>103.08699719363892</v>
      </c>
      <c r="F18" s="28">
        <v>101.26091173617849</v>
      </c>
      <c r="G18" s="28">
        <v>103.9461020211742</v>
      </c>
      <c r="H18" s="28">
        <v>101.92864030858244</v>
      </c>
      <c r="I18" s="28">
        <v>100.91996320147194</v>
      </c>
      <c r="J18" s="28">
        <v>109.26099158091674</v>
      </c>
      <c r="K18" s="28">
        <v>99.719101123595507</v>
      </c>
      <c r="L18" s="28">
        <v>104.44654683065279</v>
      </c>
      <c r="M18" s="28">
        <v>121.29481005885498</v>
      </c>
      <c r="N18" s="28">
        <v>98.464687819856707</v>
      </c>
      <c r="O18" s="28">
        <v>106.735286887078</v>
      </c>
      <c r="P18" s="28">
        <v>183.91306676087501</v>
      </c>
      <c r="Q18" s="28">
        <v>20.0032170873124</v>
      </c>
      <c r="R18" s="28">
        <v>5.5307357818801499</v>
      </c>
      <c r="S18" s="28">
        <v>198.233460127397</v>
      </c>
      <c r="T18" s="28">
        <v>107.72633903345314</v>
      </c>
      <c r="U18" s="28">
        <v>100.56860325810899</v>
      </c>
      <c r="V18" s="28">
        <v>125.951127354325</v>
      </c>
      <c r="W18" s="28">
        <v>117.993070091717</v>
      </c>
      <c r="X18" s="28">
        <v>104.29641813237636</v>
      </c>
      <c r="Y18" s="28">
        <v>108.690449646018</v>
      </c>
      <c r="Z18" s="28"/>
      <c r="AA18" s="28">
        <v>76339.610192399996</v>
      </c>
      <c r="AB18" s="28">
        <v>5.4769417666700004</v>
      </c>
      <c r="AC18" s="28">
        <v>128.34048550563199</v>
      </c>
      <c r="AD18" s="28">
        <v>293303.78384754999</v>
      </c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32"/>
      <c r="CS18" s="26"/>
      <c r="CT18" s="26"/>
      <c r="CU18" s="26"/>
      <c r="CV18" s="26"/>
      <c r="CW18" s="26"/>
      <c r="CX18" s="26"/>
      <c r="CY18" s="26"/>
    </row>
    <row r="19" spans="1:103" x14ac:dyDescent="0.25">
      <c r="A19" s="14" t="str">
        <f t="shared" si="0"/>
        <v>20122</v>
      </c>
      <c r="B19" s="14">
        <f t="shared" si="1"/>
        <v>2</v>
      </c>
      <c r="C19" s="14">
        <f t="shared" si="2"/>
        <v>2012</v>
      </c>
      <c r="D19" s="27">
        <v>41061</v>
      </c>
      <c r="E19" s="28">
        <v>103.36763330215153</v>
      </c>
      <c r="F19" s="28">
        <v>101.45489815712901</v>
      </c>
      <c r="G19" s="28">
        <v>104.90856592877766</v>
      </c>
      <c r="H19" s="28">
        <v>102.31436837029892</v>
      </c>
      <c r="I19" s="28">
        <v>101.10395584176632</v>
      </c>
      <c r="J19" s="28">
        <v>109.44808231992515</v>
      </c>
      <c r="K19" s="28">
        <v>99.531835205992508</v>
      </c>
      <c r="L19" s="28">
        <v>105.58183538315988</v>
      </c>
      <c r="M19" s="28">
        <v>120.5992509363296</v>
      </c>
      <c r="N19" s="28">
        <v>98.669396110542479</v>
      </c>
      <c r="O19" s="28">
        <v>107.278216902707</v>
      </c>
      <c r="P19" s="28">
        <v>183.01974513851701</v>
      </c>
      <c r="Q19" s="28">
        <v>20.242414936094502</v>
      </c>
      <c r="R19" s="28">
        <v>5.6772532183381399</v>
      </c>
      <c r="S19" s="28">
        <v>201.415986776713</v>
      </c>
      <c r="T19" s="28">
        <v>107.95653373891363</v>
      </c>
      <c r="U19" s="28">
        <v>100.606149053191</v>
      </c>
      <c r="V19" s="28">
        <v>126.557609588014</v>
      </c>
      <c r="W19" s="28">
        <v>118.130381570517</v>
      </c>
      <c r="X19" s="28">
        <v>105.44085948057713</v>
      </c>
      <c r="Y19" s="28">
        <v>109.54783804824331</v>
      </c>
      <c r="Z19" s="28">
        <v>120.450599197602</v>
      </c>
      <c r="AA19" s="28">
        <v>76287.982167700102</v>
      </c>
      <c r="AB19" s="28">
        <v>5.3627014970299998</v>
      </c>
      <c r="AC19" s="28">
        <v>129.28842058935601</v>
      </c>
      <c r="AD19" s="28">
        <v>274344.020457935</v>
      </c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32"/>
      <c r="CS19" s="26"/>
      <c r="CT19" s="26"/>
      <c r="CU19" s="26"/>
      <c r="CV19" s="26"/>
      <c r="CW19" s="26"/>
      <c r="CX19" s="26"/>
      <c r="CY19" s="26"/>
    </row>
    <row r="20" spans="1:103" x14ac:dyDescent="0.25">
      <c r="A20" s="14" t="str">
        <f t="shared" si="0"/>
        <v>20123</v>
      </c>
      <c r="B20" s="14">
        <f t="shared" si="1"/>
        <v>3</v>
      </c>
      <c r="C20" s="14">
        <f t="shared" si="2"/>
        <v>2012</v>
      </c>
      <c r="D20" s="27">
        <v>41091</v>
      </c>
      <c r="E20" s="28">
        <v>103.74181478016837</v>
      </c>
      <c r="F20" s="28">
        <v>101.84287099903007</v>
      </c>
      <c r="G20" s="28">
        <v>106.06352261790181</v>
      </c>
      <c r="H20" s="28">
        <v>102.79652844744453</v>
      </c>
      <c r="I20" s="28">
        <v>100.73597056117755</v>
      </c>
      <c r="J20" s="28">
        <v>109.72871842843779</v>
      </c>
      <c r="K20" s="28">
        <v>99.438202247191015</v>
      </c>
      <c r="L20" s="28">
        <v>107.09555345316934</v>
      </c>
      <c r="M20" s="28">
        <v>120.38523274478329</v>
      </c>
      <c r="N20" s="28">
        <v>98.976458546571138</v>
      </c>
      <c r="O20" s="28">
        <v>106.666094376912</v>
      </c>
      <c r="P20" s="28">
        <v>184.61136134184599</v>
      </c>
      <c r="Q20" s="28">
        <v>20.043170878782298</v>
      </c>
      <c r="R20" s="28">
        <v>7.1650356289141897</v>
      </c>
      <c r="S20" s="28">
        <v>198.959661823657</v>
      </c>
      <c r="T20" s="28">
        <v>106.74467877878742</v>
      </c>
      <c r="U20" s="28">
        <v>100.670360316726</v>
      </c>
      <c r="V20" s="28">
        <v>126.46202257311199</v>
      </c>
      <c r="W20" s="28">
        <v>116.646330780681</v>
      </c>
      <c r="X20" s="28">
        <v>104.81370201772997</v>
      </c>
      <c r="Y20" s="28">
        <v>109.74095348407576</v>
      </c>
      <c r="Z20" s="28"/>
      <c r="AA20" s="28">
        <v>76050.789731500103</v>
      </c>
      <c r="AB20" s="28">
        <v>5.3417838847299999</v>
      </c>
      <c r="AC20" s="28">
        <v>130.17821818415601</v>
      </c>
      <c r="AD20" s="28">
        <v>266570.03715450998</v>
      </c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32"/>
      <c r="CS20" s="26"/>
      <c r="CT20" s="26"/>
      <c r="CU20" s="26"/>
      <c r="CV20" s="26"/>
      <c r="CW20" s="26"/>
      <c r="CX20" s="26"/>
      <c r="CY20" s="26"/>
    </row>
    <row r="21" spans="1:103" x14ac:dyDescent="0.25">
      <c r="A21" s="14" t="str">
        <f t="shared" si="0"/>
        <v>20123</v>
      </c>
      <c r="B21" s="14">
        <f t="shared" si="1"/>
        <v>3</v>
      </c>
      <c r="C21" s="14">
        <f t="shared" si="2"/>
        <v>2012</v>
      </c>
      <c r="D21" s="27">
        <v>41122</v>
      </c>
      <c r="E21" s="28">
        <v>104.11599625818522</v>
      </c>
      <c r="F21" s="28">
        <v>102.23084384093116</v>
      </c>
      <c r="G21" s="28">
        <v>106.73724735322425</v>
      </c>
      <c r="H21" s="28">
        <v>103.08582449373192</v>
      </c>
      <c r="I21" s="28">
        <v>100.09199632014717</v>
      </c>
      <c r="J21" s="28">
        <v>110.19644527595882</v>
      </c>
      <c r="K21" s="28">
        <v>99.531835205992508</v>
      </c>
      <c r="L21" s="28">
        <v>108.13623462630085</v>
      </c>
      <c r="M21" s="28">
        <v>121.24130551096843</v>
      </c>
      <c r="N21" s="28">
        <v>98.771750255885365</v>
      </c>
      <c r="O21" s="28">
        <v>105.821396921911</v>
      </c>
      <c r="P21" s="28">
        <v>185.52020303914401</v>
      </c>
      <c r="Q21" s="28">
        <v>20.1700707965223</v>
      </c>
      <c r="R21" s="28">
        <v>5.34922419068584</v>
      </c>
      <c r="S21" s="28">
        <v>200.548662436352</v>
      </c>
      <c r="T21" s="28">
        <v>108.60046364137517</v>
      </c>
      <c r="U21" s="28">
        <v>100.56811627988</v>
      </c>
      <c r="V21" s="28">
        <v>126.313710866815</v>
      </c>
      <c r="W21" s="28">
        <v>116.967526637375</v>
      </c>
      <c r="X21" s="28">
        <v>104.08800269417632</v>
      </c>
      <c r="Y21" s="28">
        <v>110.81544190505292</v>
      </c>
      <c r="Z21" s="28"/>
      <c r="AA21" s="28">
        <v>75917.819591599997</v>
      </c>
      <c r="AB21" s="28">
        <v>5.2916676674999996</v>
      </c>
      <c r="AC21" s="28">
        <v>130.84228754462799</v>
      </c>
      <c r="AD21" s="28">
        <v>258716.693209227</v>
      </c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32"/>
      <c r="CS21" s="26"/>
      <c r="CT21" s="26"/>
      <c r="CU21" s="26"/>
      <c r="CV21" s="26"/>
      <c r="CW21" s="26"/>
      <c r="CX21" s="26"/>
      <c r="CY21" s="26"/>
    </row>
    <row r="22" spans="1:103" x14ac:dyDescent="0.25">
      <c r="A22" s="14" t="str">
        <f t="shared" si="0"/>
        <v>20123</v>
      </c>
      <c r="B22" s="14">
        <f t="shared" si="1"/>
        <v>3</v>
      </c>
      <c r="C22" s="14">
        <f t="shared" si="2"/>
        <v>2012</v>
      </c>
      <c r="D22" s="27">
        <v>41153</v>
      </c>
      <c r="E22" s="28">
        <v>104.20954162768943</v>
      </c>
      <c r="F22" s="28">
        <v>102.32783705140641</v>
      </c>
      <c r="G22" s="28">
        <v>106.15976900866218</v>
      </c>
      <c r="H22" s="28">
        <v>103.3751205400193</v>
      </c>
      <c r="I22" s="28">
        <v>99.816007359705608</v>
      </c>
      <c r="J22" s="28">
        <v>110.57062675397566</v>
      </c>
      <c r="K22" s="28">
        <v>99.625468164794015</v>
      </c>
      <c r="L22" s="28">
        <v>108.51466414380322</v>
      </c>
      <c r="M22" s="28">
        <v>122.68592830390584</v>
      </c>
      <c r="N22" s="28">
        <v>98.464687819856707</v>
      </c>
      <c r="O22" s="28">
        <v>105.82952179892</v>
      </c>
      <c r="P22" s="28">
        <v>185.489888356682</v>
      </c>
      <c r="Q22" s="28">
        <v>19.574365891151601</v>
      </c>
      <c r="R22" s="28">
        <v>4.57172807226085</v>
      </c>
      <c r="S22" s="28">
        <v>202.47523477650699</v>
      </c>
      <c r="T22" s="28">
        <v>108.53958602254055</v>
      </c>
      <c r="U22" s="28">
        <v>100.510863736931</v>
      </c>
      <c r="V22" s="28">
        <v>127.63865208067701</v>
      </c>
      <c r="W22" s="28">
        <v>117.80114235719699</v>
      </c>
      <c r="X22" s="28">
        <v>105.31004243712366</v>
      </c>
      <c r="Y22" s="28">
        <v>112.02233356521954</v>
      </c>
      <c r="Z22" s="28">
        <v>119.898471878097</v>
      </c>
      <c r="AA22" s="28">
        <v>75922.466044800094</v>
      </c>
      <c r="AB22" s="28">
        <v>5.2227189777599996</v>
      </c>
      <c r="AC22" s="28">
        <v>132.103764736946</v>
      </c>
      <c r="AD22" s="28">
        <v>243615.36130303601</v>
      </c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32"/>
      <c r="CS22" s="26"/>
      <c r="CT22" s="26"/>
      <c r="CU22" s="26"/>
      <c r="CV22" s="26"/>
      <c r="CW22" s="26"/>
      <c r="CX22" s="26"/>
      <c r="CY22" s="26"/>
    </row>
    <row r="23" spans="1:103" x14ac:dyDescent="0.25">
      <c r="A23" s="14" t="str">
        <f t="shared" si="0"/>
        <v>20124</v>
      </c>
      <c r="B23" s="14">
        <f t="shared" si="1"/>
        <v>4</v>
      </c>
      <c r="C23" s="14">
        <f t="shared" si="2"/>
        <v>2012</v>
      </c>
      <c r="D23" s="27">
        <v>41183</v>
      </c>
      <c r="E23" s="28">
        <v>104.11599625818522</v>
      </c>
      <c r="F23" s="28">
        <v>102.13385063045588</v>
      </c>
      <c r="G23" s="28">
        <v>104.23484119345522</v>
      </c>
      <c r="H23" s="28">
        <v>104.05014464802316</v>
      </c>
      <c r="I23" s="28">
        <v>100.09199632014717</v>
      </c>
      <c r="J23" s="28">
        <v>110.75771749298409</v>
      </c>
      <c r="K23" s="28">
        <v>99.531835205992508</v>
      </c>
      <c r="L23" s="28">
        <v>108.6092715231788</v>
      </c>
      <c r="M23" s="28">
        <v>123.6490101658641</v>
      </c>
      <c r="N23" s="28">
        <v>98.976458546571138</v>
      </c>
      <c r="O23" s="28">
        <v>106.490852435628</v>
      </c>
      <c r="P23" s="28">
        <v>182.65696061297001</v>
      </c>
      <c r="Q23" s="28">
        <v>20.4263300380949</v>
      </c>
      <c r="R23" s="28">
        <v>5.1519357994822297</v>
      </c>
      <c r="S23" s="28">
        <v>189.62323887969399</v>
      </c>
      <c r="T23" s="28">
        <v>107.43244620299461</v>
      </c>
      <c r="U23" s="28">
        <v>100.521612370589</v>
      </c>
      <c r="V23" s="28">
        <v>128.10070323783799</v>
      </c>
      <c r="W23" s="28">
        <v>118.221273302189</v>
      </c>
      <c r="X23" s="28">
        <v>105.34630672988794</v>
      </c>
      <c r="Y23" s="28">
        <v>112.16081121944042</v>
      </c>
      <c r="Z23" s="28"/>
      <c r="AA23" s="28">
        <v>75727.519917900005</v>
      </c>
      <c r="AB23" s="28">
        <v>5.0976850218500003</v>
      </c>
      <c r="AC23" s="28">
        <v>134.39481364400899</v>
      </c>
      <c r="AD23" s="28">
        <v>234888.247208632</v>
      </c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32"/>
      <c r="CS23" s="26"/>
      <c r="CT23" s="26"/>
      <c r="CU23" s="26"/>
      <c r="CV23" s="26"/>
      <c r="CW23" s="26"/>
      <c r="CX23" s="26"/>
      <c r="CY23" s="26"/>
    </row>
    <row r="24" spans="1:103" x14ac:dyDescent="0.25">
      <c r="A24" s="14" t="str">
        <f t="shared" si="0"/>
        <v>20124</v>
      </c>
      <c r="B24" s="14">
        <f t="shared" si="1"/>
        <v>4</v>
      </c>
      <c r="C24" s="14">
        <f t="shared" si="2"/>
        <v>2012</v>
      </c>
      <c r="D24" s="27">
        <v>41214</v>
      </c>
      <c r="E24" s="28">
        <v>104.02245088868101</v>
      </c>
      <c r="F24" s="28">
        <v>101.64888457807955</v>
      </c>
      <c r="G24" s="28">
        <v>101.92492781520693</v>
      </c>
      <c r="H24" s="28">
        <v>105.01446480231438</v>
      </c>
      <c r="I24" s="28">
        <v>100.91996320147194</v>
      </c>
      <c r="J24" s="28">
        <v>110.66417212347987</v>
      </c>
      <c r="K24" s="28">
        <v>99.344569288389508</v>
      </c>
      <c r="L24" s="28">
        <v>108.79848628192998</v>
      </c>
      <c r="M24" s="28">
        <v>123.75601926163723</v>
      </c>
      <c r="N24" s="28">
        <v>100.40941658137154</v>
      </c>
      <c r="O24" s="28">
        <v>105.849744526804</v>
      </c>
      <c r="P24" s="28">
        <v>184.62829006122999</v>
      </c>
      <c r="Q24" s="28">
        <v>20.782163817496301</v>
      </c>
      <c r="R24" s="28">
        <v>5.3918415018534498</v>
      </c>
      <c r="S24" s="28">
        <v>196.04033870606199</v>
      </c>
      <c r="T24" s="28">
        <v>107.64284330616877</v>
      </c>
      <c r="U24" s="28">
        <v>100.527356695354</v>
      </c>
      <c r="V24" s="28">
        <v>128.35438558580299</v>
      </c>
      <c r="W24" s="28">
        <v>118.752178779947</v>
      </c>
      <c r="X24" s="28">
        <v>106.00737330986728</v>
      </c>
      <c r="Y24" s="28">
        <v>113.63644865747911</v>
      </c>
      <c r="Z24" s="28"/>
      <c r="AA24" s="28">
        <v>75840.127676099903</v>
      </c>
      <c r="AB24" s="28">
        <v>5.0986324969399996</v>
      </c>
      <c r="AC24" s="28">
        <v>136.169638124447</v>
      </c>
      <c r="AD24" s="28">
        <v>213292.23487472799</v>
      </c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32"/>
      <c r="CS24" s="26"/>
      <c r="CT24" s="26"/>
      <c r="CU24" s="26"/>
      <c r="CV24" s="26"/>
      <c r="CW24" s="26"/>
      <c r="CX24" s="26"/>
      <c r="CY24" s="26"/>
    </row>
    <row r="25" spans="1:103" x14ac:dyDescent="0.25">
      <c r="A25" s="14" t="str">
        <f t="shared" si="0"/>
        <v>20124</v>
      </c>
      <c r="B25" s="14">
        <f t="shared" si="1"/>
        <v>4</v>
      </c>
      <c r="C25" s="14">
        <f t="shared" si="2"/>
        <v>2012</v>
      </c>
      <c r="D25" s="27">
        <v>41244</v>
      </c>
      <c r="E25" s="28">
        <v>104.02245088868101</v>
      </c>
      <c r="F25" s="28">
        <v>101.16391852570321</v>
      </c>
      <c r="G25" s="28">
        <v>100.48123195380174</v>
      </c>
      <c r="H25" s="28">
        <v>105.59305689488909</v>
      </c>
      <c r="I25" s="28">
        <v>101.93192272309106</v>
      </c>
      <c r="J25" s="28">
        <v>110.57062675397566</v>
      </c>
      <c r="K25" s="28">
        <v>99.438202247191015</v>
      </c>
      <c r="L25" s="28">
        <v>109.17691579943236</v>
      </c>
      <c r="M25" s="28">
        <v>123.91653290529693</v>
      </c>
      <c r="N25" s="28">
        <v>101.43295803480039</v>
      </c>
      <c r="O25" s="28">
        <v>101.884404766709</v>
      </c>
      <c r="P25" s="28">
        <v>179.74190597915401</v>
      </c>
      <c r="Q25" s="28">
        <v>21.163899360241</v>
      </c>
      <c r="R25" s="28">
        <v>7.5562544422408697</v>
      </c>
      <c r="S25" s="28">
        <v>202.05875696024501</v>
      </c>
      <c r="T25" s="28">
        <v>107.64275885304858</v>
      </c>
      <c r="U25" s="28">
        <v>100.514728751699</v>
      </c>
      <c r="V25" s="28">
        <v>129.728412987648</v>
      </c>
      <c r="W25" s="28">
        <v>120.047907511381</v>
      </c>
      <c r="X25" s="28">
        <v>106.75118024858628</v>
      </c>
      <c r="Y25" s="28">
        <v>113.33667167884902</v>
      </c>
      <c r="Z25" s="28">
        <v>122.009540045956</v>
      </c>
      <c r="AA25" s="28">
        <v>75815.292447900094</v>
      </c>
      <c r="AB25" s="28">
        <v>4.9194445505999997</v>
      </c>
      <c r="AC25" s="28">
        <v>137.36405388692199</v>
      </c>
      <c r="AD25" s="28">
        <v>202833.63893402199</v>
      </c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32"/>
      <c r="CS25" s="26"/>
      <c r="CT25" s="26"/>
      <c r="CU25" s="26"/>
      <c r="CV25" s="26"/>
      <c r="CW25" s="26"/>
      <c r="CX25" s="26"/>
      <c r="CY25" s="26"/>
    </row>
    <row r="26" spans="1:103" x14ac:dyDescent="0.25">
      <c r="A26" s="14" t="str">
        <f t="shared" si="0"/>
        <v>20131</v>
      </c>
      <c r="B26" s="14">
        <f t="shared" si="1"/>
        <v>1</v>
      </c>
      <c r="C26" s="14">
        <f t="shared" si="2"/>
        <v>2013</v>
      </c>
      <c r="D26" s="27">
        <v>41275</v>
      </c>
      <c r="E26" s="28">
        <v>103.92890551917679</v>
      </c>
      <c r="F26" s="28">
        <v>100.96993210475267</v>
      </c>
      <c r="G26" s="28">
        <v>100.38498556304138</v>
      </c>
      <c r="H26" s="28">
        <v>105.49662487945999</v>
      </c>
      <c r="I26" s="28">
        <v>103.03587856485741</v>
      </c>
      <c r="J26" s="28">
        <v>103.92890551917679</v>
      </c>
      <c r="K26" s="28">
        <v>99.719101123595507</v>
      </c>
      <c r="L26" s="28">
        <v>109.36613055818354</v>
      </c>
      <c r="M26" s="28">
        <v>123.6490101658641</v>
      </c>
      <c r="N26" s="28">
        <v>101.53531218014329</v>
      </c>
      <c r="O26" s="28">
        <v>100.86347246305699</v>
      </c>
      <c r="P26" s="28">
        <v>180.81200307076</v>
      </c>
      <c r="Q26" s="28">
        <v>20.961397034134201</v>
      </c>
      <c r="R26" s="28">
        <v>4.9916127346630201</v>
      </c>
      <c r="S26" s="28">
        <v>206.17545900159601</v>
      </c>
      <c r="T26" s="28">
        <v>109.55997362207357</v>
      </c>
      <c r="U26" s="28">
        <v>100.395925111433</v>
      </c>
      <c r="V26" s="28">
        <v>129.06167769365899</v>
      </c>
      <c r="W26" s="28">
        <v>120.09427605274</v>
      </c>
      <c r="X26" s="28">
        <v>106.64549510615755</v>
      </c>
      <c r="Y26" s="28">
        <v>112.14787925165902</v>
      </c>
      <c r="Z26" s="28"/>
      <c r="AA26" s="28">
        <v>76101.5759522999</v>
      </c>
      <c r="AB26" s="28">
        <v>5.6906687371700002</v>
      </c>
      <c r="AC26" s="28">
        <v>138.66076020996701</v>
      </c>
      <c r="AD26" s="28">
        <v>223410.224239376</v>
      </c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32"/>
      <c r="CS26" s="26"/>
      <c r="CT26" s="26"/>
      <c r="CU26" s="26"/>
      <c r="CV26" s="26"/>
      <c r="CW26" s="26"/>
      <c r="CX26" s="26"/>
      <c r="CY26" s="26"/>
    </row>
    <row r="27" spans="1:103" x14ac:dyDescent="0.25">
      <c r="A27" s="14" t="str">
        <f t="shared" si="0"/>
        <v>20131</v>
      </c>
      <c r="B27" s="14">
        <f t="shared" si="1"/>
        <v>1</v>
      </c>
      <c r="C27" s="14">
        <f t="shared" si="2"/>
        <v>2013</v>
      </c>
      <c r="D27" s="27">
        <v>41306</v>
      </c>
      <c r="E27" s="28">
        <v>104.24069223573431</v>
      </c>
      <c r="F27" s="28">
        <v>102.38351115421921</v>
      </c>
      <c r="G27" s="28">
        <v>101.28845043310875</v>
      </c>
      <c r="H27" s="28">
        <v>105.07463837994213</v>
      </c>
      <c r="I27" s="28">
        <v>105.81784728610857</v>
      </c>
      <c r="J27" s="28">
        <v>104.24069223573431</v>
      </c>
      <c r="K27" s="28">
        <v>102.11235955056182</v>
      </c>
      <c r="L27" s="28">
        <v>111.22535477767268</v>
      </c>
      <c r="M27" s="28">
        <v>114.0043873729267</v>
      </c>
      <c r="N27" s="28">
        <v>97.676970317297858</v>
      </c>
      <c r="O27" s="28">
        <v>102.954804875965</v>
      </c>
      <c r="P27" s="28">
        <v>179.933541898877</v>
      </c>
      <c r="Q27" s="28">
        <v>21.223625601830602</v>
      </c>
      <c r="R27" s="28">
        <v>4.8710378398267196</v>
      </c>
      <c r="S27" s="28">
        <v>204.77523598663001</v>
      </c>
      <c r="T27" s="28">
        <v>108.81213577134557</v>
      </c>
      <c r="U27" s="28">
        <v>100.374773229143</v>
      </c>
      <c r="V27" s="28">
        <v>129.115270019939</v>
      </c>
      <c r="W27" s="28">
        <v>119.721075224321</v>
      </c>
      <c r="X27" s="28">
        <v>107.19195275910351</v>
      </c>
      <c r="Y27" s="28">
        <v>113.68369090415374</v>
      </c>
      <c r="Z27" s="28"/>
      <c r="AA27" s="28">
        <v>76022.178123699996</v>
      </c>
      <c r="AB27" s="28">
        <v>5.55909010336</v>
      </c>
      <c r="AC27" s="28">
        <v>139.327116699193</v>
      </c>
      <c r="AD27" s="28">
        <v>227180.11589906301</v>
      </c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32"/>
      <c r="CS27" s="26"/>
      <c r="CT27" s="26"/>
      <c r="CU27" s="26"/>
      <c r="CV27" s="26"/>
      <c r="CW27" s="26"/>
      <c r="CX27" s="26"/>
      <c r="CY27" s="26"/>
    </row>
    <row r="28" spans="1:103" x14ac:dyDescent="0.25">
      <c r="A28" s="14" t="str">
        <f t="shared" si="0"/>
        <v>20131</v>
      </c>
      <c r="B28" s="14">
        <f t="shared" si="1"/>
        <v>1</v>
      </c>
      <c r="C28" s="14">
        <f t="shared" si="2"/>
        <v>2013</v>
      </c>
      <c r="D28" s="27">
        <v>41334</v>
      </c>
      <c r="E28" s="28">
        <v>106.11141253507951</v>
      </c>
      <c r="F28" s="28">
        <v>102.1815712900097</v>
      </c>
      <c r="G28" s="28">
        <v>102.49307025986525</v>
      </c>
      <c r="H28" s="28">
        <v>103.70318225650917</v>
      </c>
      <c r="I28" s="28">
        <v>106.53909843606257</v>
      </c>
      <c r="J28" s="28">
        <v>106.42319925163706</v>
      </c>
      <c r="K28" s="28">
        <v>101.7134831460674</v>
      </c>
      <c r="L28" s="28">
        <v>113.30331125827814</v>
      </c>
      <c r="M28" s="28">
        <v>114.12803638309256</v>
      </c>
      <c r="N28" s="28">
        <v>106.81514841351074</v>
      </c>
      <c r="O28" s="28">
        <v>102.70972993048601</v>
      </c>
      <c r="P28" s="28">
        <v>176.43245882198599</v>
      </c>
      <c r="Q28" s="28">
        <v>21.0013107103571</v>
      </c>
      <c r="R28" s="28">
        <v>5.5288437572787101</v>
      </c>
      <c r="S28" s="28">
        <v>208.711870198562</v>
      </c>
      <c r="T28" s="28">
        <v>109.32489067338898</v>
      </c>
      <c r="U28" s="28">
        <v>100.456282396408</v>
      </c>
      <c r="V28" s="28">
        <v>129.609449001521</v>
      </c>
      <c r="W28" s="28">
        <v>121.606907734234</v>
      </c>
      <c r="X28" s="28">
        <v>106.36462978680348</v>
      </c>
      <c r="Y28" s="28">
        <v>113.46316947383525</v>
      </c>
      <c r="Z28" s="28">
        <v>124.29332784278699</v>
      </c>
      <c r="AA28" s="28">
        <v>75898.755039399999</v>
      </c>
      <c r="AB28" s="28">
        <v>5.5299350299599999</v>
      </c>
      <c r="AC28" s="28">
        <v>141.19916675783799</v>
      </c>
      <c r="AD28" s="28">
        <v>236940.29514781199</v>
      </c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32"/>
      <c r="CS28" s="26"/>
      <c r="CT28" s="26"/>
      <c r="CU28" s="26"/>
      <c r="CV28" s="26"/>
      <c r="CW28" s="26"/>
      <c r="CX28" s="26"/>
      <c r="CY28" s="26"/>
    </row>
    <row r="29" spans="1:103" x14ac:dyDescent="0.25">
      <c r="A29" s="14" t="str">
        <f t="shared" si="0"/>
        <v>20132</v>
      </c>
      <c r="B29" s="14">
        <f t="shared" si="1"/>
        <v>2</v>
      </c>
      <c r="C29" s="14">
        <f t="shared" si="2"/>
        <v>2013</v>
      </c>
      <c r="D29" s="27">
        <v>41365</v>
      </c>
      <c r="E29" s="28">
        <v>104.03283442469596</v>
      </c>
      <c r="F29" s="28">
        <v>102.68642095053346</v>
      </c>
      <c r="G29" s="28">
        <v>106.30769971126082</v>
      </c>
      <c r="H29" s="28">
        <v>100.85477338476375</v>
      </c>
      <c r="I29" s="28">
        <v>104.89052437902484</v>
      </c>
      <c r="J29" s="28">
        <v>102.4739008419083</v>
      </c>
      <c r="K29" s="28">
        <v>102.81039325842696</v>
      </c>
      <c r="L29" s="28">
        <v>112.10028382213814</v>
      </c>
      <c r="M29" s="28">
        <v>112.02600321027286</v>
      </c>
      <c r="N29" s="28">
        <v>102.75373592630501</v>
      </c>
      <c r="O29" s="28">
        <v>102.686705483864</v>
      </c>
      <c r="P29" s="28">
        <v>181.635250438931</v>
      </c>
      <c r="Q29" s="28">
        <v>20.8412484983056</v>
      </c>
      <c r="R29" s="28">
        <v>4.8134636656996497</v>
      </c>
      <c r="S29" s="28">
        <v>209.426494849779</v>
      </c>
      <c r="T29" s="28">
        <v>107.16300243793144</v>
      </c>
      <c r="U29" s="28">
        <v>100.40978307136101</v>
      </c>
      <c r="V29" s="28">
        <v>131.55983583138999</v>
      </c>
      <c r="W29" s="28">
        <v>121.490653233016</v>
      </c>
      <c r="X29" s="28">
        <v>107.09596521151485</v>
      </c>
      <c r="Y29" s="28">
        <v>114.31824915952241</v>
      </c>
      <c r="Z29" s="28"/>
      <c r="AA29" s="28">
        <v>75974.560419200105</v>
      </c>
      <c r="AB29" s="28">
        <v>5.5107094613300003</v>
      </c>
      <c r="AC29" s="28">
        <v>143.52260400954501</v>
      </c>
      <c r="AD29" s="28">
        <v>261825.18427617801</v>
      </c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32"/>
      <c r="CS29" s="26"/>
      <c r="CT29" s="26"/>
      <c r="CU29" s="26"/>
      <c r="CV29" s="26"/>
      <c r="CW29" s="26"/>
      <c r="CX29" s="26"/>
      <c r="CY29" s="26"/>
    </row>
    <row r="30" spans="1:103" x14ac:dyDescent="0.25">
      <c r="A30" s="14" t="str">
        <f t="shared" si="0"/>
        <v>20132</v>
      </c>
      <c r="B30" s="14">
        <f t="shared" si="1"/>
        <v>2</v>
      </c>
      <c r="C30" s="14">
        <f t="shared" si="2"/>
        <v>2013</v>
      </c>
      <c r="D30" s="27">
        <v>41395</v>
      </c>
      <c r="E30" s="28">
        <v>104.55247895229186</v>
      </c>
      <c r="F30" s="28">
        <v>102.5854510184287</v>
      </c>
      <c r="G30" s="28">
        <v>106.50846968238689</v>
      </c>
      <c r="H30" s="28">
        <v>106.65708775313404</v>
      </c>
      <c r="I30" s="28">
        <v>107.26034958601656</v>
      </c>
      <c r="J30" s="28">
        <v>103.82497661365761</v>
      </c>
      <c r="K30" s="28">
        <v>105.70224719101122</v>
      </c>
      <c r="L30" s="28">
        <v>111.44408703878904</v>
      </c>
      <c r="M30" s="28">
        <v>111.53140716960942</v>
      </c>
      <c r="N30" s="28">
        <v>101.23070624360287</v>
      </c>
      <c r="O30" s="28">
        <v>103.45746105274</v>
      </c>
      <c r="P30" s="28">
        <v>182.49094382387199</v>
      </c>
      <c r="Q30" s="28">
        <v>21.001430258226598</v>
      </c>
      <c r="R30" s="28">
        <v>5.6931864727820001</v>
      </c>
      <c r="S30" s="28">
        <v>208.40337120038299</v>
      </c>
      <c r="T30" s="28">
        <v>109.22663064241461</v>
      </c>
      <c r="U30" s="28">
        <v>100.352857002094</v>
      </c>
      <c r="V30" s="28">
        <v>130.70758327130099</v>
      </c>
      <c r="W30" s="28">
        <v>122.896647845431</v>
      </c>
      <c r="X30" s="28">
        <v>107.34181389824404</v>
      </c>
      <c r="Y30" s="28">
        <v>114.55885571024989</v>
      </c>
      <c r="Z30" s="28"/>
      <c r="AA30" s="28">
        <v>75604.679971599995</v>
      </c>
      <c r="AB30" s="28">
        <v>5.3924473885899999</v>
      </c>
      <c r="AC30" s="28">
        <v>143.967352159531</v>
      </c>
      <c r="AD30" s="28">
        <v>256232.88127459699</v>
      </c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32"/>
      <c r="CS30" s="26"/>
      <c r="CT30" s="26"/>
      <c r="CU30" s="26"/>
      <c r="CV30" s="26"/>
      <c r="CW30" s="26"/>
      <c r="CX30" s="26"/>
      <c r="CY30" s="26"/>
    </row>
    <row r="31" spans="1:103" x14ac:dyDescent="0.25">
      <c r="A31" s="14" t="str">
        <f t="shared" si="0"/>
        <v>20132</v>
      </c>
      <c r="B31" s="14">
        <f t="shared" si="1"/>
        <v>2</v>
      </c>
      <c r="C31" s="14">
        <f t="shared" si="2"/>
        <v>2013</v>
      </c>
      <c r="D31" s="27">
        <v>41426</v>
      </c>
      <c r="E31" s="28">
        <v>105.48783910196445</v>
      </c>
      <c r="F31" s="28">
        <v>102.98933074684771</v>
      </c>
      <c r="G31" s="28">
        <v>106.20731472569778</v>
      </c>
      <c r="H31" s="28">
        <v>106.02410800385729</v>
      </c>
      <c r="I31" s="28">
        <v>107.67249310027599</v>
      </c>
      <c r="J31" s="28">
        <v>105.69569691300279</v>
      </c>
      <c r="K31" s="28">
        <v>108.49438202247191</v>
      </c>
      <c r="L31" s="28">
        <v>112.86584673604543</v>
      </c>
      <c r="M31" s="28">
        <v>117.71385767790264</v>
      </c>
      <c r="N31" s="28">
        <v>100.41842374616172</v>
      </c>
      <c r="O31" s="28">
        <v>104.456893212607</v>
      </c>
      <c r="P31" s="28">
        <v>182.46145025707901</v>
      </c>
      <c r="Q31" s="28">
        <v>20.789366433237898</v>
      </c>
      <c r="R31" s="28">
        <v>5.7936261707031003</v>
      </c>
      <c r="S31" s="28">
        <v>205.16649245220401</v>
      </c>
      <c r="T31" s="28">
        <v>106.62911470155005</v>
      </c>
      <c r="U31" s="28">
        <v>100.382023483864</v>
      </c>
      <c r="V31" s="28">
        <v>132.109984107157</v>
      </c>
      <c r="W31" s="28">
        <v>123.21188901546</v>
      </c>
      <c r="X31" s="28">
        <v>106.65350125628625</v>
      </c>
      <c r="Y31" s="28">
        <v>114.962020789641</v>
      </c>
      <c r="Z31" s="28">
        <v>124.987370562634</v>
      </c>
      <c r="AA31" s="28">
        <v>75521.478151200005</v>
      </c>
      <c r="AB31" s="28">
        <v>5.5332405187899996</v>
      </c>
      <c r="AC31" s="28">
        <v>145.16566938720001</v>
      </c>
      <c r="AD31" s="28">
        <v>245155.02878232999</v>
      </c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32"/>
      <c r="CS31" s="26"/>
      <c r="CT31" s="26"/>
      <c r="CU31" s="26"/>
      <c r="CV31" s="26"/>
      <c r="CW31" s="26"/>
      <c r="CX31" s="26"/>
      <c r="CY31" s="26"/>
    </row>
    <row r="32" spans="1:103" x14ac:dyDescent="0.25">
      <c r="A32" s="14" t="str">
        <f t="shared" si="0"/>
        <v>20133</v>
      </c>
      <c r="B32" s="14">
        <f t="shared" si="1"/>
        <v>3</v>
      </c>
      <c r="C32" s="14">
        <f t="shared" si="2"/>
        <v>2013</v>
      </c>
      <c r="D32" s="27">
        <v>41456</v>
      </c>
      <c r="E32" s="28">
        <v>104.7603367633302</v>
      </c>
      <c r="F32" s="28">
        <v>103.29224054316199</v>
      </c>
      <c r="G32" s="28">
        <v>103.49692011549567</v>
      </c>
      <c r="H32" s="28">
        <v>108.45053037608486</v>
      </c>
      <c r="I32" s="28">
        <v>107.46642134314628</v>
      </c>
      <c r="J32" s="28">
        <v>104.13676333021515</v>
      </c>
      <c r="K32" s="28">
        <v>104.70505617977527</v>
      </c>
      <c r="L32" s="28">
        <v>110.67852412488175</v>
      </c>
      <c r="M32" s="28">
        <v>107.57463884430177</v>
      </c>
      <c r="N32" s="28">
        <v>99.809211873080855</v>
      </c>
      <c r="O32" s="28">
        <v>104.44949725511199</v>
      </c>
      <c r="P32" s="28">
        <v>180.20968262105001</v>
      </c>
      <c r="Q32" s="28">
        <v>17.6702810314227</v>
      </c>
      <c r="R32" s="28">
        <v>2.7148818211579999</v>
      </c>
      <c r="S32" s="28">
        <v>210.71195228173701</v>
      </c>
      <c r="T32" s="28">
        <v>108.56761346475392</v>
      </c>
      <c r="U32" s="28">
        <v>100.328067095164</v>
      </c>
      <c r="V32" s="28">
        <v>132.63110316490099</v>
      </c>
      <c r="W32" s="28">
        <v>122.571377177183</v>
      </c>
      <c r="X32" s="28">
        <v>107.18788294286719</v>
      </c>
      <c r="Y32" s="28">
        <v>115.53518881656575</v>
      </c>
      <c r="Z32" s="28"/>
      <c r="AA32" s="28">
        <v>75521.082190899906</v>
      </c>
      <c r="AB32" s="28">
        <v>5.4801556062400003</v>
      </c>
      <c r="AC32" s="28">
        <v>146.80478658366701</v>
      </c>
      <c r="AD32" s="28">
        <v>243303.67023996799</v>
      </c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32"/>
      <c r="CS32" s="26"/>
      <c r="CT32" s="26"/>
      <c r="CU32" s="26"/>
      <c r="CV32" s="26"/>
      <c r="CW32" s="26"/>
      <c r="CX32" s="26"/>
      <c r="CY32" s="26"/>
    </row>
    <row r="33" spans="1:103" x14ac:dyDescent="0.25">
      <c r="A33" s="14" t="str">
        <f t="shared" si="0"/>
        <v>20133</v>
      </c>
      <c r="B33" s="14">
        <f t="shared" si="1"/>
        <v>3</v>
      </c>
      <c r="C33" s="14">
        <f t="shared" si="2"/>
        <v>2013</v>
      </c>
      <c r="D33" s="27">
        <v>41487</v>
      </c>
      <c r="E33" s="28">
        <v>105.2799812909261</v>
      </c>
      <c r="F33" s="28">
        <v>103.89806013579052</v>
      </c>
      <c r="G33" s="28">
        <v>100.3849855630414</v>
      </c>
      <c r="H33" s="28">
        <v>107.6065573770492</v>
      </c>
      <c r="I33" s="28">
        <v>105.09659613615457</v>
      </c>
      <c r="J33" s="28">
        <v>104.7603367633302</v>
      </c>
      <c r="K33" s="28">
        <v>104.10674157303373</v>
      </c>
      <c r="L33" s="28">
        <v>112.9752128666036</v>
      </c>
      <c r="M33" s="28">
        <v>125.13279828785447</v>
      </c>
      <c r="N33" s="28">
        <v>99.403070624360296</v>
      </c>
      <c r="O33" s="28">
        <v>104.169756412022</v>
      </c>
      <c r="P33" s="28">
        <v>182.523464816879</v>
      </c>
      <c r="Q33" s="28">
        <v>20.385671407267399</v>
      </c>
      <c r="R33" s="28">
        <v>3.8614721348467</v>
      </c>
      <c r="S33" s="28">
        <v>213.03520827435301</v>
      </c>
      <c r="T33" s="28">
        <v>106.21733827401837</v>
      </c>
      <c r="U33" s="28">
        <v>100.383109176063</v>
      </c>
      <c r="V33" s="28">
        <v>131.79774401917001</v>
      </c>
      <c r="W33" s="28">
        <v>122.365939250114</v>
      </c>
      <c r="X33" s="28">
        <v>107.82529397275309</v>
      </c>
      <c r="Y33" s="28">
        <v>115.58369904131182</v>
      </c>
      <c r="Z33" s="28"/>
      <c r="AA33" s="28">
        <v>75771.963754299897</v>
      </c>
      <c r="AB33" s="28">
        <v>5.5144576320900001</v>
      </c>
      <c r="AC33" s="28">
        <v>148.92709246998399</v>
      </c>
      <c r="AD33" s="28">
        <v>233043.78050236599</v>
      </c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32"/>
      <c r="CS33" s="26"/>
      <c r="CT33" s="26"/>
      <c r="CU33" s="26"/>
      <c r="CV33" s="26"/>
      <c r="CW33" s="26"/>
      <c r="CX33" s="26"/>
      <c r="CY33" s="26"/>
    </row>
    <row r="34" spans="1:103" x14ac:dyDescent="0.25">
      <c r="A34" s="14" t="str">
        <f t="shared" si="0"/>
        <v>20133</v>
      </c>
      <c r="B34" s="14">
        <f t="shared" si="1"/>
        <v>3</v>
      </c>
      <c r="C34" s="14">
        <f t="shared" si="2"/>
        <v>2013</v>
      </c>
      <c r="D34" s="27">
        <v>41518</v>
      </c>
      <c r="E34" s="28">
        <v>104.65640785781103</v>
      </c>
      <c r="F34" s="28">
        <v>103.29224054316199</v>
      </c>
      <c r="G34" s="28">
        <v>100.18421559191529</v>
      </c>
      <c r="H34" s="28">
        <v>105.81311475409836</v>
      </c>
      <c r="I34" s="28">
        <v>105.30266789328427</v>
      </c>
      <c r="J34" s="28">
        <v>103.72104770813843</v>
      </c>
      <c r="K34" s="28">
        <v>106.30056179775279</v>
      </c>
      <c r="L34" s="28">
        <v>113.30331125827814</v>
      </c>
      <c r="M34" s="28">
        <v>112.76789727126807</v>
      </c>
      <c r="N34" s="28">
        <v>100.82456499488229</v>
      </c>
      <c r="O34" s="28">
        <v>104.11909421106</v>
      </c>
      <c r="P34" s="28">
        <v>182.756942676931</v>
      </c>
      <c r="Q34" s="28">
        <v>20.7465714272208</v>
      </c>
      <c r="R34" s="28">
        <v>3.1078993784525601</v>
      </c>
      <c r="S34" s="28">
        <v>217.697374407887</v>
      </c>
      <c r="T34" s="28">
        <v>106.56100130123161</v>
      </c>
      <c r="U34" s="28">
        <v>100.433150154484</v>
      </c>
      <c r="V34" s="28">
        <v>132.000052229114</v>
      </c>
      <c r="W34" s="28">
        <v>122.155267516009</v>
      </c>
      <c r="X34" s="28">
        <v>107.38518726596729</v>
      </c>
      <c r="Y34" s="28">
        <v>114.72651586476115</v>
      </c>
      <c r="Z34" s="28">
        <v>123.668413329066</v>
      </c>
      <c r="AA34" s="28">
        <v>75550.632976100096</v>
      </c>
      <c r="AB34" s="28">
        <v>5.4085579853599999</v>
      </c>
      <c r="AC34" s="28">
        <v>148.72369866463299</v>
      </c>
      <c r="AD34" s="28">
        <v>227446.66094083301</v>
      </c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32"/>
      <c r="CS34" s="26"/>
      <c r="CT34" s="26"/>
      <c r="CU34" s="26"/>
      <c r="CV34" s="26"/>
      <c r="CW34" s="26"/>
      <c r="CX34" s="26"/>
      <c r="CY34" s="26"/>
    </row>
    <row r="35" spans="1:103" x14ac:dyDescent="0.25">
      <c r="A35" s="14" t="str">
        <f t="shared" si="0"/>
        <v>20134</v>
      </c>
      <c r="B35" s="14">
        <f t="shared" si="1"/>
        <v>4</v>
      </c>
      <c r="C35" s="14">
        <f t="shared" si="2"/>
        <v>2013</v>
      </c>
      <c r="D35" s="27">
        <v>41548</v>
      </c>
      <c r="E35" s="28">
        <v>104.7603367633302</v>
      </c>
      <c r="F35" s="28">
        <v>103.09030067895247</v>
      </c>
      <c r="G35" s="28">
        <v>101.99114533205004</v>
      </c>
      <c r="H35" s="28">
        <v>106.76258437801351</v>
      </c>
      <c r="I35" s="28">
        <v>108.49678012879485</v>
      </c>
      <c r="J35" s="28">
        <v>104.24069223573431</v>
      </c>
      <c r="K35" s="28">
        <v>106.20084269662921</v>
      </c>
      <c r="L35" s="28">
        <v>112.20964995269631</v>
      </c>
      <c r="M35" s="28">
        <v>115.61182450508294</v>
      </c>
      <c r="N35" s="28">
        <v>99.606141248720562</v>
      </c>
      <c r="O35" s="28">
        <v>101.634078429447</v>
      </c>
      <c r="P35" s="28">
        <v>185.68489584977701</v>
      </c>
      <c r="Q35" s="28">
        <v>20.6908351318386</v>
      </c>
      <c r="R35" s="28">
        <v>3.51099849441594</v>
      </c>
      <c r="S35" s="28">
        <v>214.645346591394</v>
      </c>
      <c r="T35" s="28">
        <v>106.73255273206533</v>
      </c>
      <c r="U35" s="28">
        <v>100.366269940264</v>
      </c>
      <c r="V35" s="28">
        <v>132.613775110848</v>
      </c>
      <c r="W35" s="28">
        <v>122.608216595488</v>
      </c>
      <c r="X35" s="28">
        <v>107.54077559634136</v>
      </c>
      <c r="Y35" s="28">
        <v>116.20083624819962</v>
      </c>
      <c r="Z35" s="28"/>
      <c r="AA35" s="28">
        <v>75782.661532199898</v>
      </c>
      <c r="AB35" s="28">
        <v>5.4053362623399996</v>
      </c>
      <c r="AC35" s="28">
        <v>149.83652222839899</v>
      </c>
      <c r="AD35" s="28">
        <v>216346.26739662699</v>
      </c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32"/>
      <c r="CS35" s="26"/>
      <c r="CT35" s="26"/>
      <c r="CU35" s="26"/>
      <c r="CV35" s="26"/>
      <c r="CW35" s="26"/>
      <c r="CX35" s="26"/>
      <c r="CY35" s="26"/>
    </row>
    <row r="36" spans="1:103" x14ac:dyDescent="0.25">
      <c r="A36" s="14" t="str">
        <f t="shared" si="0"/>
        <v>20134</v>
      </c>
      <c r="B36" s="14">
        <f t="shared" si="1"/>
        <v>4</v>
      </c>
      <c r="C36" s="14">
        <f t="shared" si="2"/>
        <v>2013</v>
      </c>
      <c r="D36" s="27">
        <v>41579</v>
      </c>
      <c r="E36" s="28">
        <v>105.79962581852197</v>
      </c>
      <c r="F36" s="28">
        <v>103.4941804073715</v>
      </c>
      <c r="G36" s="28">
        <v>103.29615014436959</v>
      </c>
      <c r="H36" s="28">
        <v>106.86808100289296</v>
      </c>
      <c r="I36" s="28">
        <v>109.21803127874885</v>
      </c>
      <c r="J36" s="28">
        <v>107.77427502338634</v>
      </c>
      <c r="K36" s="28">
        <v>112.48314606741573</v>
      </c>
      <c r="L36" s="28">
        <v>116.03746452223272</v>
      </c>
      <c r="M36" s="28">
        <v>120.31048689138578</v>
      </c>
      <c r="N36" s="28">
        <v>91.787922210849544</v>
      </c>
      <c r="O36" s="28">
        <v>102.594020932787</v>
      </c>
      <c r="P36" s="28">
        <v>186.20134715794899</v>
      </c>
      <c r="Q36" s="28">
        <v>20.772444629119398</v>
      </c>
      <c r="R36" s="28">
        <v>3.1541081552194301</v>
      </c>
      <c r="S36" s="28">
        <v>204.63007551508599</v>
      </c>
      <c r="T36" s="28">
        <v>106.82233126990768</v>
      </c>
      <c r="U36" s="28">
        <v>100.25681056343601</v>
      </c>
      <c r="V36" s="28">
        <v>134.1317723002</v>
      </c>
      <c r="W36" s="28">
        <v>123.63108968937701</v>
      </c>
      <c r="X36" s="28">
        <v>107.23438744396559</v>
      </c>
      <c r="Y36" s="28">
        <v>116.56917602396251</v>
      </c>
      <c r="Z36" s="28"/>
      <c r="AA36" s="28">
        <v>75721.134903400001</v>
      </c>
      <c r="AB36" s="28">
        <v>5.2869205966399999</v>
      </c>
      <c r="AC36" s="28">
        <v>150.50034529080099</v>
      </c>
      <c r="AD36" s="28">
        <v>209412.05371532001</v>
      </c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32"/>
      <c r="CS36" s="26"/>
      <c r="CT36" s="26"/>
      <c r="CU36" s="26"/>
      <c r="CV36" s="26"/>
      <c r="CW36" s="26"/>
      <c r="CX36" s="26"/>
      <c r="CY36" s="26"/>
    </row>
    <row r="37" spans="1:103" x14ac:dyDescent="0.25">
      <c r="A37" s="14" t="str">
        <f t="shared" si="0"/>
        <v>20134</v>
      </c>
      <c r="B37" s="14">
        <f t="shared" si="1"/>
        <v>4</v>
      </c>
      <c r="C37" s="14">
        <f t="shared" si="2"/>
        <v>2013</v>
      </c>
      <c r="D37" s="27">
        <v>41609</v>
      </c>
      <c r="E37" s="28">
        <v>104.7603367633302</v>
      </c>
      <c r="F37" s="28">
        <v>103.59515033947623</v>
      </c>
      <c r="G37" s="28">
        <v>104.70153994225217</v>
      </c>
      <c r="H37" s="28">
        <v>107.6065573770492</v>
      </c>
      <c r="I37" s="28">
        <v>109.73321067157315</v>
      </c>
      <c r="J37" s="28">
        <v>104.96819457436855</v>
      </c>
      <c r="K37" s="28">
        <v>106.69943820224721</v>
      </c>
      <c r="L37" s="28">
        <v>114.83443708609271</v>
      </c>
      <c r="M37" s="28">
        <v>109.55302300695558</v>
      </c>
      <c r="N37" s="28">
        <v>94.732446264073701</v>
      </c>
      <c r="O37" s="28">
        <v>102.470458295247</v>
      </c>
      <c r="P37" s="28">
        <v>191.55712115532799</v>
      </c>
      <c r="Q37" s="28">
        <v>20.672914020741199</v>
      </c>
      <c r="R37" s="28">
        <v>2.6776412446674702</v>
      </c>
      <c r="S37" s="28">
        <v>207.29608970285801</v>
      </c>
      <c r="T37" s="28">
        <v>105.94519774446205</v>
      </c>
      <c r="U37" s="28">
        <v>100.320404916934</v>
      </c>
      <c r="V37" s="28">
        <v>136.678169723797</v>
      </c>
      <c r="W37" s="28">
        <v>123.418076022352</v>
      </c>
      <c r="X37" s="28">
        <v>106.89345116978453</v>
      </c>
      <c r="Y37" s="28">
        <v>115.33608526932326</v>
      </c>
      <c r="Z37" s="28">
        <v>126.47724720935</v>
      </c>
      <c r="AA37" s="28">
        <v>75514.502216199995</v>
      </c>
      <c r="AB37" s="28">
        <v>5.3632642329799998</v>
      </c>
      <c r="AC37" s="28">
        <v>151.39083952720199</v>
      </c>
      <c r="AD37" s="28">
        <v>209948.93053775799</v>
      </c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32"/>
      <c r="CS37" s="26"/>
      <c r="CT37" s="26"/>
      <c r="CU37" s="26"/>
      <c r="CV37" s="26"/>
      <c r="CW37" s="26"/>
      <c r="CX37" s="26"/>
      <c r="CY37" s="26"/>
    </row>
    <row r="38" spans="1:103" x14ac:dyDescent="0.25">
      <c r="A38" s="14" t="str">
        <f t="shared" si="0"/>
        <v>20141</v>
      </c>
      <c r="B38" s="14">
        <f t="shared" si="1"/>
        <v>1</v>
      </c>
      <c r="C38" s="14">
        <f t="shared" si="2"/>
        <v>2014</v>
      </c>
      <c r="D38" s="27">
        <v>41640</v>
      </c>
      <c r="E38" s="28">
        <v>104.86426566884938</v>
      </c>
      <c r="F38" s="28">
        <v>103.99903006789526</v>
      </c>
      <c r="G38" s="28">
        <v>102.49307025986525</v>
      </c>
      <c r="H38" s="28">
        <v>109.50549662487947</v>
      </c>
      <c r="I38" s="28">
        <v>110.04231830726771</v>
      </c>
      <c r="J38" s="28">
        <v>103.72104770813843</v>
      </c>
      <c r="K38" s="28">
        <v>105.50280898876404</v>
      </c>
      <c r="L38" s="28">
        <v>112.86584673604543</v>
      </c>
      <c r="M38" s="28">
        <v>102.01043338683789</v>
      </c>
      <c r="N38" s="28">
        <v>99.098464687819856</v>
      </c>
      <c r="O38" s="28">
        <v>101.905380031283</v>
      </c>
      <c r="P38" s="28">
        <v>193.10769859442399</v>
      </c>
      <c r="Q38" s="28">
        <v>20.135318071963901</v>
      </c>
      <c r="R38" s="28">
        <v>3.0387969361526501</v>
      </c>
      <c r="S38" s="28">
        <v>207.50682410813999</v>
      </c>
      <c r="T38" s="28">
        <v>105.53785013942267</v>
      </c>
      <c r="U38" s="28">
        <v>100.314205058021</v>
      </c>
      <c r="V38" s="28">
        <v>134.49147531836499</v>
      </c>
      <c r="W38" s="28">
        <v>122.91000247544601</v>
      </c>
      <c r="X38" s="28">
        <v>107.78867166357252</v>
      </c>
      <c r="Y38" s="28">
        <v>116.7449691204756</v>
      </c>
      <c r="Z38" s="28"/>
      <c r="AA38" s="28">
        <v>75536.294835399996</v>
      </c>
      <c r="AB38" s="28">
        <v>5.4093809481999999</v>
      </c>
      <c r="AC38" s="28">
        <v>153.29638276735901</v>
      </c>
      <c r="AD38" s="28">
        <v>209027.633162871</v>
      </c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32"/>
      <c r="CS38" s="26"/>
      <c r="CT38" s="26"/>
      <c r="CU38" s="26"/>
      <c r="CV38" s="26"/>
      <c r="CW38" s="26"/>
      <c r="CX38" s="26"/>
      <c r="CY38" s="26"/>
    </row>
    <row r="39" spans="1:103" x14ac:dyDescent="0.25">
      <c r="A39" s="14" t="str">
        <f t="shared" si="0"/>
        <v>20141</v>
      </c>
      <c r="B39" s="14">
        <f t="shared" si="1"/>
        <v>1</v>
      </c>
      <c r="C39" s="14">
        <f t="shared" si="2"/>
        <v>2014</v>
      </c>
      <c r="D39" s="27">
        <v>41671</v>
      </c>
      <c r="E39" s="28">
        <v>106.21534144059869</v>
      </c>
      <c r="F39" s="28">
        <v>104.20096993210477</v>
      </c>
      <c r="G39" s="28">
        <v>106.50846968238689</v>
      </c>
      <c r="H39" s="28">
        <v>110.34946962391514</v>
      </c>
      <c r="I39" s="28">
        <v>109.73321067157315</v>
      </c>
      <c r="J39" s="28">
        <v>105.69569691300279</v>
      </c>
      <c r="K39" s="28">
        <v>107.69662921348316</v>
      </c>
      <c r="L39" s="28">
        <v>113.95950804162725</v>
      </c>
      <c r="M39" s="28">
        <v>106.33814874264311</v>
      </c>
      <c r="N39" s="28">
        <v>102.34759467758444</v>
      </c>
      <c r="O39" s="28">
        <v>102.389041888715</v>
      </c>
      <c r="P39" s="28">
        <v>187.80160800705701</v>
      </c>
      <c r="Q39" s="28">
        <v>20.5881995988392</v>
      </c>
      <c r="R39" s="28">
        <v>3.1201201399326099</v>
      </c>
      <c r="S39" s="28">
        <v>203.32330166612499</v>
      </c>
      <c r="T39" s="28">
        <v>105.19674206968699</v>
      </c>
      <c r="U39" s="28">
        <v>100.34070620296301</v>
      </c>
      <c r="V39" s="28">
        <v>136.22636781663201</v>
      </c>
      <c r="W39" s="28">
        <v>123.942254451637</v>
      </c>
      <c r="X39" s="28">
        <v>107.95851011309212</v>
      </c>
      <c r="Y39" s="28">
        <v>117.17667922313841</v>
      </c>
      <c r="Z39" s="28"/>
      <c r="AA39" s="28">
        <v>75861.854676600095</v>
      </c>
      <c r="AB39" s="28">
        <v>5.3431205564499997</v>
      </c>
      <c r="AC39" s="28">
        <v>153.482429484466</v>
      </c>
      <c r="AD39" s="28">
        <v>222676.63565114301</v>
      </c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32"/>
      <c r="CS39" s="26"/>
      <c r="CT39" s="26"/>
      <c r="CU39" s="26"/>
      <c r="CV39" s="26"/>
      <c r="CW39" s="26"/>
      <c r="CX39" s="26"/>
      <c r="CY39" s="26"/>
    </row>
    <row r="40" spans="1:103" x14ac:dyDescent="0.25">
      <c r="A40" s="14" t="str">
        <f t="shared" si="0"/>
        <v>20141</v>
      </c>
      <c r="B40" s="14">
        <f t="shared" si="1"/>
        <v>1</v>
      </c>
      <c r="C40" s="14">
        <f t="shared" si="2"/>
        <v>2014</v>
      </c>
      <c r="D40" s="27">
        <v>41699</v>
      </c>
      <c r="E40" s="28">
        <v>105.79962581852197</v>
      </c>
      <c r="F40" s="28">
        <v>103.69612027158101</v>
      </c>
      <c r="G40" s="28">
        <v>104.60115495668911</v>
      </c>
      <c r="H40" s="28">
        <v>112.77589199614273</v>
      </c>
      <c r="I40" s="28">
        <v>109.93928242870287</v>
      </c>
      <c r="J40" s="28">
        <v>106.83891487371375</v>
      </c>
      <c r="K40" s="28">
        <v>108.6938202247191</v>
      </c>
      <c r="L40" s="28">
        <v>116.58429517502366</v>
      </c>
      <c r="M40" s="28">
        <v>110.17126805778491</v>
      </c>
      <c r="N40" s="28">
        <v>96.357011258955993</v>
      </c>
      <c r="O40" s="28">
        <v>101.67745390718601</v>
      </c>
      <c r="P40" s="28">
        <v>190.978671340608</v>
      </c>
      <c r="Q40" s="28">
        <v>20.3771776242172</v>
      </c>
      <c r="R40" s="28">
        <v>3.1363358637221199</v>
      </c>
      <c r="S40" s="28">
        <v>197.82063746385899</v>
      </c>
      <c r="T40" s="28">
        <v>105.34724622664396</v>
      </c>
      <c r="U40" s="28">
        <v>100.305548476525</v>
      </c>
      <c r="V40" s="28">
        <v>139.15461270418399</v>
      </c>
      <c r="W40" s="28">
        <v>123.710914908577</v>
      </c>
      <c r="X40" s="28">
        <v>108.15582740058534</v>
      </c>
      <c r="Y40" s="28">
        <v>117.48419477601671</v>
      </c>
      <c r="Z40" s="28">
        <v>120.760377926646</v>
      </c>
      <c r="AA40" s="28">
        <v>75680.940306899996</v>
      </c>
      <c r="AB40" s="28">
        <v>5.13141534764</v>
      </c>
      <c r="AC40" s="28">
        <v>155.541630697985</v>
      </c>
      <c r="AD40" s="28">
        <v>234570.85947157099</v>
      </c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32"/>
      <c r="CS40" s="26"/>
      <c r="CT40" s="26"/>
      <c r="CU40" s="26"/>
      <c r="CV40" s="26"/>
      <c r="CW40" s="26"/>
      <c r="CX40" s="26"/>
      <c r="CY40" s="26"/>
    </row>
    <row r="41" spans="1:103" x14ac:dyDescent="0.25">
      <c r="A41" s="14" t="str">
        <f t="shared" si="0"/>
        <v>20142</v>
      </c>
      <c r="B41" s="14">
        <f t="shared" si="1"/>
        <v>2</v>
      </c>
      <c r="C41" s="14">
        <f t="shared" si="2"/>
        <v>2014</v>
      </c>
      <c r="D41" s="27">
        <v>41730</v>
      </c>
      <c r="E41" s="28">
        <v>107.35855940130963</v>
      </c>
      <c r="F41" s="28">
        <v>104.40290979631428</v>
      </c>
      <c r="G41" s="28">
        <v>103.19576515880654</v>
      </c>
      <c r="H41" s="28">
        <v>111.19344262295083</v>
      </c>
      <c r="I41" s="28">
        <v>110.76356945722171</v>
      </c>
      <c r="J41" s="28">
        <v>108.50177736202059</v>
      </c>
      <c r="K41" s="28">
        <v>110.68820224719101</v>
      </c>
      <c r="L41" s="28">
        <v>116.36556291390728</v>
      </c>
      <c r="M41" s="28">
        <v>104.11246655965756</v>
      </c>
      <c r="N41" s="28">
        <v>100.41842374616172</v>
      </c>
      <c r="O41" s="28">
        <v>102.154293864754</v>
      </c>
      <c r="P41" s="28">
        <v>190.059071532139</v>
      </c>
      <c r="Q41" s="28">
        <v>20.935222883681099</v>
      </c>
      <c r="R41" s="28">
        <v>2.5678278209386902</v>
      </c>
      <c r="S41" s="28">
        <v>199.14648558698801</v>
      </c>
      <c r="T41" s="28">
        <v>105.36578653117836</v>
      </c>
      <c r="U41" s="28">
        <v>100.44438579437301</v>
      </c>
      <c r="V41" s="28">
        <v>137.57201076030501</v>
      </c>
      <c r="W41" s="28">
        <v>124.02100346555299</v>
      </c>
      <c r="X41" s="28">
        <v>108.29691363514107</v>
      </c>
      <c r="Y41" s="28">
        <v>116.98730426986752</v>
      </c>
      <c r="Z41" s="28"/>
      <c r="AA41" s="28">
        <v>75585.192961200097</v>
      </c>
      <c r="AB41" s="28">
        <v>5.1444446460600002</v>
      </c>
      <c r="AC41" s="28">
        <v>156.29614378233899</v>
      </c>
      <c r="AD41" s="28">
        <v>244906.31075350501</v>
      </c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32"/>
      <c r="CS41" s="26"/>
      <c r="CT41" s="26"/>
      <c r="CU41" s="26"/>
      <c r="CV41" s="26"/>
      <c r="CW41" s="26"/>
      <c r="CX41" s="26"/>
      <c r="CY41" s="26"/>
    </row>
    <row r="42" spans="1:103" x14ac:dyDescent="0.25">
      <c r="A42" s="14" t="str">
        <f t="shared" si="0"/>
        <v>20142</v>
      </c>
      <c r="B42" s="14">
        <f t="shared" si="1"/>
        <v>2</v>
      </c>
      <c r="C42" s="14">
        <f t="shared" si="2"/>
        <v>2014</v>
      </c>
      <c r="D42" s="27">
        <v>41760</v>
      </c>
      <c r="E42" s="28">
        <v>106.83891487371375</v>
      </c>
      <c r="F42" s="28">
        <v>104.50387972841901</v>
      </c>
      <c r="G42" s="28">
        <v>102.09153031761309</v>
      </c>
      <c r="H42" s="28">
        <v>112.98688524590163</v>
      </c>
      <c r="I42" s="28">
        <v>108.70285188592457</v>
      </c>
      <c r="J42" s="28">
        <v>107.56641721234799</v>
      </c>
      <c r="K42" s="28">
        <v>110.68820224719101</v>
      </c>
      <c r="L42" s="28">
        <v>118.66225165562915</v>
      </c>
      <c r="M42" s="28">
        <v>106.46179775280898</v>
      </c>
      <c r="N42" s="28">
        <v>99.809211873080855</v>
      </c>
      <c r="O42" s="28">
        <v>101.661361716339</v>
      </c>
      <c r="P42" s="28">
        <v>188.695572740762</v>
      </c>
      <c r="Q42" s="28">
        <v>21.159903973076801</v>
      </c>
      <c r="R42" s="28">
        <v>2.4960095696901301</v>
      </c>
      <c r="S42" s="28">
        <v>209.61194444535599</v>
      </c>
      <c r="T42" s="28">
        <v>104.51230706143791</v>
      </c>
      <c r="U42" s="28">
        <v>100.53704546339399</v>
      </c>
      <c r="V42" s="28">
        <v>137.12988796043399</v>
      </c>
      <c r="W42" s="28">
        <v>123.743975740978</v>
      </c>
      <c r="X42" s="28">
        <v>108.32278915013805</v>
      </c>
      <c r="Y42" s="28">
        <v>117.33397611319238</v>
      </c>
      <c r="Z42" s="28"/>
      <c r="AA42" s="28">
        <v>75400.372105000104</v>
      </c>
      <c r="AB42" s="28">
        <v>5.0006500424700002</v>
      </c>
      <c r="AC42" s="28">
        <v>156.11614538432801</v>
      </c>
      <c r="AD42" s="28">
        <v>226404.601315407</v>
      </c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32"/>
      <c r="CS42" s="26"/>
      <c r="CT42" s="26"/>
      <c r="CU42" s="26"/>
      <c r="CV42" s="26"/>
      <c r="CW42" s="26"/>
      <c r="CX42" s="26"/>
      <c r="CY42" s="26"/>
    </row>
    <row r="43" spans="1:103" x14ac:dyDescent="0.25">
      <c r="A43" s="14" t="str">
        <f t="shared" si="0"/>
        <v>20142</v>
      </c>
      <c r="B43" s="14">
        <f t="shared" si="1"/>
        <v>2</v>
      </c>
      <c r="C43" s="14">
        <f t="shared" si="2"/>
        <v>2014</v>
      </c>
      <c r="D43" s="27">
        <v>41791</v>
      </c>
      <c r="E43" s="28">
        <v>107.0467726847521</v>
      </c>
      <c r="F43" s="28">
        <v>104.50387972841901</v>
      </c>
      <c r="G43" s="28">
        <v>105.10307988450433</v>
      </c>
      <c r="H43" s="28">
        <v>111.08794599807135</v>
      </c>
      <c r="I43" s="28">
        <v>112.92732290708372</v>
      </c>
      <c r="J43" s="28">
        <v>108.08606173994387</v>
      </c>
      <c r="K43" s="28">
        <v>108.59410112359552</v>
      </c>
      <c r="L43" s="28">
        <v>119.75591296121098</v>
      </c>
      <c r="M43" s="28">
        <v>109.67667201712146</v>
      </c>
      <c r="N43" s="28">
        <v>98.996929375639724</v>
      </c>
      <c r="O43" s="28">
        <v>102.13878150469201</v>
      </c>
      <c r="P43" s="28">
        <v>194.30687875115601</v>
      </c>
      <c r="Q43" s="28">
        <v>20.456694487599201</v>
      </c>
      <c r="R43" s="28">
        <v>2.37022891633125</v>
      </c>
      <c r="S43" s="28">
        <v>207.984714077006</v>
      </c>
      <c r="T43" s="28">
        <v>105.92481393209619</v>
      </c>
      <c r="U43" s="28">
        <v>100.46244230543699</v>
      </c>
      <c r="V43" s="28">
        <v>136.85131241284</v>
      </c>
      <c r="W43" s="28">
        <v>123.194472704213</v>
      </c>
      <c r="X43" s="28">
        <v>108.59298567897859</v>
      </c>
      <c r="Y43" s="28">
        <v>117.70559374665145</v>
      </c>
      <c r="Z43" s="28">
        <v>126.901121348367</v>
      </c>
      <c r="AA43" s="28">
        <v>75634.784431199994</v>
      </c>
      <c r="AB43" s="28">
        <v>5.0384081829899996</v>
      </c>
      <c r="AC43" s="28">
        <v>157.33471684379899</v>
      </c>
      <c r="AD43" s="28">
        <v>199404.26825817901</v>
      </c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32"/>
      <c r="CS43" s="26"/>
      <c r="CT43" s="26"/>
      <c r="CU43" s="26"/>
      <c r="CV43" s="26"/>
      <c r="CW43" s="26"/>
      <c r="CX43" s="26"/>
      <c r="CY43" s="26"/>
    </row>
    <row r="44" spans="1:103" x14ac:dyDescent="0.25">
      <c r="A44" s="14" t="str">
        <f t="shared" si="0"/>
        <v>20143</v>
      </c>
      <c r="B44" s="14">
        <f t="shared" si="1"/>
        <v>3</v>
      </c>
      <c r="C44" s="14">
        <f t="shared" si="2"/>
        <v>2014</v>
      </c>
      <c r="D44" s="27">
        <v>41821</v>
      </c>
      <c r="E44" s="28">
        <v>105.59176800748362</v>
      </c>
      <c r="F44" s="28">
        <v>103.29224054316199</v>
      </c>
      <c r="G44" s="28">
        <v>105.60500481231954</v>
      </c>
      <c r="H44" s="28">
        <v>107.29006750241081</v>
      </c>
      <c r="I44" s="28">
        <v>110.86660533578657</v>
      </c>
      <c r="J44" s="28">
        <v>105.90355472404116</v>
      </c>
      <c r="K44" s="28">
        <v>112.68258426966293</v>
      </c>
      <c r="L44" s="28">
        <v>117.45922421948913</v>
      </c>
      <c r="M44" s="28">
        <v>105.84355270197966</v>
      </c>
      <c r="N44" s="28">
        <v>98.996929375639724</v>
      </c>
      <c r="O44" s="28">
        <v>101.295060857211</v>
      </c>
      <c r="P44" s="28">
        <v>190.79192417246401</v>
      </c>
      <c r="Q44" s="28">
        <v>20.738112995898401</v>
      </c>
      <c r="R44" s="28">
        <v>2.4373335179451301</v>
      </c>
      <c r="S44" s="28">
        <v>200.42838555389201</v>
      </c>
      <c r="T44" s="28">
        <v>104.63469211994662</v>
      </c>
      <c r="U44" s="28">
        <v>100.404062350118</v>
      </c>
      <c r="V44" s="28">
        <v>137.78520255826399</v>
      </c>
      <c r="W44" s="28">
        <v>123.46017940825701</v>
      </c>
      <c r="X44" s="28">
        <v>108.32802874430145</v>
      </c>
      <c r="Y44" s="28">
        <v>117.46267196941169</v>
      </c>
      <c r="Z44" s="28"/>
      <c r="AA44" s="28">
        <v>75576.211532700094</v>
      </c>
      <c r="AB44" s="28">
        <v>5.0664716899600002</v>
      </c>
      <c r="AC44" s="28">
        <v>158.078592420099</v>
      </c>
      <c r="AD44" s="28">
        <v>187538.64315019301</v>
      </c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32"/>
      <c r="CS44" s="26"/>
      <c r="CT44" s="26"/>
      <c r="CU44" s="26"/>
      <c r="CV44" s="26"/>
      <c r="CW44" s="26"/>
      <c r="CX44" s="26"/>
      <c r="CY44" s="26"/>
    </row>
    <row r="45" spans="1:103" x14ac:dyDescent="0.25">
      <c r="A45" s="14" t="str">
        <f t="shared" si="0"/>
        <v>20143</v>
      </c>
      <c r="B45" s="14">
        <f t="shared" si="1"/>
        <v>3</v>
      </c>
      <c r="C45" s="14">
        <f t="shared" si="2"/>
        <v>2014</v>
      </c>
      <c r="D45" s="27">
        <v>41852</v>
      </c>
      <c r="E45" s="28">
        <v>106.00748362956034</v>
      </c>
      <c r="F45" s="28">
        <v>103.69612027158101</v>
      </c>
      <c r="G45" s="28">
        <v>105.50461982675648</v>
      </c>
      <c r="H45" s="28">
        <v>109.50549662487947</v>
      </c>
      <c r="I45" s="28">
        <v>114.06071757129716</v>
      </c>
      <c r="J45" s="28">
        <v>106.6310570626754</v>
      </c>
      <c r="K45" s="28">
        <v>110.7879213483146</v>
      </c>
      <c r="L45" s="28">
        <v>120.08401135288551</v>
      </c>
      <c r="M45" s="28">
        <v>92.86040663456393</v>
      </c>
      <c r="N45" s="28">
        <v>98.793858751279416</v>
      </c>
      <c r="O45" s="28">
        <v>102.475877587173</v>
      </c>
      <c r="P45" s="28">
        <v>190.481147091157</v>
      </c>
      <c r="Q45" s="28">
        <v>20.3737168807077</v>
      </c>
      <c r="R45" s="28">
        <v>2.53967148191404</v>
      </c>
      <c r="S45" s="28">
        <v>200.82605332976101</v>
      </c>
      <c r="T45" s="28">
        <v>105.362299241478</v>
      </c>
      <c r="U45" s="28">
        <v>100.333402660472</v>
      </c>
      <c r="V45" s="28">
        <v>137.32300330502801</v>
      </c>
      <c r="W45" s="28">
        <v>123.97786007694</v>
      </c>
      <c r="X45" s="28">
        <v>108.97443790600812</v>
      </c>
      <c r="Y45" s="28">
        <v>117.25043300509645</v>
      </c>
      <c r="Z45" s="28"/>
      <c r="AA45" s="28">
        <v>75473.514198799996</v>
      </c>
      <c r="AB45" s="28">
        <v>5.0925828169600003</v>
      </c>
      <c r="AC45" s="28">
        <v>158.000971565193</v>
      </c>
      <c r="AD45" s="28">
        <v>176133.508094435</v>
      </c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32"/>
      <c r="CS45" s="26"/>
      <c r="CT45" s="26"/>
      <c r="CU45" s="26"/>
      <c r="CV45" s="26"/>
      <c r="CW45" s="26"/>
      <c r="CX45" s="26"/>
      <c r="CY45" s="26"/>
    </row>
    <row r="46" spans="1:103" x14ac:dyDescent="0.25">
      <c r="A46" s="14" t="str">
        <f t="shared" si="0"/>
        <v>20143</v>
      </c>
      <c r="B46" s="14">
        <f t="shared" si="1"/>
        <v>3</v>
      </c>
      <c r="C46" s="14">
        <f t="shared" si="2"/>
        <v>2014</v>
      </c>
      <c r="D46" s="27">
        <v>41883</v>
      </c>
      <c r="E46" s="28">
        <v>105.90355472404116</v>
      </c>
      <c r="F46" s="28">
        <v>103.89806013579052</v>
      </c>
      <c r="G46" s="28">
        <v>105.80577478344563</v>
      </c>
      <c r="H46" s="28">
        <v>111.72092574734813</v>
      </c>
      <c r="I46" s="28">
        <v>112.92732290708372</v>
      </c>
      <c r="J46" s="28">
        <v>105.90355472404116</v>
      </c>
      <c r="K46" s="28">
        <v>109.29213483146066</v>
      </c>
      <c r="L46" s="28">
        <v>119.64654683065281</v>
      </c>
      <c r="M46" s="28">
        <v>87.667148207597663</v>
      </c>
      <c r="N46" s="28">
        <v>99.606141248720562</v>
      </c>
      <c r="O46" s="28">
        <v>104.15339972967099</v>
      </c>
      <c r="P46" s="28">
        <v>196.318422509356</v>
      </c>
      <c r="Q46" s="28">
        <v>19.953051071903602</v>
      </c>
      <c r="R46" s="28">
        <v>2.83293719102315</v>
      </c>
      <c r="S46" s="28">
        <v>196.89650976898099</v>
      </c>
      <c r="T46" s="28">
        <v>104.284804098565</v>
      </c>
      <c r="U46" s="28">
        <v>100.35600225557501</v>
      </c>
      <c r="V46" s="28">
        <v>138.01629734037201</v>
      </c>
      <c r="W46" s="28">
        <v>122.164017732037</v>
      </c>
      <c r="X46" s="28">
        <v>108.86035856580342</v>
      </c>
      <c r="Y46" s="28">
        <v>115.73389977214146</v>
      </c>
      <c r="Z46" s="28">
        <v>128.33777187346001</v>
      </c>
      <c r="AA46" s="28">
        <v>75496.751059400005</v>
      </c>
      <c r="AB46" s="28">
        <v>5.1281901962600003</v>
      </c>
      <c r="AC46" s="28">
        <v>160.57417073139399</v>
      </c>
      <c r="AD46" s="28">
        <v>181032.96686549799</v>
      </c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32"/>
      <c r="CS46" s="26"/>
      <c r="CT46" s="26"/>
      <c r="CU46" s="26"/>
      <c r="CV46" s="26"/>
      <c r="CW46" s="26"/>
      <c r="CX46" s="26"/>
      <c r="CY46" s="26"/>
    </row>
    <row r="47" spans="1:103" x14ac:dyDescent="0.25">
      <c r="A47" s="14" t="str">
        <f t="shared" si="0"/>
        <v>20144</v>
      </c>
      <c r="B47" s="14">
        <f t="shared" si="1"/>
        <v>4</v>
      </c>
      <c r="C47" s="14">
        <f t="shared" si="2"/>
        <v>2014</v>
      </c>
      <c r="D47" s="27">
        <v>41913</v>
      </c>
      <c r="E47" s="28">
        <v>106.94284377923293</v>
      </c>
      <c r="F47" s="28">
        <v>104.90775945683804</v>
      </c>
      <c r="G47" s="28">
        <v>107.91385948026949</v>
      </c>
      <c r="H47" s="28">
        <v>111.40443587270974</v>
      </c>
      <c r="I47" s="28">
        <v>111.17571297148115</v>
      </c>
      <c r="J47" s="28">
        <v>106.73498596819458</v>
      </c>
      <c r="K47" s="28">
        <v>116.77106741573034</v>
      </c>
      <c r="L47" s="28">
        <v>118.2247871333964</v>
      </c>
      <c r="M47" s="28">
        <v>84.946869983948631</v>
      </c>
      <c r="N47" s="28">
        <v>102.75373592630501</v>
      </c>
      <c r="O47" s="28">
        <v>103.47423080742</v>
      </c>
      <c r="P47" s="28">
        <v>189.78788769062501</v>
      </c>
      <c r="Q47" s="28">
        <v>20.090448191459899</v>
      </c>
      <c r="R47" s="28">
        <v>2.69322938577759</v>
      </c>
      <c r="S47" s="28">
        <v>199.53073668011399</v>
      </c>
      <c r="T47" s="28">
        <v>103.52669041158804</v>
      </c>
      <c r="U47" s="28">
        <v>100.41911338164</v>
      </c>
      <c r="V47" s="28">
        <v>138.76015475920599</v>
      </c>
      <c r="W47" s="28">
        <v>122.42571031407699</v>
      </c>
      <c r="X47" s="28">
        <v>108.54340580343167</v>
      </c>
      <c r="Y47" s="28">
        <v>115.0342390009294</v>
      </c>
      <c r="Z47" s="28"/>
      <c r="AA47" s="28">
        <v>75916.532351400107</v>
      </c>
      <c r="AB47" s="28">
        <v>5.1563125626400002</v>
      </c>
      <c r="AC47" s="28">
        <v>161.28504118427401</v>
      </c>
      <c r="AD47" s="28">
        <v>193810.337634108</v>
      </c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32"/>
      <c r="CS47" s="26"/>
      <c r="CT47" s="26"/>
      <c r="CU47" s="26"/>
      <c r="CV47" s="26"/>
      <c r="CW47" s="26"/>
      <c r="CX47" s="26"/>
      <c r="CY47" s="26"/>
    </row>
    <row r="48" spans="1:103" x14ac:dyDescent="0.25">
      <c r="A48" s="14" t="str">
        <f t="shared" si="0"/>
        <v>20144</v>
      </c>
      <c r="B48" s="14">
        <f t="shared" si="1"/>
        <v>4</v>
      </c>
      <c r="C48" s="14">
        <f t="shared" si="2"/>
        <v>2014</v>
      </c>
      <c r="D48" s="27">
        <v>41944</v>
      </c>
      <c r="E48" s="28">
        <v>108.08606173994387</v>
      </c>
      <c r="F48" s="28">
        <v>105.10969932104751</v>
      </c>
      <c r="G48" s="28">
        <v>112.02964388835419</v>
      </c>
      <c r="H48" s="28">
        <v>111.29893924783029</v>
      </c>
      <c r="I48" s="28">
        <v>113.54553817847287</v>
      </c>
      <c r="J48" s="28">
        <v>108.81356407857811</v>
      </c>
      <c r="K48" s="28">
        <v>112.9817415730337</v>
      </c>
      <c r="L48" s="28">
        <v>126.31788079470199</v>
      </c>
      <c r="M48" s="28">
        <v>96.322578919208141</v>
      </c>
      <c r="N48" s="28">
        <v>103.6675537359263</v>
      </c>
      <c r="O48" s="28">
        <v>102.664175061553</v>
      </c>
      <c r="P48" s="28">
        <v>192.880402477263</v>
      </c>
      <c r="Q48" s="28">
        <v>19.975989396326302</v>
      </c>
      <c r="R48" s="28">
        <v>2.5536717482963698</v>
      </c>
      <c r="S48" s="28">
        <v>200.248450239741</v>
      </c>
      <c r="T48" s="28">
        <v>103.42192148959217</v>
      </c>
      <c r="U48" s="28">
        <v>100.567298429337</v>
      </c>
      <c r="V48" s="28">
        <v>142.14150138141201</v>
      </c>
      <c r="W48" s="28">
        <v>121.74959396984499</v>
      </c>
      <c r="X48" s="28">
        <v>109.09949304815181</v>
      </c>
      <c r="Y48" s="28">
        <v>115.17718984618973</v>
      </c>
      <c r="Z48" s="28"/>
      <c r="AA48" s="28">
        <v>75759.3221433</v>
      </c>
      <c r="AB48" s="28">
        <v>5.1732706039999998</v>
      </c>
      <c r="AC48" s="28">
        <v>162.05096503571701</v>
      </c>
      <c r="AD48" s="28">
        <v>208742.831389042</v>
      </c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32"/>
      <c r="CS48" s="26"/>
      <c r="CT48" s="26"/>
      <c r="CU48" s="26"/>
      <c r="CV48" s="26"/>
      <c r="CW48" s="26"/>
      <c r="CX48" s="26"/>
      <c r="CY48" s="26"/>
    </row>
    <row r="49" spans="1:103" x14ac:dyDescent="0.25">
      <c r="A49" s="14" t="str">
        <f t="shared" si="0"/>
        <v>20144</v>
      </c>
      <c r="B49" s="14">
        <f t="shared" si="1"/>
        <v>4</v>
      </c>
      <c r="C49" s="14">
        <f t="shared" si="2"/>
        <v>2014</v>
      </c>
      <c r="D49" s="27">
        <v>41974</v>
      </c>
      <c r="E49" s="28">
        <v>107.15070159027127</v>
      </c>
      <c r="F49" s="28">
        <v>105.51357904946653</v>
      </c>
      <c r="G49" s="28">
        <v>113.93695861405196</v>
      </c>
      <c r="H49" s="28">
        <v>109.08351012536163</v>
      </c>
      <c r="I49" s="28">
        <v>113.23643054277831</v>
      </c>
      <c r="J49" s="28">
        <v>106.73498596819458</v>
      </c>
      <c r="K49" s="28">
        <v>125.34691011235957</v>
      </c>
      <c r="L49" s="28">
        <v>116.2561967833491</v>
      </c>
      <c r="M49" s="28">
        <v>97.188121990369183</v>
      </c>
      <c r="N49" s="28">
        <v>101.332241555783</v>
      </c>
      <c r="O49" s="28">
        <v>102.045393295046</v>
      </c>
      <c r="P49" s="28">
        <v>191.02188398147501</v>
      </c>
      <c r="Q49" s="28">
        <v>20.0198627282521</v>
      </c>
      <c r="R49" s="28">
        <v>2.3371847692449301</v>
      </c>
      <c r="S49" s="28">
        <v>197.92926251675601</v>
      </c>
      <c r="T49" s="28">
        <v>102.80273708328487</v>
      </c>
      <c r="U49" s="28">
        <v>100.521828671382</v>
      </c>
      <c r="V49" s="28">
        <v>154.84620866025301</v>
      </c>
      <c r="W49" s="28">
        <v>122.513129864348</v>
      </c>
      <c r="X49" s="28">
        <v>108.57688893941437</v>
      </c>
      <c r="Y49" s="28">
        <v>117.1597970627306</v>
      </c>
      <c r="Z49" s="28">
        <v>122.080417747327</v>
      </c>
      <c r="AA49" s="28">
        <v>75752.716218500107</v>
      </c>
      <c r="AB49" s="28">
        <v>5.2071597249400003</v>
      </c>
      <c r="AC49" s="28">
        <v>162.09006749297001</v>
      </c>
      <c r="AD49" s="28">
        <v>213747.371071089</v>
      </c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32"/>
      <c r="CS49" s="26"/>
      <c r="CT49" s="26"/>
      <c r="CU49" s="26"/>
      <c r="CV49" s="26"/>
      <c r="CW49" s="26"/>
      <c r="CX49" s="26"/>
      <c r="CY49" s="26"/>
    </row>
    <row r="50" spans="1:103" x14ac:dyDescent="0.25">
      <c r="A50" s="14" t="str">
        <f t="shared" si="0"/>
        <v>20151</v>
      </c>
      <c r="B50" s="14">
        <f t="shared" si="1"/>
        <v>1</v>
      </c>
      <c r="C50" s="14">
        <f t="shared" si="2"/>
        <v>2015</v>
      </c>
      <c r="D50" s="27">
        <v>42005</v>
      </c>
      <c r="E50" s="28">
        <v>108.08606173994387</v>
      </c>
      <c r="F50" s="28">
        <v>105.91745877788557</v>
      </c>
      <c r="G50" s="28">
        <v>111.52771896053896</v>
      </c>
      <c r="H50" s="28">
        <v>111.61542912246867</v>
      </c>
      <c r="I50" s="28">
        <v>114.67893284268629</v>
      </c>
      <c r="J50" s="28">
        <v>109.333208606174</v>
      </c>
      <c r="K50" s="28">
        <v>127.54073033707866</v>
      </c>
      <c r="L50" s="28">
        <v>122.27133396404919</v>
      </c>
      <c r="M50" s="28">
        <v>85.812413055109687</v>
      </c>
      <c r="N50" s="28">
        <v>97.270829068577271</v>
      </c>
      <c r="O50" s="28">
        <v>101.80052552566001</v>
      </c>
      <c r="P50" s="28">
        <v>190.14381660663</v>
      </c>
      <c r="Q50" s="28">
        <v>19.734384094083399</v>
      </c>
      <c r="R50" s="28">
        <v>2.5633439345363298</v>
      </c>
      <c r="S50" s="28">
        <v>197.15828502046401</v>
      </c>
      <c r="T50" s="28">
        <v>102.69756388967866</v>
      </c>
      <c r="U50" s="28">
        <v>100.50570917783</v>
      </c>
      <c r="V50" s="28">
        <v>128.96677449207101</v>
      </c>
      <c r="W50" s="28">
        <v>115.330766689789</v>
      </c>
      <c r="X50" s="28">
        <v>108.64378146953165</v>
      </c>
      <c r="Y50" s="28">
        <v>113.84661472430589</v>
      </c>
      <c r="Z50" s="28"/>
      <c r="AA50" s="28">
        <v>76856.792665300003</v>
      </c>
      <c r="AB50" s="28">
        <v>5.3056030651999997</v>
      </c>
      <c r="AC50" s="28">
        <v>161.28293459673699</v>
      </c>
      <c r="AD50" s="28">
        <v>158852.52166705599</v>
      </c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32"/>
      <c r="CS50" s="26"/>
      <c r="CT50" s="26"/>
      <c r="CU50" s="26"/>
      <c r="CV50" s="26"/>
      <c r="CW50" s="26"/>
      <c r="CX50" s="26"/>
      <c r="CY50" s="26"/>
    </row>
    <row r="51" spans="1:103" x14ac:dyDescent="0.25">
      <c r="A51" s="14" t="str">
        <f t="shared" si="0"/>
        <v>20151</v>
      </c>
      <c r="B51" s="14">
        <f t="shared" si="1"/>
        <v>1</v>
      </c>
      <c r="C51" s="14">
        <f t="shared" si="2"/>
        <v>2015</v>
      </c>
      <c r="D51" s="27">
        <v>42036</v>
      </c>
      <c r="E51" s="28">
        <v>107.77888995816856</v>
      </c>
      <c r="F51" s="28">
        <v>104.88485735916184</v>
      </c>
      <c r="G51" s="28">
        <v>109.76597807381876</v>
      </c>
      <c r="H51" s="28">
        <v>111.24172279491108</v>
      </c>
      <c r="I51" s="28">
        <v>115.5817638908662</v>
      </c>
      <c r="J51" s="28">
        <v>110.20024013656146</v>
      </c>
      <c r="K51" s="28">
        <v>125.49356614169561</v>
      </c>
      <c r="L51" s="28">
        <v>123.31625630893843</v>
      </c>
      <c r="M51" s="28">
        <v>87.221292046814057</v>
      </c>
      <c r="N51" s="28">
        <v>96.822436867056439</v>
      </c>
      <c r="O51" s="28">
        <v>101.153683942938</v>
      </c>
      <c r="P51" s="28">
        <v>190.847068801158</v>
      </c>
      <c r="Q51" s="28">
        <v>19.738988476810199</v>
      </c>
      <c r="R51" s="28">
        <v>2.3418610147702701</v>
      </c>
      <c r="S51" s="28">
        <v>198.30096936452</v>
      </c>
      <c r="T51" s="28">
        <v>103.00789314235945</v>
      </c>
      <c r="U51" s="28">
        <v>100.47677746211799</v>
      </c>
      <c r="V51" s="28">
        <v>126.146314620776</v>
      </c>
      <c r="W51" s="28">
        <v>113.606257835432</v>
      </c>
      <c r="X51" s="28">
        <v>107.33244581168468</v>
      </c>
      <c r="Y51" s="28">
        <v>113.94498871714235</v>
      </c>
      <c r="Z51" s="28"/>
      <c r="AA51" s="28">
        <v>76485.028053999806</v>
      </c>
      <c r="AB51" s="28">
        <v>5.5415791720299996</v>
      </c>
      <c r="AC51" s="28">
        <v>162.03295080078399</v>
      </c>
      <c r="AD51" s="28">
        <v>138506.532895704</v>
      </c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32"/>
      <c r="CS51" s="26"/>
      <c r="CT51" s="26"/>
      <c r="CU51" s="26"/>
      <c r="CV51" s="26"/>
      <c r="CW51" s="26"/>
      <c r="CX51" s="26"/>
      <c r="CY51" s="26"/>
    </row>
    <row r="52" spans="1:103" x14ac:dyDescent="0.25">
      <c r="A52" s="14" t="str">
        <f t="shared" si="0"/>
        <v>20151</v>
      </c>
      <c r="B52" s="14">
        <f t="shared" si="1"/>
        <v>1</v>
      </c>
      <c r="C52" s="14">
        <f t="shared" si="2"/>
        <v>2015</v>
      </c>
      <c r="D52" s="27">
        <v>42064</v>
      </c>
      <c r="E52" s="28">
        <v>108.00448819445555</v>
      </c>
      <c r="F52" s="28">
        <v>106.2448744797464</v>
      </c>
      <c r="G52" s="28">
        <v>107.24232001865838</v>
      </c>
      <c r="H52" s="28">
        <v>111.64479603653407</v>
      </c>
      <c r="I52" s="28">
        <v>117.52030803161664</v>
      </c>
      <c r="J52" s="28">
        <v>108.75129567412816</v>
      </c>
      <c r="K52" s="28">
        <v>125.28970759382173</v>
      </c>
      <c r="L52" s="28">
        <v>120.58559382453177</v>
      </c>
      <c r="M52" s="28">
        <v>89.869729429425718</v>
      </c>
      <c r="N52" s="28">
        <v>97.455031133552922</v>
      </c>
      <c r="O52" s="28">
        <v>100.45588697519</v>
      </c>
      <c r="P52" s="28">
        <v>192.452409967504</v>
      </c>
      <c r="Q52" s="28">
        <v>19.414621022237</v>
      </c>
      <c r="R52" s="28">
        <v>2.5955316633104899</v>
      </c>
      <c r="S52" s="28">
        <v>200.30014901585699</v>
      </c>
      <c r="T52" s="28">
        <v>101.273693648473</v>
      </c>
      <c r="U52" s="28">
        <v>100.44820757988199</v>
      </c>
      <c r="V52" s="28">
        <v>124.732551148852</v>
      </c>
      <c r="W52" s="28">
        <v>113.453124383446</v>
      </c>
      <c r="X52" s="28">
        <v>107.23731317068651</v>
      </c>
      <c r="Y52" s="28">
        <v>112.48118186783168</v>
      </c>
      <c r="Z52" s="28">
        <v>120.951356454071</v>
      </c>
      <c r="AA52" s="28">
        <v>76702.887489999906</v>
      </c>
      <c r="AB52" s="28">
        <v>5.6430640562900001</v>
      </c>
      <c r="AC52" s="28">
        <v>161.425820241796</v>
      </c>
      <c r="AD52" s="28">
        <v>134202.49229693</v>
      </c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32"/>
      <c r="CS52" s="26"/>
      <c r="CT52" s="26"/>
      <c r="CU52" s="26"/>
      <c r="CV52" s="26"/>
      <c r="CW52" s="26"/>
      <c r="CX52" s="26"/>
      <c r="CY52" s="26"/>
    </row>
    <row r="53" spans="1:103" x14ac:dyDescent="0.25">
      <c r="A53" s="14" t="str">
        <f t="shared" si="0"/>
        <v>20152</v>
      </c>
      <c r="B53" s="14">
        <f t="shared" si="1"/>
        <v>2</v>
      </c>
      <c r="C53" s="14">
        <f t="shared" si="2"/>
        <v>2015</v>
      </c>
      <c r="D53" s="27">
        <v>42095</v>
      </c>
      <c r="E53" s="28">
        <v>107.02713854199236</v>
      </c>
      <c r="F53" s="28">
        <v>105.5589779882645</v>
      </c>
      <c r="G53" s="28">
        <v>106.90175692966811</v>
      </c>
      <c r="H53" s="28">
        <v>110.68373584292844</v>
      </c>
      <c r="I53" s="28">
        <v>115.4164343016446</v>
      </c>
      <c r="J53" s="28">
        <v>106.67449764866923</v>
      </c>
      <c r="K53" s="28">
        <v>124.42526650815832</v>
      </c>
      <c r="L53" s="28">
        <v>119.91391605295212</v>
      </c>
      <c r="M53" s="28">
        <v>86.94069357392749</v>
      </c>
      <c r="N53" s="28">
        <v>99.708294010473054</v>
      </c>
      <c r="O53" s="28">
        <v>100.364878872021</v>
      </c>
      <c r="P53" s="28">
        <v>186.79886459590199</v>
      </c>
      <c r="Q53" s="28">
        <v>18.870210440605302</v>
      </c>
      <c r="R53" s="28">
        <v>3.7777692324589198</v>
      </c>
      <c r="S53" s="28">
        <v>199.64133711037499</v>
      </c>
      <c r="T53" s="28">
        <v>101.62404978812991</v>
      </c>
      <c r="U53" s="28">
        <v>100.358870013803</v>
      </c>
      <c r="V53" s="28">
        <v>123.042763846954</v>
      </c>
      <c r="W53" s="28">
        <v>112.605249723645</v>
      </c>
      <c r="X53" s="28">
        <v>106.26235161894917</v>
      </c>
      <c r="Y53" s="28">
        <v>111.83514688303299</v>
      </c>
      <c r="Z53" s="28"/>
      <c r="AA53" s="28">
        <v>76636.514188399902</v>
      </c>
      <c r="AB53" s="28">
        <v>5.6236102510099997</v>
      </c>
      <c r="AC53" s="28">
        <v>163.39021604242001</v>
      </c>
      <c r="AD53" s="28">
        <v>141487.38291429001</v>
      </c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32"/>
      <c r="CS53" s="26"/>
      <c r="CT53" s="26"/>
      <c r="CU53" s="26"/>
      <c r="CV53" s="26"/>
      <c r="CW53" s="26"/>
      <c r="CX53" s="26"/>
      <c r="CY53" s="26"/>
    </row>
    <row r="54" spans="1:103" x14ac:dyDescent="0.25">
      <c r="A54" s="14" t="str">
        <f t="shared" si="0"/>
        <v>20152</v>
      </c>
      <c r="B54" s="14">
        <f t="shared" si="1"/>
        <v>2</v>
      </c>
      <c r="C54" s="14">
        <f t="shared" si="2"/>
        <v>2015</v>
      </c>
      <c r="D54" s="27">
        <v>42125</v>
      </c>
      <c r="E54" s="28">
        <v>106.25746765010561</v>
      </c>
      <c r="F54" s="28">
        <v>105.52370520688721</v>
      </c>
      <c r="G54" s="28">
        <v>106.4123324016649</v>
      </c>
      <c r="H54" s="28">
        <v>116.36831523938339</v>
      </c>
      <c r="I54" s="28">
        <v>115.71948619920734</v>
      </c>
      <c r="J54" s="28">
        <v>105.72416254295469</v>
      </c>
      <c r="K54" s="28">
        <v>125.48991690790757</v>
      </c>
      <c r="L54" s="28">
        <v>120.57226114441477</v>
      </c>
      <c r="M54" s="28">
        <v>79.1793066943155</v>
      </c>
      <c r="N54" s="28">
        <v>98.077696250685506</v>
      </c>
      <c r="O54" s="28">
        <v>98.936356560479695</v>
      </c>
      <c r="P54" s="28">
        <v>187.45088129593901</v>
      </c>
      <c r="Q54" s="28">
        <v>18.664220073852398</v>
      </c>
      <c r="R54" s="28">
        <v>2.7158873491282001</v>
      </c>
      <c r="S54" s="28">
        <v>199.867934310565</v>
      </c>
      <c r="T54" s="28">
        <v>100.96675455876164</v>
      </c>
      <c r="U54" s="28">
        <v>100.334673294401</v>
      </c>
      <c r="V54" s="28">
        <v>123.46345573883799</v>
      </c>
      <c r="W54" s="28">
        <v>112.848602865724</v>
      </c>
      <c r="X54" s="28">
        <v>106.16872865631679</v>
      </c>
      <c r="Y54" s="28">
        <v>110.45671582139883</v>
      </c>
      <c r="Z54" s="28"/>
      <c r="AA54" s="28">
        <v>77138.664091900006</v>
      </c>
      <c r="AB54" s="28">
        <v>5.6472049901299997</v>
      </c>
      <c r="AC54" s="28">
        <v>164.27208598561401</v>
      </c>
      <c r="AD54" s="28">
        <v>144077.25160728101</v>
      </c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32"/>
      <c r="CS54" s="26"/>
      <c r="CT54" s="26"/>
      <c r="CU54" s="26"/>
      <c r="CV54" s="26"/>
      <c r="CW54" s="26"/>
      <c r="CX54" s="26"/>
      <c r="CY54" s="26"/>
    </row>
    <row r="55" spans="1:103" x14ac:dyDescent="0.25">
      <c r="A55" s="14" t="str">
        <f t="shared" si="0"/>
        <v>20152</v>
      </c>
      <c r="B55" s="14">
        <f t="shared" si="1"/>
        <v>2</v>
      </c>
      <c r="C55" s="14">
        <f t="shared" si="2"/>
        <v>2015</v>
      </c>
      <c r="D55" s="27">
        <v>42156</v>
      </c>
      <c r="E55" s="28">
        <v>107.3024450309655</v>
      </c>
      <c r="F55" s="28">
        <v>105.32360794226877</v>
      </c>
      <c r="G55" s="28">
        <v>106.10953630090357</v>
      </c>
      <c r="H55" s="28">
        <v>106.84266286041301</v>
      </c>
      <c r="I55" s="28">
        <v>119.34844786600344</v>
      </c>
      <c r="J55" s="28">
        <v>108.79747989492155</v>
      </c>
      <c r="K55" s="28">
        <v>128.45677318693262</v>
      </c>
      <c r="L55" s="28">
        <v>124.953489240398</v>
      </c>
      <c r="M55" s="28">
        <v>82.208200668890981</v>
      </c>
      <c r="N55" s="28">
        <v>97.784623474070756</v>
      </c>
      <c r="O55" s="28">
        <v>99.172216166619904</v>
      </c>
      <c r="P55" s="28">
        <v>190.68317445608301</v>
      </c>
      <c r="Q55" s="28">
        <v>18.283152588429498</v>
      </c>
      <c r="R55" s="28">
        <v>3.25999036866612</v>
      </c>
      <c r="S55" s="28">
        <v>200.34144430066101</v>
      </c>
      <c r="T55" s="28">
        <v>100.58447723916647</v>
      </c>
      <c r="U55" s="28">
        <v>100.29780757271701</v>
      </c>
      <c r="V55" s="28">
        <v>122.95962543114101</v>
      </c>
      <c r="W55" s="28">
        <v>112.101876725005</v>
      </c>
      <c r="X55" s="28">
        <v>106.58078017181971</v>
      </c>
      <c r="Y55" s="28">
        <v>110.06294525592742</v>
      </c>
      <c r="Z55" s="28">
        <v>123.667373011135</v>
      </c>
      <c r="AA55" s="28">
        <v>76570.097118699996</v>
      </c>
      <c r="AB55" s="28">
        <v>5.51680946912</v>
      </c>
      <c r="AC55" s="28">
        <v>164.51880044614799</v>
      </c>
      <c r="AD55" s="28">
        <v>139565.37831236899</v>
      </c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32"/>
      <c r="CS55" s="26"/>
      <c r="CT55" s="26"/>
      <c r="CU55" s="26"/>
      <c r="CV55" s="26"/>
      <c r="CW55" s="26"/>
      <c r="CX55" s="26"/>
      <c r="CY55" s="26"/>
    </row>
    <row r="56" spans="1:103" x14ac:dyDescent="0.25">
      <c r="A56" s="14" t="str">
        <f t="shared" si="0"/>
        <v>20153</v>
      </c>
      <c r="B56" s="14">
        <f t="shared" si="1"/>
        <v>3</v>
      </c>
      <c r="C56" s="14">
        <f t="shared" si="2"/>
        <v>2015</v>
      </c>
      <c r="D56" s="27">
        <v>42186</v>
      </c>
      <c r="E56" s="28">
        <v>106.51108627596383</v>
      </c>
      <c r="F56" s="28">
        <v>105.49985201418542</v>
      </c>
      <c r="G56" s="28">
        <v>110.69665709222699</v>
      </c>
      <c r="H56" s="28">
        <v>104.91093338259775</v>
      </c>
      <c r="I56" s="28">
        <v>121.368050889147</v>
      </c>
      <c r="J56" s="28">
        <v>105.8913758138121</v>
      </c>
      <c r="K56" s="28">
        <v>129.75185712122209</v>
      </c>
      <c r="L56" s="28">
        <v>118.23292438949728</v>
      </c>
      <c r="M56" s="28">
        <v>75.189920847187722</v>
      </c>
      <c r="N56" s="28">
        <v>98.629366494575265</v>
      </c>
      <c r="O56" s="28">
        <v>101.522696513108</v>
      </c>
      <c r="P56" s="28">
        <v>195.49507423025</v>
      </c>
      <c r="Q56" s="28">
        <v>18.821367799084801</v>
      </c>
      <c r="R56" s="28">
        <v>3.70894303207792</v>
      </c>
      <c r="S56" s="28">
        <v>203.01204939181801</v>
      </c>
      <c r="T56" s="28">
        <v>99.64599727356142</v>
      </c>
      <c r="U56" s="28">
        <v>100.290566567166</v>
      </c>
      <c r="V56" s="28">
        <v>123.494065807056</v>
      </c>
      <c r="W56" s="28">
        <v>112.34068487766299</v>
      </c>
      <c r="X56" s="28">
        <v>106.21576491408034</v>
      </c>
      <c r="Y56" s="28">
        <v>110.68864959243166</v>
      </c>
      <c r="Z56" s="28"/>
      <c r="AA56" s="28">
        <v>76895.991476299998</v>
      </c>
      <c r="AB56" s="28">
        <v>5.4746986547400001</v>
      </c>
      <c r="AC56" s="28">
        <v>165.91822104680301</v>
      </c>
      <c r="AD56" s="28">
        <v>135276.686350237</v>
      </c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32"/>
      <c r="CS56" s="26"/>
      <c r="CT56" s="26"/>
      <c r="CU56" s="26"/>
      <c r="CV56" s="26"/>
      <c r="CW56" s="26"/>
      <c r="CX56" s="26"/>
      <c r="CY56" s="26"/>
    </row>
    <row r="57" spans="1:103" x14ac:dyDescent="0.25">
      <c r="A57" s="14" t="str">
        <f t="shared" si="0"/>
        <v>20153</v>
      </c>
      <c r="B57" s="14">
        <f t="shared" si="1"/>
        <v>3</v>
      </c>
      <c r="C57" s="14">
        <f t="shared" si="2"/>
        <v>2015</v>
      </c>
      <c r="D57" s="27">
        <v>42217</v>
      </c>
      <c r="E57" s="28">
        <v>105.75716070468299</v>
      </c>
      <c r="F57" s="28">
        <v>105.57334736589159</v>
      </c>
      <c r="G57" s="28">
        <v>110.00065103597865</v>
      </c>
      <c r="H57" s="28">
        <v>108.19495148950173</v>
      </c>
      <c r="I57" s="28">
        <v>112.36038714623646</v>
      </c>
      <c r="J57" s="28">
        <v>104.86936567786587</v>
      </c>
      <c r="K57" s="28">
        <v>128.21765562758816</v>
      </c>
      <c r="L57" s="28">
        <v>116.91378607565231</v>
      </c>
      <c r="M57" s="28">
        <v>69.046437140537634</v>
      </c>
      <c r="N57" s="28">
        <v>98.47021225095213</v>
      </c>
      <c r="O57" s="28">
        <v>102.481829823542</v>
      </c>
      <c r="P57" s="28">
        <v>192.822356733601</v>
      </c>
      <c r="Q57" s="28">
        <v>18.559556090493999</v>
      </c>
      <c r="R57" s="28">
        <v>2.7272186076543998</v>
      </c>
      <c r="S57" s="28">
        <v>200.578429486787</v>
      </c>
      <c r="T57" s="28">
        <v>99.30460453777404</v>
      </c>
      <c r="U57" s="28">
        <v>100.411030111006</v>
      </c>
      <c r="V57" s="28">
        <v>123.395986494868</v>
      </c>
      <c r="W57" s="28">
        <v>111.908118288323</v>
      </c>
      <c r="X57" s="28">
        <v>105.82687807442316</v>
      </c>
      <c r="Y57" s="28">
        <v>109.95653177335001</v>
      </c>
      <c r="Z57" s="28"/>
      <c r="AA57" s="28">
        <v>76869.892436199996</v>
      </c>
      <c r="AB57" s="28">
        <v>5.5202562086400002</v>
      </c>
      <c r="AC57" s="28">
        <v>165.41265672691</v>
      </c>
      <c r="AD57" s="28">
        <v>141136.87987786799</v>
      </c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32"/>
      <c r="CS57" s="26"/>
      <c r="CT57" s="26"/>
      <c r="CU57" s="26"/>
      <c r="CV57" s="26"/>
      <c r="CW57" s="26"/>
      <c r="CX57" s="26"/>
      <c r="CY57" s="26"/>
    </row>
    <row r="58" spans="1:103" x14ac:dyDescent="0.25">
      <c r="A58" s="14" t="str">
        <f t="shared" si="0"/>
        <v>20153</v>
      </c>
      <c r="B58" s="14">
        <f t="shared" si="1"/>
        <v>3</v>
      </c>
      <c r="C58" s="14">
        <f t="shared" si="2"/>
        <v>2015</v>
      </c>
      <c r="D58" s="27">
        <v>42248</v>
      </c>
      <c r="E58" s="28">
        <v>107.81662457794862</v>
      </c>
      <c r="F58" s="28">
        <v>106.07081052573635</v>
      </c>
      <c r="G58" s="28">
        <v>114.27963404140533</v>
      </c>
      <c r="H58" s="28">
        <v>104.94879284555269</v>
      </c>
      <c r="I58" s="28">
        <v>114.79297054094921</v>
      </c>
      <c r="J58" s="28">
        <v>108.64416434736918</v>
      </c>
      <c r="K58" s="28">
        <v>133.90256412735445</v>
      </c>
      <c r="L58" s="28">
        <v>126.28933817125809</v>
      </c>
      <c r="M58" s="28">
        <v>73.426256011691549</v>
      </c>
      <c r="N58" s="28">
        <v>98.443891903694137</v>
      </c>
      <c r="O58" s="28">
        <v>103.24314683481801</v>
      </c>
      <c r="P58" s="28">
        <v>195.47811965679799</v>
      </c>
      <c r="Q58" s="28">
        <v>19.019042352248299</v>
      </c>
      <c r="R58" s="28">
        <v>3.7120914455122098</v>
      </c>
      <c r="S58" s="28">
        <v>202.35962876914499</v>
      </c>
      <c r="T58" s="28">
        <v>99.673824593306506</v>
      </c>
      <c r="U58" s="28">
        <v>100.41813812897099</v>
      </c>
      <c r="V58" s="28">
        <v>120.625698066871</v>
      </c>
      <c r="W58" s="28">
        <v>110.879818758892</v>
      </c>
      <c r="X58" s="28">
        <v>106.23030856513289</v>
      </c>
      <c r="Y58" s="28">
        <v>111.08073255445986</v>
      </c>
      <c r="Z58" s="28">
        <v>121.131808881989</v>
      </c>
      <c r="AA58" s="28">
        <v>76775.875698000003</v>
      </c>
      <c r="AB58" s="28">
        <v>5.4892678022099997</v>
      </c>
      <c r="AC58" s="28">
        <v>166.26883310076499</v>
      </c>
      <c r="AD58" s="28">
        <v>130842.55923730999</v>
      </c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32"/>
      <c r="CS58" s="26"/>
      <c r="CT58" s="26"/>
      <c r="CU58" s="26"/>
      <c r="CV58" s="26"/>
      <c r="CW58" s="26"/>
      <c r="CX58" s="26"/>
      <c r="CY58" s="26"/>
    </row>
    <row r="59" spans="1:103" x14ac:dyDescent="0.25">
      <c r="A59" s="14" t="str">
        <f t="shared" si="0"/>
        <v>20154</v>
      </c>
      <c r="B59" s="14">
        <f t="shared" si="1"/>
        <v>4</v>
      </c>
      <c r="C59" s="14">
        <f t="shared" si="2"/>
        <v>2015</v>
      </c>
      <c r="D59" s="27">
        <v>42278</v>
      </c>
      <c r="E59" s="28">
        <v>107.79433063212015</v>
      </c>
      <c r="F59" s="28">
        <v>106.74716011231521</v>
      </c>
      <c r="G59" s="28">
        <v>114.44102710982843</v>
      </c>
      <c r="H59" s="28">
        <v>104.2314444409202</v>
      </c>
      <c r="I59" s="28">
        <v>121.64864372703065</v>
      </c>
      <c r="J59" s="28">
        <v>107.31352238815175</v>
      </c>
      <c r="K59" s="28">
        <v>130.20380062707758</v>
      </c>
      <c r="L59" s="28">
        <v>119.48989528212333</v>
      </c>
      <c r="M59" s="28">
        <v>74.141328923323869</v>
      </c>
      <c r="N59" s="28">
        <v>100.99500868714783</v>
      </c>
      <c r="O59" s="28">
        <v>103.446004368358</v>
      </c>
      <c r="P59" s="28">
        <v>192.89062032819399</v>
      </c>
      <c r="Q59" s="28">
        <v>18.685422726523498</v>
      </c>
      <c r="R59" s="28">
        <v>4.3767095916053496</v>
      </c>
      <c r="S59" s="28">
        <v>215.57189698709601</v>
      </c>
      <c r="T59" s="28">
        <v>99.756893065689951</v>
      </c>
      <c r="U59" s="28">
        <v>100.373216983139</v>
      </c>
      <c r="V59" s="28">
        <v>120.458135069408</v>
      </c>
      <c r="W59" s="28">
        <v>111.059944750472</v>
      </c>
      <c r="X59" s="28">
        <v>106.3088731892874</v>
      </c>
      <c r="Y59" s="28">
        <v>111.02558510829915</v>
      </c>
      <c r="Z59" s="28"/>
      <c r="AA59" s="28">
        <v>76843.521704900006</v>
      </c>
      <c r="AB59" s="28">
        <v>5.6058569523599999</v>
      </c>
      <c r="AC59" s="28">
        <v>167.513242184061</v>
      </c>
      <c r="AD59" s="28">
        <v>119845.447599316</v>
      </c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32"/>
      <c r="CS59" s="26"/>
      <c r="CT59" s="26"/>
      <c r="CU59" s="26"/>
      <c r="CV59" s="26"/>
      <c r="CW59" s="26"/>
      <c r="CX59" s="26"/>
      <c r="CY59" s="26"/>
    </row>
    <row r="60" spans="1:103" x14ac:dyDescent="0.25">
      <c r="A60" s="14" t="str">
        <f t="shared" si="0"/>
        <v>20154</v>
      </c>
      <c r="B60" s="14">
        <f t="shared" si="1"/>
        <v>4</v>
      </c>
      <c r="C60" s="14">
        <f t="shared" si="2"/>
        <v>2015</v>
      </c>
      <c r="D60" s="27">
        <v>42309</v>
      </c>
      <c r="E60" s="28">
        <v>106.90571916292234</v>
      </c>
      <c r="F60" s="28">
        <v>106.97666744901787</v>
      </c>
      <c r="G60" s="28">
        <v>114.1868060993032</v>
      </c>
      <c r="H60" s="28">
        <v>105.61624991797588</v>
      </c>
      <c r="I60" s="28">
        <v>119.46362679181256</v>
      </c>
      <c r="J60" s="28">
        <v>106.29302693336952</v>
      </c>
      <c r="K60" s="28">
        <v>130.47208064016868</v>
      </c>
      <c r="L60" s="28">
        <v>123.55270727943223</v>
      </c>
      <c r="M60" s="28">
        <v>75.647700630355473</v>
      </c>
      <c r="N60" s="28">
        <v>98.234096196575436</v>
      </c>
      <c r="O60" s="28">
        <v>102.977779304867</v>
      </c>
      <c r="P60" s="28">
        <v>194.19335509880099</v>
      </c>
      <c r="Q60" s="28">
        <v>18.5878841665576</v>
      </c>
      <c r="R60" s="28">
        <v>3.54733943042547</v>
      </c>
      <c r="S60" s="28">
        <v>213.51194272973899</v>
      </c>
      <c r="T60" s="28">
        <v>98.945873991659951</v>
      </c>
      <c r="U60" s="28">
        <v>100.37278006168</v>
      </c>
      <c r="V60" s="28">
        <v>120.93093861836201</v>
      </c>
      <c r="W60" s="28">
        <v>110.638065915547</v>
      </c>
      <c r="X60" s="28">
        <v>105.38777559973329</v>
      </c>
      <c r="Y60" s="28">
        <v>109.36615150432928</v>
      </c>
      <c r="Z60" s="28"/>
      <c r="AA60" s="28">
        <v>76772.930829800098</v>
      </c>
      <c r="AB60" s="28">
        <v>5.7200733362199996</v>
      </c>
      <c r="AC60" s="28">
        <v>167.757884187032</v>
      </c>
      <c r="AD60" s="28">
        <v>117614.609113817</v>
      </c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32"/>
      <c r="CS60" s="26"/>
      <c r="CT60" s="26"/>
      <c r="CU60" s="26"/>
      <c r="CV60" s="26"/>
      <c r="CW60" s="26"/>
      <c r="CX60" s="26"/>
      <c r="CY60" s="26"/>
    </row>
    <row r="61" spans="1:103" x14ac:dyDescent="0.25">
      <c r="A61" s="14" t="str">
        <f t="shared" si="0"/>
        <v>20154</v>
      </c>
      <c r="B61" s="14">
        <f t="shared" si="1"/>
        <v>4</v>
      </c>
      <c r="C61" s="14">
        <f t="shared" si="2"/>
        <v>2015</v>
      </c>
      <c r="D61" s="27">
        <v>42339</v>
      </c>
      <c r="E61" s="28">
        <v>106.75431130640142</v>
      </c>
      <c r="F61" s="28">
        <v>106.06648580846434</v>
      </c>
      <c r="G61" s="28">
        <v>115.0574015336821</v>
      </c>
      <c r="H61" s="28">
        <v>105.97659400784217</v>
      </c>
      <c r="I61" s="28">
        <v>117.13054180269732</v>
      </c>
      <c r="J61" s="28">
        <v>106.09479229258577</v>
      </c>
      <c r="K61" s="28">
        <v>124.00058585854894</v>
      </c>
      <c r="L61" s="28">
        <v>122.58403654207976</v>
      </c>
      <c r="M61" s="28">
        <v>76.657641481997089</v>
      </c>
      <c r="N61" s="28">
        <v>95.494906778366229</v>
      </c>
      <c r="O61" s="28">
        <v>102.850634138009</v>
      </c>
      <c r="P61" s="28">
        <v>194.72684833319599</v>
      </c>
      <c r="Q61" s="28">
        <v>18.8865935911418</v>
      </c>
      <c r="R61" s="28">
        <v>3.6246193535015401</v>
      </c>
      <c r="S61" s="28">
        <v>209.78795814451999</v>
      </c>
      <c r="T61" s="28">
        <v>99.508546151999241</v>
      </c>
      <c r="U61" s="28">
        <v>100.393040109482</v>
      </c>
      <c r="V61" s="28">
        <v>122.188204255302</v>
      </c>
      <c r="W61" s="28">
        <v>111.76957970946199</v>
      </c>
      <c r="X61" s="28">
        <v>105.65539627889315</v>
      </c>
      <c r="Y61" s="28">
        <v>109.78980898183487</v>
      </c>
      <c r="Z61" s="28">
        <v>123.161586691091</v>
      </c>
      <c r="AA61" s="28">
        <v>76919.899720200003</v>
      </c>
      <c r="AB61" s="28">
        <v>5.7225281638099998</v>
      </c>
      <c r="AC61" s="28">
        <v>168.53380300266301</v>
      </c>
      <c r="AD61" s="28">
        <v>116025.47230147599</v>
      </c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32"/>
      <c r="CS61" s="26"/>
      <c r="CT61" s="26"/>
      <c r="CU61" s="26"/>
      <c r="CV61" s="26"/>
      <c r="CW61" s="26"/>
      <c r="CX61" s="26"/>
      <c r="CY61" s="26"/>
    </row>
    <row r="62" spans="1:103" x14ac:dyDescent="0.25">
      <c r="A62" s="14" t="str">
        <f t="shared" si="0"/>
        <v>20161</v>
      </c>
      <c r="B62" s="14">
        <f t="shared" si="1"/>
        <v>1</v>
      </c>
      <c r="C62" s="14">
        <f t="shared" si="2"/>
        <v>2016</v>
      </c>
      <c r="D62" s="27">
        <v>42370</v>
      </c>
      <c r="E62" s="28">
        <v>104.79513244731406</v>
      </c>
      <c r="F62" s="28">
        <v>106.81705353939003</v>
      </c>
      <c r="G62" s="28">
        <v>111.97135496497208</v>
      </c>
      <c r="H62" s="28">
        <v>98.89223037307066</v>
      </c>
      <c r="I62" s="28">
        <v>119.81659893601353</v>
      </c>
      <c r="J62" s="28">
        <v>101.39761514853119</v>
      </c>
      <c r="K62" s="28">
        <v>122.40203673927189</v>
      </c>
      <c r="L62" s="28">
        <v>118.46449184848898</v>
      </c>
      <c r="M62" s="28">
        <v>65.949825403618391</v>
      </c>
      <c r="N62" s="28">
        <v>98.12694097287671</v>
      </c>
      <c r="O62" s="28">
        <v>98.973915351806994</v>
      </c>
      <c r="P62" s="28">
        <v>184.21664063759101</v>
      </c>
      <c r="Q62" s="28">
        <v>19.0043773253057</v>
      </c>
      <c r="R62" s="28">
        <v>4.6882458960515203</v>
      </c>
      <c r="S62" s="28">
        <v>206.023415931773</v>
      </c>
      <c r="T62" s="28">
        <v>97.465553474450275</v>
      </c>
      <c r="U62" s="28">
        <v>100.449218475546</v>
      </c>
      <c r="V62" s="28">
        <v>120.23931136674599</v>
      </c>
      <c r="W62" s="28">
        <v>110.101384415373</v>
      </c>
      <c r="X62" s="28">
        <v>105.09359513499365</v>
      </c>
      <c r="Y62" s="28">
        <v>108.19037317578272</v>
      </c>
      <c r="Z62" s="28"/>
      <c r="AA62" s="28">
        <v>76647.180348000096</v>
      </c>
      <c r="AB62" s="28">
        <v>5.6479550379600001</v>
      </c>
      <c r="AC62" s="28">
        <v>170.388925262718</v>
      </c>
      <c r="AD62" s="28">
        <v>114925.272374983</v>
      </c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32"/>
      <c r="CS62" s="26"/>
      <c r="CT62" s="26"/>
      <c r="CU62" s="26"/>
      <c r="CV62" s="26"/>
      <c r="CW62" s="26"/>
      <c r="CX62" s="26"/>
      <c r="CY62" s="26"/>
    </row>
    <row r="63" spans="1:103" x14ac:dyDescent="0.25">
      <c r="A63" s="14" t="str">
        <f t="shared" si="0"/>
        <v>20161</v>
      </c>
      <c r="B63" s="14">
        <f t="shared" si="1"/>
        <v>1</v>
      </c>
      <c r="C63" s="14">
        <f t="shared" si="2"/>
        <v>2016</v>
      </c>
      <c r="D63" s="27">
        <v>42401</v>
      </c>
      <c r="E63" s="28">
        <v>108.88854398584309</v>
      </c>
      <c r="F63" s="28">
        <v>108.68541604871633</v>
      </c>
      <c r="G63" s="28">
        <v>115.61361634131821</v>
      </c>
      <c r="H63" s="28">
        <v>107.1245828437134</v>
      </c>
      <c r="I63" s="28">
        <v>121.63483391660075</v>
      </c>
      <c r="J63" s="28">
        <v>109.49078370203556</v>
      </c>
      <c r="K63" s="28">
        <v>119.5943861794231</v>
      </c>
      <c r="L63" s="28">
        <v>126.65067715000981</v>
      </c>
      <c r="M63" s="28">
        <v>72.372860081601715</v>
      </c>
      <c r="N63" s="28">
        <v>97.820933493260881</v>
      </c>
      <c r="O63" s="28">
        <v>101.564559854218</v>
      </c>
      <c r="P63" s="28">
        <v>195.078354429054</v>
      </c>
      <c r="Q63" s="28">
        <v>19.2660630605268</v>
      </c>
      <c r="R63" s="28">
        <v>4.5569733575887401</v>
      </c>
      <c r="S63" s="28">
        <v>199.86986083546401</v>
      </c>
      <c r="T63" s="28">
        <v>98.604383379048855</v>
      </c>
      <c r="U63" s="28">
        <v>100.446611213613</v>
      </c>
      <c r="V63" s="28">
        <v>120.93630063133401</v>
      </c>
      <c r="W63" s="28">
        <v>111.29175301156199</v>
      </c>
      <c r="X63" s="28">
        <v>106.21175835987093</v>
      </c>
      <c r="Y63" s="28">
        <v>107.7001540286733</v>
      </c>
      <c r="Z63" s="28"/>
      <c r="AA63" s="28">
        <v>76697.456044700099</v>
      </c>
      <c r="AB63" s="28">
        <v>5.5696929505200004</v>
      </c>
      <c r="AC63" s="28">
        <v>173.030726181072</v>
      </c>
      <c r="AD63" s="28">
        <v>114997.629840002</v>
      </c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32"/>
      <c r="CS63" s="26"/>
      <c r="CT63" s="26"/>
      <c r="CU63" s="26"/>
      <c r="CV63" s="26"/>
      <c r="CW63" s="26"/>
      <c r="CX63" s="26"/>
      <c r="CY63" s="26"/>
    </row>
    <row r="64" spans="1:103" x14ac:dyDescent="0.25">
      <c r="A64" s="14" t="str">
        <f t="shared" si="0"/>
        <v>20161</v>
      </c>
      <c r="B64" s="14">
        <f t="shared" si="1"/>
        <v>1</v>
      </c>
      <c r="C64" s="14">
        <f t="shared" si="2"/>
        <v>2016</v>
      </c>
      <c r="D64" s="27">
        <v>42430</v>
      </c>
      <c r="E64" s="28">
        <v>103.7055939379176</v>
      </c>
      <c r="F64" s="28">
        <v>104.60059761797292</v>
      </c>
      <c r="G64" s="28">
        <v>111.12592344827149</v>
      </c>
      <c r="H64" s="28">
        <v>99.087028993224607</v>
      </c>
      <c r="I64" s="28">
        <v>117.02521308709674</v>
      </c>
      <c r="J64" s="28">
        <v>102.75718024401205</v>
      </c>
      <c r="K64" s="28">
        <v>120.87696568174488</v>
      </c>
      <c r="L64" s="28">
        <v>118.86942262720541</v>
      </c>
      <c r="M64" s="28">
        <v>73.511440655287984</v>
      </c>
      <c r="N64" s="28">
        <v>91.561166407977538</v>
      </c>
      <c r="O64" s="28">
        <v>102.21952923381799</v>
      </c>
      <c r="P64" s="28">
        <v>190.235621128682</v>
      </c>
      <c r="Q64" s="28">
        <v>19.361276047293899</v>
      </c>
      <c r="R64" s="28">
        <v>4.5941800281445104</v>
      </c>
      <c r="S64" s="28">
        <v>200.007015948423</v>
      </c>
      <c r="T64" s="28">
        <v>98.567093561699181</v>
      </c>
      <c r="U64" s="28">
        <v>100.46728690065299</v>
      </c>
      <c r="V64" s="28">
        <v>117.845528359174</v>
      </c>
      <c r="W64" s="28">
        <v>109.311272772878</v>
      </c>
      <c r="X64" s="28">
        <v>106.03788356759081</v>
      </c>
      <c r="Y64" s="28">
        <v>108.53049937897954</v>
      </c>
      <c r="Z64" s="28">
        <v>117.757827044447</v>
      </c>
      <c r="AA64" s="28">
        <v>76722.914741500004</v>
      </c>
      <c r="AB64" s="28">
        <v>5.7742522472799998</v>
      </c>
      <c r="AC64" s="28">
        <v>173.89487323331099</v>
      </c>
      <c r="AD64" s="28">
        <v>120139.29704704801</v>
      </c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32"/>
      <c r="CS64" s="26"/>
      <c r="CT64" s="26"/>
      <c r="CU64" s="26"/>
      <c r="CV64" s="26"/>
      <c r="CW64" s="26"/>
      <c r="CX64" s="26"/>
      <c r="CY64" s="26"/>
    </row>
    <row r="65" spans="1:103" x14ac:dyDescent="0.25">
      <c r="A65" s="14" t="str">
        <f t="shared" si="0"/>
        <v>20162</v>
      </c>
      <c r="B65" s="14">
        <f t="shared" si="1"/>
        <v>2</v>
      </c>
      <c r="C65" s="14">
        <f t="shared" si="2"/>
        <v>2016</v>
      </c>
      <c r="D65" s="27">
        <v>42461</v>
      </c>
      <c r="E65" s="28">
        <v>106.42241352052461</v>
      </c>
      <c r="F65" s="28">
        <v>107.58159334706248</v>
      </c>
      <c r="G65" s="28">
        <v>117.27681602267531</v>
      </c>
      <c r="H65" s="28">
        <v>105.51770327078272</v>
      </c>
      <c r="I65" s="28">
        <v>119.28108017334227</v>
      </c>
      <c r="J65" s="28">
        <v>104.14793281396375</v>
      </c>
      <c r="K65" s="28">
        <v>124.50714316132284</v>
      </c>
      <c r="L65" s="28">
        <v>122.65266785065447</v>
      </c>
      <c r="M65" s="28">
        <v>77.294439821774063</v>
      </c>
      <c r="N65" s="28">
        <v>95.525567677488596</v>
      </c>
      <c r="O65" s="28">
        <v>101.793486862333</v>
      </c>
      <c r="P65" s="28">
        <v>190.97558724497799</v>
      </c>
      <c r="Q65" s="28">
        <v>19.2978309121109</v>
      </c>
      <c r="R65" s="28">
        <v>3.26330610397528</v>
      </c>
      <c r="S65" s="28">
        <v>199.46403245449301</v>
      </c>
      <c r="T65" s="28">
        <v>98.177175598812241</v>
      </c>
      <c r="U65" s="28">
        <v>100.461471022022</v>
      </c>
      <c r="V65" s="28">
        <v>117.702010620846</v>
      </c>
      <c r="W65" s="28">
        <v>109.071722454122</v>
      </c>
      <c r="X65" s="28">
        <v>106.17737935597418</v>
      </c>
      <c r="Y65" s="28">
        <v>109.23866719399994</v>
      </c>
      <c r="Z65" s="28"/>
      <c r="AA65" s="28">
        <v>76894.542837500005</v>
      </c>
      <c r="AB65" s="28">
        <v>5.7658125120400001</v>
      </c>
      <c r="AC65" s="28">
        <v>173.94459022212399</v>
      </c>
      <c r="AD65" s="28">
        <v>131133.47428440599</v>
      </c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32"/>
      <c r="CS65" s="26"/>
      <c r="CT65" s="26"/>
      <c r="CU65" s="26"/>
      <c r="CV65" s="26"/>
      <c r="CW65" s="26"/>
      <c r="CX65" s="26"/>
      <c r="CY65" s="26"/>
    </row>
    <row r="66" spans="1:103" x14ac:dyDescent="0.25">
      <c r="A66" s="14" t="str">
        <f t="shared" ref="A66:A129" si="3">CONCATENATE(C66,B66)</f>
        <v>20162</v>
      </c>
      <c r="B66" s="14">
        <f t="shared" ref="B66:B129" si="4">INT((MONTH(D66)+2)/3)</f>
        <v>2</v>
      </c>
      <c r="C66" s="14">
        <f t="shared" ref="C66:C129" si="5">YEAR(D66)</f>
        <v>2016</v>
      </c>
      <c r="D66" s="27">
        <v>42491</v>
      </c>
      <c r="E66" s="28">
        <v>106.60757373458607</v>
      </c>
      <c r="F66" s="28">
        <v>107.0316031154703</v>
      </c>
      <c r="G66" s="28">
        <v>118.90787054394316</v>
      </c>
      <c r="H66" s="28">
        <v>105.04324419600225</v>
      </c>
      <c r="I66" s="28">
        <v>120.11628471256914</v>
      </c>
      <c r="J66" s="28">
        <v>105.10342039377198</v>
      </c>
      <c r="K66" s="28">
        <v>123.34196439682958</v>
      </c>
      <c r="L66" s="28">
        <v>122.8305157430601</v>
      </c>
      <c r="M66" s="28">
        <v>79.106548439309734</v>
      </c>
      <c r="N66" s="28">
        <v>97.038929527347264</v>
      </c>
      <c r="O66" s="28">
        <v>102.09872932530899</v>
      </c>
      <c r="P66" s="28">
        <v>193.055896560474</v>
      </c>
      <c r="Q66" s="28">
        <v>19.074175509671502</v>
      </c>
      <c r="R66" s="28">
        <v>3.53886423421282</v>
      </c>
      <c r="S66" s="28">
        <v>197.082419640518</v>
      </c>
      <c r="T66" s="28">
        <v>97.366792804075416</v>
      </c>
      <c r="U66" s="28">
        <v>100.472532571473</v>
      </c>
      <c r="V66" s="28">
        <v>117.29014854560501</v>
      </c>
      <c r="W66" s="28">
        <v>108.24038900206</v>
      </c>
      <c r="X66" s="28">
        <v>105.98141553194938</v>
      </c>
      <c r="Y66" s="28">
        <v>108.93306669428495</v>
      </c>
      <c r="Z66" s="28"/>
      <c r="AA66" s="28">
        <v>76781.775669399998</v>
      </c>
      <c r="AB66" s="28">
        <v>5.6541706634100004</v>
      </c>
      <c r="AC66" s="28">
        <v>176.121694687282</v>
      </c>
      <c r="AD66" s="28">
        <v>123360.97260240599</v>
      </c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32"/>
      <c r="CS66" s="26"/>
      <c r="CT66" s="26"/>
      <c r="CU66" s="26"/>
      <c r="CV66" s="26"/>
      <c r="CW66" s="26"/>
      <c r="CX66" s="26"/>
      <c r="CY66" s="26"/>
    </row>
    <row r="67" spans="1:103" x14ac:dyDescent="0.25">
      <c r="A67" s="14" t="str">
        <f t="shared" si="3"/>
        <v>20162</v>
      </c>
      <c r="B67" s="14">
        <f t="shared" si="4"/>
        <v>2</v>
      </c>
      <c r="C67" s="14">
        <f t="shared" si="5"/>
        <v>2016</v>
      </c>
      <c r="D67" s="27">
        <v>42522</v>
      </c>
      <c r="E67" s="28">
        <v>107.4007296055178</v>
      </c>
      <c r="F67" s="28">
        <v>107.74792751415764</v>
      </c>
      <c r="G67" s="28">
        <v>118.03146956055923</v>
      </c>
      <c r="H67" s="28">
        <v>104.41446502947406</v>
      </c>
      <c r="I67" s="28">
        <v>118.82431108328048</v>
      </c>
      <c r="J67" s="28">
        <v>106.31929211638821</v>
      </c>
      <c r="K67" s="28">
        <v>126.7864722751527</v>
      </c>
      <c r="L67" s="28">
        <v>125.56500810836677</v>
      </c>
      <c r="M67" s="28">
        <v>77.680976550056371</v>
      </c>
      <c r="N67" s="28">
        <v>99.72708437875221</v>
      </c>
      <c r="O67" s="28">
        <v>103.468185593378</v>
      </c>
      <c r="P67" s="28">
        <v>195.09326479184699</v>
      </c>
      <c r="Q67" s="28">
        <v>19.756552434144201</v>
      </c>
      <c r="R67" s="28">
        <v>3.6185341891839098</v>
      </c>
      <c r="S67" s="28">
        <v>201.47889599470699</v>
      </c>
      <c r="T67" s="28">
        <v>97.36443475040042</v>
      </c>
      <c r="U67" s="28">
        <v>100.571124308016</v>
      </c>
      <c r="V67" s="28">
        <v>116.93282711273901</v>
      </c>
      <c r="W67" s="28">
        <v>108.152447858852</v>
      </c>
      <c r="X67" s="28">
        <v>105.45808693983155</v>
      </c>
      <c r="Y67" s="28">
        <v>107.67720189749437</v>
      </c>
      <c r="Z67" s="28">
        <v>117.372224354048</v>
      </c>
      <c r="AA67" s="28">
        <v>77033.919465600105</v>
      </c>
      <c r="AB67" s="28">
        <v>5.6083058764000002</v>
      </c>
      <c r="AC67" s="28">
        <v>176.99490925290701</v>
      </c>
      <c r="AD67" s="28">
        <v>121761.336693274</v>
      </c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32"/>
      <c r="CS67" s="26"/>
      <c r="CT67" s="26"/>
      <c r="CU67" s="26"/>
      <c r="CV67" s="26"/>
      <c r="CW67" s="26"/>
      <c r="CX67" s="26"/>
      <c r="CY67" s="26"/>
    </row>
    <row r="68" spans="1:103" x14ac:dyDescent="0.25">
      <c r="A68" s="14" t="str">
        <f t="shared" si="3"/>
        <v>20163</v>
      </c>
      <c r="B68" s="14">
        <f t="shared" si="4"/>
        <v>3</v>
      </c>
      <c r="C68" s="14">
        <f t="shared" si="5"/>
        <v>2016</v>
      </c>
      <c r="D68" s="27">
        <v>42552</v>
      </c>
      <c r="E68" s="28">
        <v>107.20017106568058</v>
      </c>
      <c r="F68" s="28">
        <v>108.04517566885289</v>
      </c>
      <c r="G68" s="28">
        <v>116.55645776179038</v>
      </c>
      <c r="H68" s="28">
        <v>100.894660581043</v>
      </c>
      <c r="I68" s="28">
        <v>119.5531410188741</v>
      </c>
      <c r="J68" s="28">
        <v>105.02935367051045</v>
      </c>
      <c r="K68" s="28">
        <v>120.88779731128591</v>
      </c>
      <c r="L68" s="28">
        <v>119.95347976789094</v>
      </c>
      <c r="M68" s="28">
        <v>78.859274668135754</v>
      </c>
      <c r="N68" s="28">
        <v>99.165359398266929</v>
      </c>
      <c r="O68" s="28">
        <v>103.04726068239199</v>
      </c>
      <c r="P68" s="28">
        <v>197.124243210895</v>
      </c>
      <c r="Q68" s="28">
        <v>19.3247202919434</v>
      </c>
      <c r="R68" s="28">
        <v>3.1117907528562898</v>
      </c>
      <c r="S68" s="28">
        <v>206.45054570314801</v>
      </c>
      <c r="T68" s="28">
        <v>99.212096170950957</v>
      </c>
      <c r="U68" s="28">
        <v>100.625794502833</v>
      </c>
      <c r="V68" s="28">
        <v>114.86949853636899</v>
      </c>
      <c r="W68" s="28">
        <v>108.548685049299</v>
      </c>
      <c r="X68" s="28">
        <v>105.88986424661641</v>
      </c>
      <c r="Y68" s="28">
        <v>106.70670154908593</v>
      </c>
      <c r="Z68" s="28"/>
      <c r="AA68" s="28">
        <v>77056.958994600005</v>
      </c>
      <c r="AB68" s="28">
        <v>5.5165369505399999</v>
      </c>
      <c r="AC68" s="28">
        <v>177.968265225252</v>
      </c>
      <c r="AD68" s="28">
        <v>115480.45664827801</v>
      </c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32"/>
      <c r="CS68" s="26"/>
      <c r="CT68" s="26"/>
      <c r="CU68" s="26"/>
      <c r="CV68" s="26"/>
      <c r="CW68" s="26"/>
      <c r="CX68" s="26"/>
      <c r="CY68" s="26"/>
    </row>
    <row r="69" spans="1:103" x14ac:dyDescent="0.25">
      <c r="A69" s="14" t="str">
        <f t="shared" si="3"/>
        <v>20163</v>
      </c>
      <c r="B69" s="14">
        <f t="shared" si="4"/>
        <v>3</v>
      </c>
      <c r="C69" s="14">
        <f t="shared" si="5"/>
        <v>2016</v>
      </c>
      <c r="D69" s="27">
        <v>42583</v>
      </c>
      <c r="E69" s="28">
        <v>109.14068415272342</v>
      </c>
      <c r="F69" s="28">
        <v>107.9275634663916</v>
      </c>
      <c r="G69" s="28">
        <v>119.34366372166205</v>
      </c>
      <c r="H69" s="28">
        <v>107.82082913015962</v>
      </c>
      <c r="I69" s="28">
        <v>124.20929313148405</v>
      </c>
      <c r="J69" s="28">
        <v>109.35667809828691</v>
      </c>
      <c r="K69" s="28">
        <v>122.18424464300287</v>
      </c>
      <c r="L69" s="28">
        <v>126.84864290650525</v>
      </c>
      <c r="M69" s="28">
        <v>85.488658019639203</v>
      </c>
      <c r="N69" s="28">
        <v>100.06976231037628</v>
      </c>
      <c r="O69" s="28">
        <v>103.30505759659501</v>
      </c>
      <c r="P69" s="28">
        <v>197.212987298597</v>
      </c>
      <c r="Q69" s="28">
        <v>19.650829873198699</v>
      </c>
      <c r="R69" s="28">
        <v>3.0953084292116002</v>
      </c>
      <c r="S69" s="28">
        <v>203.59291913230001</v>
      </c>
      <c r="T69" s="28">
        <v>98.135409070143112</v>
      </c>
      <c r="U69" s="28">
        <v>100.57608130329901</v>
      </c>
      <c r="V69" s="28">
        <v>120.394982277285</v>
      </c>
      <c r="W69" s="28">
        <v>108.167754871364</v>
      </c>
      <c r="X69" s="28">
        <v>106.64041215499968</v>
      </c>
      <c r="Y69" s="28">
        <v>107.24924066150668</v>
      </c>
      <c r="Z69" s="28"/>
      <c r="AA69" s="28">
        <v>76984.881799000097</v>
      </c>
      <c r="AB69" s="28">
        <v>5.45411551691</v>
      </c>
      <c r="AC69" s="28">
        <v>181.141119386204</v>
      </c>
      <c r="AD69" s="28">
        <v>114742.48126903499</v>
      </c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32"/>
      <c r="CS69" s="26"/>
      <c r="CT69" s="26"/>
      <c r="CU69" s="26"/>
      <c r="CV69" s="26"/>
      <c r="CW69" s="26"/>
      <c r="CX69" s="26"/>
      <c r="CY69" s="26"/>
    </row>
    <row r="70" spans="1:103" x14ac:dyDescent="0.25">
      <c r="A70" s="14" t="str">
        <f t="shared" si="3"/>
        <v>20163</v>
      </c>
      <c r="B70" s="14">
        <f t="shared" si="4"/>
        <v>3</v>
      </c>
      <c r="C70" s="14">
        <f t="shared" si="5"/>
        <v>2016</v>
      </c>
      <c r="D70" s="27">
        <v>42614</v>
      </c>
      <c r="E70" s="28">
        <v>108.45475566827074</v>
      </c>
      <c r="F70" s="28">
        <v>109.78901649144369</v>
      </c>
      <c r="G70" s="28">
        <v>116.51825820808386</v>
      </c>
      <c r="H70" s="28">
        <v>101.96385152188158</v>
      </c>
      <c r="I70" s="28">
        <v>124.92425757338806</v>
      </c>
      <c r="J70" s="28">
        <v>106.30737604366399</v>
      </c>
      <c r="K70" s="28">
        <v>124.12480846621389</v>
      </c>
      <c r="L70" s="28">
        <v>123.52014065558868</v>
      </c>
      <c r="M70" s="28">
        <v>80.753591183566584</v>
      </c>
      <c r="N70" s="28">
        <v>100.38829985814829</v>
      </c>
      <c r="O70" s="28">
        <v>102.55099919229301</v>
      </c>
      <c r="P70" s="28">
        <v>198.51768148868501</v>
      </c>
      <c r="Q70" s="28">
        <v>19.620296542849001</v>
      </c>
      <c r="R70" s="28">
        <v>2.4864420648396801</v>
      </c>
      <c r="S70" s="28">
        <v>218.81879676544199</v>
      </c>
      <c r="T70" s="28">
        <v>97.108669477436393</v>
      </c>
      <c r="U70" s="28">
        <v>100.58912253678299</v>
      </c>
      <c r="V70" s="28">
        <v>116.78160033243201</v>
      </c>
      <c r="W70" s="28">
        <v>107.97188578650599</v>
      </c>
      <c r="X70" s="28">
        <v>105.8283193892938</v>
      </c>
      <c r="Y70" s="28">
        <v>107.60743068607128</v>
      </c>
      <c r="Z70" s="28">
        <v>116.482629244213</v>
      </c>
      <c r="AA70" s="28">
        <v>76910.6743231</v>
      </c>
      <c r="AB70" s="28">
        <v>5.4323630924300002</v>
      </c>
      <c r="AC70" s="28">
        <v>181.361755174736</v>
      </c>
      <c r="AD70" s="28">
        <v>114560.06216402601</v>
      </c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32"/>
      <c r="CS70" s="26"/>
      <c r="CT70" s="26"/>
      <c r="CU70" s="26"/>
      <c r="CV70" s="26"/>
      <c r="CW70" s="26"/>
      <c r="CX70" s="26"/>
      <c r="CY70" s="26"/>
    </row>
    <row r="71" spans="1:103" x14ac:dyDescent="0.25">
      <c r="A71" s="14" t="str">
        <f t="shared" si="3"/>
        <v>20164</v>
      </c>
      <c r="B71" s="14">
        <f t="shared" si="4"/>
        <v>4</v>
      </c>
      <c r="C71" s="14">
        <f t="shared" si="5"/>
        <v>2016</v>
      </c>
      <c r="D71" s="27">
        <v>42644</v>
      </c>
      <c r="E71" s="28">
        <v>109.66802836173612</v>
      </c>
      <c r="F71" s="28">
        <v>110.38726787754098</v>
      </c>
      <c r="G71" s="28">
        <v>114.62769542243566</v>
      </c>
      <c r="H71" s="28">
        <v>105.33709632506634</v>
      </c>
      <c r="I71" s="28">
        <v>126.64603516282888</v>
      </c>
      <c r="J71" s="28">
        <v>107.30598898175094</v>
      </c>
      <c r="K71" s="28">
        <v>125.03708821570595</v>
      </c>
      <c r="L71" s="28">
        <v>122.49837576340522</v>
      </c>
      <c r="M71" s="28">
        <v>79.69618090337633</v>
      </c>
      <c r="N71" s="28">
        <v>103.74730262115202</v>
      </c>
      <c r="O71" s="28">
        <v>100.71826784522599</v>
      </c>
      <c r="P71" s="28">
        <v>196.86697774309201</v>
      </c>
      <c r="Q71" s="28">
        <v>19.5718336463651</v>
      </c>
      <c r="R71" s="28">
        <v>3.1053200863227799</v>
      </c>
      <c r="S71" s="28">
        <v>211.912246597815</v>
      </c>
      <c r="T71" s="28">
        <v>100.01646180818189</v>
      </c>
      <c r="U71" s="28">
        <v>100.61964512344601</v>
      </c>
      <c r="V71" s="28">
        <v>115.51166617427501</v>
      </c>
      <c r="W71" s="28">
        <v>107.08417781020999</v>
      </c>
      <c r="X71" s="28">
        <v>106.13650430636652</v>
      </c>
      <c r="Y71" s="28">
        <v>107.63213769481581</v>
      </c>
      <c r="Z71" s="28"/>
      <c r="AA71" s="28">
        <v>76680.513761800001</v>
      </c>
      <c r="AB71" s="28">
        <v>5.3781591095300003</v>
      </c>
      <c r="AC71" s="28">
        <v>181.46691810075799</v>
      </c>
      <c r="AD71" s="28">
        <v>118049.54673121301</v>
      </c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32"/>
      <c r="CS71" s="26"/>
      <c r="CT71" s="26"/>
      <c r="CU71" s="26"/>
      <c r="CV71" s="26"/>
      <c r="CW71" s="26"/>
      <c r="CX71" s="26"/>
      <c r="CY71" s="26"/>
    </row>
    <row r="72" spans="1:103" x14ac:dyDescent="0.25">
      <c r="A72" s="14" t="str">
        <f t="shared" si="3"/>
        <v>20164</v>
      </c>
      <c r="B72" s="14">
        <f t="shared" si="4"/>
        <v>4</v>
      </c>
      <c r="C72" s="14">
        <f t="shared" si="5"/>
        <v>2016</v>
      </c>
      <c r="D72" s="27">
        <v>42675</v>
      </c>
      <c r="E72" s="28">
        <v>112.39776941300883</v>
      </c>
      <c r="F72" s="28">
        <v>110.90378230952557</v>
      </c>
      <c r="G72" s="28">
        <v>116.08317967012965</v>
      </c>
      <c r="H72" s="28">
        <v>105.4592678109466</v>
      </c>
      <c r="I72" s="28">
        <v>126.65479312499237</v>
      </c>
      <c r="J72" s="28">
        <v>112.47577724037475</v>
      </c>
      <c r="K72" s="28">
        <v>130.68716796831009</v>
      </c>
      <c r="L72" s="28">
        <v>128.60540735161055</v>
      </c>
      <c r="M72" s="28">
        <v>89.639205399475642</v>
      </c>
      <c r="N72" s="28">
        <v>104.01923377289509</v>
      </c>
      <c r="O72" s="28">
        <v>102.62126878818999</v>
      </c>
      <c r="P72" s="28">
        <v>196.96921518667301</v>
      </c>
      <c r="Q72" s="28">
        <v>20.380099620430801</v>
      </c>
      <c r="R72" s="28">
        <v>4.3279547680903097</v>
      </c>
      <c r="S72" s="28">
        <v>221.39141662402</v>
      </c>
      <c r="T72" s="28">
        <v>99.381912372192872</v>
      </c>
      <c r="U72" s="28">
        <v>100.553292642328</v>
      </c>
      <c r="V72" s="28">
        <v>115.334432466747</v>
      </c>
      <c r="W72" s="28">
        <v>107.326114044723</v>
      </c>
      <c r="X72" s="28">
        <v>106.78474986832948</v>
      </c>
      <c r="Y72" s="28">
        <v>107.5507398930848</v>
      </c>
      <c r="Z72" s="28"/>
      <c r="AA72" s="28">
        <v>76792.705084700006</v>
      </c>
      <c r="AB72" s="28">
        <v>5.3292884062599999</v>
      </c>
      <c r="AC72" s="28">
        <v>183.09687825039299</v>
      </c>
      <c r="AD72" s="28">
        <v>119105.16605892099</v>
      </c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32"/>
      <c r="CS72" s="26"/>
      <c r="CT72" s="26"/>
      <c r="CU72" s="26"/>
      <c r="CV72" s="26"/>
      <c r="CW72" s="26"/>
      <c r="CX72" s="26"/>
      <c r="CY72" s="26"/>
    </row>
    <row r="73" spans="1:103" x14ac:dyDescent="0.25">
      <c r="A73" s="14" t="str">
        <f t="shared" si="3"/>
        <v>20164</v>
      </c>
      <c r="B73" s="14">
        <f t="shared" si="4"/>
        <v>4</v>
      </c>
      <c r="C73" s="14">
        <f t="shared" si="5"/>
        <v>2016</v>
      </c>
      <c r="D73" s="27">
        <v>42705</v>
      </c>
      <c r="E73" s="28">
        <v>109.43042152809795</v>
      </c>
      <c r="F73" s="28">
        <v>110.89071649707368</v>
      </c>
      <c r="G73" s="28">
        <v>118.22646391099011</v>
      </c>
      <c r="H73" s="28">
        <v>104.95064119989767</v>
      </c>
      <c r="I73" s="28">
        <v>123.12123158978879</v>
      </c>
      <c r="J73" s="28">
        <v>105.20609666983866</v>
      </c>
      <c r="K73" s="28">
        <v>132.72976597911077</v>
      </c>
      <c r="L73" s="28">
        <v>125.7632674296829</v>
      </c>
      <c r="M73" s="28">
        <v>79.816960830082039</v>
      </c>
      <c r="N73" s="28">
        <v>105.65528380033352</v>
      </c>
      <c r="O73" s="28">
        <v>104.15933066287199</v>
      </c>
      <c r="P73" s="28">
        <v>201.30919343044599</v>
      </c>
      <c r="Q73" s="28">
        <v>19.819155344812199</v>
      </c>
      <c r="R73" s="28">
        <v>3.0469710925302</v>
      </c>
      <c r="S73" s="28">
        <v>219.66897627979199</v>
      </c>
      <c r="T73" s="28">
        <v>99.671692572498898</v>
      </c>
      <c r="U73" s="28">
        <v>100.463495883078</v>
      </c>
      <c r="V73" s="28">
        <v>115.030446929671</v>
      </c>
      <c r="W73" s="28">
        <v>106.83929477341201</v>
      </c>
      <c r="X73" s="28">
        <v>106.12578756293942</v>
      </c>
      <c r="Y73" s="28">
        <v>107.33029018324164</v>
      </c>
      <c r="Z73" s="28">
        <v>116.254114249116</v>
      </c>
      <c r="AA73" s="28">
        <v>76899.917283699906</v>
      </c>
      <c r="AB73" s="28">
        <v>5.3034082528599997</v>
      </c>
      <c r="AC73" s="28">
        <v>184.65267052837899</v>
      </c>
      <c r="AD73" s="28">
        <v>114796.044204872</v>
      </c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32"/>
      <c r="CS73" s="26"/>
      <c r="CT73" s="26"/>
      <c r="CU73" s="26"/>
      <c r="CV73" s="26"/>
      <c r="CW73" s="26"/>
      <c r="CX73" s="26"/>
      <c r="CY73" s="26"/>
    </row>
    <row r="74" spans="1:103" x14ac:dyDescent="0.25">
      <c r="A74" s="14" t="str">
        <f t="shared" si="3"/>
        <v>20171</v>
      </c>
      <c r="B74" s="14">
        <f t="shared" si="4"/>
        <v>1</v>
      </c>
      <c r="C74" s="14">
        <f t="shared" si="5"/>
        <v>2017</v>
      </c>
      <c r="D74" s="27">
        <v>42736</v>
      </c>
      <c r="E74" s="28">
        <v>112.97934338433575</v>
      </c>
      <c r="F74" s="28">
        <v>112.07634057205335</v>
      </c>
      <c r="G74" s="28">
        <v>122.01099246307659</v>
      </c>
      <c r="H74" s="28">
        <v>107.82233135864674</v>
      </c>
      <c r="I74" s="28">
        <v>125.44446650029525</v>
      </c>
      <c r="J74" s="28">
        <v>112.84829698647171</v>
      </c>
      <c r="K74" s="28">
        <v>124.04780339421151</v>
      </c>
      <c r="L74" s="28">
        <v>129.44640258392192</v>
      </c>
      <c r="M74" s="28">
        <v>88.603507024601939</v>
      </c>
      <c r="N74" s="28">
        <v>103.75534638637849</v>
      </c>
      <c r="O74" s="28">
        <v>104.931390166895</v>
      </c>
      <c r="P74" s="28">
        <v>204.07264391008999</v>
      </c>
      <c r="Q74" s="28">
        <v>20.269955121196901</v>
      </c>
      <c r="R74" s="28">
        <v>3.84459756228821</v>
      </c>
      <c r="S74" s="28">
        <v>219.77719657556599</v>
      </c>
      <c r="T74" s="28">
        <v>100.37676051394627</v>
      </c>
      <c r="U74" s="28">
        <v>100.453584084228</v>
      </c>
      <c r="V74" s="28">
        <v>118.317399655377</v>
      </c>
      <c r="W74" s="28">
        <v>108.68532735168699</v>
      </c>
      <c r="X74" s="28">
        <v>106.15178481768407</v>
      </c>
      <c r="Y74" s="28">
        <v>108.78162911574636</v>
      </c>
      <c r="Z74" s="28"/>
      <c r="AA74" s="28">
        <v>76723.240390100007</v>
      </c>
      <c r="AB74" s="28">
        <v>5.4142942417700004</v>
      </c>
      <c r="AC74" s="28">
        <v>178.251713245747</v>
      </c>
      <c r="AD74" s="28">
        <v>108222.41025133101</v>
      </c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32"/>
      <c r="CS74" s="26"/>
      <c r="CT74" s="26"/>
      <c r="CU74" s="26"/>
      <c r="CV74" s="26"/>
      <c r="CW74" s="26"/>
      <c r="CX74" s="26"/>
      <c r="CY74" s="26"/>
    </row>
    <row r="75" spans="1:103" x14ac:dyDescent="0.25">
      <c r="A75" s="14" t="str">
        <f t="shared" si="3"/>
        <v>20171</v>
      </c>
      <c r="B75" s="14">
        <f t="shared" si="4"/>
        <v>1</v>
      </c>
      <c r="C75" s="14">
        <f t="shared" si="5"/>
        <v>2017</v>
      </c>
      <c r="D75" s="27">
        <v>42767</v>
      </c>
      <c r="E75" s="28">
        <v>108.78065547107603</v>
      </c>
      <c r="F75" s="28">
        <v>110.44784015112641</v>
      </c>
      <c r="G75" s="28">
        <v>119.63335045681876</v>
      </c>
      <c r="H75" s="28">
        <v>102.74624359648202</v>
      </c>
      <c r="I75" s="28">
        <v>122.30987883800597</v>
      </c>
      <c r="J75" s="28">
        <v>105.77078903243591</v>
      </c>
      <c r="K75" s="28">
        <v>126.34492957385504</v>
      </c>
      <c r="L75" s="28">
        <v>125.05674133321149</v>
      </c>
      <c r="M75" s="28">
        <v>86.096103870853199</v>
      </c>
      <c r="N75" s="28">
        <v>101.49232890107429</v>
      </c>
      <c r="O75" s="28">
        <v>104.661178862309</v>
      </c>
      <c r="P75" s="28">
        <v>206.292591743928</v>
      </c>
      <c r="Q75" s="28">
        <v>20.013440378619499</v>
      </c>
      <c r="R75" s="28">
        <v>3.5950745228394001</v>
      </c>
      <c r="S75" s="28">
        <v>217.13705550174001</v>
      </c>
      <c r="T75" s="28">
        <v>96.652673700191912</v>
      </c>
      <c r="U75" s="28">
        <v>100.52940674420999</v>
      </c>
      <c r="V75" s="28">
        <v>118.60248765371</v>
      </c>
      <c r="W75" s="28">
        <v>109.009833292957</v>
      </c>
      <c r="X75" s="28">
        <v>106.19337133918567</v>
      </c>
      <c r="Y75" s="28">
        <v>109.4404012393271</v>
      </c>
      <c r="Z75" s="28"/>
      <c r="AA75" s="28">
        <v>76206.704676599897</v>
      </c>
      <c r="AB75" s="28">
        <v>5.3950437187800002</v>
      </c>
      <c r="AC75" s="28">
        <v>180.26729375774499</v>
      </c>
      <c r="AD75" s="28">
        <v>115502.485114001</v>
      </c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32"/>
      <c r="CS75" s="26"/>
      <c r="CT75" s="26"/>
      <c r="CU75" s="26"/>
      <c r="CV75" s="26"/>
      <c r="CW75" s="26"/>
      <c r="CX75" s="26"/>
      <c r="CY75" s="26"/>
    </row>
    <row r="76" spans="1:103" x14ac:dyDescent="0.25">
      <c r="A76" s="14" t="str">
        <f t="shared" si="3"/>
        <v>20171</v>
      </c>
      <c r="B76" s="14">
        <f t="shared" si="4"/>
        <v>1</v>
      </c>
      <c r="C76" s="14">
        <f t="shared" si="5"/>
        <v>2017</v>
      </c>
      <c r="D76" s="27">
        <v>42795</v>
      </c>
      <c r="E76" s="28">
        <v>113.03621900254791</v>
      </c>
      <c r="F76" s="28">
        <v>111.42360585514231</v>
      </c>
      <c r="G76" s="28">
        <v>123.83044500316343</v>
      </c>
      <c r="H76" s="28">
        <v>105.47438391592945</v>
      </c>
      <c r="I76" s="28">
        <v>128.68564830457251</v>
      </c>
      <c r="J76" s="28">
        <v>114.55061797668711</v>
      </c>
      <c r="K76" s="28">
        <v>130.42422661450041</v>
      </c>
      <c r="L76" s="28">
        <v>131.2876478433983</v>
      </c>
      <c r="M76" s="28">
        <v>96.451025782404301</v>
      </c>
      <c r="N76" s="28">
        <v>100.10118924285298</v>
      </c>
      <c r="O76" s="28">
        <v>105.550583274983</v>
      </c>
      <c r="P76" s="28">
        <v>206.208097424736</v>
      </c>
      <c r="Q76" s="28">
        <v>19.7561912660797</v>
      </c>
      <c r="R76" s="28">
        <v>3.8589158214116699</v>
      </c>
      <c r="S76" s="28">
        <v>200.43942642027801</v>
      </c>
      <c r="T76" s="28">
        <v>101.23424660651399</v>
      </c>
      <c r="U76" s="28">
        <v>100.352989273679</v>
      </c>
      <c r="V76" s="28">
        <v>118.227972900117</v>
      </c>
      <c r="W76" s="28">
        <v>109.800063723148</v>
      </c>
      <c r="X76" s="28">
        <v>105.78278522778164</v>
      </c>
      <c r="Y76" s="28">
        <v>109.66563179805379</v>
      </c>
      <c r="Z76" s="28">
        <v>118.119125918799</v>
      </c>
      <c r="AA76" s="28">
        <v>76389.904455399897</v>
      </c>
      <c r="AB76" s="28">
        <v>5.25156670334</v>
      </c>
      <c r="AC76" s="28">
        <v>183.75065889976801</v>
      </c>
      <c r="AD76" s="28">
        <v>130858.695808577</v>
      </c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32"/>
      <c r="CS76" s="26"/>
      <c r="CT76" s="26"/>
      <c r="CU76" s="26"/>
      <c r="CV76" s="26"/>
      <c r="CW76" s="26"/>
      <c r="CX76" s="26"/>
      <c r="CY76" s="26"/>
    </row>
    <row r="77" spans="1:103" x14ac:dyDescent="0.25">
      <c r="A77" s="14" t="str">
        <f t="shared" si="3"/>
        <v>20172</v>
      </c>
      <c r="B77" s="14">
        <f t="shared" si="4"/>
        <v>2</v>
      </c>
      <c r="C77" s="14">
        <f t="shared" si="5"/>
        <v>2017</v>
      </c>
      <c r="D77" s="27">
        <v>42826</v>
      </c>
      <c r="E77" s="28">
        <v>110.30958416774691</v>
      </c>
      <c r="F77" s="28">
        <v>111.016100384186</v>
      </c>
      <c r="G77" s="28">
        <v>122.48841483856746</v>
      </c>
      <c r="H77" s="28">
        <v>104.54575049645624</v>
      </c>
      <c r="I77" s="28">
        <v>126.06070276887446</v>
      </c>
      <c r="J77" s="28">
        <v>107.95455998481503</v>
      </c>
      <c r="K77" s="28">
        <v>131.11623299307129</v>
      </c>
      <c r="L77" s="28">
        <v>123.82174339448136</v>
      </c>
      <c r="M77" s="28">
        <v>84.637848499182155</v>
      </c>
      <c r="N77" s="28">
        <v>100.09820612992944</v>
      </c>
      <c r="O77" s="28">
        <v>105.788758044342</v>
      </c>
      <c r="P77" s="28">
        <v>205.839173915483</v>
      </c>
      <c r="Q77" s="28">
        <v>19.786988522491999</v>
      </c>
      <c r="R77" s="28">
        <v>3.86677264263992</v>
      </c>
      <c r="S77" s="28">
        <v>221.436645282645</v>
      </c>
      <c r="T77" s="28">
        <v>96.36294104695007</v>
      </c>
      <c r="U77" s="28">
        <v>100.96477884051046</v>
      </c>
      <c r="V77" s="28">
        <v>118.127972476712</v>
      </c>
      <c r="W77" s="28">
        <v>110.288966448305</v>
      </c>
      <c r="X77" s="28">
        <v>105.96061819107958</v>
      </c>
      <c r="Y77" s="28">
        <v>109.72429737453193</v>
      </c>
      <c r="Z77" s="28"/>
      <c r="AA77" s="28">
        <v>76278.062385800004</v>
      </c>
      <c r="AB77" s="28">
        <v>5.2266457630599996</v>
      </c>
      <c r="AC77" s="28">
        <v>186.37708273535</v>
      </c>
      <c r="AD77" s="28">
        <v>141717.60905735599</v>
      </c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32"/>
      <c r="CS77" s="26"/>
      <c r="CT77" s="26"/>
      <c r="CU77" s="26"/>
      <c r="CV77" s="26"/>
      <c r="CW77" s="26"/>
      <c r="CX77" s="26"/>
      <c r="CY77" s="26"/>
    </row>
    <row r="78" spans="1:103" x14ac:dyDescent="0.25">
      <c r="A78" s="14" t="str">
        <f t="shared" si="3"/>
        <v>20172</v>
      </c>
      <c r="B78" s="14">
        <f t="shared" si="4"/>
        <v>2</v>
      </c>
      <c r="C78" s="14">
        <f t="shared" si="5"/>
        <v>2017</v>
      </c>
      <c r="D78" s="27">
        <v>42856</v>
      </c>
      <c r="E78" s="28">
        <v>114.66058222559664</v>
      </c>
      <c r="F78" s="28">
        <v>112.39693427314266</v>
      </c>
      <c r="G78" s="28">
        <v>123.82206139690707</v>
      </c>
      <c r="H78" s="28">
        <v>106.23766880337506</v>
      </c>
      <c r="I78" s="28">
        <v>132.1474162623982</v>
      </c>
      <c r="J78" s="28">
        <v>116.04963865161332</v>
      </c>
      <c r="K78" s="28">
        <v>128.59569470449389</v>
      </c>
      <c r="L78" s="28">
        <v>132.32496936265704</v>
      </c>
      <c r="M78" s="28">
        <v>96.378277799768043</v>
      </c>
      <c r="N78" s="28">
        <v>103.93403566759551</v>
      </c>
      <c r="O78" s="28">
        <v>105.805374503675</v>
      </c>
      <c r="P78" s="28">
        <v>206.23416400599899</v>
      </c>
      <c r="Q78" s="28">
        <v>19.905403021696799</v>
      </c>
      <c r="R78" s="28">
        <v>4.6116723040902698</v>
      </c>
      <c r="S78" s="28">
        <v>220.32269584355601</v>
      </c>
      <c r="T78" s="28">
        <v>98.346510762348487</v>
      </c>
      <c r="U78" s="28">
        <v>101.51864119117887</v>
      </c>
      <c r="V78" s="28">
        <v>119.11891417457301</v>
      </c>
      <c r="W78" s="28">
        <v>109.83302141966701</v>
      </c>
      <c r="X78" s="28">
        <v>106.3270646128659</v>
      </c>
      <c r="Y78" s="28">
        <v>110.51361327509088</v>
      </c>
      <c r="Z78" s="28"/>
      <c r="AA78" s="28">
        <v>76159.699690399997</v>
      </c>
      <c r="AB78" s="28">
        <v>5.2308196585999998</v>
      </c>
      <c r="AC78" s="28">
        <v>187.75215252051399</v>
      </c>
      <c r="AD78" s="28">
        <v>140827.47915454599</v>
      </c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32"/>
      <c r="CS78" s="26"/>
      <c r="CT78" s="26"/>
      <c r="CU78" s="26"/>
      <c r="CV78" s="26"/>
      <c r="CW78" s="26"/>
      <c r="CX78" s="26"/>
      <c r="CY78" s="26"/>
    </row>
    <row r="79" spans="1:103" x14ac:dyDescent="0.25">
      <c r="A79" s="14" t="str">
        <f t="shared" si="3"/>
        <v>20172</v>
      </c>
      <c r="B79" s="14">
        <f t="shared" si="4"/>
        <v>2</v>
      </c>
      <c r="C79" s="14">
        <f t="shared" si="5"/>
        <v>2017</v>
      </c>
      <c r="D79" s="27">
        <v>42887</v>
      </c>
      <c r="E79" s="28">
        <v>111.93532866799777</v>
      </c>
      <c r="F79" s="28">
        <v>111.59071287079176</v>
      </c>
      <c r="G79" s="28">
        <v>123.88442634621947</v>
      </c>
      <c r="H79" s="28">
        <v>107.32800653584682</v>
      </c>
      <c r="I79" s="28">
        <v>128.69296580830908</v>
      </c>
      <c r="J79" s="28">
        <v>111.73560951219817</v>
      </c>
      <c r="K79" s="28">
        <v>133.56623573217544</v>
      </c>
      <c r="L79" s="28">
        <v>125.59636240802756</v>
      </c>
      <c r="M79" s="28">
        <v>90.835881935487507</v>
      </c>
      <c r="N79" s="28">
        <v>101.55145274248882</v>
      </c>
      <c r="O79" s="28">
        <v>106.442602383927</v>
      </c>
      <c r="P79" s="28">
        <v>210.021248834837</v>
      </c>
      <c r="Q79" s="28">
        <v>20.1870132555464</v>
      </c>
      <c r="R79" s="28">
        <v>3.9896273699639901</v>
      </c>
      <c r="S79" s="28">
        <v>222.310714114333</v>
      </c>
      <c r="T79" s="28">
        <v>100.52193167427255</v>
      </c>
      <c r="U79" s="28">
        <v>100.67798570059847</v>
      </c>
      <c r="V79" s="28">
        <v>120.08446810845901</v>
      </c>
      <c r="W79" s="28">
        <v>108.615811067953</v>
      </c>
      <c r="X79" s="28">
        <v>105.90967402186028</v>
      </c>
      <c r="Y79" s="28">
        <v>110.52105122224069</v>
      </c>
      <c r="Z79" s="28">
        <v>116.68509352682599</v>
      </c>
      <c r="AA79" s="28">
        <v>76198.633364900001</v>
      </c>
      <c r="AB79" s="28">
        <v>5.21223777246</v>
      </c>
      <c r="AC79" s="28">
        <v>189.94644375161599</v>
      </c>
      <c r="AD79" s="28">
        <v>139072.53437957901</v>
      </c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32"/>
      <c r="CS79" s="26"/>
      <c r="CT79" s="26"/>
      <c r="CU79" s="26"/>
      <c r="CV79" s="26"/>
      <c r="CW79" s="26"/>
      <c r="CX79" s="26"/>
      <c r="CY79" s="26"/>
    </row>
    <row r="80" spans="1:103" x14ac:dyDescent="0.25">
      <c r="A80" s="14" t="str">
        <f t="shared" si="3"/>
        <v>20173</v>
      </c>
      <c r="B80" s="14">
        <f t="shared" si="4"/>
        <v>3</v>
      </c>
      <c r="C80" s="14">
        <f t="shared" si="5"/>
        <v>2017</v>
      </c>
      <c r="D80" s="27">
        <v>42917</v>
      </c>
      <c r="E80" s="28">
        <v>109.982317221705</v>
      </c>
      <c r="F80" s="28">
        <v>111.48784170092314</v>
      </c>
      <c r="G80" s="28">
        <v>124.77067785525135</v>
      </c>
      <c r="H80" s="28">
        <v>104.28353942674171</v>
      </c>
      <c r="I80" s="28">
        <v>124.79515704217287</v>
      </c>
      <c r="J80" s="28">
        <v>107.6843602795351</v>
      </c>
      <c r="K80" s="28">
        <v>128.60587945386487</v>
      </c>
      <c r="L80" s="28">
        <v>126.52505286850835</v>
      </c>
      <c r="M80" s="28">
        <v>88.298799355977977</v>
      </c>
      <c r="N80" s="28">
        <v>100.95917958935682</v>
      </c>
      <c r="O80" s="28">
        <v>105.77950322736601</v>
      </c>
      <c r="P80" s="28">
        <v>207.90086027470201</v>
      </c>
      <c r="Q80" s="28">
        <v>20.203994121956899</v>
      </c>
      <c r="R80" s="28">
        <v>4.20940364099223</v>
      </c>
      <c r="S80" s="28">
        <v>221.15381050115801</v>
      </c>
      <c r="T80" s="28">
        <v>97.506881883196527</v>
      </c>
      <c r="U80" s="28">
        <v>101.11196246184403</v>
      </c>
      <c r="V80" s="28">
        <v>119.94001355646201</v>
      </c>
      <c r="W80" s="28">
        <v>110.130721320802</v>
      </c>
      <c r="X80" s="28">
        <v>106.6254636371353</v>
      </c>
      <c r="Y80" s="28">
        <v>111.26418251461095</v>
      </c>
      <c r="Z80" s="28"/>
      <c r="AA80" s="28">
        <v>76135.549928099994</v>
      </c>
      <c r="AB80" s="28">
        <v>5.2264463212500001</v>
      </c>
      <c r="AC80" s="28">
        <v>190.277999360401</v>
      </c>
      <c r="AD80" s="28">
        <v>135987.13753937799</v>
      </c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32"/>
      <c r="CS80" s="26"/>
      <c r="CT80" s="26"/>
      <c r="CU80" s="26"/>
      <c r="CV80" s="26"/>
      <c r="CW80" s="26"/>
      <c r="CX80" s="26"/>
      <c r="CY80" s="26"/>
    </row>
    <row r="81" spans="1:103" x14ac:dyDescent="0.25">
      <c r="A81" s="14" t="str">
        <f t="shared" si="3"/>
        <v>20173</v>
      </c>
      <c r="B81" s="14">
        <f t="shared" si="4"/>
        <v>3</v>
      </c>
      <c r="C81" s="14">
        <f t="shared" si="5"/>
        <v>2017</v>
      </c>
      <c r="D81" s="27">
        <v>42948</v>
      </c>
      <c r="E81" s="28">
        <v>112.48745514583707</v>
      </c>
      <c r="F81" s="28">
        <v>111.5897521479128</v>
      </c>
      <c r="G81" s="28">
        <v>121.95393727538611</v>
      </c>
      <c r="H81" s="28">
        <v>103.17910931686637</v>
      </c>
      <c r="I81" s="28">
        <v>126.99067060231457</v>
      </c>
      <c r="J81" s="28">
        <v>112.8652794841998</v>
      </c>
      <c r="K81" s="28">
        <v>135.01972527265588</v>
      </c>
      <c r="L81" s="28">
        <v>129.7665441691355</v>
      </c>
      <c r="M81" s="28">
        <v>97.131833532161437</v>
      </c>
      <c r="N81" s="28">
        <v>102.33276544198503</v>
      </c>
      <c r="O81" s="28">
        <v>104.24553336668301</v>
      </c>
      <c r="P81" s="28">
        <v>207.609834800653</v>
      </c>
      <c r="Q81" s="28">
        <v>20.159866960739201</v>
      </c>
      <c r="R81" s="28">
        <v>3.4935873190233502</v>
      </c>
      <c r="S81" s="28">
        <v>225.72685150531001</v>
      </c>
      <c r="T81" s="28">
        <v>99.83283492997316</v>
      </c>
      <c r="U81" s="28">
        <v>101.00739041589596</v>
      </c>
      <c r="V81" s="28">
        <v>119.14121203190599</v>
      </c>
      <c r="W81" s="28">
        <v>111.50340731163</v>
      </c>
      <c r="X81" s="28">
        <v>106.10163699702613</v>
      </c>
      <c r="Y81" s="28">
        <v>112.17656818026411</v>
      </c>
      <c r="Z81" s="28"/>
      <c r="AA81" s="28">
        <v>76202.004435099996</v>
      </c>
      <c r="AB81" s="28">
        <v>5.16322917953</v>
      </c>
      <c r="AC81" s="28">
        <v>191.35805552881001</v>
      </c>
      <c r="AD81" s="28">
        <v>133696.36869858601</v>
      </c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32"/>
      <c r="CS81" s="26"/>
      <c r="CT81" s="26"/>
      <c r="CU81" s="26"/>
      <c r="CV81" s="26"/>
      <c r="CW81" s="26"/>
      <c r="CX81" s="26"/>
      <c r="CY81" s="26"/>
    </row>
    <row r="82" spans="1:103" x14ac:dyDescent="0.25">
      <c r="A82" s="14" t="str">
        <f t="shared" si="3"/>
        <v>20173</v>
      </c>
      <c r="B82" s="14">
        <f t="shared" si="4"/>
        <v>3</v>
      </c>
      <c r="C82" s="14">
        <f t="shared" si="5"/>
        <v>2017</v>
      </c>
      <c r="D82" s="27">
        <v>42979</v>
      </c>
      <c r="E82" s="28">
        <v>111.29077830985311</v>
      </c>
      <c r="F82" s="28">
        <v>109.72927394010404</v>
      </c>
      <c r="G82" s="28">
        <v>121.68041019140685</v>
      </c>
      <c r="H82" s="28">
        <v>105.35129161417035</v>
      </c>
      <c r="I82" s="28">
        <v>128.40779923377681</v>
      </c>
      <c r="J82" s="28">
        <v>111.85115740280594</v>
      </c>
      <c r="K82" s="28">
        <v>133.42973636780712</v>
      </c>
      <c r="L82" s="28">
        <v>128.91111430618693</v>
      </c>
      <c r="M82" s="28">
        <v>97.210742915436384</v>
      </c>
      <c r="N82" s="28">
        <v>101.31589764390884</v>
      </c>
      <c r="O82" s="28">
        <v>104.96353660824499</v>
      </c>
      <c r="P82" s="28">
        <v>207.872785422671</v>
      </c>
      <c r="Q82" s="28">
        <v>20.121609996913602</v>
      </c>
      <c r="R82" s="28">
        <v>4.5787079308122696</v>
      </c>
      <c r="S82" s="28">
        <v>220.40267746205501</v>
      </c>
      <c r="T82" s="28">
        <v>100.28091173008981</v>
      </c>
      <c r="U82" s="28">
        <v>100.41115794347802</v>
      </c>
      <c r="V82" s="28">
        <v>119.802477722985</v>
      </c>
      <c r="W82" s="28">
        <v>113.26192172700399</v>
      </c>
      <c r="X82" s="28">
        <v>106.74603807720496</v>
      </c>
      <c r="Y82" s="28">
        <v>112.06170328745543</v>
      </c>
      <c r="Z82" s="28">
        <v>115.452151917816</v>
      </c>
      <c r="AA82" s="28">
        <v>76357.616362000103</v>
      </c>
      <c r="AB82" s="28">
        <v>5.1649106476300002</v>
      </c>
      <c r="AC82" s="28">
        <v>193.963855396838</v>
      </c>
      <c r="AD82" s="28">
        <v>137515.56675066199</v>
      </c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32"/>
      <c r="CS82" s="26"/>
      <c r="CT82" s="26"/>
      <c r="CU82" s="26"/>
      <c r="CV82" s="26"/>
      <c r="CW82" s="26"/>
      <c r="CX82" s="26"/>
      <c r="CY82" s="26"/>
    </row>
    <row r="83" spans="1:103" x14ac:dyDescent="0.25">
      <c r="A83" s="14" t="str">
        <f t="shared" si="3"/>
        <v>20174</v>
      </c>
      <c r="B83" s="14">
        <f t="shared" si="4"/>
        <v>4</v>
      </c>
      <c r="C83" s="14">
        <f t="shared" si="5"/>
        <v>2017</v>
      </c>
      <c r="D83" s="27">
        <v>43009</v>
      </c>
      <c r="E83" s="28">
        <v>109.4476786452143</v>
      </c>
      <c r="F83" s="28">
        <v>109.57022257598479</v>
      </c>
      <c r="G83" s="28">
        <v>119.85670707805292</v>
      </c>
      <c r="H83" s="28">
        <v>102.98415219340428</v>
      </c>
      <c r="I83" s="28">
        <v>129.50431633148585</v>
      </c>
      <c r="J83" s="28">
        <v>108.28524395184253</v>
      </c>
      <c r="K83" s="28">
        <v>125.52181845829826</v>
      </c>
      <c r="L83" s="28">
        <v>129.89743870853462</v>
      </c>
      <c r="M83" s="28">
        <v>102.07581875033726</v>
      </c>
      <c r="N83" s="28">
        <v>101.92192891102874</v>
      </c>
      <c r="O83" s="28">
        <v>105.43742450419001</v>
      </c>
      <c r="P83" s="28">
        <v>208.735171322653</v>
      </c>
      <c r="Q83" s="28">
        <v>20.477458968816102</v>
      </c>
      <c r="R83" s="28">
        <v>3.1416139216902002</v>
      </c>
      <c r="S83" s="28">
        <v>227.668162766601</v>
      </c>
      <c r="T83" s="28">
        <v>97.635662734148042</v>
      </c>
      <c r="U83" s="28">
        <v>100.50324124618791</v>
      </c>
      <c r="V83" s="28">
        <v>119.583177567595</v>
      </c>
      <c r="W83" s="28">
        <v>112.235155356047</v>
      </c>
      <c r="X83" s="28">
        <v>107.38190500797016</v>
      </c>
      <c r="Y83" s="28">
        <v>112.95229854497916</v>
      </c>
      <c r="Z83" s="28"/>
      <c r="AA83" s="28">
        <v>76407.715403800001</v>
      </c>
      <c r="AB83" s="28">
        <v>5.03455868054</v>
      </c>
      <c r="AC83" s="28">
        <v>195.61902926526699</v>
      </c>
      <c r="AD83" s="28">
        <v>137424.61052479499</v>
      </c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32"/>
      <c r="CS83" s="26"/>
      <c r="CT83" s="26"/>
      <c r="CU83" s="26"/>
      <c r="CV83" s="26"/>
      <c r="CW83" s="26"/>
      <c r="CX83" s="26"/>
      <c r="CY83" s="26"/>
    </row>
    <row r="84" spans="1:103" x14ac:dyDescent="0.25">
      <c r="A84" s="14" t="str">
        <f t="shared" si="3"/>
        <v>20174</v>
      </c>
      <c r="B84" s="14">
        <f t="shared" si="4"/>
        <v>4</v>
      </c>
      <c r="C84" s="14">
        <f t="shared" si="5"/>
        <v>2017</v>
      </c>
      <c r="D84" s="27">
        <v>43040</v>
      </c>
      <c r="E84" s="28">
        <v>110.6686185422887</v>
      </c>
      <c r="F84" s="28">
        <v>108.68496025001016</v>
      </c>
      <c r="G84" s="28">
        <v>118.69561158835607</v>
      </c>
      <c r="H84" s="28">
        <v>105.83372094426701</v>
      </c>
      <c r="I84" s="28">
        <v>129.18802997716762</v>
      </c>
      <c r="J84" s="28">
        <v>111.81366855355652</v>
      </c>
      <c r="K84" s="28">
        <v>129.69275324296962</v>
      </c>
      <c r="L84" s="28">
        <v>131.32504780415815</v>
      </c>
      <c r="M84" s="28">
        <v>101.34138279013629</v>
      </c>
      <c r="N84" s="28">
        <v>98.475238419525212</v>
      </c>
      <c r="O84" s="28">
        <v>105.75861860994399</v>
      </c>
      <c r="P84" s="28">
        <v>208.67032290114199</v>
      </c>
      <c r="Q84" s="28">
        <v>19.854723221813899</v>
      </c>
      <c r="R84" s="28">
        <v>3.9110327215698901</v>
      </c>
      <c r="S84" s="28">
        <v>209.98372964757701</v>
      </c>
      <c r="T84" s="28">
        <v>99.6565648328084</v>
      </c>
      <c r="U84" s="28">
        <v>99.929275102250827</v>
      </c>
      <c r="V84" s="28">
        <v>119.65092855071499</v>
      </c>
      <c r="W84" s="28">
        <v>111.610932944561</v>
      </c>
      <c r="X84" s="28">
        <v>106.97010278628991</v>
      </c>
      <c r="Y84" s="28">
        <v>113.91297717087072</v>
      </c>
      <c r="Z84" s="28"/>
      <c r="AA84" s="28">
        <v>76143.636466900105</v>
      </c>
      <c r="AB84" s="28">
        <v>5.0523912207099997</v>
      </c>
      <c r="AC84" s="28">
        <v>197.40513690954799</v>
      </c>
      <c r="AD84" s="28">
        <v>135015.913886642</v>
      </c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32"/>
      <c r="CS84" s="26"/>
      <c r="CT84" s="26"/>
      <c r="CU84" s="26"/>
      <c r="CV84" s="26"/>
      <c r="CW84" s="26"/>
      <c r="CX84" s="26"/>
      <c r="CY84" s="26"/>
    </row>
    <row r="85" spans="1:103" x14ac:dyDescent="0.25">
      <c r="A85" s="14" t="str">
        <f t="shared" si="3"/>
        <v>20174</v>
      </c>
      <c r="B85" s="14">
        <f t="shared" si="4"/>
        <v>4</v>
      </c>
      <c r="C85" s="14">
        <f t="shared" si="5"/>
        <v>2017</v>
      </c>
      <c r="D85" s="27">
        <v>43070</v>
      </c>
      <c r="E85" s="28">
        <v>108.30952689676226</v>
      </c>
      <c r="F85" s="28">
        <v>109.10778652611421</v>
      </c>
      <c r="G85" s="28">
        <v>118.40795224487428</v>
      </c>
      <c r="H85" s="28">
        <v>104.84751724711121</v>
      </c>
      <c r="I85" s="28">
        <v>130.00137817413037</v>
      </c>
      <c r="J85" s="28">
        <v>106.935071872861</v>
      </c>
      <c r="K85" s="28">
        <v>136.17911306932052</v>
      </c>
      <c r="L85" s="28">
        <v>128.6794601405818</v>
      </c>
      <c r="M85" s="28">
        <v>97.745753187739481</v>
      </c>
      <c r="N85" s="28">
        <v>96.486314958201319</v>
      </c>
      <c r="O85" s="28">
        <v>108.45256210173</v>
      </c>
      <c r="P85" s="28">
        <v>212.30227230211801</v>
      </c>
      <c r="Q85" s="28">
        <v>20.672112052137301</v>
      </c>
      <c r="R85" s="28">
        <v>2.9154722079539699</v>
      </c>
      <c r="S85" s="28">
        <v>211.94928444932299</v>
      </c>
      <c r="T85" s="28">
        <v>97.624410857911968</v>
      </c>
      <c r="U85" s="28">
        <v>100.64575059860157</v>
      </c>
      <c r="V85" s="28">
        <v>119.875955706692</v>
      </c>
      <c r="W85" s="28">
        <v>111.76047927823301</v>
      </c>
      <c r="X85" s="28">
        <v>107.98735691579428</v>
      </c>
      <c r="Y85" s="28">
        <v>113.96692606886062</v>
      </c>
      <c r="Z85" s="28">
        <v>116.10980879013</v>
      </c>
      <c r="AA85" s="28">
        <v>76233.553617500002</v>
      </c>
      <c r="AB85" s="28">
        <v>5.0271189129899998</v>
      </c>
      <c r="AC85" s="28">
        <v>199.455202886628</v>
      </c>
      <c r="AD85" s="28">
        <v>133221.41885009201</v>
      </c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32"/>
      <c r="CS85" s="26"/>
      <c r="CT85" s="26"/>
      <c r="CU85" s="26"/>
      <c r="CV85" s="26"/>
      <c r="CW85" s="26"/>
      <c r="CX85" s="26"/>
      <c r="CY85" s="26"/>
    </row>
    <row r="86" spans="1:103" x14ac:dyDescent="0.25">
      <c r="A86" s="14" t="str">
        <f t="shared" si="3"/>
        <v>20181</v>
      </c>
      <c r="B86" s="14">
        <f t="shared" si="4"/>
        <v>1</v>
      </c>
      <c r="C86" s="14">
        <f t="shared" si="5"/>
        <v>2018</v>
      </c>
      <c r="D86" s="27">
        <v>43101</v>
      </c>
      <c r="E86" s="28">
        <v>115.8560536117882</v>
      </c>
      <c r="F86" s="28">
        <v>110.83108621622127</v>
      </c>
      <c r="G86" s="28">
        <v>120.44093961871931</v>
      </c>
      <c r="H86" s="28">
        <v>104.48686284542174</v>
      </c>
      <c r="I86" s="28">
        <v>134.68886892862372</v>
      </c>
      <c r="J86" s="28">
        <v>122.03908344398444</v>
      </c>
      <c r="K86" s="28">
        <v>130.07890452385408</v>
      </c>
      <c r="L86" s="28">
        <v>134.4507912754344</v>
      </c>
      <c r="M86" s="28">
        <v>106.77985981943394</v>
      </c>
      <c r="N86" s="28">
        <v>99.013403758025504</v>
      </c>
      <c r="O86" s="28">
        <v>108.15197898044499</v>
      </c>
      <c r="P86" s="28">
        <v>215.40299004197701</v>
      </c>
      <c r="Q86" s="28">
        <v>21.162570410925301</v>
      </c>
      <c r="R86" s="28">
        <v>2.78086637809756</v>
      </c>
      <c r="S86" s="28">
        <v>215.48877707923199</v>
      </c>
      <c r="T86" s="28">
        <v>113.41471210399419</v>
      </c>
      <c r="U86" s="28">
        <v>100.28082610909149</v>
      </c>
      <c r="V86" s="28">
        <v>121.65361593926499</v>
      </c>
      <c r="W86" s="28">
        <v>112.27063877377699</v>
      </c>
      <c r="X86" s="28">
        <v>108.95835053838879</v>
      </c>
      <c r="Y86" s="28">
        <v>125.87131632883967</v>
      </c>
      <c r="Z86" s="28"/>
      <c r="AA86" s="28">
        <v>76399.818412399996</v>
      </c>
      <c r="AB86" s="28">
        <v>4.9796400225599999</v>
      </c>
      <c r="AC86" s="28">
        <v>201.67530226269699</v>
      </c>
      <c r="AD86" s="28">
        <v>141532.02646521901</v>
      </c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32"/>
      <c r="CS86" s="26"/>
      <c r="CT86" s="26"/>
      <c r="CU86" s="26"/>
      <c r="CV86" s="26"/>
      <c r="CW86" s="26"/>
      <c r="CX86" s="26"/>
      <c r="CY86" s="26"/>
    </row>
    <row r="87" spans="1:103" x14ac:dyDescent="0.25">
      <c r="A87" s="14" t="str">
        <f t="shared" si="3"/>
        <v>20181</v>
      </c>
      <c r="B87" s="14">
        <f t="shared" si="4"/>
        <v>1</v>
      </c>
      <c r="C87" s="14">
        <f t="shared" si="5"/>
        <v>2018</v>
      </c>
      <c r="D87" s="27">
        <v>43132</v>
      </c>
      <c r="E87" s="28">
        <v>110.09952784041081</v>
      </c>
      <c r="F87" s="28">
        <v>110.26521047442733</v>
      </c>
      <c r="G87" s="28">
        <v>125.30958697383312</v>
      </c>
      <c r="H87" s="28">
        <v>103.84657698750001</v>
      </c>
      <c r="I87" s="28">
        <v>128.86978736586317</v>
      </c>
      <c r="J87" s="28">
        <v>108.36756867219466</v>
      </c>
      <c r="K87" s="28">
        <v>130.0859971368493</v>
      </c>
      <c r="L87" s="28">
        <v>128.37253286128558</v>
      </c>
      <c r="M87" s="28">
        <v>107.61968828213122</v>
      </c>
      <c r="N87" s="28">
        <v>103.55600147225097</v>
      </c>
      <c r="O87" s="28">
        <v>108.613324778677</v>
      </c>
      <c r="P87" s="28">
        <v>214.17675560447</v>
      </c>
      <c r="Q87" s="28">
        <v>21.537563045276901</v>
      </c>
      <c r="R87" s="28">
        <v>3.5191487548653999</v>
      </c>
      <c r="S87" s="28">
        <v>217.24319913223499</v>
      </c>
      <c r="T87" s="28">
        <v>105.14087603000955</v>
      </c>
      <c r="U87" s="28">
        <v>100.52917762606181</v>
      </c>
      <c r="V87" s="28">
        <v>120.93233433515699</v>
      </c>
      <c r="W87" s="28">
        <v>112.256994098926</v>
      </c>
      <c r="X87" s="28">
        <v>108.1118698882452</v>
      </c>
      <c r="Y87" s="28">
        <v>125.31812837730718</v>
      </c>
      <c r="Z87" s="28"/>
      <c r="AA87" s="28">
        <v>76291.741236799906</v>
      </c>
      <c r="AB87" s="28">
        <v>4.8790067229999998</v>
      </c>
      <c r="AC87" s="28">
        <v>204.650967875085</v>
      </c>
      <c r="AD87" s="28">
        <v>144234.638687506</v>
      </c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32"/>
      <c r="CS87" s="26"/>
      <c r="CT87" s="26"/>
      <c r="CU87" s="26"/>
      <c r="CV87" s="26"/>
      <c r="CW87" s="26"/>
      <c r="CX87" s="26"/>
      <c r="CY87" s="26"/>
    </row>
    <row r="88" spans="1:103" x14ac:dyDescent="0.25">
      <c r="A88" s="14" t="str">
        <f t="shared" si="3"/>
        <v>20181</v>
      </c>
      <c r="B88" s="14">
        <f t="shared" si="4"/>
        <v>1</v>
      </c>
      <c r="C88" s="14">
        <f t="shared" si="5"/>
        <v>2018</v>
      </c>
      <c r="D88" s="27">
        <v>43160</v>
      </c>
      <c r="E88" s="28">
        <v>113.13345482463134</v>
      </c>
      <c r="F88" s="28">
        <v>112.36765349711879</v>
      </c>
      <c r="G88" s="28">
        <v>128.5760019563966</v>
      </c>
      <c r="H88" s="28">
        <v>105.21042028124803</v>
      </c>
      <c r="I88" s="28">
        <v>132.24388852849847</v>
      </c>
      <c r="J88" s="28">
        <v>111.56645892927594</v>
      </c>
      <c r="K88" s="28">
        <v>132.03382207158626</v>
      </c>
      <c r="L88" s="28">
        <v>131.28546369683411</v>
      </c>
      <c r="M88" s="28">
        <v>100.8459399011266</v>
      </c>
      <c r="N88" s="28">
        <v>110.12127018160666</v>
      </c>
      <c r="O88" s="28">
        <v>109.16568063264501</v>
      </c>
      <c r="P88" s="28">
        <v>214.94198349176699</v>
      </c>
      <c r="Q88" s="28">
        <v>21.307877465881798</v>
      </c>
      <c r="R88" s="28">
        <v>2.4942575280669601</v>
      </c>
      <c r="S88" s="28">
        <v>222.48778123218901</v>
      </c>
      <c r="T88" s="28">
        <v>98.198318595925357</v>
      </c>
      <c r="U88" s="28">
        <v>103.2446189800115</v>
      </c>
      <c r="V88" s="28">
        <v>121.337599671101</v>
      </c>
      <c r="W88" s="28">
        <v>113.49348945225</v>
      </c>
      <c r="X88" s="28">
        <v>109.02080057485549</v>
      </c>
      <c r="Y88" s="28">
        <v>124.55019033644135</v>
      </c>
      <c r="Z88" s="28">
        <v>119.672676172537</v>
      </c>
      <c r="AA88" s="28">
        <v>76416.036477400106</v>
      </c>
      <c r="AB88" s="28">
        <v>4.9008624266099998</v>
      </c>
      <c r="AC88" s="28">
        <v>204.308754746755</v>
      </c>
      <c r="AD88" s="28">
        <v>149887.30521294801</v>
      </c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32"/>
      <c r="CS88" s="26"/>
      <c r="CT88" s="26"/>
      <c r="CU88" s="26"/>
      <c r="CV88" s="26"/>
      <c r="CW88" s="26"/>
      <c r="CX88" s="26"/>
      <c r="CY88" s="26"/>
    </row>
    <row r="89" spans="1:103" x14ac:dyDescent="0.25">
      <c r="A89" s="14" t="str">
        <f t="shared" si="3"/>
        <v>20182</v>
      </c>
      <c r="B89" s="14">
        <f t="shared" si="4"/>
        <v>2</v>
      </c>
      <c r="C89" s="14">
        <f t="shared" si="5"/>
        <v>2018</v>
      </c>
      <c r="D89" s="27">
        <v>43191</v>
      </c>
      <c r="E89" s="28">
        <v>114.81945271072119</v>
      </c>
      <c r="F89" s="28">
        <v>112.51836075992939</v>
      </c>
      <c r="G89" s="28">
        <v>128.02768427277491</v>
      </c>
      <c r="H89" s="28">
        <v>105.55359163274005</v>
      </c>
      <c r="I89" s="28">
        <v>135.23926381677111</v>
      </c>
      <c r="J89" s="28">
        <v>115.09513710587584</v>
      </c>
      <c r="K89" s="28">
        <v>134.45005545423371</v>
      </c>
      <c r="L89" s="28">
        <v>133.12566565993106</v>
      </c>
      <c r="M89" s="28">
        <v>106.13410572100169</v>
      </c>
      <c r="N89" s="28">
        <v>104.46879712123646</v>
      </c>
      <c r="O89" s="28">
        <v>109.30450084103001</v>
      </c>
      <c r="P89" s="28">
        <v>215.33945887759501</v>
      </c>
      <c r="Q89" s="28">
        <v>21.518849830741701</v>
      </c>
      <c r="R89" s="28">
        <v>2.5002630677449198</v>
      </c>
      <c r="S89" s="28">
        <v>222.67323829986901</v>
      </c>
      <c r="T89" s="28">
        <v>105.23157285764584</v>
      </c>
      <c r="U89" s="28">
        <v>100.61558928550103</v>
      </c>
      <c r="V89" s="28">
        <v>122.01658269371799</v>
      </c>
      <c r="W89" s="28">
        <v>114.210157318871</v>
      </c>
      <c r="X89" s="28">
        <v>109.43774758186903</v>
      </c>
      <c r="Y89" s="28">
        <v>125.50170711306549</v>
      </c>
      <c r="Z89" s="28"/>
      <c r="AA89" s="28">
        <v>76325.918493499994</v>
      </c>
      <c r="AB89" s="28">
        <v>4.7959261986800001</v>
      </c>
      <c r="AC89" s="28">
        <v>205.05349675213699</v>
      </c>
      <c r="AD89" s="28">
        <v>163829.994996661</v>
      </c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32"/>
      <c r="CS89" s="26"/>
      <c r="CT89" s="26"/>
      <c r="CU89" s="26"/>
      <c r="CV89" s="26"/>
      <c r="CW89" s="26"/>
      <c r="CX89" s="26"/>
      <c r="CY89" s="26"/>
    </row>
    <row r="90" spans="1:103" x14ac:dyDescent="0.25">
      <c r="A90" s="14" t="str">
        <f t="shared" si="3"/>
        <v>20182</v>
      </c>
      <c r="B90" s="14">
        <f t="shared" si="4"/>
        <v>2</v>
      </c>
      <c r="C90" s="14">
        <f t="shared" si="5"/>
        <v>2018</v>
      </c>
      <c r="D90" s="27">
        <v>43221</v>
      </c>
      <c r="E90" s="28">
        <v>115.84786943293452</v>
      </c>
      <c r="F90" s="28">
        <v>113.45946372686345</v>
      </c>
      <c r="G90" s="28">
        <v>128.28106032945431</v>
      </c>
      <c r="H90" s="28">
        <v>107.03745604229316</v>
      </c>
      <c r="I90" s="28">
        <v>133.04313800419072</v>
      </c>
      <c r="J90" s="28">
        <v>117.13029454738248</v>
      </c>
      <c r="K90" s="28">
        <v>137.35611585971466</v>
      </c>
      <c r="L90" s="28">
        <v>133.74740819370879</v>
      </c>
      <c r="M90" s="28">
        <v>106.60833874395469</v>
      </c>
      <c r="N90" s="28">
        <v>102.97650024077305</v>
      </c>
      <c r="O90" s="28">
        <v>109.43042015907299</v>
      </c>
      <c r="P90" s="28">
        <v>215.1155906777</v>
      </c>
      <c r="Q90" s="28">
        <v>21.4570670433</v>
      </c>
      <c r="R90" s="28">
        <v>3.26194017986347</v>
      </c>
      <c r="S90" s="28">
        <v>224.89802618517101</v>
      </c>
      <c r="T90" s="28">
        <v>105.77375658936965</v>
      </c>
      <c r="U90" s="28">
        <v>100.4042169042168</v>
      </c>
      <c r="V90" s="28">
        <v>123.2424576249</v>
      </c>
      <c r="W90" s="28">
        <v>114.065186046685</v>
      </c>
      <c r="X90" s="28">
        <v>109.27533441566102</v>
      </c>
      <c r="Y90" s="28">
        <v>126.94013867124193</v>
      </c>
      <c r="Z90" s="28"/>
      <c r="AA90" s="28">
        <v>76300.083849899995</v>
      </c>
      <c r="AB90" s="28">
        <v>4.8013667572700003</v>
      </c>
      <c r="AC90" s="28">
        <v>207.57244225844801</v>
      </c>
      <c r="AD90" s="28">
        <v>165788.07560445301</v>
      </c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32"/>
      <c r="CS90" s="26"/>
      <c r="CT90" s="26"/>
      <c r="CU90" s="26"/>
      <c r="CV90" s="26"/>
      <c r="CW90" s="26"/>
      <c r="CX90" s="26"/>
      <c r="CY90" s="26"/>
    </row>
    <row r="91" spans="1:103" x14ac:dyDescent="0.25">
      <c r="A91" s="14" t="str">
        <f t="shared" si="3"/>
        <v>20182</v>
      </c>
      <c r="B91" s="14">
        <f t="shared" si="4"/>
        <v>2</v>
      </c>
      <c r="C91" s="14">
        <f t="shared" si="5"/>
        <v>2018</v>
      </c>
      <c r="D91" s="27">
        <v>43252</v>
      </c>
      <c r="E91" s="28">
        <v>112.41418547904577</v>
      </c>
      <c r="F91" s="28">
        <v>114.34746007983215</v>
      </c>
      <c r="G91" s="28">
        <v>128.94426535061726</v>
      </c>
      <c r="H91" s="28">
        <v>108.3871982006755</v>
      </c>
      <c r="I91" s="28">
        <v>131.41654998393034</v>
      </c>
      <c r="J91" s="28">
        <v>110.70406700026906</v>
      </c>
      <c r="K91" s="28">
        <v>127.12870648297769</v>
      </c>
      <c r="L91" s="28">
        <v>127.57427983877844</v>
      </c>
      <c r="M91" s="28">
        <v>104.14965155022223</v>
      </c>
      <c r="N91" s="28">
        <v>103.52146960927219</v>
      </c>
      <c r="O91" s="28">
        <v>109.952553014038</v>
      </c>
      <c r="P91" s="28">
        <v>217.43332630595299</v>
      </c>
      <c r="Q91" s="28">
        <v>21.9085810341948</v>
      </c>
      <c r="R91" s="28">
        <v>2.8150799286861399</v>
      </c>
      <c r="S91" s="28">
        <v>224.82942514863899</v>
      </c>
      <c r="T91" s="28">
        <v>101.70397035121402</v>
      </c>
      <c r="U91" s="28">
        <v>100.75023052079322</v>
      </c>
      <c r="V91" s="28">
        <v>124.547001558757</v>
      </c>
      <c r="W91" s="28">
        <v>114.092610575233</v>
      </c>
      <c r="X91" s="28">
        <v>110.39725592031029</v>
      </c>
      <c r="Y91" s="28">
        <v>129.83423744505663</v>
      </c>
      <c r="Z91" s="28">
        <v>117.371043672884</v>
      </c>
      <c r="AA91" s="28">
        <v>76129.344588799999</v>
      </c>
      <c r="AB91" s="28">
        <v>4.7862169917999999</v>
      </c>
      <c r="AC91" s="28">
        <v>209.89637589541499</v>
      </c>
      <c r="AD91" s="28">
        <v>156873.673978943</v>
      </c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32"/>
      <c r="CS91" s="26"/>
      <c r="CT91" s="26"/>
      <c r="CU91" s="26"/>
      <c r="CV91" s="26"/>
      <c r="CW91" s="26"/>
      <c r="CX91" s="26"/>
      <c r="CY91" s="26"/>
    </row>
    <row r="92" spans="1:103" x14ac:dyDescent="0.25">
      <c r="A92" s="14" t="str">
        <f t="shared" si="3"/>
        <v>20183</v>
      </c>
      <c r="B92" s="14">
        <f t="shared" si="4"/>
        <v>3</v>
      </c>
      <c r="C92" s="14">
        <f t="shared" si="5"/>
        <v>2018</v>
      </c>
      <c r="D92" s="27">
        <v>43282</v>
      </c>
      <c r="E92" s="28">
        <v>114.97653603878952</v>
      </c>
      <c r="F92" s="28">
        <v>116.07351048959994</v>
      </c>
      <c r="G92" s="28">
        <v>129.95972780178758</v>
      </c>
      <c r="H92" s="28">
        <v>108.29154526152411</v>
      </c>
      <c r="I92" s="28">
        <v>132.4812152469149</v>
      </c>
      <c r="J92" s="28">
        <v>114.18201809372198</v>
      </c>
      <c r="K92" s="28">
        <v>130.87140413753829</v>
      </c>
      <c r="L92" s="28">
        <v>132.24545762307719</v>
      </c>
      <c r="M92" s="28">
        <v>105.10894332754593</v>
      </c>
      <c r="N92" s="28">
        <v>101.99270646300256</v>
      </c>
      <c r="O92" s="28">
        <v>106.90507010989499</v>
      </c>
      <c r="P92" s="28">
        <v>219.66043452551401</v>
      </c>
      <c r="Q92" s="28">
        <v>21.6745864118766</v>
      </c>
      <c r="R92" s="28">
        <v>2.7702647649070098</v>
      </c>
      <c r="S92" s="28">
        <v>228.469490329031</v>
      </c>
      <c r="T92" s="28">
        <v>105.41829412842225</v>
      </c>
      <c r="U92" s="28">
        <v>100.59933055273306</v>
      </c>
      <c r="V92" s="28">
        <v>125.203744402845</v>
      </c>
      <c r="W92" s="28">
        <v>113.242910946641</v>
      </c>
      <c r="X92" s="28">
        <v>110.55327266456597</v>
      </c>
      <c r="Y92" s="28">
        <v>129.75469646234635</v>
      </c>
      <c r="Z92" s="28"/>
      <c r="AA92" s="28">
        <v>76054.008723299907</v>
      </c>
      <c r="AB92" s="28">
        <v>4.8002455729199998</v>
      </c>
      <c r="AC92" s="28">
        <v>210.92570228544</v>
      </c>
      <c r="AD92" s="28">
        <v>149613.04074442401</v>
      </c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32"/>
      <c r="CS92" s="26"/>
      <c r="CT92" s="26"/>
      <c r="CU92" s="26"/>
      <c r="CV92" s="26"/>
      <c r="CW92" s="26"/>
      <c r="CX92" s="26"/>
      <c r="CY92" s="26"/>
    </row>
    <row r="93" spans="1:103" x14ac:dyDescent="0.25">
      <c r="A93" s="14" t="str">
        <f t="shared" si="3"/>
        <v>20183</v>
      </c>
      <c r="B93" s="14">
        <f t="shared" si="4"/>
        <v>3</v>
      </c>
      <c r="C93" s="14">
        <f t="shared" si="5"/>
        <v>2018</v>
      </c>
      <c r="D93" s="27">
        <v>43313</v>
      </c>
      <c r="E93" s="28">
        <v>115.52481764691493</v>
      </c>
      <c r="F93" s="28">
        <v>115.74142425118606</v>
      </c>
      <c r="G93" s="28">
        <v>129.78774933839827</v>
      </c>
      <c r="H93" s="28">
        <v>104.4059623482062</v>
      </c>
      <c r="I93" s="28">
        <v>132.60682069240428</v>
      </c>
      <c r="J93" s="28">
        <v>115.70557300039025</v>
      </c>
      <c r="K93" s="28">
        <v>132.05631637087481</v>
      </c>
      <c r="L93" s="28">
        <v>136.16485289798152</v>
      </c>
      <c r="M93" s="28">
        <v>105.73758735322197</v>
      </c>
      <c r="N93" s="28">
        <v>101.79350159179981</v>
      </c>
      <c r="O93" s="28">
        <v>106.453056660136</v>
      </c>
      <c r="P93" s="28">
        <v>217.25594719780801</v>
      </c>
      <c r="Q93" s="28">
        <v>21.570843014790899</v>
      </c>
      <c r="R93" s="28">
        <v>3.6933623459884002</v>
      </c>
      <c r="S93" s="28">
        <v>225.97805543395</v>
      </c>
      <c r="T93" s="28">
        <v>104.23385418616971</v>
      </c>
      <c r="U93" s="28">
        <v>100.77945214737395</v>
      </c>
      <c r="V93" s="28">
        <v>125.564194090505</v>
      </c>
      <c r="W93" s="28">
        <v>113.696312994579</v>
      </c>
      <c r="X93" s="28">
        <v>109.98400202534756</v>
      </c>
      <c r="Y93" s="28">
        <v>129.02033077746586</v>
      </c>
      <c r="Z93" s="28"/>
      <c r="AA93" s="28">
        <v>76255.935639999996</v>
      </c>
      <c r="AB93" s="28">
        <v>4.7463843200799998</v>
      </c>
      <c r="AC93" s="28">
        <v>212.91173031557199</v>
      </c>
      <c r="AD93" s="28">
        <v>147674.275580238</v>
      </c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32"/>
      <c r="CS93" s="26"/>
      <c r="CT93" s="26"/>
      <c r="CU93" s="26"/>
      <c r="CV93" s="26"/>
      <c r="CW93" s="26"/>
      <c r="CX93" s="26"/>
      <c r="CY93" s="26"/>
    </row>
    <row r="94" spans="1:103" x14ac:dyDescent="0.25">
      <c r="A94" s="14" t="str">
        <f t="shared" si="3"/>
        <v>20183</v>
      </c>
      <c r="B94" s="14">
        <f t="shared" si="4"/>
        <v>3</v>
      </c>
      <c r="C94" s="14">
        <f t="shared" si="5"/>
        <v>2018</v>
      </c>
      <c r="D94" s="27">
        <v>43344</v>
      </c>
      <c r="E94" s="28">
        <v>113.63615118585926</v>
      </c>
      <c r="F94" s="28">
        <v>116.63039696716748</v>
      </c>
      <c r="G94" s="28">
        <v>127.8886915069706</v>
      </c>
      <c r="H94" s="28">
        <v>105.97836572564243</v>
      </c>
      <c r="I94" s="28">
        <v>131.02579256289997</v>
      </c>
      <c r="J94" s="28">
        <v>110.81266585281102</v>
      </c>
      <c r="K94" s="28">
        <v>129.30307112527055</v>
      </c>
      <c r="L94" s="28">
        <v>125.699156573522</v>
      </c>
      <c r="M94" s="28">
        <v>107.55891003719948</v>
      </c>
      <c r="N94" s="28">
        <v>100.47731696701611</v>
      </c>
      <c r="O94" s="28">
        <v>105.672697437701</v>
      </c>
      <c r="P94" s="28">
        <v>214.38217264720799</v>
      </c>
      <c r="Q94" s="28">
        <v>21.6567140488626</v>
      </c>
      <c r="R94" s="28">
        <v>4.31097297493982</v>
      </c>
      <c r="S94" s="28">
        <v>224.89719139665999</v>
      </c>
      <c r="T94" s="28">
        <v>103.46462186946381</v>
      </c>
      <c r="U94" s="28">
        <v>101.10947291668441</v>
      </c>
      <c r="V94" s="28">
        <v>126.27046217192201</v>
      </c>
      <c r="W94" s="28">
        <v>114.006720038384</v>
      </c>
      <c r="X94" s="28">
        <v>110.27280184262037</v>
      </c>
      <c r="Y94" s="28">
        <v>129.29007926455918</v>
      </c>
      <c r="Z94" s="28">
        <v>116.230647917319</v>
      </c>
      <c r="AA94" s="28">
        <v>76180.098280599996</v>
      </c>
      <c r="AB94" s="28">
        <v>4.6218467379800003</v>
      </c>
      <c r="AC94" s="28">
        <v>213.765632426275</v>
      </c>
      <c r="AD94" s="28">
        <v>147481.034070675</v>
      </c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32"/>
      <c r="CS94" s="26"/>
      <c r="CT94" s="26"/>
      <c r="CU94" s="26"/>
      <c r="CV94" s="26"/>
      <c r="CW94" s="26"/>
      <c r="CX94" s="26"/>
      <c r="CY94" s="26"/>
    </row>
    <row r="95" spans="1:103" x14ac:dyDescent="0.25">
      <c r="A95" s="14" t="str">
        <f t="shared" si="3"/>
        <v>20184</v>
      </c>
      <c r="B95" s="14">
        <f t="shared" si="4"/>
        <v>4</v>
      </c>
      <c r="C95" s="14">
        <f t="shared" si="5"/>
        <v>2018</v>
      </c>
      <c r="D95" s="27">
        <v>43374</v>
      </c>
      <c r="E95" s="28">
        <v>117.85867116314249</v>
      </c>
      <c r="F95" s="28">
        <v>118.55588526016784</v>
      </c>
      <c r="G95" s="28">
        <v>127.09691625154082</v>
      </c>
      <c r="H95" s="28">
        <v>104.44406363257603</v>
      </c>
      <c r="I95" s="28">
        <v>130.38873492164066</v>
      </c>
      <c r="J95" s="28">
        <v>118.63601848801213</v>
      </c>
      <c r="K95" s="28">
        <v>137.2886262721523</v>
      </c>
      <c r="L95" s="28">
        <v>136.20696378968077</v>
      </c>
      <c r="M95" s="28">
        <v>113.04290005561093</v>
      </c>
      <c r="N95" s="28">
        <v>98.910209200624337</v>
      </c>
      <c r="O95" s="28">
        <v>105.131055962519</v>
      </c>
      <c r="P95" s="28">
        <v>215.29603813634799</v>
      </c>
      <c r="Q95" s="28">
        <v>21.441000877987602</v>
      </c>
      <c r="R95" s="28">
        <v>4.0260238911995101</v>
      </c>
      <c r="S95" s="28">
        <v>219.96670635471301</v>
      </c>
      <c r="T95" s="28">
        <v>107.27030966992569</v>
      </c>
      <c r="U95" s="28">
        <v>100.97141226037415</v>
      </c>
      <c r="V95" s="28">
        <v>125.276613349751</v>
      </c>
      <c r="W95" s="28">
        <v>113.46901905396101</v>
      </c>
      <c r="X95" s="28">
        <v>109.77365160423231</v>
      </c>
      <c r="Y95" s="28">
        <v>129.01627688322799</v>
      </c>
      <c r="Z95" s="28"/>
      <c r="AA95" s="28">
        <v>75932.155461100003</v>
      </c>
      <c r="AB95" s="28">
        <v>4.7258627067000001</v>
      </c>
      <c r="AC95" s="28">
        <v>215.324041183725</v>
      </c>
      <c r="AD95" s="28">
        <v>147999.76528093699</v>
      </c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32"/>
      <c r="CS95" s="26"/>
      <c r="CT95" s="26"/>
      <c r="CU95" s="26"/>
      <c r="CV95" s="26"/>
      <c r="CW95" s="26"/>
      <c r="CX95" s="26"/>
      <c r="CY95" s="26"/>
    </row>
    <row r="96" spans="1:103" x14ac:dyDescent="0.25">
      <c r="A96" s="14" t="str">
        <f t="shared" si="3"/>
        <v>20184</v>
      </c>
      <c r="B96" s="14">
        <f t="shared" si="4"/>
        <v>4</v>
      </c>
      <c r="C96" s="14">
        <f t="shared" si="5"/>
        <v>2018</v>
      </c>
      <c r="D96" s="27">
        <v>43405</v>
      </c>
      <c r="E96" s="28">
        <v>115.72501118923518</v>
      </c>
      <c r="F96" s="28">
        <v>117.35864456933429</v>
      </c>
      <c r="G96" s="28">
        <v>127.4687702644691</v>
      </c>
      <c r="H96" s="28">
        <v>107.09597727862057</v>
      </c>
      <c r="I96" s="28">
        <v>130.52392292933953</v>
      </c>
      <c r="J96" s="28">
        <v>113.99756213707352</v>
      </c>
      <c r="K96" s="28">
        <v>133.66485714878854</v>
      </c>
      <c r="L96" s="28">
        <v>130.18108377167914</v>
      </c>
      <c r="M96" s="28">
        <v>107.92215518331979</v>
      </c>
      <c r="N96" s="28">
        <v>100.9732492439672</v>
      </c>
      <c r="O96" s="28">
        <v>107.21970299586999</v>
      </c>
      <c r="P96" s="28">
        <v>218.10975495071099</v>
      </c>
      <c r="Q96" s="28">
        <v>21.7258500789431</v>
      </c>
      <c r="R96" s="28">
        <v>2.7639842775714398</v>
      </c>
      <c r="S96" s="28">
        <v>221.930705446301</v>
      </c>
      <c r="T96" s="28">
        <v>107.81826448727828</v>
      </c>
      <c r="U96" s="28">
        <v>101.50502643337305</v>
      </c>
      <c r="V96" s="28">
        <v>126.36695658787799</v>
      </c>
      <c r="W96" s="28">
        <v>114.331048376814</v>
      </c>
      <c r="X96" s="28">
        <v>110.42408104672825</v>
      </c>
      <c r="Y96" s="28">
        <v>129.96322860538677</v>
      </c>
      <c r="Z96" s="28"/>
      <c r="AA96" s="28">
        <v>75941.642160500007</v>
      </c>
      <c r="AB96" s="28">
        <v>4.7536408700599999</v>
      </c>
      <c r="AC96" s="28">
        <v>217.20277586552101</v>
      </c>
      <c r="AD96" s="28">
        <v>147733.36463108001</v>
      </c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32"/>
      <c r="CS96" s="26"/>
      <c r="CT96" s="26"/>
      <c r="CU96" s="26"/>
      <c r="CV96" s="26"/>
      <c r="CW96" s="26"/>
      <c r="CX96" s="26"/>
      <c r="CY96" s="26"/>
    </row>
    <row r="97" spans="1:103" x14ac:dyDescent="0.25">
      <c r="A97" s="14" t="str">
        <f t="shared" si="3"/>
        <v>20184</v>
      </c>
      <c r="B97" s="14">
        <f t="shared" si="4"/>
        <v>4</v>
      </c>
      <c r="C97" s="14">
        <f t="shared" si="5"/>
        <v>2018</v>
      </c>
      <c r="D97" s="27">
        <v>43435</v>
      </c>
      <c r="E97" s="28">
        <v>115.25837288083501</v>
      </c>
      <c r="F97" s="28">
        <v>117.17507910829968</v>
      </c>
      <c r="G97" s="28">
        <v>127.52350138673813</v>
      </c>
      <c r="H97" s="28">
        <v>108.01509476599654</v>
      </c>
      <c r="I97" s="28">
        <v>134.10824013046891</v>
      </c>
      <c r="J97" s="28">
        <v>113.18724389838948</v>
      </c>
      <c r="K97" s="28">
        <v>129.45373974180706</v>
      </c>
      <c r="L97" s="28">
        <v>127.93485339180626</v>
      </c>
      <c r="M97" s="28">
        <v>105.5097016779133</v>
      </c>
      <c r="N97" s="28">
        <v>102.53662519887591</v>
      </c>
      <c r="O97" s="28">
        <v>107.466709612399</v>
      </c>
      <c r="P97" s="28">
        <v>217.989387185949</v>
      </c>
      <c r="Q97" s="28">
        <v>21.891071932051599</v>
      </c>
      <c r="R97" s="28">
        <v>3.6329410932855501</v>
      </c>
      <c r="S97" s="28">
        <v>222.02649350624799</v>
      </c>
      <c r="T97" s="28">
        <v>93.994397432004178</v>
      </c>
      <c r="U97" s="28">
        <v>101.40802426243773</v>
      </c>
      <c r="V97" s="28">
        <v>126.102026943642</v>
      </c>
      <c r="W97" s="28">
        <v>114.323493867452</v>
      </c>
      <c r="X97" s="28">
        <v>110.56280183025848</v>
      </c>
      <c r="Y97" s="28">
        <v>130.20754744726898</v>
      </c>
      <c r="Z97" s="28">
        <v>115.903894143472</v>
      </c>
      <c r="AA97" s="28">
        <v>75993.364753400005</v>
      </c>
      <c r="AB97" s="28">
        <v>4.7825772415300003</v>
      </c>
      <c r="AC97" s="28">
        <v>216.585827820281</v>
      </c>
      <c r="AD97" s="28">
        <v>139787.03129819801</v>
      </c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32"/>
      <c r="CS97" s="26"/>
      <c r="CT97" s="26"/>
      <c r="CU97" s="26"/>
      <c r="CV97" s="26"/>
      <c r="CW97" s="26"/>
      <c r="CX97" s="26"/>
      <c r="CY97" s="26"/>
    </row>
    <row r="98" spans="1:103" x14ac:dyDescent="0.25">
      <c r="A98" s="14" t="str">
        <f t="shared" si="3"/>
        <v>20191</v>
      </c>
      <c r="B98" s="14">
        <f t="shared" si="4"/>
        <v>1</v>
      </c>
      <c r="C98" s="14">
        <f t="shared" si="5"/>
        <v>2019</v>
      </c>
      <c r="D98" s="27">
        <v>43466</v>
      </c>
      <c r="E98" s="28">
        <v>117.67825148614332</v>
      </c>
      <c r="F98" s="28">
        <v>117.80639849405681</v>
      </c>
      <c r="G98" s="28">
        <v>133.51853834784436</v>
      </c>
      <c r="H98" s="28">
        <v>111.56974294568987</v>
      </c>
      <c r="I98" s="28">
        <v>131.7591079451235</v>
      </c>
      <c r="J98" s="28">
        <v>117.06782003483374</v>
      </c>
      <c r="K98" s="28">
        <v>134.93576118674588</v>
      </c>
      <c r="L98" s="28">
        <v>132.21856150834151</v>
      </c>
      <c r="M98" s="28">
        <v>104.22721797589857</v>
      </c>
      <c r="N98" s="28">
        <v>103.65604865483444</v>
      </c>
      <c r="O98" s="28">
        <v>109.565223849855</v>
      </c>
      <c r="P98" s="28">
        <v>220.942677291568</v>
      </c>
      <c r="Q98" s="28">
        <v>22.482751262759201</v>
      </c>
      <c r="R98" s="28">
        <v>3.4757484548313302</v>
      </c>
      <c r="S98" s="28">
        <v>222.10566751659101</v>
      </c>
      <c r="T98" s="28">
        <v>121.76308123458574</v>
      </c>
      <c r="U98" s="28">
        <v>101.58294870328758</v>
      </c>
      <c r="V98" s="28">
        <v>124.593652592965</v>
      </c>
      <c r="W98" s="28">
        <v>114.31975378431299</v>
      </c>
      <c r="X98" s="28">
        <v>109.93732642689444</v>
      </c>
      <c r="Y98" s="28">
        <v>132.07385641360156</v>
      </c>
      <c r="Z98" s="28"/>
      <c r="AA98" s="28">
        <v>75412.839073800002</v>
      </c>
      <c r="AB98" s="28">
        <v>4.7536567970799997</v>
      </c>
      <c r="AC98" s="28">
        <v>218.899151289353</v>
      </c>
      <c r="AD98" s="28">
        <v>138319.74569262401</v>
      </c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32"/>
      <c r="CS98" s="26"/>
      <c r="CT98" s="26"/>
      <c r="CU98" s="26"/>
      <c r="CV98" s="26"/>
      <c r="CW98" s="26"/>
      <c r="CX98" s="26"/>
      <c r="CY98" s="26"/>
    </row>
    <row r="99" spans="1:103" x14ac:dyDescent="0.25">
      <c r="A99" s="14" t="str">
        <f t="shared" si="3"/>
        <v>20191</v>
      </c>
      <c r="B99" s="14">
        <f t="shared" si="4"/>
        <v>1</v>
      </c>
      <c r="C99" s="14">
        <f t="shared" si="5"/>
        <v>2019</v>
      </c>
      <c r="D99" s="27">
        <v>43497</v>
      </c>
      <c r="E99" s="28">
        <v>116.14381501280384</v>
      </c>
      <c r="F99" s="28">
        <v>116.95917232853522</v>
      </c>
      <c r="G99" s="28">
        <v>126.10772374818511</v>
      </c>
      <c r="H99" s="28">
        <v>105.04788855942097</v>
      </c>
      <c r="I99" s="28">
        <v>131.12777922193203</v>
      </c>
      <c r="J99" s="28">
        <v>115.11834510288406</v>
      </c>
      <c r="K99" s="28">
        <v>137.41772806805227</v>
      </c>
      <c r="L99" s="28">
        <v>130.83513619404505</v>
      </c>
      <c r="M99" s="28">
        <v>107.65870864463714</v>
      </c>
      <c r="N99" s="28">
        <v>102.88986241382013</v>
      </c>
      <c r="O99" s="28">
        <v>108.07328596516901</v>
      </c>
      <c r="P99" s="28">
        <v>217.59155213541999</v>
      </c>
      <c r="Q99" s="28">
        <v>21.653542132991301</v>
      </c>
      <c r="R99" s="28">
        <v>3.32776023381766</v>
      </c>
      <c r="S99" s="28">
        <v>221.36133656582001</v>
      </c>
      <c r="T99" s="28">
        <v>104.19001097981584</v>
      </c>
      <c r="U99" s="28">
        <v>101.11116006983937</v>
      </c>
      <c r="V99" s="28">
        <v>124.322796262571</v>
      </c>
      <c r="W99" s="28">
        <v>114.334927234815</v>
      </c>
      <c r="X99" s="28">
        <v>110.63980830133822</v>
      </c>
      <c r="Y99" s="28">
        <v>136.20026133667332</v>
      </c>
      <c r="Z99" s="28"/>
      <c r="AA99" s="28">
        <v>75614.318875099998</v>
      </c>
      <c r="AB99" s="28">
        <v>4.75437096862</v>
      </c>
      <c r="AC99" s="28">
        <v>220.05993185364801</v>
      </c>
      <c r="AD99" s="28">
        <v>132087.20897477301</v>
      </c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32"/>
      <c r="CS99" s="26"/>
      <c r="CT99" s="26"/>
      <c r="CU99" s="26"/>
      <c r="CV99" s="26"/>
      <c r="CW99" s="26"/>
      <c r="CX99" s="26"/>
      <c r="CY99" s="26"/>
    </row>
    <row r="100" spans="1:103" x14ac:dyDescent="0.25">
      <c r="A100" s="14" t="str">
        <f t="shared" si="3"/>
        <v>20191</v>
      </c>
      <c r="B100" s="14">
        <f t="shared" si="4"/>
        <v>1</v>
      </c>
      <c r="C100" s="14">
        <f t="shared" si="5"/>
        <v>2019</v>
      </c>
      <c r="D100" s="27">
        <v>43525</v>
      </c>
      <c r="E100" s="28">
        <v>116.26233977412421</v>
      </c>
      <c r="F100" s="28">
        <v>118.93811012362541</v>
      </c>
      <c r="G100" s="28">
        <v>131.4644107867266</v>
      </c>
      <c r="H100" s="28">
        <v>104.5884234383428</v>
      </c>
      <c r="I100" s="28">
        <v>133.89537046805668</v>
      </c>
      <c r="J100" s="28">
        <v>113.82513010607687</v>
      </c>
      <c r="K100" s="28">
        <v>134.03950867813083</v>
      </c>
      <c r="L100" s="28">
        <v>129.28431070918987</v>
      </c>
      <c r="M100" s="28">
        <v>99.418469069868834</v>
      </c>
      <c r="N100" s="28">
        <v>102.15978697044619</v>
      </c>
      <c r="O100" s="28">
        <v>109.015059827366</v>
      </c>
      <c r="P100" s="28">
        <v>221.46233491204299</v>
      </c>
      <c r="Q100" s="28">
        <v>21.827410828385698</v>
      </c>
      <c r="R100" s="28">
        <v>3.3770462145167799</v>
      </c>
      <c r="S100" s="28">
        <v>224.508700437811</v>
      </c>
      <c r="T100" s="28">
        <v>108.1790473680298</v>
      </c>
      <c r="U100" s="28">
        <v>100.81288125504169</v>
      </c>
      <c r="V100" s="28">
        <v>124.29695562597701</v>
      </c>
      <c r="W100" s="28">
        <v>116.09999500411099</v>
      </c>
      <c r="X100" s="28">
        <v>110.78887340153946</v>
      </c>
      <c r="Y100" s="28">
        <v>129.16534977796354</v>
      </c>
      <c r="Z100" s="28">
        <v>117.299351997968</v>
      </c>
      <c r="AA100" s="28">
        <v>75335.665036599996</v>
      </c>
      <c r="AB100" s="28">
        <v>4.6243600162299998</v>
      </c>
      <c r="AC100" s="28">
        <v>223.15867127608399</v>
      </c>
      <c r="AD100" s="28">
        <v>151431.0723415</v>
      </c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32"/>
      <c r="CS100" s="26"/>
      <c r="CT100" s="26"/>
      <c r="CU100" s="26"/>
      <c r="CV100" s="26"/>
      <c r="CW100" s="26"/>
      <c r="CX100" s="26"/>
      <c r="CY100" s="26"/>
    </row>
    <row r="101" spans="1:103" x14ac:dyDescent="0.25">
      <c r="A101" s="14" t="str">
        <f t="shared" si="3"/>
        <v>20192</v>
      </c>
      <c r="B101" s="14">
        <f t="shared" si="4"/>
        <v>2</v>
      </c>
      <c r="C101" s="14">
        <f t="shared" si="5"/>
        <v>2019</v>
      </c>
      <c r="D101" s="27">
        <v>43556</v>
      </c>
      <c r="E101" s="28">
        <v>120.41953390338115</v>
      </c>
      <c r="F101" s="28">
        <v>118.33493085124033</v>
      </c>
      <c r="G101" s="28">
        <v>126.65916089412235</v>
      </c>
      <c r="H101" s="28">
        <v>104.72371047367388</v>
      </c>
      <c r="I101" s="28">
        <v>137.16831641925728</v>
      </c>
      <c r="J101" s="28">
        <v>120.56900811335949</v>
      </c>
      <c r="K101" s="28">
        <v>140.8839296272312</v>
      </c>
      <c r="L101" s="28">
        <v>140.05402705119138</v>
      </c>
      <c r="M101" s="28">
        <v>109.25327249589317</v>
      </c>
      <c r="N101" s="28">
        <v>99.573876149627836</v>
      </c>
      <c r="O101" s="28">
        <v>107.357113324745</v>
      </c>
      <c r="P101" s="28">
        <v>222.750318428545</v>
      </c>
      <c r="Q101" s="28">
        <v>24.354149154659499</v>
      </c>
      <c r="R101" s="28">
        <v>3.08863651152588</v>
      </c>
      <c r="S101" s="28">
        <v>222.31567782442099</v>
      </c>
      <c r="T101" s="28">
        <v>108.03358385498716</v>
      </c>
      <c r="U101" s="28">
        <v>100.56555442970324</v>
      </c>
      <c r="V101" s="28">
        <v>124.65426112016</v>
      </c>
      <c r="W101" s="28">
        <v>116.565767137523</v>
      </c>
      <c r="X101" s="28">
        <v>110.82111678314067</v>
      </c>
      <c r="Y101" s="28">
        <v>133.50706521154234</v>
      </c>
      <c r="Z101" s="28"/>
      <c r="AA101" s="28">
        <v>75244.821714999998</v>
      </c>
      <c r="AB101" s="28">
        <v>4.6893194988499998</v>
      </c>
      <c r="AC101" s="28">
        <v>225.99602623243999</v>
      </c>
      <c r="AD101" s="28">
        <v>150967.07086103599</v>
      </c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32"/>
      <c r="CS101" s="26"/>
      <c r="CT101" s="26"/>
      <c r="CU101" s="26"/>
      <c r="CV101" s="26"/>
      <c r="CW101" s="26"/>
      <c r="CX101" s="26"/>
      <c r="CY101" s="26"/>
    </row>
    <row r="102" spans="1:103" x14ac:dyDescent="0.25">
      <c r="A102" s="14" t="str">
        <f t="shared" si="3"/>
        <v>20192</v>
      </c>
      <c r="B102" s="14">
        <f t="shared" si="4"/>
        <v>2</v>
      </c>
      <c r="C102" s="14">
        <f t="shared" si="5"/>
        <v>2019</v>
      </c>
      <c r="D102" s="27">
        <v>43586</v>
      </c>
      <c r="E102" s="28">
        <v>116.43844670459566</v>
      </c>
      <c r="F102" s="28">
        <v>117.71232283988833</v>
      </c>
      <c r="G102" s="28">
        <v>130.31133610988837</v>
      </c>
      <c r="H102" s="28">
        <v>104.70981251120223</v>
      </c>
      <c r="I102" s="28">
        <v>131.66879133400229</v>
      </c>
      <c r="J102" s="28">
        <v>114.20320968514021</v>
      </c>
      <c r="K102" s="28">
        <v>139.87232443952809</v>
      </c>
      <c r="L102" s="28">
        <v>132.60818678501093</v>
      </c>
      <c r="M102" s="28">
        <v>98.460990070485138</v>
      </c>
      <c r="N102" s="28">
        <v>101.66978105871968</v>
      </c>
      <c r="O102" s="28">
        <v>105.356266839328</v>
      </c>
      <c r="P102" s="28">
        <v>220.21195238404599</v>
      </c>
      <c r="Q102" s="28">
        <v>22.438245081104</v>
      </c>
      <c r="R102" s="28">
        <v>2.8568802321796598</v>
      </c>
      <c r="S102" s="28">
        <v>224.02386008534901</v>
      </c>
      <c r="T102" s="28">
        <v>105.94410334022297</v>
      </c>
      <c r="U102" s="28">
        <v>100.6166527938291</v>
      </c>
      <c r="V102" s="28">
        <v>125.389532921948</v>
      </c>
      <c r="W102" s="28">
        <v>116.795703942255</v>
      </c>
      <c r="X102" s="28">
        <v>111.77277078743467</v>
      </c>
      <c r="Y102" s="28">
        <v>134.56772713426915</v>
      </c>
      <c r="Z102" s="28"/>
      <c r="AA102" s="28">
        <v>75160.875228100005</v>
      </c>
      <c r="AB102" s="28">
        <v>4.6015714432500001</v>
      </c>
      <c r="AC102" s="28">
        <v>226.03428840888799</v>
      </c>
      <c r="AD102" s="28">
        <v>146085.401984825</v>
      </c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32"/>
      <c r="CS102" s="26"/>
      <c r="CT102" s="26"/>
      <c r="CU102" s="26"/>
      <c r="CV102" s="26"/>
      <c r="CW102" s="26"/>
      <c r="CX102" s="26"/>
      <c r="CY102" s="26"/>
    </row>
    <row r="103" spans="1:103" x14ac:dyDescent="0.25">
      <c r="A103" s="14" t="str">
        <f t="shared" si="3"/>
        <v>20192</v>
      </c>
      <c r="B103" s="14">
        <f t="shared" si="4"/>
        <v>2</v>
      </c>
      <c r="C103" s="14">
        <f t="shared" si="5"/>
        <v>2019</v>
      </c>
      <c r="D103" s="27">
        <v>43617</v>
      </c>
      <c r="E103" s="28">
        <v>117.85954714241572</v>
      </c>
      <c r="F103" s="28">
        <v>118.11703215586759</v>
      </c>
      <c r="G103" s="28">
        <v>125.71410166655174</v>
      </c>
      <c r="H103" s="28">
        <v>103.20061837908524</v>
      </c>
      <c r="I103" s="28">
        <v>136.58903844479636</v>
      </c>
      <c r="J103" s="28">
        <v>119.12453294807997</v>
      </c>
      <c r="K103" s="28">
        <v>138.35723624306422</v>
      </c>
      <c r="L103" s="28">
        <v>136.70393102257154</v>
      </c>
      <c r="M103" s="28">
        <v>108.12146509588167</v>
      </c>
      <c r="N103" s="28">
        <v>102.46230179503419</v>
      </c>
      <c r="O103" s="28">
        <v>104.40678738166901</v>
      </c>
      <c r="P103" s="28">
        <v>214.77200119589801</v>
      </c>
      <c r="Q103" s="28">
        <v>22.456190942844302</v>
      </c>
      <c r="R103" s="28">
        <v>3.00249151894293</v>
      </c>
      <c r="S103" s="28">
        <v>230.31100323076501</v>
      </c>
      <c r="T103" s="28">
        <v>107.72962783686721</v>
      </c>
      <c r="U103" s="28">
        <v>100.78234984096731</v>
      </c>
      <c r="V103" s="28">
        <v>127.304326367792</v>
      </c>
      <c r="W103" s="28">
        <v>116.20178830779</v>
      </c>
      <c r="X103" s="28">
        <v>112.03754002459159</v>
      </c>
      <c r="Y103" s="28">
        <v>134.83427851218315</v>
      </c>
      <c r="Z103" s="28">
        <v>118.375771538659</v>
      </c>
      <c r="AA103" s="28">
        <v>75389.3928492001</v>
      </c>
      <c r="AB103" s="28">
        <v>4.5245166246900004</v>
      </c>
      <c r="AC103" s="28">
        <v>227.77549500275401</v>
      </c>
      <c r="AD103" s="28">
        <v>145334.32207443001</v>
      </c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32"/>
      <c r="CS103" s="26"/>
      <c r="CT103" s="26"/>
      <c r="CU103" s="26"/>
      <c r="CV103" s="26"/>
      <c r="CW103" s="26"/>
      <c r="CX103" s="26"/>
      <c r="CY103" s="26"/>
    </row>
    <row r="104" spans="1:103" x14ac:dyDescent="0.25">
      <c r="A104" s="14" t="str">
        <f t="shared" si="3"/>
        <v>20193</v>
      </c>
      <c r="B104" s="14">
        <f t="shared" si="4"/>
        <v>3</v>
      </c>
      <c r="C104" s="14">
        <f t="shared" si="5"/>
        <v>2019</v>
      </c>
      <c r="D104" s="27">
        <v>43647</v>
      </c>
      <c r="E104" s="28">
        <v>120.26809885487251</v>
      </c>
      <c r="F104" s="28">
        <v>119.64785603547776</v>
      </c>
      <c r="G104" s="28">
        <v>125.66349521311552</v>
      </c>
      <c r="H104" s="28">
        <v>107.12191865063437</v>
      </c>
      <c r="I104" s="28">
        <v>135.9821849154288</v>
      </c>
      <c r="J104" s="28">
        <v>122.50857253748762</v>
      </c>
      <c r="K104" s="28">
        <v>132.52885950876473</v>
      </c>
      <c r="L104" s="28">
        <v>143.22874561791298</v>
      </c>
      <c r="M104" s="28">
        <v>111.08763910361338</v>
      </c>
      <c r="N104" s="28">
        <v>100.64099085688655</v>
      </c>
      <c r="O104" s="28">
        <v>107.17870485997101</v>
      </c>
      <c r="P104" s="28">
        <v>213.828411051751</v>
      </c>
      <c r="Q104" s="28">
        <v>22.157553107118499</v>
      </c>
      <c r="R104" s="28">
        <v>3.21130712607567</v>
      </c>
      <c r="S104" s="28">
        <v>229.83915047400799</v>
      </c>
      <c r="T104" s="28">
        <v>106.5830031436209</v>
      </c>
      <c r="U104" s="28">
        <v>100.60308291538215</v>
      </c>
      <c r="V104" s="28">
        <v>127.441269068964</v>
      </c>
      <c r="W104" s="28">
        <v>115.007552960485</v>
      </c>
      <c r="X104" s="28">
        <v>112.0732609462125</v>
      </c>
      <c r="Y104" s="28">
        <v>136.71863526982435</v>
      </c>
      <c r="Z104" s="28"/>
      <c r="AA104" s="28">
        <v>75424.8584825</v>
      </c>
      <c r="AB104" s="28">
        <v>4.5100101264700001</v>
      </c>
      <c r="AC104" s="28">
        <v>229.62991095861099</v>
      </c>
      <c r="AD104" s="28">
        <v>137877.78901912799</v>
      </c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32"/>
      <c r="CS104" s="26"/>
      <c r="CT104" s="26"/>
      <c r="CU104" s="26"/>
      <c r="CV104" s="26"/>
      <c r="CW104" s="26"/>
      <c r="CX104" s="26"/>
      <c r="CY104" s="26"/>
    </row>
    <row r="105" spans="1:103" x14ac:dyDescent="0.25">
      <c r="A105" s="14" t="str">
        <f t="shared" si="3"/>
        <v>20193</v>
      </c>
      <c r="B105" s="14">
        <f t="shared" si="4"/>
        <v>3</v>
      </c>
      <c r="C105" s="14">
        <f t="shared" si="5"/>
        <v>2019</v>
      </c>
      <c r="D105" s="27">
        <v>43678</v>
      </c>
      <c r="E105" s="28">
        <v>117.3605703300927</v>
      </c>
      <c r="F105" s="28">
        <v>118.95088418421309</v>
      </c>
      <c r="G105" s="28">
        <v>127.88244721331935</v>
      </c>
      <c r="H105" s="28">
        <v>108.36316024388866</v>
      </c>
      <c r="I105" s="28">
        <v>136.52102759513886</v>
      </c>
      <c r="J105" s="28">
        <v>116.69373065523396</v>
      </c>
      <c r="K105" s="28">
        <v>141.38317427956073</v>
      </c>
      <c r="L105" s="28">
        <v>131.24533399412263</v>
      </c>
      <c r="M105" s="28">
        <v>106.77479626655443</v>
      </c>
      <c r="N105" s="28">
        <v>102.2790084430944</v>
      </c>
      <c r="O105" s="28">
        <v>106.54846587515</v>
      </c>
      <c r="P105" s="28">
        <v>212.91466621236501</v>
      </c>
      <c r="Q105" s="28">
        <v>21.966888964550598</v>
      </c>
      <c r="R105" s="28">
        <v>3.14449999805962</v>
      </c>
      <c r="S105" s="28">
        <v>227.65329314756599</v>
      </c>
      <c r="T105" s="28">
        <v>106.97976091470049</v>
      </c>
      <c r="U105" s="28">
        <v>100.79426389031485</v>
      </c>
      <c r="V105" s="28">
        <v>127.306505111223</v>
      </c>
      <c r="W105" s="28">
        <v>115.463606837066</v>
      </c>
      <c r="X105" s="28">
        <v>111.93953578928777</v>
      </c>
      <c r="Y105" s="28">
        <v>127.11932663638299</v>
      </c>
      <c r="Z105" s="28"/>
      <c r="AA105" s="28">
        <v>75240.689723300005</v>
      </c>
      <c r="AB105" s="28">
        <v>4.4497795085299998</v>
      </c>
      <c r="AC105" s="28">
        <v>232.33088374794701</v>
      </c>
      <c r="AD105" s="28">
        <v>139348.49521425701</v>
      </c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32"/>
      <c r="CS105" s="26"/>
      <c r="CT105" s="26"/>
      <c r="CU105" s="26"/>
      <c r="CV105" s="26"/>
      <c r="CW105" s="26"/>
      <c r="CX105" s="26"/>
      <c r="CY105" s="26"/>
    </row>
    <row r="106" spans="1:103" x14ac:dyDescent="0.25">
      <c r="A106" s="14" t="str">
        <f t="shared" si="3"/>
        <v>20193</v>
      </c>
      <c r="B106" s="14">
        <f t="shared" si="4"/>
        <v>3</v>
      </c>
      <c r="C106" s="14">
        <f t="shared" si="5"/>
        <v>2019</v>
      </c>
      <c r="D106" s="27">
        <v>43709</v>
      </c>
      <c r="E106" s="28">
        <v>120.76684479939553</v>
      </c>
      <c r="F106" s="28">
        <v>120.19256071934068</v>
      </c>
      <c r="G106" s="28">
        <v>131.34946179416247</v>
      </c>
      <c r="H106" s="28">
        <v>107.95802509790164</v>
      </c>
      <c r="I106" s="28">
        <v>138.16185639380575</v>
      </c>
      <c r="J106" s="28">
        <v>122.14698409313282</v>
      </c>
      <c r="K106" s="28">
        <v>135.62736182870594</v>
      </c>
      <c r="L106" s="28">
        <v>139.03656439078492</v>
      </c>
      <c r="M106" s="28">
        <v>107.84282821428154</v>
      </c>
      <c r="N106" s="28">
        <v>103.94068894454084</v>
      </c>
      <c r="O106" s="28">
        <v>106.63720025724299</v>
      </c>
      <c r="P106" s="28">
        <v>216.976109690751</v>
      </c>
      <c r="Q106" s="28">
        <v>22.093970346818299</v>
      </c>
      <c r="R106" s="28">
        <v>3.1156191271895599</v>
      </c>
      <c r="S106" s="28">
        <v>223.62758364959899</v>
      </c>
      <c r="T106" s="28">
        <v>107.83696068465548</v>
      </c>
      <c r="U106" s="28">
        <v>100.75020145530621</v>
      </c>
      <c r="V106" s="28">
        <v>127.799047858769</v>
      </c>
      <c r="W106" s="28">
        <v>115.64424008443</v>
      </c>
      <c r="X106" s="28">
        <v>111.89531581593859</v>
      </c>
      <c r="Y106" s="28">
        <v>124.54583993314917</v>
      </c>
      <c r="Z106" s="28">
        <v>119.36023820497</v>
      </c>
      <c r="AA106" s="28">
        <v>75275.8372333999</v>
      </c>
      <c r="AB106" s="28">
        <v>4.5331868897399996</v>
      </c>
      <c r="AC106" s="28">
        <v>233.261831040472</v>
      </c>
      <c r="AD106" s="28">
        <v>137647.92492777901</v>
      </c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32"/>
      <c r="CS106" s="26"/>
      <c r="CT106" s="26"/>
      <c r="CU106" s="26"/>
      <c r="CV106" s="26"/>
      <c r="CW106" s="26"/>
      <c r="CX106" s="26"/>
      <c r="CY106" s="26"/>
    </row>
    <row r="107" spans="1:103" x14ac:dyDescent="0.25">
      <c r="A107" s="14" t="str">
        <f t="shared" si="3"/>
        <v>20194</v>
      </c>
      <c r="B107" s="14">
        <f t="shared" si="4"/>
        <v>4</v>
      </c>
      <c r="C107" s="14">
        <f t="shared" si="5"/>
        <v>2019</v>
      </c>
      <c r="D107" s="27">
        <v>43739</v>
      </c>
      <c r="E107" s="28">
        <v>121.68047546531091</v>
      </c>
      <c r="F107" s="28">
        <v>118.7583590485056</v>
      </c>
      <c r="G107" s="28">
        <v>132.29188726365999</v>
      </c>
      <c r="H107" s="28">
        <v>110.0955702283965</v>
      </c>
      <c r="I107" s="28">
        <v>137.68580079494268</v>
      </c>
      <c r="J107" s="28">
        <v>125.77138059624001</v>
      </c>
      <c r="K107" s="28">
        <v>136.18354456865339</v>
      </c>
      <c r="L107" s="28">
        <v>139.49922428771475</v>
      </c>
      <c r="M107" s="28">
        <v>107.41100199770896</v>
      </c>
      <c r="N107" s="28">
        <v>102.45761917410898</v>
      </c>
      <c r="O107" s="28">
        <v>105.66103724770301</v>
      </c>
      <c r="P107" s="28">
        <v>214.912321076376</v>
      </c>
      <c r="Q107" s="28">
        <v>22.329221828050098</v>
      </c>
      <c r="R107" s="28">
        <v>3.0009437151775602</v>
      </c>
      <c r="S107" s="28">
        <v>221.312394800378</v>
      </c>
      <c r="T107" s="28">
        <v>104.98556342021286</v>
      </c>
      <c r="U107" s="28">
        <v>100.70187235739482</v>
      </c>
      <c r="V107" s="28">
        <v>128.218846783918</v>
      </c>
      <c r="W107" s="28">
        <v>115.829292115309</v>
      </c>
      <c r="X107" s="28">
        <v>112.12498887861962</v>
      </c>
      <c r="Y107" s="28">
        <v>137.77109526065567</v>
      </c>
      <c r="Z107" s="28"/>
      <c r="AA107" s="28">
        <v>75410.779014900007</v>
      </c>
      <c r="AB107" s="28">
        <v>4.5789540557899997</v>
      </c>
      <c r="AC107" s="28">
        <v>236.308292261312</v>
      </c>
      <c r="AD107" s="28">
        <v>132752.89782635</v>
      </c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32"/>
      <c r="CS107" s="26"/>
      <c r="CT107" s="26"/>
      <c r="CU107" s="26"/>
      <c r="CV107" s="26"/>
      <c r="CW107" s="26"/>
      <c r="CX107" s="26"/>
      <c r="CY107" s="26"/>
    </row>
    <row r="108" spans="1:103" x14ac:dyDescent="0.25">
      <c r="A108" s="14" t="str">
        <f t="shared" si="3"/>
        <v>20194</v>
      </c>
      <c r="B108" s="14">
        <f t="shared" si="4"/>
        <v>4</v>
      </c>
      <c r="C108" s="14">
        <f t="shared" si="5"/>
        <v>2019</v>
      </c>
      <c r="D108" s="27">
        <v>43770</v>
      </c>
      <c r="E108" s="28">
        <v>116.66970809144576</v>
      </c>
      <c r="F108" s="28">
        <v>118.48572751079621</v>
      </c>
      <c r="G108" s="28">
        <v>131.28330643149272</v>
      </c>
      <c r="H108" s="28">
        <v>107.98951551003215</v>
      </c>
      <c r="I108" s="28">
        <v>134.9424764403195</v>
      </c>
      <c r="J108" s="28">
        <v>115.17754021610692</v>
      </c>
      <c r="K108" s="28">
        <v>129.35962951295875</v>
      </c>
      <c r="L108" s="28">
        <v>136.0146232751234</v>
      </c>
      <c r="M108" s="28">
        <v>97.619936906964512</v>
      </c>
      <c r="N108" s="28">
        <v>104.53643885475039</v>
      </c>
      <c r="O108" s="28">
        <v>105.063362960481</v>
      </c>
      <c r="P108" s="28">
        <v>211.11541484734701</v>
      </c>
      <c r="Q108" s="28">
        <v>22.772405130743699</v>
      </c>
      <c r="R108" s="28">
        <v>2.58669747217313</v>
      </c>
      <c r="S108" s="28">
        <v>221.864432726091</v>
      </c>
      <c r="T108" s="28">
        <v>103.97997583834501</v>
      </c>
      <c r="U108" s="28">
        <v>100.78596752772494</v>
      </c>
      <c r="V108" s="28">
        <v>130.524342066271</v>
      </c>
      <c r="W108" s="28">
        <v>117.202348696492</v>
      </c>
      <c r="X108" s="28">
        <v>112.55264877140209</v>
      </c>
      <c r="Y108" s="28">
        <v>145.56048613395862</v>
      </c>
      <c r="Z108" s="28"/>
      <c r="AA108" s="28">
        <v>75811.445647200002</v>
      </c>
      <c r="AB108" s="28">
        <v>4.5803896022400004</v>
      </c>
      <c r="AC108" s="28">
        <v>237.416039250865</v>
      </c>
      <c r="AD108" s="28">
        <v>133842.17565038</v>
      </c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32"/>
      <c r="CS108" s="26"/>
      <c r="CT108" s="26"/>
      <c r="CU108" s="26"/>
      <c r="CV108" s="26"/>
      <c r="CW108" s="26"/>
      <c r="CX108" s="26"/>
      <c r="CY108" s="26"/>
    </row>
    <row r="109" spans="1:103" x14ac:dyDescent="0.25">
      <c r="A109" s="14" t="str">
        <f t="shared" si="3"/>
        <v>20194</v>
      </c>
      <c r="B109" s="14">
        <f t="shared" si="4"/>
        <v>4</v>
      </c>
      <c r="C109" s="14">
        <f t="shared" si="5"/>
        <v>2019</v>
      </c>
      <c r="D109" s="27">
        <v>43800</v>
      </c>
      <c r="E109" s="28">
        <v>117.92615462067457</v>
      </c>
      <c r="F109" s="28">
        <v>118.54815662955542</v>
      </c>
      <c r="G109" s="28">
        <v>126.3682127283186</v>
      </c>
      <c r="H109" s="28">
        <v>107.38526420150701</v>
      </c>
      <c r="I109" s="28">
        <v>137.27839687295494</v>
      </c>
      <c r="J109" s="28">
        <v>118.79052792398696</v>
      </c>
      <c r="K109" s="28">
        <v>134.30801923680838</v>
      </c>
      <c r="L109" s="28">
        <v>139.15036422051247</v>
      </c>
      <c r="M109" s="28">
        <v>100.66188360399684</v>
      </c>
      <c r="N109" s="28">
        <v>100.30180740054475</v>
      </c>
      <c r="O109" s="28">
        <v>104.716568575526</v>
      </c>
      <c r="P109" s="28">
        <v>212.40470834312799</v>
      </c>
      <c r="Q109" s="28">
        <v>22.3905823359263</v>
      </c>
      <c r="R109" s="28">
        <v>2.6011603910438401</v>
      </c>
      <c r="S109" s="28">
        <v>219.63519994574</v>
      </c>
      <c r="T109" s="28">
        <v>106.10565611220804</v>
      </c>
      <c r="U109" s="28">
        <v>100.51239331948467</v>
      </c>
      <c r="V109" s="28">
        <v>128.94263949000299</v>
      </c>
      <c r="W109" s="28">
        <v>117.092175610837</v>
      </c>
      <c r="X109" s="28">
        <v>112.54680489874112</v>
      </c>
      <c r="Y109" s="28">
        <v>128.48123335839787</v>
      </c>
      <c r="Z109" s="28">
        <v>119.53254285060299</v>
      </c>
      <c r="AA109" s="28">
        <v>75560.828947000002</v>
      </c>
      <c r="AB109" s="28">
        <v>4.5173604374099998</v>
      </c>
      <c r="AC109" s="28">
        <v>238.44959699109901</v>
      </c>
      <c r="AD109" s="28">
        <v>135080.79378803901</v>
      </c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32"/>
      <c r="CS109" s="26"/>
      <c r="CT109" s="26"/>
      <c r="CU109" s="26"/>
      <c r="CV109" s="26"/>
      <c r="CW109" s="26"/>
      <c r="CX109" s="26"/>
      <c r="CY109" s="26"/>
    </row>
    <row r="110" spans="1:103" x14ac:dyDescent="0.25">
      <c r="A110" s="14" t="str">
        <f t="shared" si="3"/>
        <v>20201</v>
      </c>
      <c r="B110" s="14">
        <f t="shared" si="4"/>
        <v>1</v>
      </c>
      <c r="C110" s="14">
        <f t="shared" si="5"/>
        <v>2020</v>
      </c>
      <c r="D110" s="27">
        <v>43831</v>
      </c>
      <c r="E110" s="28">
        <v>118.54345784180522</v>
      </c>
      <c r="F110" s="28">
        <v>118.95674392543208</v>
      </c>
      <c r="G110" s="28">
        <v>121.24112980305679</v>
      </c>
      <c r="H110" s="28">
        <v>106.06944041664802</v>
      </c>
      <c r="I110" s="28">
        <v>136.82080024172987</v>
      </c>
      <c r="J110" s="28">
        <v>119.4172172989269</v>
      </c>
      <c r="K110" s="28">
        <v>137.63048127572915</v>
      </c>
      <c r="L110" s="28">
        <v>140.54001759742974</v>
      </c>
      <c r="M110" s="28">
        <v>96.321901428884956</v>
      </c>
      <c r="N110" s="28">
        <v>95.733607032673433</v>
      </c>
      <c r="O110" s="28">
        <v>103.624097452407</v>
      </c>
      <c r="P110" s="28">
        <v>209.996117106773</v>
      </c>
      <c r="Q110" s="28">
        <v>22.7935254538706</v>
      </c>
      <c r="R110" s="28">
        <v>3.4720860489079501</v>
      </c>
      <c r="S110" s="28">
        <v>214.23954594508001</v>
      </c>
      <c r="T110" s="28">
        <v>106.74528489141929</v>
      </c>
      <c r="U110" s="28">
        <v>100.44012742654753</v>
      </c>
      <c r="V110" s="28">
        <v>127.894710304367</v>
      </c>
      <c r="W110" s="28">
        <v>117.043912326846</v>
      </c>
      <c r="X110" s="28">
        <v>113.48101495711033</v>
      </c>
      <c r="Y110" s="28">
        <v>147.29229580313745</v>
      </c>
      <c r="Z110" s="28"/>
      <c r="AA110" s="28">
        <v>75272.803201699906</v>
      </c>
      <c r="AB110" s="28">
        <v>4.5442235541500002</v>
      </c>
      <c r="AC110" s="28">
        <v>242.06277215332699</v>
      </c>
      <c r="AD110" s="28">
        <v>136269.605813275</v>
      </c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32"/>
      <c r="CS110" s="26"/>
      <c r="CT110" s="26"/>
      <c r="CU110" s="26"/>
      <c r="CV110" s="26"/>
      <c r="CW110" s="26"/>
      <c r="CX110" s="26"/>
      <c r="CY110" s="26"/>
    </row>
    <row r="111" spans="1:103" x14ac:dyDescent="0.25">
      <c r="A111" s="14" t="str">
        <f t="shared" si="3"/>
        <v>20201</v>
      </c>
      <c r="B111" s="14">
        <f t="shared" si="4"/>
        <v>1</v>
      </c>
      <c r="C111" s="14">
        <f t="shared" si="5"/>
        <v>2020</v>
      </c>
      <c r="D111" s="27">
        <v>43862</v>
      </c>
      <c r="E111" s="28">
        <v>120.61114823841663</v>
      </c>
      <c r="F111" s="28">
        <v>119.68790122444238</v>
      </c>
      <c r="G111" s="28">
        <v>123.04560954831025</v>
      </c>
      <c r="H111" s="28">
        <v>111.20310918205601</v>
      </c>
      <c r="I111" s="28">
        <v>141.97004890316362</v>
      </c>
      <c r="J111" s="28">
        <v>123.02237624201561</v>
      </c>
      <c r="K111" s="28">
        <v>136.06248691091852</v>
      </c>
      <c r="L111" s="28">
        <v>140.00938797914029</v>
      </c>
      <c r="M111" s="28">
        <v>90.542073786103572</v>
      </c>
      <c r="N111" s="28">
        <v>97.455152425791113</v>
      </c>
      <c r="O111" s="28">
        <v>104.71013062073401</v>
      </c>
      <c r="P111" s="28">
        <v>208.64064437179599</v>
      </c>
      <c r="Q111" s="28">
        <v>23.192978849324199</v>
      </c>
      <c r="R111" s="28">
        <v>3.3493840886589799</v>
      </c>
      <c r="S111" s="28">
        <v>216.26547684617299</v>
      </c>
      <c r="T111" s="28">
        <v>105.65982716659269</v>
      </c>
      <c r="U111" s="28">
        <v>100.9924675632974</v>
      </c>
      <c r="V111" s="28">
        <v>129.73605134207301</v>
      </c>
      <c r="W111" s="28">
        <v>119.616263600586</v>
      </c>
      <c r="X111" s="28">
        <v>112.66631099747917</v>
      </c>
      <c r="Y111" s="28">
        <v>135.62016934714984</v>
      </c>
      <c r="Z111" s="28"/>
      <c r="AA111" s="28">
        <v>74935.924880100094</v>
      </c>
      <c r="AB111" s="28">
        <v>4.5371268389099999</v>
      </c>
      <c r="AC111" s="28">
        <v>242.09249927315</v>
      </c>
      <c r="AD111" s="28">
        <v>125927.01492317799</v>
      </c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32"/>
      <c r="CS111" s="26"/>
      <c r="CT111" s="26"/>
      <c r="CU111" s="26"/>
      <c r="CV111" s="26"/>
      <c r="CW111" s="26"/>
      <c r="CX111" s="26"/>
      <c r="CY111" s="26"/>
    </row>
    <row r="112" spans="1:103" x14ac:dyDescent="0.25">
      <c r="A112" s="14" t="str">
        <f t="shared" si="3"/>
        <v>20201</v>
      </c>
      <c r="B112" s="14">
        <f t="shared" si="4"/>
        <v>1</v>
      </c>
      <c r="C112" s="14">
        <f t="shared" si="5"/>
        <v>2020</v>
      </c>
      <c r="D112" s="27">
        <v>43891</v>
      </c>
      <c r="E112" s="28">
        <v>115.27472428453332</v>
      </c>
      <c r="F112" s="28">
        <v>114.50330754889352</v>
      </c>
      <c r="G112" s="28">
        <v>116.64716619843198</v>
      </c>
      <c r="H112" s="28">
        <v>108.01536708114224</v>
      </c>
      <c r="I112" s="28">
        <v>141.775101027369</v>
      </c>
      <c r="J112" s="28">
        <v>118.15163874071341</v>
      </c>
      <c r="K112" s="28">
        <v>131.3071457184781</v>
      </c>
      <c r="L112" s="28">
        <v>140.93417663007281</v>
      </c>
      <c r="M112" s="28">
        <v>91.534719799030555</v>
      </c>
      <c r="N112" s="28">
        <v>91.41519874648867</v>
      </c>
      <c r="O112" s="28">
        <v>103.034390762833</v>
      </c>
      <c r="P112" s="28">
        <v>205.96934763056501</v>
      </c>
      <c r="Q112" s="28">
        <v>22.767178255380301</v>
      </c>
      <c r="R112" s="28">
        <v>3.2639637968108599</v>
      </c>
      <c r="S112" s="28">
        <v>209.55228523654199</v>
      </c>
      <c r="T112" s="28">
        <v>104.89672610527748</v>
      </c>
      <c r="U112" s="28">
        <v>101.751517405578</v>
      </c>
      <c r="V112" s="28">
        <v>132.58602501852599</v>
      </c>
      <c r="W112" s="28">
        <v>123.819741763049</v>
      </c>
      <c r="X112" s="28">
        <v>105.12747875267048</v>
      </c>
      <c r="Y112" s="28">
        <v>125.84328234408892</v>
      </c>
      <c r="Z112" s="28">
        <v>120.493995720266</v>
      </c>
      <c r="AA112" s="28">
        <v>75148.773225500001</v>
      </c>
      <c r="AB112" s="28">
        <v>4.5901507107399997</v>
      </c>
      <c r="AC112" s="28">
        <v>244.435208354222</v>
      </c>
      <c r="AD112" s="28">
        <v>151370.691917861</v>
      </c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32"/>
      <c r="CS112" s="26"/>
      <c r="CT112" s="26"/>
      <c r="CU112" s="26"/>
      <c r="CV112" s="26"/>
      <c r="CW112" s="26"/>
      <c r="CX112" s="26"/>
      <c r="CY112" s="26"/>
    </row>
    <row r="113" spans="1:103" x14ac:dyDescent="0.25">
      <c r="A113" s="14" t="str">
        <f t="shared" si="3"/>
        <v>20202</v>
      </c>
      <c r="B113" s="14">
        <f t="shared" si="4"/>
        <v>2</v>
      </c>
      <c r="C113" s="14">
        <f t="shared" si="5"/>
        <v>2020</v>
      </c>
      <c r="D113" s="27">
        <v>43922</v>
      </c>
      <c r="E113" s="28">
        <v>114.17735891813274</v>
      </c>
      <c r="F113" s="28">
        <v>116.68026001885136</v>
      </c>
      <c r="G113" s="28">
        <v>119.7617368478634</v>
      </c>
      <c r="H113" s="28">
        <v>104.49853653671919</v>
      </c>
      <c r="I113" s="28">
        <v>142.55057191905095</v>
      </c>
      <c r="J113" s="28">
        <v>109.74034459297442</v>
      </c>
      <c r="K113" s="28">
        <v>130.89760739180235</v>
      </c>
      <c r="L113" s="28">
        <v>138.83294929689043</v>
      </c>
      <c r="M113" s="28">
        <v>40.252634722674252</v>
      </c>
      <c r="N113" s="28">
        <v>95.851511879520473</v>
      </c>
      <c r="O113" s="28">
        <v>101.174120908463</v>
      </c>
      <c r="P113" s="28">
        <v>207.101217853115</v>
      </c>
      <c r="Q113" s="28">
        <v>22.131000840519</v>
      </c>
      <c r="R113" s="28">
        <v>3.2575757065205</v>
      </c>
      <c r="S113" s="28">
        <v>211.54831719730601</v>
      </c>
      <c r="T113" s="28">
        <v>104.09947844946124</v>
      </c>
      <c r="U113" s="28">
        <v>100.38703626909071</v>
      </c>
      <c r="V113" s="28">
        <v>82.084242098012197</v>
      </c>
      <c r="W113" s="28">
        <v>107.672213536917</v>
      </c>
      <c r="X113" s="28">
        <v>69.498555259300787</v>
      </c>
      <c r="Y113" s="28">
        <v>62.611881880180022</v>
      </c>
      <c r="Z113" s="28"/>
      <c r="AA113" s="28">
        <v>74712.741080000007</v>
      </c>
      <c r="AB113" s="28">
        <v>5.7552118657999998</v>
      </c>
      <c r="AC113" s="28">
        <v>231.793183315845</v>
      </c>
      <c r="AD113" s="28">
        <v>41573.9493445669</v>
      </c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32"/>
      <c r="CS113" s="26"/>
      <c r="CT113" s="26"/>
      <c r="CU113" s="26"/>
      <c r="CV113" s="26"/>
      <c r="CW113" s="26"/>
      <c r="CX113" s="26"/>
      <c r="CY113" s="26"/>
    </row>
    <row r="114" spans="1:103" x14ac:dyDescent="0.25">
      <c r="A114" s="14" t="str">
        <f t="shared" si="3"/>
        <v>20202</v>
      </c>
      <c r="B114" s="14">
        <f t="shared" si="4"/>
        <v>2</v>
      </c>
      <c r="C114" s="14">
        <f t="shared" si="5"/>
        <v>2020</v>
      </c>
      <c r="D114" s="27">
        <v>43952</v>
      </c>
      <c r="E114" s="28">
        <v>108.60163110386254</v>
      </c>
      <c r="F114" s="28">
        <v>102.84956829133827</v>
      </c>
      <c r="G114" s="28">
        <v>116.66253552892803</v>
      </c>
      <c r="H114" s="28">
        <v>93.335856309105324</v>
      </c>
      <c r="I114" s="28">
        <v>137.72346283320474</v>
      </c>
      <c r="J114" s="28">
        <v>110.7710191611246</v>
      </c>
      <c r="K114" s="28">
        <v>128.7418245187088</v>
      </c>
      <c r="L114" s="28">
        <v>135.70947864506471</v>
      </c>
      <c r="M114" s="28">
        <v>50.378157278317914</v>
      </c>
      <c r="N114" s="28">
        <v>97.760514399444617</v>
      </c>
      <c r="O114" s="28">
        <v>99.664732519906195</v>
      </c>
      <c r="P114" s="28">
        <v>206.009300551839</v>
      </c>
      <c r="Q114" s="28">
        <v>22.3649120327911</v>
      </c>
      <c r="R114" s="28">
        <v>3.4637083319105102</v>
      </c>
      <c r="S114" s="28">
        <v>194.30939666898101</v>
      </c>
      <c r="T114" s="28">
        <v>104.84930209568151</v>
      </c>
      <c r="U114" s="28">
        <v>100.04542222243141</v>
      </c>
      <c r="V114" s="28">
        <v>92.890277957673504</v>
      </c>
      <c r="W114" s="28">
        <v>108.759306985045</v>
      </c>
      <c r="X114" s="28">
        <v>69.69570902451278</v>
      </c>
      <c r="Y114" s="28">
        <v>62.033211764733664</v>
      </c>
      <c r="Z114" s="28"/>
      <c r="AA114" s="28">
        <v>74729.976612900005</v>
      </c>
      <c r="AB114" s="28">
        <v>6.1477017524299997</v>
      </c>
      <c r="AC114" s="28">
        <v>239.52272881707</v>
      </c>
      <c r="AD114" s="28">
        <v>71937.369999421804</v>
      </c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32"/>
      <c r="CS114" s="26"/>
      <c r="CT114" s="26"/>
      <c r="CU114" s="26"/>
      <c r="CV114" s="26"/>
      <c r="CW114" s="26"/>
      <c r="CX114" s="26"/>
      <c r="CY114" s="26"/>
    </row>
    <row r="115" spans="1:103" x14ac:dyDescent="0.25">
      <c r="A115" s="14" t="str">
        <f t="shared" si="3"/>
        <v>20202</v>
      </c>
      <c r="B115" s="14">
        <f t="shared" si="4"/>
        <v>2</v>
      </c>
      <c r="C115" s="14">
        <f t="shared" si="5"/>
        <v>2020</v>
      </c>
      <c r="D115" s="27">
        <v>43983</v>
      </c>
      <c r="E115" s="28">
        <v>111.48295261878033</v>
      </c>
      <c r="F115" s="28">
        <v>102.7113156803206</v>
      </c>
      <c r="G115" s="28">
        <v>122.1055542438407</v>
      </c>
      <c r="H115" s="28">
        <v>92.301434480709247</v>
      </c>
      <c r="I115" s="28">
        <v>141.46323405577269</v>
      </c>
      <c r="J115" s="28">
        <v>120.52457013233116</v>
      </c>
      <c r="K115" s="28">
        <v>130.35777507573559</v>
      </c>
      <c r="L115" s="28">
        <v>148.8074330825975</v>
      </c>
      <c r="M115" s="28">
        <v>77.136702236947045</v>
      </c>
      <c r="N115" s="28">
        <v>99.862836451931472</v>
      </c>
      <c r="O115" s="28">
        <v>100.084235533343</v>
      </c>
      <c r="P115" s="28">
        <v>206.68772027078401</v>
      </c>
      <c r="Q115" s="28">
        <v>21.629943115280799</v>
      </c>
      <c r="R115" s="28">
        <v>2.9625248681684901</v>
      </c>
      <c r="S115" s="28">
        <v>196.05879294621499</v>
      </c>
      <c r="T115" s="28">
        <v>105.77355885061172</v>
      </c>
      <c r="U115" s="28">
        <v>99.865892387293684</v>
      </c>
      <c r="V115" s="28">
        <v>117.04058824760099</v>
      </c>
      <c r="W115" s="28">
        <v>112.97969786986</v>
      </c>
      <c r="X115" s="28">
        <v>78.672235384662699</v>
      </c>
      <c r="Y115" s="28">
        <v>72.75288178967665</v>
      </c>
      <c r="Z115" s="28">
        <v>111.226451140257</v>
      </c>
      <c r="AA115" s="28">
        <v>74801.068728600105</v>
      </c>
      <c r="AB115" s="28">
        <v>6.2501125889900004</v>
      </c>
      <c r="AC115" s="28">
        <v>241.34396597401701</v>
      </c>
      <c r="AD115" s="28">
        <v>121234.204204305</v>
      </c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32"/>
      <c r="CS115" s="26"/>
      <c r="CT115" s="26"/>
      <c r="CU115" s="26"/>
      <c r="CV115" s="26"/>
      <c r="CW115" s="26"/>
      <c r="CX115" s="26"/>
      <c r="CY115" s="26"/>
    </row>
    <row r="116" spans="1:103" x14ac:dyDescent="0.25">
      <c r="A116" s="14" t="str">
        <f t="shared" si="3"/>
        <v>20203</v>
      </c>
      <c r="B116" s="14">
        <f t="shared" si="4"/>
        <v>3</v>
      </c>
      <c r="C116" s="14">
        <f t="shared" si="5"/>
        <v>2020</v>
      </c>
      <c r="D116" s="27">
        <v>44013</v>
      </c>
      <c r="E116" s="28">
        <v>111.62926224026889</v>
      </c>
      <c r="F116" s="28">
        <v>102.91943016002797</v>
      </c>
      <c r="G116" s="28">
        <v>125.8068583100072</v>
      </c>
      <c r="H116" s="28">
        <v>100.47178879711535</v>
      </c>
      <c r="I116" s="28">
        <v>144.70703147114838</v>
      </c>
      <c r="J116" s="28">
        <v>119.48788926577511</v>
      </c>
      <c r="K116" s="28">
        <v>132.44154419650096</v>
      </c>
      <c r="L116" s="28">
        <v>138.90657729943041</v>
      </c>
      <c r="M116" s="28">
        <v>104.75223478211699</v>
      </c>
      <c r="N116" s="28">
        <v>102.17156401344616</v>
      </c>
      <c r="O116" s="28">
        <v>102.942772458855</v>
      </c>
      <c r="P116" s="28">
        <v>211.112414055085</v>
      </c>
      <c r="Q116" s="28">
        <v>22.902607171379199</v>
      </c>
      <c r="R116" s="28">
        <v>3.60238623826113</v>
      </c>
      <c r="S116" s="28">
        <v>196.86179638809801</v>
      </c>
      <c r="T116" s="28">
        <v>106.86741953297393</v>
      </c>
      <c r="U116" s="28">
        <v>100.53348032630484</v>
      </c>
      <c r="V116" s="28">
        <v>127.537687063117</v>
      </c>
      <c r="W116" s="28">
        <v>114.82092617407901</v>
      </c>
      <c r="X116" s="28">
        <v>90.568650595903165</v>
      </c>
      <c r="Y116" s="28">
        <v>100.24596340713076</v>
      </c>
      <c r="Z116" s="28"/>
      <c r="AA116" s="28">
        <v>74888.017156899994</v>
      </c>
      <c r="AB116" s="28">
        <v>6.4054076034599996</v>
      </c>
      <c r="AC116" s="28">
        <v>247.00005820931901</v>
      </c>
      <c r="AD116" s="28">
        <v>146081.77901152501</v>
      </c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32"/>
      <c r="CS116" s="26"/>
      <c r="CT116" s="26"/>
      <c r="CU116" s="26"/>
      <c r="CV116" s="26"/>
      <c r="CW116" s="26"/>
      <c r="CX116" s="26"/>
      <c r="CY116" s="26"/>
    </row>
    <row r="117" spans="1:103" x14ac:dyDescent="0.25">
      <c r="A117" s="14" t="str">
        <f t="shared" si="3"/>
        <v>20203</v>
      </c>
      <c r="B117" s="14">
        <f t="shared" si="4"/>
        <v>3</v>
      </c>
      <c r="C117" s="14">
        <f t="shared" si="5"/>
        <v>2020</v>
      </c>
      <c r="D117" s="27">
        <v>44044</v>
      </c>
      <c r="E117" s="28">
        <v>115.18010851139084</v>
      </c>
      <c r="F117" s="28">
        <v>106.32016422434052</v>
      </c>
      <c r="G117" s="28">
        <v>123.52060094603161</v>
      </c>
      <c r="H117" s="28">
        <v>102.39899040949626</v>
      </c>
      <c r="I117" s="28">
        <v>148.31791192347472</v>
      </c>
      <c r="J117" s="28">
        <v>123.94573195973219</v>
      </c>
      <c r="K117" s="28">
        <v>131.96985218747946</v>
      </c>
      <c r="L117" s="28">
        <v>140.18478219802384</v>
      </c>
      <c r="M117" s="28">
        <v>102.23559847888616</v>
      </c>
      <c r="N117" s="28">
        <v>100.37634995368653</v>
      </c>
      <c r="O117" s="28">
        <v>105.533939715746</v>
      </c>
      <c r="P117" s="28">
        <v>215.95892561672301</v>
      </c>
      <c r="Q117" s="28">
        <v>23.2535103095708</v>
      </c>
      <c r="R117" s="28">
        <v>3.3498200613905298</v>
      </c>
      <c r="S117" s="28">
        <v>202.75559150038899</v>
      </c>
      <c r="T117" s="28">
        <v>107.17243651897499</v>
      </c>
      <c r="U117" s="28">
        <v>100.69576937146574</v>
      </c>
      <c r="V117" s="28">
        <v>128.72351491382901</v>
      </c>
      <c r="W117" s="28">
        <v>113.711050757252</v>
      </c>
      <c r="X117" s="28">
        <v>97.595003818873138</v>
      </c>
      <c r="Y117" s="28">
        <v>108.67928524317099</v>
      </c>
      <c r="Z117" s="28"/>
      <c r="AA117" s="28">
        <v>74961.504619099898</v>
      </c>
      <c r="AB117" s="28">
        <v>6.5246262204100001</v>
      </c>
      <c r="AC117" s="28">
        <v>248.49693426217701</v>
      </c>
      <c r="AD117" s="28">
        <v>140347.727368942</v>
      </c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32"/>
      <c r="CS117" s="26"/>
      <c r="CT117" s="26"/>
      <c r="CU117" s="26"/>
      <c r="CV117" s="26"/>
      <c r="CW117" s="26"/>
      <c r="CX117" s="26"/>
      <c r="CY117" s="26"/>
    </row>
    <row r="118" spans="1:103" x14ac:dyDescent="0.25">
      <c r="A118" s="14" t="str">
        <f t="shared" si="3"/>
        <v>20203</v>
      </c>
      <c r="B118" s="14">
        <f t="shared" si="4"/>
        <v>3</v>
      </c>
      <c r="C118" s="14">
        <f t="shared" si="5"/>
        <v>2020</v>
      </c>
      <c r="D118" s="27">
        <v>44075</v>
      </c>
      <c r="E118" s="28">
        <v>117.00486767871088</v>
      </c>
      <c r="F118" s="28">
        <v>109.03259461405544</v>
      </c>
      <c r="G118" s="28">
        <v>120.42341453832071</v>
      </c>
      <c r="H118" s="28">
        <v>104.01840546278096</v>
      </c>
      <c r="I118" s="28">
        <v>148.41653209015519</v>
      </c>
      <c r="J118" s="28">
        <v>124.83953653975598</v>
      </c>
      <c r="K118" s="28">
        <v>133.10719365299326</v>
      </c>
      <c r="L118" s="28">
        <v>143.33053291377843</v>
      </c>
      <c r="M118" s="28">
        <v>110.7340635091132</v>
      </c>
      <c r="N118" s="28">
        <v>102.67325182684016</v>
      </c>
      <c r="O118" s="28">
        <v>105.597072632981</v>
      </c>
      <c r="P118" s="28">
        <v>216.35317404648401</v>
      </c>
      <c r="Q118" s="28">
        <v>23.089184527743701</v>
      </c>
      <c r="R118" s="28">
        <v>3.6433553921515101</v>
      </c>
      <c r="S118" s="28">
        <v>207.71349164276</v>
      </c>
      <c r="T118" s="28">
        <v>108.5556599927056</v>
      </c>
      <c r="U118" s="28">
        <v>100.92634785056822</v>
      </c>
      <c r="V118" s="28">
        <v>128.367732751582</v>
      </c>
      <c r="W118" s="28">
        <v>114.16447336592501</v>
      </c>
      <c r="X118" s="28">
        <v>101.52743516448983</v>
      </c>
      <c r="Y118" s="28">
        <v>112.99850868606484</v>
      </c>
      <c r="Z118" s="28">
        <v>114.69476304326299</v>
      </c>
      <c r="AA118" s="28">
        <v>75088.428278699997</v>
      </c>
      <c r="AB118" s="28">
        <v>6.4327595983999997</v>
      </c>
      <c r="AC118" s="28">
        <v>251.49409318048299</v>
      </c>
      <c r="AD118" s="28">
        <v>143503.58375538001</v>
      </c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32"/>
      <c r="CS118" s="26"/>
      <c r="CT118" s="26"/>
      <c r="CU118" s="26"/>
      <c r="CV118" s="26"/>
      <c r="CW118" s="26"/>
      <c r="CX118" s="26"/>
      <c r="CY118" s="26"/>
    </row>
    <row r="119" spans="1:103" x14ac:dyDescent="0.25">
      <c r="A119" s="14" t="str">
        <f t="shared" si="3"/>
        <v>20204</v>
      </c>
      <c r="B119" s="14">
        <f t="shared" si="4"/>
        <v>4</v>
      </c>
      <c r="C119" s="14">
        <f t="shared" si="5"/>
        <v>2020</v>
      </c>
      <c r="D119" s="27">
        <v>44105</v>
      </c>
      <c r="E119" s="28">
        <v>114.45510710415952</v>
      </c>
      <c r="F119" s="28">
        <v>107.64455228305472</v>
      </c>
      <c r="G119" s="28">
        <v>122.35702007567498</v>
      </c>
      <c r="H119" s="28">
        <v>99.489691125811362</v>
      </c>
      <c r="I119" s="28">
        <v>148.56030797732714</v>
      </c>
      <c r="J119" s="28">
        <v>120.30113179399544</v>
      </c>
      <c r="K119" s="28">
        <v>138.51491389318321</v>
      </c>
      <c r="L119" s="28">
        <v>137.96703380607335</v>
      </c>
      <c r="M119" s="28">
        <v>107.45029296345827</v>
      </c>
      <c r="N119" s="28">
        <v>99.948297691109147</v>
      </c>
      <c r="O119" s="28">
        <v>105.70066621743</v>
      </c>
      <c r="P119" s="28">
        <v>215.845084333062</v>
      </c>
      <c r="Q119" s="28">
        <v>22.492612869664601</v>
      </c>
      <c r="R119" s="28">
        <v>4.2579746244751204</v>
      </c>
      <c r="S119" s="28">
        <v>203.70875803661201</v>
      </c>
      <c r="T119" s="28">
        <v>108.96905529660302</v>
      </c>
      <c r="U119" s="28">
        <v>100.85876292791365</v>
      </c>
      <c r="V119" s="28">
        <v>129.484303224885</v>
      </c>
      <c r="W119" s="28">
        <v>115.426921242628</v>
      </c>
      <c r="X119" s="28">
        <v>101.13040214344534</v>
      </c>
      <c r="Y119" s="28">
        <v>114.69159955257487</v>
      </c>
      <c r="Z119" s="28"/>
      <c r="AA119" s="28">
        <v>74918.505780000007</v>
      </c>
      <c r="AB119" s="28">
        <v>6.2113806830599998</v>
      </c>
      <c r="AC119" s="28">
        <v>253.23744188576501</v>
      </c>
      <c r="AD119" s="28">
        <v>141944.79091266799</v>
      </c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32"/>
      <c r="CS119" s="26"/>
      <c r="CT119" s="26"/>
      <c r="CU119" s="26"/>
      <c r="CV119" s="26"/>
      <c r="CW119" s="26"/>
      <c r="CX119" s="26"/>
      <c r="CY119" s="26"/>
    </row>
    <row r="120" spans="1:103" x14ac:dyDescent="0.25">
      <c r="A120" s="14" t="str">
        <f t="shared" si="3"/>
        <v>20204</v>
      </c>
      <c r="B120" s="14">
        <f t="shared" si="4"/>
        <v>4</v>
      </c>
      <c r="C120" s="14">
        <f t="shared" si="5"/>
        <v>2020</v>
      </c>
      <c r="D120" s="27">
        <v>44136</v>
      </c>
      <c r="E120" s="28">
        <v>116.45032408644649</v>
      </c>
      <c r="F120" s="28">
        <v>109.54832245337765</v>
      </c>
      <c r="G120" s="28">
        <v>120.95933194292586</v>
      </c>
      <c r="H120" s="28">
        <v>99.808816152069625</v>
      </c>
      <c r="I120" s="28">
        <v>152.48756988708939</v>
      </c>
      <c r="J120" s="28">
        <v>122.46130987952519</v>
      </c>
      <c r="K120" s="28">
        <v>128.59122834595038</v>
      </c>
      <c r="L120" s="28">
        <v>136.03413644523457</v>
      </c>
      <c r="M120" s="28">
        <v>110.26341772516301</v>
      </c>
      <c r="N120" s="28">
        <v>101.87958918605425</v>
      </c>
      <c r="O120" s="28">
        <v>104.06914424406401</v>
      </c>
      <c r="P120" s="28">
        <v>215.533868124854</v>
      </c>
      <c r="Q120" s="28">
        <v>22.904278692239899</v>
      </c>
      <c r="R120" s="28">
        <v>3.86059359947807</v>
      </c>
      <c r="S120" s="28">
        <v>208.82326265384</v>
      </c>
      <c r="T120" s="28">
        <v>108.61161855054776</v>
      </c>
      <c r="U120" s="28">
        <v>100.6082010750663</v>
      </c>
      <c r="V120" s="28">
        <v>129.213840311295</v>
      </c>
      <c r="W120" s="28">
        <v>114.706303610723</v>
      </c>
      <c r="X120" s="28">
        <v>100.18250571393395</v>
      </c>
      <c r="Y120" s="28">
        <v>114.98433372732417</v>
      </c>
      <c r="Z120" s="28"/>
      <c r="AA120" s="28">
        <v>75061.047465400101</v>
      </c>
      <c r="AB120" s="28">
        <v>6.05626622654</v>
      </c>
      <c r="AC120" s="28">
        <v>254.032407013631</v>
      </c>
      <c r="AD120" s="28">
        <v>140647.97600230301</v>
      </c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32"/>
      <c r="CS120" s="26"/>
      <c r="CT120" s="26"/>
      <c r="CU120" s="26"/>
      <c r="CV120" s="26"/>
      <c r="CW120" s="26"/>
      <c r="CX120" s="26"/>
      <c r="CY120" s="26"/>
    </row>
    <row r="121" spans="1:103" x14ac:dyDescent="0.25">
      <c r="A121" s="14" t="str">
        <f t="shared" si="3"/>
        <v>20204</v>
      </c>
      <c r="B121" s="14">
        <f t="shared" si="4"/>
        <v>4</v>
      </c>
      <c r="C121" s="14">
        <f t="shared" si="5"/>
        <v>2020</v>
      </c>
      <c r="D121" s="27">
        <v>44166</v>
      </c>
      <c r="E121" s="28">
        <v>120.20238799810865</v>
      </c>
      <c r="F121" s="28">
        <v>110.02334026676655</v>
      </c>
      <c r="G121" s="28">
        <v>124.68047704404829</v>
      </c>
      <c r="H121" s="28">
        <v>100.31538672793745</v>
      </c>
      <c r="I121" s="28">
        <v>155.39215473901342</v>
      </c>
      <c r="J121" s="28">
        <v>129.3144145981324</v>
      </c>
      <c r="K121" s="28">
        <v>132.66902631907624</v>
      </c>
      <c r="L121" s="28">
        <v>138.00020143234937</v>
      </c>
      <c r="M121" s="28">
        <v>109.4610377913933</v>
      </c>
      <c r="N121" s="28">
        <v>105.39115557627467</v>
      </c>
      <c r="O121" s="28">
        <v>105.628658300759</v>
      </c>
      <c r="P121" s="28">
        <v>221.09431546279299</v>
      </c>
      <c r="Q121" s="28">
        <v>23.155895796866002</v>
      </c>
      <c r="R121" s="28">
        <v>3.5372125460435502</v>
      </c>
      <c r="S121" s="28">
        <v>206.38788973683501</v>
      </c>
      <c r="T121" s="28">
        <v>108.59133075629993</v>
      </c>
      <c r="U121" s="28">
        <v>100.38355684413843</v>
      </c>
      <c r="V121" s="28">
        <v>126.603860134862</v>
      </c>
      <c r="W121" s="28">
        <v>115.01284258658799</v>
      </c>
      <c r="X121" s="28">
        <v>102.94870572717743</v>
      </c>
      <c r="Y121" s="28">
        <v>118.42794472984669</v>
      </c>
      <c r="Z121" s="28">
        <v>118.861577901697</v>
      </c>
      <c r="AA121" s="28">
        <v>74948.965967900003</v>
      </c>
      <c r="AB121" s="28">
        <v>5.8436665584699998</v>
      </c>
      <c r="AC121" s="28">
        <v>259.18023409822302</v>
      </c>
      <c r="AD121" s="28">
        <v>131586.76058945799</v>
      </c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32"/>
      <c r="CS121" s="26"/>
      <c r="CT121" s="26"/>
      <c r="CU121" s="26"/>
      <c r="CV121" s="26"/>
      <c r="CW121" s="26"/>
      <c r="CX121" s="26"/>
      <c r="CY121" s="26"/>
    </row>
    <row r="122" spans="1:103" x14ac:dyDescent="0.25">
      <c r="A122" s="14" t="str">
        <f t="shared" si="3"/>
        <v>20211</v>
      </c>
      <c r="B122" s="14">
        <f t="shared" si="4"/>
        <v>1</v>
      </c>
      <c r="C122" s="14">
        <f t="shared" si="5"/>
        <v>2021</v>
      </c>
      <c r="D122" s="27">
        <v>44197</v>
      </c>
      <c r="E122" s="28">
        <v>114.55709004254307</v>
      </c>
      <c r="F122" s="28">
        <v>108.76715519704403</v>
      </c>
      <c r="G122" s="28">
        <v>128.53436779292957</v>
      </c>
      <c r="H122" s="28">
        <v>101.32277193704485</v>
      </c>
      <c r="I122" s="28">
        <v>152.13672229921039</v>
      </c>
      <c r="J122" s="28">
        <v>117.96996643112978</v>
      </c>
      <c r="K122" s="28">
        <v>133.52217235662084</v>
      </c>
      <c r="L122" s="28">
        <v>134.59339830129187</v>
      </c>
      <c r="M122" s="28">
        <v>98.41165127440739</v>
      </c>
      <c r="N122" s="28">
        <v>107.25981773793933</v>
      </c>
      <c r="O122" s="28">
        <v>105.28687186406999</v>
      </c>
      <c r="P122" s="28">
        <v>212.43626211452599</v>
      </c>
      <c r="Q122" s="28">
        <v>23.1406233651078</v>
      </c>
      <c r="R122" s="28">
        <v>3.6885537449884902</v>
      </c>
      <c r="S122" s="28">
        <v>202.610538519241</v>
      </c>
      <c r="T122" s="28">
        <v>112.4858003449126</v>
      </c>
      <c r="U122" s="28">
        <v>100.98461299051442</v>
      </c>
      <c r="V122" s="28">
        <v>130.57725063664699</v>
      </c>
      <c r="W122" s="28">
        <v>117.085067397567</v>
      </c>
      <c r="X122" s="28">
        <v>104.72713732270344</v>
      </c>
      <c r="Y122" s="28">
        <v>110.98371000811098</v>
      </c>
      <c r="Z122" s="28"/>
      <c r="AA122" s="28">
        <v>75404.441745400007</v>
      </c>
      <c r="AB122" s="28">
        <v>5.6267810682499997</v>
      </c>
      <c r="AC122" s="28">
        <v>258.262127714624</v>
      </c>
      <c r="AD122" s="28">
        <v>133645.03702541901</v>
      </c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32"/>
      <c r="CS122" s="26"/>
      <c r="CT122" s="26"/>
      <c r="CU122" s="26"/>
      <c r="CV122" s="26"/>
      <c r="CW122" s="26"/>
      <c r="CX122" s="26"/>
      <c r="CY122" s="26"/>
    </row>
    <row r="123" spans="1:103" x14ac:dyDescent="0.25">
      <c r="A123" s="14" t="str">
        <f t="shared" si="3"/>
        <v>20211</v>
      </c>
      <c r="B123" s="14">
        <f t="shared" si="4"/>
        <v>1</v>
      </c>
      <c r="C123" s="14">
        <f t="shared" si="5"/>
        <v>2021</v>
      </c>
      <c r="D123" s="27">
        <v>44228</v>
      </c>
      <c r="E123" s="28">
        <v>120.33576987620209</v>
      </c>
      <c r="F123" s="28">
        <v>109.85516800739606</v>
      </c>
      <c r="G123" s="28">
        <v>133.20952816794392</v>
      </c>
      <c r="H123" s="28">
        <v>103.5233495788241</v>
      </c>
      <c r="I123" s="28">
        <v>153.84035893645967</v>
      </c>
      <c r="J123" s="28">
        <v>128.42436141840065</v>
      </c>
      <c r="K123" s="28">
        <v>132.12521220066751</v>
      </c>
      <c r="L123" s="28">
        <v>144.78496393923993</v>
      </c>
      <c r="M123" s="28">
        <v>106.09300596230673</v>
      </c>
      <c r="N123" s="28">
        <v>112.06262701805326</v>
      </c>
      <c r="O123" s="28">
        <v>104.99173686276301</v>
      </c>
      <c r="P123" s="28">
        <v>213.87043337959801</v>
      </c>
      <c r="Q123" s="28">
        <v>23.5481320547728</v>
      </c>
      <c r="R123" s="28">
        <v>2.9849943947981199</v>
      </c>
      <c r="S123" s="28">
        <v>218.60822696743301</v>
      </c>
      <c r="T123" s="28">
        <v>110.62910243180832</v>
      </c>
      <c r="U123" s="28">
        <v>100.6037290177623</v>
      </c>
      <c r="V123" s="28">
        <v>130.616661160219</v>
      </c>
      <c r="W123" s="28">
        <v>117.017527126874</v>
      </c>
      <c r="X123" s="28">
        <v>107.22086248942011</v>
      </c>
      <c r="Y123" s="28">
        <v>128.38460316907094</v>
      </c>
      <c r="Z123" s="28"/>
      <c r="AA123" s="28">
        <v>75309.293173299899</v>
      </c>
      <c r="AB123" s="28">
        <v>5.5991739804799998</v>
      </c>
      <c r="AC123" s="28">
        <v>262.34637487854098</v>
      </c>
      <c r="AD123" s="28">
        <v>130454.67642343701</v>
      </c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32"/>
      <c r="CS123" s="26"/>
      <c r="CT123" s="26"/>
      <c r="CU123" s="26"/>
      <c r="CV123" s="26"/>
      <c r="CW123" s="26"/>
      <c r="CX123" s="26"/>
      <c r="CY123" s="26"/>
    </row>
    <row r="124" spans="1:103" x14ac:dyDescent="0.25">
      <c r="A124" s="14" t="str">
        <f t="shared" si="3"/>
        <v>20211</v>
      </c>
      <c r="B124" s="14">
        <f t="shared" si="4"/>
        <v>1</v>
      </c>
      <c r="C124" s="14">
        <f t="shared" si="5"/>
        <v>2021</v>
      </c>
      <c r="D124" s="27">
        <v>44256</v>
      </c>
      <c r="E124" s="28">
        <v>121.35226292326712</v>
      </c>
      <c r="F124" s="28">
        <v>111.32836591191662</v>
      </c>
      <c r="G124" s="28">
        <v>138.51540242750821</v>
      </c>
      <c r="H124" s="28">
        <v>109.55756159823586</v>
      </c>
      <c r="I124" s="28">
        <v>153.7693566676713</v>
      </c>
      <c r="J124" s="28">
        <v>128.30834151523692</v>
      </c>
      <c r="K124" s="28">
        <v>132.91739607116887</v>
      </c>
      <c r="L124" s="28">
        <v>143.32345865914735</v>
      </c>
      <c r="M124" s="28">
        <v>107.5947191922278</v>
      </c>
      <c r="N124" s="28">
        <v>112.87260083524272</v>
      </c>
      <c r="O124" s="28">
        <v>105.998547294492</v>
      </c>
      <c r="P124" s="28">
        <v>217.363704838789</v>
      </c>
      <c r="Q124" s="28">
        <v>23.990248904588899</v>
      </c>
      <c r="R124" s="28">
        <v>3.39495116753274</v>
      </c>
      <c r="S124" s="28">
        <v>213.60798661419199</v>
      </c>
      <c r="T124" s="28">
        <v>112.37261542007278</v>
      </c>
      <c r="U124" s="28">
        <v>101.16950392357479</v>
      </c>
      <c r="V124" s="28">
        <v>132.980261457078</v>
      </c>
      <c r="W124" s="28">
        <v>117.07563888662</v>
      </c>
      <c r="X124" s="28">
        <v>109.59107478189971</v>
      </c>
      <c r="Y124" s="28">
        <v>135.96598255601546</v>
      </c>
      <c r="Z124" s="28">
        <v>116.65197293120799</v>
      </c>
      <c r="AA124" s="28">
        <v>75259.267804200004</v>
      </c>
      <c r="AB124" s="28">
        <v>5.3516258062400004</v>
      </c>
      <c r="AC124" s="28">
        <v>263.73674455296299</v>
      </c>
      <c r="AD124" s="28">
        <v>142157.933337984</v>
      </c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32"/>
      <c r="CS124" s="26"/>
      <c r="CT124" s="26"/>
      <c r="CU124" s="26"/>
      <c r="CV124" s="26"/>
      <c r="CW124" s="26"/>
      <c r="CX124" s="26"/>
      <c r="CY124" s="26"/>
    </row>
    <row r="125" spans="1:103" x14ac:dyDescent="0.25">
      <c r="A125" s="14" t="str">
        <f t="shared" si="3"/>
        <v>20212</v>
      </c>
      <c r="B125" s="14">
        <f t="shared" si="4"/>
        <v>2</v>
      </c>
      <c r="C125" s="14">
        <f t="shared" si="5"/>
        <v>2021</v>
      </c>
      <c r="D125" s="27">
        <v>44287</v>
      </c>
      <c r="E125" s="28">
        <v>121.9627520395682</v>
      </c>
      <c r="F125" s="28">
        <v>114.15562388703208</v>
      </c>
      <c r="G125" s="28">
        <v>130.42120879131994</v>
      </c>
      <c r="H125" s="28">
        <v>110.46600267363506</v>
      </c>
      <c r="I125" s="28">
        <v>156.02662619395122</v>
      </c>
      <c r="J125" s="28">
        <v>125.19150743067144</v>
      </c>
      <c r="K125" s="28">
        <v>134.6917973282799</v>
      </c>
      <c r="L125" s="28">
        <v>141.45621923441448</v>
      </c>
      <c r="M125" s="28">
        <v>109.57495902626911</v>
      </c>
      <c r="N125" s="28">
        <v>104.55337583929231</v>
      </c>
      <c r="O125" s="28">
        <v>108.068025628396</v>
      </c>
      <c r="P125" s="28">
        <v>223.62502264784601</v>
      </c>
      <c r="Q125" s="28">
        <v>24.175367598375299</v>
      </c>
      <c r="R125" s="28">
        <v>4.2781333148646903</v>
      </c>
      <c r="S125" s="28">
        <v>219.45919654248499</v>
      </c>
      <c r="T125" s="28">
        <v>112.00494932595706</v>
      </c>
      <c r="U125" s="28">
        <v>100.77810065291716</v>
      </c>
      <c r="V125" s="28">
        <v>136.30499479672201</v>
      </c>
      <c r="W125" s="28">
        <v>119.869181588171</v>
      </c>
      <c r="X125" s="28">
        <v>111.30354783478592</v>
      </c>
      <c r="Y125" s="28">
        <v>135.40642016771045</v>
      </c>
      <c r="Z125" s="28"/>
      <c r="AA125" s="28">
        <v>75249.236682100003</v>
      </c>
      <c r="AB125" s="28">
        <v>5.2025672740399997</v>
      </c>
      <c r="AC125" s="28">
        <v>267.87065346918502</v>
      </c>
      <c r="AD125" s="28">
        <v>161405.179854852</v>
      </c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32"/>
      <c r="CS125" s="26"/>
      <c r="CT125" s="26"/>
      <c r="CU125" s="26"/>
      <c r="CV125" s="26"/>
      <c r="CW125" s="26"/>
      <c r="CX125" s="26"/>
      <c r="CY125" s="26"/>
    </row>
    <row r="126" spans="1:103" x14ac:dyDescent="0.25">
      <c r="A126" s="14" t="str">
        <f t="shared" si="3"/>
        <v>20212</v>
      </c>
      <c r="B126" s="14">
        <f t="shared" si="4"/>
        <v>2</v>
      </c>
      <c r="C126" s="14">
        <f t="shared" si="5"/>
        <v>2021</v>
      </c>
      <c r="D126" s="27">
        <v>44317</v>
      </c>
      <c r="E126" s="28">
        <v>119.76881370348077</v>
      </c>
      <c r="F126" s="28">
        <v>114.289688552104</v>
      </c>
      <c r="G126" s="28">
        <v>126.9812966977516</v>
      </c>
      <c r="H126" s="28">
        <v>107.13931680302358</v>
      </c>
      <c r="I126" s="28">
        <v>151.60552091935122</v>
      </c>
      <c r="J126" s="28">
        <v>123.18151302538448</v>
      </c>
      <c r="K126" s="28">
        <v>131.22548216165606</v>
      </c>
      <c r="L126" s="28">
        <v>139.5783128542428</v>
      </c>
      <c r="M126" s="28">
        <v>101.08409779656581</v>
      </c>
      <c r="N126" s="28">
        <v>104.80867611586527</v>
      </c>
      <c r="O126" s="28">
        <v>109.33312734938001</v>
      </c>
      <c r="P126" s="28">
        <v>222.60612968916499</v>
      </c>
      <c r="Q126" s="28">
        <v>24.0652260233391</v>
      </c>
      <c r="R126" s="28">
        <v>3.70680081772176</v>
      </c>
      <c r="S126" s="28">
        <v>224.079207810404</v>
      </c>
      <c r="T126" s="28">
        <v>114.83535082139412</v>
      </c>
      <c r="U126" s="28">
        <v>102.62343641509803</v>
      </c>
      <c r="V126" s="28">
        <v>137.98449178185001</v>
      </c>
      <c r="W126" s="28">
        <v>118.94597188604401</v>
      </c>
      <c r="X126" s="28">
        <v>111.45894040087082</v>
      </c>
      <c r="Y126" s="28">
        <v>136.07952638588895</v>
      </c>
      <c r="Z126" s="28"/>
      <c r="AA126" s="28">
        <v>75404.951907000097</v>
      </c>
      <c r="AB126" s="28">
        <v>4.9598529305100003</v>
      </c>
      <c r="AC126" s="28">
        <v>268.10333447474898</v>
      </c>
      <c r="AD126" s="28">
        <v>167005.22618742799</v>
      </c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32"/>
      <c r="CS126" s="26"/>
      <c r="CT126" s="26"/>
      <c r="CU126" s="26"/>
      <c r="CV126" s="26"/>
      <c r="CW126" s="26"/>
      <c r="CX126" s="26"/>
      <c r="CY126" s="26"/>
    </row>
    <row r="127" spans="1:103" x14ac:dyDescent="0.25">
      <c r="A127" s="14" t="str">
        <f t="shared" si="3"/>
        <v>20212</v>
      </c>
      <c r="B127" s="14">
        <f t="shared" si="4"/>
        <v>2</v>
      </c>
      <c r="C127" s="14">
        <f t="shared" si="5"/>
        <v>2021</v>
      </c>
      <c r="D127" s="27">
        <v>44348</v>
      </c>
      <c r="E127" s="28">
        <v>120.13957935480613</v>
      </c>
      <c r="F127" s="28">
        <v>114.86110833801987</v>
      </c>
      <c r="G127" s="28">
        <v>127.03513171187893</v>
      </c>
      <c r="H127" s="28">
        <v>105.91662886321545</v>
      </c>
      <c r="I127" s="28">
        <v>155.07539316834044</v>
      </c>
      <c r="J127" s="28">
        <v>124.78017002356371</v>
      </c>
      <c r="K127" s="28">
        <v>132.90782643986702</v>
      </c>
      <c r="L127" s="28">
        <v>140.48237016216342</v>
      </c>
      <c r="M127" s="28">
        <v>107.18074005256985</v>
      </c>
      <c r="N127" s="28">
        <v>106.78640309115411</v>
      </c>
      <c r="O127" s="28">
        <v>109.806665271128</v>
      </c>
      <c r="P127" s="28">
        <v>224.62416392293801</v>
      </c>
      <c r="Q127" s="28">
        <v>24.042455282205601</v>
      </c>
      <c r="R127" s="28">
        <v>3.3525748940617301</v>
      </c>
      <c r="S127" s="28">
        <v>230.64829911155201</v>
      </c>
      <c r="T127" s="28">
        <v>127.37966250743131</v>
      </c>
      <c r="U127" s="28">
        <v>102.40967877333046</v>
      </c>
      <c r="V127" s="28">
        <v>138.49320747919501</v>
      </c>
      <c r="W127" s="28">
        <v>118.268037725632</v>
      </c>
      <c r="X127" s="28">
        <v>112.2609949829922</v>
      </c>
      <c r="Y127" s="28">
        <v>131.40532727865042</v>
      </c>
      <c r="Z127" s="28">
        <v>118.86219762906801</v>
      </c>
      <c r="AA127" s="28">
        <v>75374.913773699998</v>
      </c>
      <c r="AB127" s="28">
        <v>4.8298277970000001</v>
      </c>
      <c r="AC127" s="28">
        <v>271.076397993559</v>
      </c>
      <c r="AD127" s="28">
        <v>157664.53409308099</v>
      </c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32"/>
      <c r="CS127" s="26"/>
      <c r="CT127" s="26"/>
      <c r="CU127" s="26"/>
      <c r="CV127" s="26"/>
      <c r="CW127" s="26"/>
      <c r="CX127" s="26"/>
      <c r="CY127" s="26"/>
    </row>
    <row r="128" spans="1:103" x14ac:dyDescent="0.25">
      <c r="A128" s="14" t="str">
        <f t="shared" si="3"/>
        <v>20213</v>
      </c>
      <c r="B128" s="14">
        <f t="shared" si="4"/>
        <v>3</v>
      </c>
      <c r="C128" s="14">
        <f t="shared" si="5"/>
        <v>2021</v>
      </c>
      <c r="D128" s="27">
        <v>44378</v>
      </c>
      <c r="E128" s="28">
        <v>119.04884825428191</v>
      </c>
      <c r="F128" s="28">
        <v>115.14534809678069</v>
      </c>
      <c r="G128" s="28">
        <v>132.36056578682133</v>
      </c>
      <c r="H128" s="28">
        <v>103.81558676637356</v>
      </c>
      <c r="I128" s="28">
        <v>154.50573514286975</v>
      </c>
      <c r="J128" s="28">
        <v>123.2045984250537</v>
      </c>
      <c r="K128" s="28">
        <v>134.34617094539777</v>
      </c>
      <c r="L128" s="28">
        <v>141.97132346714136</v>
      </c>
      <c r="M128" s="28">
        <v>112.74516068484573</v>
      </c>
      <c r="N128" s="28">
        <v>106.13669775366024</v>
      </c>
      <c r="O128" s="28">
        <v>107.35813746596899</v>
      </c>
      <c r="P128" s="28">
        <v>219.98283056878199</v>
      </c>
      <c r="Q128" s="28">
        <v>23.669869307235501</v>
      </c>
      <c r="R128" s="28">
        <v>3.6273341262627601</v>
      </c>
      <c r="S128" s="28">
        <v>228.03376865107899</v>
      </c>
      <c r="T128" s="28">
        <v>109.94997593290481</v>
      </c>
      <c r="U128" s="28">
        <v>102.40543318184278</v>
      </c>
      <c r="V128" s="28">
        <v>138.565335887429</v>
      </c>
      <c r="W128" s="28">
        <v>118.417716336469</v>
      </c>
      <c r="X128" s="28">
        <v>112.42430890481043</v>
      </c>
      <c r="Y128" s="28">
        <v>136.30345838639997</v>
      </c>
      <c r="Z128" s="28"/>
      <c r="AA128" s="28">
        <v>75345.018773500095</v>
      </c>
      <c r="AB128" s="28">
        <v>4.6204792145100004</v>
      </c>
      <c r="AC128" s="28">
        <v>272.76191117910901</v>
      </c>
      <c r="AD128" s="28">
        <v>137181.90501748701</v>
      </c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32"/>
      <c r="CS128" s="26"/>
      <c r="CT128" s="26"/>
      <c r="CU128" s="26"/>
      <c r="CV128" s="26"/>
      <c r="CW128" s="26"/>
      <c r="CX128" s="26"/>
      <c r="CY128" s="26"/>
    </row>
    <row r="129" spans="1:103" x14ac:dyDescent="0.25">
      <c r="A129" s="14" t="str">
        <f t="shared" si="3"/>
        <v>20213</v>
      </c>
      <c r="B129" s="14">
        <f t="shared" si="4"/>
        <v>3</v>
      </c>
      <c r="C129" s="14">
        <f t="shared" si="5"/>
        <v>2021</v>
      </c>
      <c r="D129" s="27">
        <v>44409</v>
      </c>
      <c r="E129" s="28">
        <v>120.91497198507889</v>
      </c>
      <c r="F129" s="28">
        <v>114.20736619659833</v>
      </c>
      <c r="G129" s="28">
        <v>128.63815753234539</v>
      </c>
      <c r="H129" s="28">
        <v>107.17296712711664</v>
      </c>
      <c r="I129" s="28">
        <v>156.7183974545984</v>
      </c>
      <c r="J129" s="28">
        <v>127.00383599841304</v>
      </c>
      <c r="K129" s="28">
        <v>131.80318762341139</v>
      </c>
      <c r="L129" s="28">
        <v>142.0667616956901</v>
      </c>
      <c r="M129" s="28">
        <v>102.09799495000576</v>
      </c>
      <c r="N129" s="28">
        <v>105.26625613846059</v>
      </c>
      <c r="O129" s="28">
        <v>106.596314333696</v>
      </c>
      <c r="P129" s="28">
        <v>220.33525598397699</v>
      </c>
      <c r="Q129" s="28">
        <v>23.5715659176782</v>
      </c>
      <c r="R129" s="28">
        <v>3.5815025698319798</v>
      </c>
      <c r="S129" s="28">
        <v>225.29833429202</v>
      </c>
      <c r="T129" s="28">
        <v>110.9934659108885</v>
      </c>
      <c r="U129" s="28">
        <v>101.89382078778712</v>
      </c>
      <c r="V129" s="28">
        <v>139.521663570984</v>
      </c>
      <c r="W129" s="28">
        <v>118.45711223633801</v>
      </c>
      <c r="X129" s="28">
        <v>112.61457161801619</v>
      </c>
      <c r="Y129" s="28">
        <v>135.30144941234192</v>
      </c>
      <c r="Z129" s="28"/>
      <c r="AA129" s="28">
        <v>75229.002987100001</v>
      </c>
      <c r="AB129" s="28">
        <v>4.52491008384</v>
      </c>
      <c r="AC129" s="28">
        <v>274.38347240906501</v>
      </c>
      <c r="AD129" s="28">
        <v>115948.303512778</v>
      </c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32"/>
      <c r="CS129" s="26"/>
      <c r="CT129" s="26"/>
      <c r="CU129" s="26"/>
      <c r="CV129" s="26"/>
      <c r="CW129" s="26"/>
      <c r="CX129" s="26"/>
      <c r="CY129" s="26"/>
    </row>
    <row r="130" spans="1:103" x14ac:dyDescent="0.25">
      <c r="A130" s="14" t="str">
        <f t="shared" ref="A130:A157" si="6">CONCATENATE(C130,B130)</f>
        <v>20213</v>
      </c>
      <c r="B130" s="14">
        <f t="shared" ref="B130:B157" si="7">INT((MONTH(D130)+2)/3)</f>
        <v>3</v>
      </c>
      <c r="C130" s="14">
        <f t="shared" ref="C130:C157" si="8">YEAR(D130)</f>
        <v>2021</v>
      </c>
      <c r="D130" s="27">
        <v>44440</v>
      </c>
      <c r="E130" s="28">
        <v>123.86616380834506</v>
      </c>
      <c r="F130" s="28">
        <v>118.01551835125426</v>
      </c>
      <c r="G130" s="28">
        <v>130.34740790778338</v>
      </c>
      <c r="H130" s="28">
        <v>108.74433124283038</v>
      </c>
      <c r="I130" s="28">
        <v>155.9702784764298</v>
      </c>
      <c r="J130" s="28">
        <v>128.66989553429693</v>
      </c>
      <c r="K130" s="28">
        <v>138.84364951457599</v>
      </c>
      <c r="L130" s="28">
        <v>139.16895096776349</v>
      </c>
      <c r="M130" s="28">
        <v>99.552275530922344</v>
      </c>
      <c r="N130" s="28">
        <v>110.98855788863855</v>
      </c>
      <c r="O130" s="28">
        <v>107.32467784058301</v>
      </c>
      <c r="P130" s="28">
        <v>222.18295592466899</v>
      </c>
      <c r="Q130" s="28">
        <v>23.592515360992898</v>
      </c>
      <c r="R130" s="28">
        <v>4.1390728802082304</v>
      </c>
      <c r="S130" s="28">
        <v>227.12560907658099</v>
      </c>
      <c r="T130" s="28">
        <v>113.42822203549457</v>
      </c>
      <c r="U130" s="28">
        <v>101.79388310960863</v>
      </c>
      <c r="V130" s="28">
        <v>140.01372459376</v>
      </c>
      <c r="W130" s="28">
        <v>118.86196860100399</v>
      </c>
      <c r="X130" s="28">
        <v>114.34390531335288</v>
      </c>
      <c r="Y130" s="28">
        <v>134.73219955349069</v>
      </c>
      <c r="Z130" s="28">
        <v>124.69588946803501</v>
      </c>
      <c r="AA130" s="28">
        <v>75432.019865399998</v>
      </c>
      <c r="AB130" s="28">
        <v>4.3755326405800004</v>
      </c>
      <c r="AC130" s="28">
        <v>278.60622408409301</v>
      </c>
      <c r="AD130" s="28">
        <v>109599.092266558</v>
      </c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32"/>
      <c r="CS130" s="26"/>
      <c r="CT130" s="26"/>
      <c r="CU130" s="26"/>
      <c r="CV130" s="26"/>
      <c r="CW130" s="26"/>
      <c r="CX130" s="26"/>
      <c r="CY130" s="26"/>
    </row>
    <row r="131" spans="1:103" x14ac:dyDescent="0.25">
      <c r="A131" s="14" t="str">
        <f t="shared" si="6"/>
        <v>20214</v>
      </c>
      <c r="B131" s="14">
        <f t="shared" si="7"/>
        <v>4</v>
      </c>
      <c r="C131" s="14">
        <f t="shared" si="8"/>
        <v>2021</v>
      </c>
      <c r="D131" s="27">
        <v>44470</v>
      </c>
      <c r="E131" s="28">
        <v>122.83404862448965</v>
      </c>
      <c r="F131" s="28">
        <v>118.44652857409854</v>
      </c>
      <c r="G131" s="28">
        <v>134.58445212751872</v>
      </c>
      <c r="H131" s="28">
        <v>110.1325679439063</v>
      </c>
      <c r="I131" s="28">
        <v>154.8470404754907</v>
      </c>
      <c r="J131" s="28">
        <v>126.57787754481326</v>
      </c>
      <c r="K131" s="28">
        <v>137.08278276308315</v>
      </c>
      <c r="L131" s="28">
        <v>141.70017528727462</v>
      </c>
      <c r="M131" s="28">
        <v>88.706224557870414</v>
      </c>
      <c r="N131" s="28">
        <v>107.84368767505113</v>
      </c>
      <c r="O131" s="28">
        <v>106.231854700136</v>
      </c>
      <c r="P131" s="28">
        <v>223.835025914385</v>
      </c>
      <c r="Q131" s="28">
        <v>24.116841703961001</v>
      </c>
      <c r="R131" s="28">
        <v>2.9620194703773</v>
      </c>
      <c r="S131" s="28">
        <v>223.08877796018299</v>
      </c>
      <c r="T131" s="28">
        <v>112.89693978527293</v>
      </c>
      <c r="U131" s="28">
        <v>101.63611466750135</v>
      </c>
      <c r="V131" s="28">
        <v>138.11962325730499</v>
      </c>
      <c r="W131" s="28">
        <v>119.17429180442601</v>
      </c>
      <c r="X131" s="28">
        <v>114.5991836686209</v>
      </c>
      <c r="Y131" s="28">
        <v>131.67073997805056</v>
      </c>
      <c r="Z131" s="28"/>
      <c r="AA131" s="28">
        <v>75462.228750800001</v>
      </c>
      <c r="AB131" s="28">
        <v>4.2957106087100003</v>
      </c>
      <c r="AC131" s="28">
        <v>280.153597075307</v>
      </c>
      <c r="AD131" s="28">
        <v>114097.511711541</v>
      </c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32"/>
      <c r="CS131" s="26"/>
      <c r="CT131" s="26"/>
      <c r="CU131" s="26"/>
      <c r="CV131" s="26"/>
      <c r="CW131" s="26"/>
      <c r="CX131" s="26"/>
      <c r="CY131" s="26"/>
    </row>
    <row r="132" spans="1:103" x14ac:dyDescent="0.25">
      <c r="A132" s="14" t="str">
        <f t="shared" si="6"/>
        <v>20214</v>
      </c>
      <c r="B132" s="14">
        <f t="shared" si="7"/>
        <v>4</v>
      </c>
      <c r="C132" s="14">
        <f t="shared" si="8"/>
        <v>2021</v>
      </c>
      <c r="D132" s="27">
        <v>44501</v>
      </c>
      <c r="E132" s="28">
        <v>124.95973077244862</v>
      </c>
      <c r="F132" s="28">
        <v>119.76474801688082</v>
      </c>
      <c r="G132" s="28">
        <v>132.51775177348199</v>
      </c>
      <c r="H132" s="28">
        <v>111.8521757856614</v>
      </c>
      <c r="I132" s="28">
        <v>158.92489131582738</v>
      </c>
      <c r="J132" s="28">
        <v>130.05918615534972</v>
      </c>
      <c r="K132" s="28">
        <v>136.59527255806887</v>
      </c>
      <c r="L132" s="28">
        <v>145.99316888265545</v>
      </c>
      <c r="M132" s="28">
        <v>95.792167090016406</v>
      </c>
      <c r="N132" s="28">
        <v>105.64361721371327</v>
      </c>
      <c r="O132" s="28">
        <v>107.158372742439</v>
      </c>
      <c r="P132" s="28">
        <v>223.794731809045</v>
      </c>
      <c r="Q132" s="28">
        <v>24.072216511551101</v>
      </c>
      <c r="R132" s="28">
        <v>4.1302626995399701</v>
      </c>
      <c r="S132" s="28">
        <v>224.50164647069599</v>
      </c>
      <c r="T132" s="28">
        <v>116.13078864210439</v>
      </c>
      <c r="U132" s="28">
        <v>101.83850926867113</v>
      </c>
      <c r="V132" s="28">
        <v>136.11213600394399</v>
      </c>
      <c r="W132" s="28">
        <v>117.947236817888</v>
      </c>
      <c r="X132" s="28">
        <v>114.41355710372052</v>
      </c>
      <c r="Y132" s="28">
        <v>129.75500284143106</v>
      </c>
      <c r="Z132" s="28"/>
      <c r="AA132" s="28">
        <v>75222.385122899999</v>
      </c>
      <c r="AB132" s="28">
        <v>4.2568338247400002</v>
      </c>
      <c r="AC132" s="28">
        <v>285.23790826997998</v>
      </c>
      <c r="AD132" s="28">
        <v>111562.345496896</v>
      </c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32"/>
      <c r="CS132" s="26"/>
      <c r="CT132" s="26"/>
      <c r="CU132" s="26"/>
      <c r="CV132" s="26"/>
      <c r="CW132" s="26"/>
      <c r="CX132" s="26"/>
      <c r="CY132" s="26"/>
    </row>
    <row r="133" spans="1:103" x14ac:dyDescent="0.25">
      <c r="A133" s="14" t="str">
        <f t="shared" si="6"/>
        <v>20214</v>
      </c>
      <c r="B133" s="14">
        <f t="shared" si="7"/>
        <v>4</v>
      </c>
      <c r="C133" s="14">
        <f t="shared" si="8"/>
        <v>2021</v>
      </c>
      <c r="D133" s="27">
        <v>44531</v>
      </c>
      <c r="E133" s="28">
        <v>128.6733971731714</v>
      </c>
      <c r="F133" s="28">
        <v>120.64147450461451</v>
      </c>
      <c r="G133" s="28">
        <v>130.24567376839468</v>
      </c>
      <c r="H133" s="28">
        <v>108.94302755695782</v>
      </c>
      <c r="I133" s="28">
        <v>158.15674117371489</v>
      </c>
      <c r="J133" s="28">
        <v>137.51098249690071</v>
      </c>
      <c r="K133" s="28">
        <v>141.51769853051036</v>
      </c>
      <c r="L133" s="28">
        <v>148.03244392937171</v>
      </c>
      <c r="M133" s="28">
        <v>97.351965083523481</v>
      </c>
      <c r="N133" s="28">
        <v>106.85770583908516</v>
      </c>
      <c r="O133" s="28">
        <v>107.05609085929299</v>
      </c>
      <c r="P133" s="28">
        <v>217.152749659888</v>
      </c>
      <c r="Q133" s="28">
        <v>24.315917490470799</v>
      </c>
      <c r="R133" s="28">
        <v>3.8976708084637299</v>
      </c>
      <c r="S133" s="28">
        <v>222.42091777869999</v>
      </c>
      <c r="T133" s="28">
        <v>116.37823619168016</v>
      </c>
      <c r="U133" s="28">
        <v>101.85381732636401</v>
      </c>
      <c r="V133" s="28">
        <v>139.525929438661</v>
      </c>
      <c r="W133" s="28">
        <v>118.526402887556</v>
      </c>
      <c r="X133" s="28">
        <v>114.67767519531402</v>
      </c>
      <c r="Y133" s="28">
        <v>143.07496918757928</v>
      </c>
      <c r="Z133" s="28">
        <v>119.677667851847</v>
      </c>
      <c r="AA133" s="28">
        <v>75517.823595100097</v>
      </c>
      <c r="AB133" s="28">
        <v>4.2181927464199998</v>
      </c>
      <c r="AC133" s="28">
        <v>287.84518712158098</v>
      </c>
      <c r="AD133" s="28">
        <v>104790.466391525</v>
      </c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32"/>
      <c r="CS133" s="26"/>
      <c r="CT133" s="26"/>
      <c r="CU133" s="26"/>
      <c r="CV133" s="26"/>
      <c r="CW133" s="26"/>
      <c r="CX133" s="26"/>
      <c r="CY133" s="26"/>
    </row>
    <row r="134" spans="1:103" x14ac:dyDescent="0.25">
      <c r="A134" s="14" t="str">
        <f t="shared" si="6"/>
        <v>20221</v>
      </c>
      <c r="B134" s="14">
        <f t="shared" si="7"/>
        <v>1</v>
      </c>
      <c r="C134" s="14">
        <f t="shared" si="8"/>
        <v>2022</v>
      </c>
      <c r="D134" s="27">
        <v>44562</v>
      </c>
      <c r="E134" s="28">
        <v>125.19242738142596</v>
      </c>
      <c r="F134" s="28">
        <v>120.51601012775104</v>
      </c>
      <c r="G134" s="28">
        <v>130.66111372380183</v>
      </c>
      <c r="H134" s="28">
        <v>112.3918119299869</v>
      </c>
      <c r="I134" s="28">
        <v>156.00422475000789</v>
      </c>
      <c r="J134" s="28">
        <v>129.56852668381876</v>
      </c>
      <c r="K134" s="28">
        <v>138.89427922350509</v>
      </c>
      <c r="L134" s="28">
        <v>143.34308339353157</v>
      </c>
      <c r="M134" s="28">
        <v>102.27548830965398</v>
      </c>
      <c r="N134" s="28">
        <v>106.21934437818167</v>
      </c>
      <c r="O134" s="28">
        <v>107.939197270927</v>
      </c>
      <c r="P134" s="28">
        <v>224.70362556449399</v>
      </c>
      <c r="Q134" s="28">
        <v>24.1808680650594</v>
      </c>
      <c r="R134" s="28">
        <v>3.0852332515686101</v>
      </c>
      <c r="S134" s="28">
        <v>220.49620340698101</v>
      </c>
      <c r="T134" s="28">
        <v>115.01693800404581</v>
      </c>
      <c r="U134" s="28">
        <v>101.84258940233971</v>
      </c>
      <c r="V134" s="28">
        <v>138.901600958107</v>
      </c>
      <c r="W134" s="28">
        <v>118.849161435924</v>
      </c>
      <c r="X134" s="28">
        <v>115.52105479201045</v>
      </c>
      <c r="Y134" s="28">
        <v>128.22429368774576</v>
      </c>
      <c r="Z134" s="28"/>
      <c r="AA134" s="28">
        <v>75220.6230641</v>
      </c>
      <c r="AB134" s="28">
        <v>4.29084443116</v>
      </c>
      <c r="AC134" s="28">
        <v>290.680893678237</v>
      </c>
      <c r="AD134" s="28">
        <v>127833.506018552</v>
      </c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32"/>
      <c r="CS134" s="26"/>
      <c r="CT134" s="26"/>
      <c r="CU134" s="26"/>
      <c r="CV134" s="26"/>
      <c r="CW134" s="26"/>
      <c r="CX134" s="26"/>
      <c r="CY134" s="26"/>
    </row>
    <row r="135" spans="1:103" x14ac:dyDescent="0.25">
      <c r="A135" s="14" t="str">
        <f t="shared" si="6"/>
        <v>20221</v>
      </c>
      <c r="B135" s="14">
        <f t="shared" si="7"/>
        <v>1</v>
      </c>
      <c r="C135" s="14">
        <f t="shared" si="8"/>
        <v>2022</v>
      </c>
      <c r="D135" s="27">
        <v>44593</v>
      </c>
      <c r="E135" s="28">
        <v>124.86331852392287</v>
      </c>
      <c r="F135" s="28">
        <v>119.5913147279262</v>
      </c>
      <c r="G135" s="28">
        <v>134.11695011325551</v>
      </c>
      <c r="H135" s="28">
        <v>109.31676594340747</v>
      </c>
      <c r="I135" s="28">
        <v>158.56306008264895</v>
      </c>
      <c r="J135" s="28">
        <v>130.02054557091577</v>
      </c>
      <c r="K135" s="28">
        <v>132.87990825228744</v>
      </c>
      <c r="L135" s="28">
        <v>142.50519032892825</v>
      </c>
      <c r="M135" s="28">
        <v>105.47583970984489</v>
      </c>
      <c r="N135" s="28">
        <v>104.48702209107084</v>
      </c>
      <c r="O135" s="28">
        <v>104.58327147297599</v>
      </c>
      <c r="P135" s="28">
        <v>218.72948524997301</v>
      </c>
      <c r="Q135" s="28">
        <v>24.139395831812099</v>
      </c>
      <c r="R135" s="28">
        <v>4.3863350821411302</v>
      </c>
      <c r="S135" s="28">
        <v>216.104020049941</v>
      </c>
      <c r="T135" s="28">
        <v>116.7339824851411</v>
      </c>
      <c r="U135" s="28">
        <v>101.84503879965482</v>
      </c>
      <c r="V135" s="28">
        <v>142.819667813103</v>
      </c>
      <c r="W135" s="28">
        <v>120.30283632828301</v>
      </c>
      <c r="X135" s="28">
        <v>114.78371602507936</v>
      </c>
      <c r="Y135" s="28">
        <v>145.7700517173312</v>
      </c>
      <c r="Z135" s="28"/>
      <c r="AA135" s="28">
        <v>75032.401264399901</v>
      </c>
      <c r="AB135" s="28">
        <v>4.0808223886299997</v>
      </c>
      <c r="AC135" s="28">
        <v>293.29319789288297</v>
      </c>
      <c r="AD135" s="28">
        <v>124199.989819957</v>
      </c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32"/>
      <c r="CS135" s="26"/>
      <c r="CT135" s="26"/>
      <c r="CU135" s="26"/>
      <c r="CV135" s="26"/>
      <c r="CW135" s="26"/>
      <c r="CX135" s="26"/>
      <c r="CY135" s="26"/>
    </row>
    <row r="136" spans="1:103" x14ac:dyDescent="0.25">
      <c r="A136" s="14" t="str">
        <f t="shared" si="6"/>
        <v>20221</v>
      </c>
      <c r="B136" s="14">
        <f t="shared" si="7"/>
        <v>1</v>
      </c>
      <c r="C136" s="14">
        <f t="shared" si="8"/>
        <v>2022</v>
      </c>
      <c r="D136" s="27">
        <v>44621</v>
      </c>
      <c r="E136" s="28">
        <v>124.39484393623219</v>
      </c>
      <c r="F136" s="28">
        <v>121.60420679494779</v>
      </c>
      <c r="G136" s="28">
        <v>128.89084866639254</v>
      </c>
      <c r="H136" s="28">
        <v>103.17563457831601</v>
      </c>
      <c r="I136" s="28">
        <v>149.64157543623955</v>
      </c>
      <c r="J136" s="28">
        <v>126.77526946229875</v>
      </c>
      <c r="K136" s="28">
        <v>132.83728677955574</v>
      </c>
      <c r="L136" s="28">
        <v>143.11067016128413</v>
      </c>
      <c r="M136" s="28">
        <v>51.51040023718528</v>
      </c>
      <c r="N136" s="28">
        <v>107.90596966522656</v>
      </c>
      <c r="O136" s="28">
        <v>103.520437790033</v>
      </c>
      <c r="P136" s="28">
        <v>223.858099426992</v>
      </c>
      <c r="Q136" s="28">
        <v>24.272410973763598</v>
      </c>
      <c r="R136" s="28">
        <v>3.9711811587624801</v>
      </c>
      <c r="S136" s="28">
        <v>221.247418303671</v>
      </c>
      <c r="T136" s="28">
        <v>118.95699694496865</v>
      </c>
      <c r="U136" s="28">
        <v>105.29483729088493</v>
      </c>
      <c r="V136" s="28">
        <v>134.520017353702</v>
      </c>
      <c r="W136" s="28">
        <v>121.0216356728</v>
      </c>
      <c r="X136" s="28">
        <v>114.43842308394765</v>
      </c>
      <c r="Y136" s="28">
        <v>145.74217675883895</v>
      </c>
      <c r="Z136" s="28">
        <v>119.04624847462701</v>
      </c>
      <c r="AA136" s="28">
        <v>74720.954549199902</v>
      </c>
      <c r="AB136" s="28">
        <v>4.1006077220300003</v>
      </c>
      <c r="AC136" s="28">
        <v>317.72621486712399</v>
      </c>
      <c r="AD136" s="28">
        <v>52640.120303727999</v>
      </c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32"/>
      <c r="CS136" s="26"/>
      <c r="CT136" s="26"/>
      <c r="CU136" s="26"/>
      <c r="CV136" s="26"/>
      <c r="CW136" s="26"/>
      <c r="CX136" s="26"/>
      <c r="CY136" s="26"/>
    </row>
    <row r="137" spans="1:103" x14ac:dyDescent="0.25">
      <c r="A137" s="14" t="str">
        <f t="shared" si="6"/>
        <v>20222</v>
      </c>
      <c r="B137" s="14">
        <f t="shared" si="7"/>
        <v>2</v>
      </c>
      <c r="C137" s="14">
        <f t="shared" si="8"/>
        <v>2022</v>
      </c>
      <c r="D137" s="27">
        <v>44652</v>
      </c>
      <c r="E137" s="28">
        <v>120.65617879186334</v>
      </c>
      <c r="F137" s="28">
        <v>113.30140362703565</v>
      </c>
      <c r="G137" s="28">
        <v>119.83755471615883</v>
      </c>
      <c r="H137" s="28">
        <v>101.66975350967954</v>
      </c>
      <c r="I137" s="28">
        <v>140.57492615570135</v>
      </c>
      <c r="J137" s="28">
        <v>122.9278770943083</v>
      </c>
      <c r="K137" s="28">
        <v>134.33319993327029</v>
      </c>
      <c r="L137" s="28">
        <v>137.78046244316317</v>
      </c>
      <c r="M137" s="28">
        <v>49.51198019234451</v>
      </c>
      <c r="N137" s="28">
        <v>104.98625809840452</v>
      </c>
      <c r="O137" s="28">
        <v>102.699429683452</v>
      </c>
      <c r="P137" s="28">
        <v>220.78416698468499</v>
      </c>
      <c r="Q137" s="28">
        <v>24.404826624038002</v>
      </c>
      <c r="R137" s="28">
        <v>3.4187202101384302</v>
      </c>
      <c r="S137" s="28">
        <v>215.92013097811</v>
      </c>
      <c r="T137" s="28">
        <v>119.07655088552201</v>
      </c>
      <c r="U137" s="28">
        <v>101.47649323968339</v>
      </c>
      <c r="V137" s="28">
        <v>114.880826113735</v>
      </c>
      <c r="W137" s="28">
        <v>116.55230204497801</v>
      </c>
      <c r="X137" s="28">
        <v>114.08850248823165</v>
      </c>
      <c r="Y137" s="28">
        <v>137.15901703237606</v>
      </c>
      <c r="Z137" s="28"/>
      <c r="AA137" s="28">
        <v>74943.012343700102</v>
      </c>
      <c r="AB137" s="28">
        <v>4.03216905733</v>
      </c>
      <c r="AC137" s="28">
        <v>297.57708809256201</v>
      </c>
      <c r="AD137" s="28">
        <v>35426.595435272597</v>
      </c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32"/>
      <c r="CS137" s="26"/>
      <c r="CT137" s="26"/>
      <c r="CU137" s="26"/>
      <c r="CV137" s="26"/>
      <c r="CW137" s="26"/>
      <c r="CX137" s="26"/>
      <c r="CY137" s="26"/>
    </row>
    <row r="138" spans="1:103" x14ac:dyDescent="0.25">
      <c r="A138" s="14" t="str">
        <f t="shared" si="6"/>
        <v>20222</v>
      </c>
      <c r="B138" s="14">
        <f t="shared" si="7"/>
        <v>2</v>
      </c>
      <c r="C138" s="14">
        <f t="shared" si="8"/>
        <v>2022</v>
      </c>
      <c r="D138" s="27">
        <v>44682</v>
      </c>
      <c r="E138" s="28">
        <v>119.64822909801858</v>
      </c>
      <c r="F138" s="28">
        <v>114.1969983569342</v>
      </c>
      <c r="G138" s="28">
        <v>123.56456372726977</v>
      </c>
      <c r="H138" s="28">
        <v>106.26395233578467</v>
      </c>
      <c r="I138" s="28">
        <v>137.59327426875114</v>
      </c>
      <c r="J138" s="28">
        <v>123.13679471684236</v>
      </c>
      <c r="K138" s="28">
        <v>128.37316549613715</v>
      </c>
      <c r="L138" s="28">
        <v>141.55502920538436</v>
      </c>
      <c r="M138" s="28">
        <v>40.363789728136133</v>
      </c>
      <c r="N138" s="28">
        <v>108.35531662652559</v>
      </c>
      <c r="O138" s="28">
        <v>103.29593182842601</v>
      </c>
      <c r="P138" s="28">
        <v>221.736841581916</v>
      </c>
      <c r="Q138" s="28">
        <v>24.303312361378602</v>
      </c>
      <c r="R138" s="28">
        <v>3.6334304407742901</v>
      </c>
      <c r="S138" s="28">
        <v>218.07175164869199</v>
      </c>
      <c r="T138" s="28">
        <v>117.7451355748579</v>
      </c>
      <c r="U138" s="28">
        <v>101.22863674423516</v>
      </c>
      <c r="V138" s="28">
        <v>116.63054743847</v>
      </c>
      <c r="W138" s="28">
        <v>115.97938399595699</v>
      </c>
      <c r="X138" s="28">
        <v>114.64030050169718</v>
      </c>
      <c r="Y138" s="28">
        <v>134.80715880027842</v>
      </c>
      <c r="Z138" s="28"/>
      <c r="AA138" s="28">
        <v>74923.667910499906</v>
      </c>
      <c r="AB138" s="28">
        <v>3.9826030723899999</v>
      </c>
      <c r="AC138" s="28">
        <v>299.989877084135</v>
      </c>
      <c r="AD138" s="28">
        <v>27362.9837013629</v>
      </c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32"/>
      <c r="CS138" s="26"/>
      <c r="CT138" s="26"/>
      <c r="CU138" s="26"/>
      <c r="CV138" s="26"/>
      <c r="CW138" s="26"/>
      <c r="CX138" s="26"/>
      <c r="CY138" s="26"/>
    </row>
    <row r="139" spans="1:103" x14ac:dyDescent="0.25">
      <c r="A139" s="14" t="str">
        <f t="shared" si="6"/>
        <v>20222</v>
      </c>
      <c r="B139" s="14">
        <f t="shared" si="7"/>
        <v>2</v>
      </c>
      <c r="C139" s="14">
        <f t="shared" si="8"/>
        <v>2022</v>
      </c>
      <c r="D139" s="27">
        <v>44713</v>
      </c>
      <c r="E139" s="28">
        <v>121.90834441691361</v>
      </c>
      <c r="F139" s="28">
        <v>119.01308486700825</v>
      </c>
      <c r="G139" s="28">
        <v>124.11954304325954</v>
      </c>
      <c r="H139" s="28">
        <v>109.80088823626838</v>
      </c>
      <c r="I139" s="28">
        <v>141.08191842071307</v>
      </c>
      <c r="J139" s="28">
        <v>125.88950548993972</v>
      </c>
      <c r="K139" s="28">
        <v>124.08580014404879</v>
      </c>
      <c r="L139" s="28">
        <v>148.32017985896894</v>
      </c>
      <c r="M139" s="28">
        <v>34.14693318362729</v>
      </c>
      <c r="N139" s="28">
        <v>105.1033808520381</v>
      </c>
      <c r="O139" s="28">
        <v>102.763157585562</v>
      </c>
      <c r="P139" s="28">
        <v>218.69329784290801</v>
      </c>
      <c r="Q139" s="28">
        <v>24.3078814065831</v>
      </c>
      <c r="R139" s="28">
        <v>3.7989078119603201</v>
      </c>
      <c r="S139" s="28">
        <v>208.44732244472701</v>
      </c>
      <c r="T139" s="28">
        <v>119.78037708859381</v>
      </c>
      <c r="U139" s="28">
        <v>101.00133873483698</v>
      </c>
      <c r="V139" s="28">
        <v>118.603675982667</v>
      </c>
      <c r="W139" s="28">
        <v>115.64813663778099</v>
      </c>
      <c r="X139" s="28">
        <v>115.01684318566548</v>
      </c>
      <c r="Y139" s="28">
        <v>140.23748542905983</v>
      </c>
      <c r="Z139" s="28">
        <v>118.87162538079799</v>
      </c>
      <c r="AA139" s="28">
        <v>74943.351754999996</v>
      </c>
      <c r="AB139" s="28">
        <v>3.9937476588999998</v>
      </c>
      <c r="AC139" s="28">
        <v>305.68545106116301</v>
      </c>
      <c r="AD139" s="28">
        <v>27352.157616501299</v>
      </c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32"/>
      <c r="CS139" s="26"/>
      <c r="CT139" s="26"/>
      <c r="CU139" s="26"/>
      <c r="CV139" s="26"/>
      <c r="CW139" s="26"/>
      <c r="CX139" s="26"/>
      <c r="CY139" s="26"/>
    </row>
    <row r="140" spans="1:103" x14ac:dyDescent="0.25">
      <c r="A140" s="14" t="str">
        <f t="shared" si="6"/>
        <v>20223</v>
      </c>
      <c r="B140" s="14">
        <f t="shared" si="7"/>
        <v>3</v>
      </c>
      <c r="C140" s="14">
        <f t="shared" si="8"/>
        <v>2022</v>
      </c>
      <c r="D140" s="27">
        <v>44743</v>
      </c>
      <c r="E140" s="28">
        <v>120.58487772953494</v>
      </c>
      <c r="F140" s="28">
        <v>118.28653509918243</v>
      </c>
      <c r="G140" s="28">
        <v>122.69501201947784</v>
      </c>
      <c r="H140" s="28">
        <v>111.89187087333653</v>
      </c>
      <c r="I140" s="28">
        <v>143.92063778037135</v>
      </c>
      <c r="J140" s="28">
        <v>123.81342023585435</v>
      </c>
      <c r="K140" s="28">
        <v>131.80768439187918</v>
      </c>
      <c r="L140" s="28">
        <v>136.95911847898026</v>
      </c>
      <c r="M140" s="28">
        <v>44.18657966284897</v>
      </c>
      <c r="N140" s="28">
        <v>105.6068937808072</v>
      </c>
      <c r="O140" s="28">
        <v>101.7319081782</v>
      </c>
      <c r="P140" s="28">
        <v>216.86065674423699</v>
      </c>
      <c r="Q140" s="28">
        <v>24.349704119055001</v>
      </c>
      <c r="R140" s="28">
        <v>3.9958969864993801</v>
      </c>
      <c r="S140" s="28">
        <v>208.43435332233099</v>
      </c>
      <c r="T140" s="28">
        <v>122.00964904031306</v>
      </c>
      <c r="U140" s="28">
        <v>100.35369046114734</v>
      </c>
      <c r="V140" s="28">
        <v>118.257396061202</v>
      </c>
      <c r="W140" s="28">
        <v>116.35754857798899</v>
      </c>
      <c r="X140" s="28">
        <v>115.63173449504096</v>
      </c>
      <c r="Y140" s="28">
        <v>142.9495744436571</v>
      </c>
      <c r="Z140" s="28"/>
      <c r="AA140" s="28">
        <v>74888.635437000106</v>
      </c>
      <c r="AB140" s="28">
        <v>3.9236325115100001</v>
      </c>
      <c r="AC140" s="28">
        <v>309.03222759268101</v>
      </c>
      <c r="AD140" s="28">
        <v>34120.940604360301</v>
      </c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32"/>
      <c r="CS140" s="26"/>
      <c r="CT140" s="26"/>
      <c r="CU140" s="26"/>
      <c r="CV140" s="26"/>
      <c r="CW140" s="26"/>
      <c r="CX140" s="26"/>
      <c r="CY140" s="26"/>
    </row>
    <row r="141" spans="1:103" x14ac:dyDescent="0.25">
      <c r="A141" s="14" t="str">
        <f t="shared" si="6"/>
        <v>20223</v>
      </c>
      <c r="B141" s="14">
        <f t="shared" si="7"/>
        <v>3</v>
      </c>
      <c r="C141" s="14">
        <f t="shared" si="8"/>
        <v>2022</v>
      </c>
      <c r="D141" s="27">
        <v>44774</v>
      </c>
      <c r="E141" s="28">
        <v>120.54601427576117</v>
      </c>
      <c r="F141" s="28">
        <v>117.15943601210326</v>
      </c>
      <c r="G141" s="28">
        <v>125.4361378544816</v>
      </c>
      <c r="H141" s="28">
        <v>108.38615366512502</v>
      </c>
      <c r="I141" s="28">
        <v>143.66132261726804</v>
      </c>
      <c r="J141" s="28">
        <v>123.66621230763879</v>
      </c>
      <c r="K141" s="28">
        <v>131.96741379427635</v>
      </c>
      <c r="L141" s="28">
        <v>139.95265526598089</v>
      </c>
      <c r="M141" s="28">
        <v>53.916326928076423</v>
      </c>
      <c r="N141" s="28">
        <v>106.9229301675817</v>
      </c>
      <c r="O141" s="28">
        <v>101.604364996897</v>
      </c>
      <c r="P141" s="28">
        <v>220.30384447716901</v>
      </c>
      <c r="Q141" s="28">
        <v>24.271186647170602</v>
      </c>
      <c r="R141" s="28">
        <v>4.2393667559506598</v>
      </c>
      <c r="S141" s="28">
        <v>204.86847189160301</v>
      </c>
      <c r="T141" s="28">
        <v>121.50882237855365</v>
      </c>
      <c r="U141" s="28">
        <v>100.69443942229742</v>
      </c>
      <c r="V141" s="28">
        <v>118.17362069705599</v>
      </c>
      <c r="W141" s="28">
        <v>115.786114353589</v>
      </c>
      <c r="X141" s="28">
        <v>116.3091942475355</v>
      </c>
      <c r="Y141" s="28">
        <v>143.44873982732949</v>
      </c>
      <c r="Z141" s="28"/>
      <c r="AA141" s="28">
        <v>75039.443245099901</v>
      </c>
      <c r="AB141" s="28">
        <v>3.8628733367099999</v>
      </c>
      <c r="AC141" s="28">
        <v>312.87865541516999</v>
      </c>
      <c r="AD141" s="28">
        <v>42187.977866453497</v>
      </c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32"/>
      <c r="CS141" s="26"/>
      <c r="CT141" s="26"/>
      <c r="CU141" s="26"/>
      <c r="CV141" s="26"/>
      <c r="CW141" s="26"/>
      <c r="CX141" s="26"/>
      <c r="CY141" s="26"/>
    </row>
    <row r="142" spans="1:103" x14ac:dyDescent="0.25">
      <c r="A142" s="14" t="str">
        <f t="shared" si="6"/>
        <v>20223</v>
      </c>
      <c r="B142" s="14">
        <f t="shared" si="7"/>
        <v>3</v>
      </c>
      <c r="C142" s="14">
        <f t="shared" si="8"/>
        <v>2022</v>
      </c>
      <c r="D142" s="27">
        <v>44805</v>
      </c>
      <c r="E142" s="28">
        <v>119.69027228018959</v>
      </c>
      <c r="F142" s="28">
        <v>116.13213899664912</v>
      </c>
      <c r="G142" s="28">
        <v>125.65930630054083</v>
      </c>
      <c r="H142" s="28">
        <v>111.676959423696</v>
      </c>
      <c r="I142" s="28">
        <v>145.44051515560406</v>
      </c>
      <c r="J142" s="28">
        <v>123.16562308141825</v>
      </c>
      <c r="K142" s="28">
        <v>133.66330023584771</v>
      </c>
      <c r="L142" s="28">
        <v>142.57439028687327</v>
      </c>
      <c r="M142" s="28">
        <v>47.819202427102653</v>
      </c>
      <c r="N142" s="28">
        <v>107.96265132988043</v>
      </c>
      <c r="O142" s="28">
        <v>101.833997330758</v>
      </c>
      <c r="P142" s="28">
        <v>218.873293850251</v>
      </c>
      <c r="Q142" s="28">
        <v>24.1957282430131</v>
      </c>
      <c r="R142" s="28">
        <v>2.7316403404257299</v>
      </c>
      <c r="S142" s="28">
        <v>200.97353368226999</v>
      </c>
      <c r="T142" s="28">
        <v>121.96204645377995</v>
      </c>
      <c r="U142" s="28">
        <v>100.77733201075658</v>
      </c>
      <c r="V142" s="28">
        <v>116.87370757574099</v>
      </c>
      <c r="W142" s="28">
        <v>115.234944893068</v>
      </c>
      <c r="X142" s="28">
        <v>116.15400748867395</v>
      </c>
      <c r="Y142" s="28">
        <v>146.46456259459779</v>
      </c>
      <c r="Z142" s="28">
        <v>118.20469322124499</v>
      </c>
      <c r="AA142" s="28">
        <v>74773.105698900006</v>
      </c>
      <c r="AB142" s="28">
        <v>3.8842167407899999</v>
      </c>
      <c r="AC142" s="28">
        <v>316.27980723586398</v>
      </c>
      <c r="AD142" s="28">
        <v>42590.831885832202</v>
      </c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32"/>
      <c r="CS142" s="26"/>
      <c r="CT142" s="26"/>
      <c r="CU142" s="26"/>
      <c r="CV142" s="26"/>
      <c r="CW142" s="26"/>
      <c r="CX142" s="26"/>
      <c r="CY142" s="26"/>
    </row>
    <row r="143" spans="1:103" x14ac:dyDescent="0.25">
      <c r="A143" s="14" t="str">
        <f t="shared" si="6"/>
        <v>20224</v>
      </c>
      <c r="B143" s="14">
        <f t="shared" si="7"/>
        <v>4</v>
      </c>
      <c r="C143" s="14">
        <f t="shared" si="8"/>
        <v>2022</v>
      </c>
      <c r="D143" s="27">
        <v>44835</v>
      </c>
      <c r="E143" s="28">
        <v>120.49660948541091</v>
      </c>
      <c r="F143" s="28">
        <v>116.00722898207997</v>
      </c>
      <c r="G143" s="28">
        <v>126.72330623623128</v>
      </c>
      <c r="H143" s="28">
        <v>113.45695562362526</v>
      </c>
      <c r="I143" s="28">
        <v>141.76677743210897</v>
      </c>
      <c r="J143" s="28">
        <v>124.61998136659346</v>
      </c>
      <c r="K143" s="28">
        <v>132.54687499965777</v>
      </c>
      <c r="L143" s="28">
        <v>142.60441370346788</v>
      </c>
      <c r="M143" s="28">
        <v>43.779881733572061</v>
      </c>
      <c r="N143" s="28">
        <v>105.55777653805373</v>
      </c>
      <c r="O143" s="28">
        <v>103.017446881884</v>
      </c>
      <c r="P143" s="28">
        <v>216.59488434300101</v>
      </c>
      <c r="Q143" s="28">
        <v>24.5083745852892</v>
      </c>
      <c r="R143" s="28">
        <v>3.73582795916538</v>
      </c>
      <c r="S143" s="28">
        <v>199.41550502275601</v>
      </c>
      <c r="T143" s="28">
        <v>124.96622197693004</v>
      </c>
      <c r="U143" s="28">
        <v>100.94161660936892</v>
      </c>
      <c r="V143" s="28">
        <v>117.017219691797</v>
      </c>
      <c r="W143" s="28">
        <v>115.52868829389</v>
      </c>
      <c r="X143" s="28">
        <v>116.67704381636837</v>
      </c>
      <c r="Y143" s="28">
        <v>145.45117671337223</v>
      </c>
      <c r="Z143" s="28"/>
      <c r="AA143" s="28">
        <v>74964.554198700003</v>
      </c>
      <c r="AB143" s="28">
        <v>3.8026635201399999</v>
      </c>
      <c r="AC143" s="28">
        <v>318.405259725603</v>
      </c>
      <c r="AD143" s="28">
        <v>42136.241863520299</v>
      </c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32"/>
      <c r="CS143" s="26"/>
      <c r="CT143" s="26"/>
      <c r="CU143" s="26"/>
      <c r="CV143" s="26"/>
      <c r="CW143" s="26"/>
      <c r="CX143" s="26"/>
      <c r="CY143" s="26"/>
    </row>
    <row r="144" spans="1:103" x14ac:dyDescent="0.25">
      <c r="A144" s="14" t="str">
        <f t="shared" si="6"/>
        <v>20224</v>
      </c>
      <c r="B144" s="14">
        <f t="shared" si="7"/>
        <v>4</v>
      </c>
      <c r="C144" s="14">
        <f t="shared" si="8"/>
        <v>2022</v>
      </c>
      <c r="D144" s="27">
        <v>44866</v>
      </c>
      <c r="E144" s="28">
        <v>122.17773574312289</v>
      </c>
      <c r="F144" s="28">
        <v>116.04317134401857</v>
      </c>
      <c r="G144" s="28">
        <v>133.56353797131808</v>
      </c>
      <c r="H144" s="28">
        <v>109.92535280548989</v>
      </c>
      <c r="I144" s="28">
        <v>145.42474594713519</v>
      </c>
      <c r="J144" s="28">
        <v>127.22366043311156</v>
      </c>
      <c r="K144" s="28">
        <v>133.05740893908569</v>
      </c>
      <c r="L144" s="28">
        <v>145.11934753751513</v>
      </c>
      <c r="M144" s="28">
        <v>39.341310210070496</v>
      </c>
      <c r="N144" s="28">
        <v>106.78958374771886</v>
      </c>
      <c r="O144" s="28">
        <v>103.033721612157</v>
      </c>
      <c r="P144" s="28">
        <v>219.578240757609</v>
      </c>
      <c r="Q144" s="28">
        <v>24.6175320202343</v>
      </c>
      <c r="R144" s="28">
        <v>3.75300332674259</v>
      </c>
      <c r="S144" s="28">
        <v>203.77598579502001</v>
      </c>
      <c r="T144" s="28">
        <v>123.14122948313387</v>
      </c>
      <c r="U144" s="28">
        <v>101.41113828055718</v>
      </c>
      <c r="V144" s="28">
        <v>120.398619640673</v>
      </c>
      <c r="W144" s="28">
        <v>115.869967293888</v>
      </c>
      <c r="X144" s="28">
        <v>118.61450820641096</v>
      </c>
      <c r="Y144" s="28">
        <v>149.5475735073922</v>
      </c>
      <c r="Z144" s="28"/>
      <c r="AA144" s="28">
        <v>74980.072899799896</v>
      </c>
      <c r="AB144" s="28">
        <v>3.6530430325099998</v>
      </c>
      <c r="AC144" s="28">
        <v>322.72282688246202</v>
      </c>
      <c r="AD144" s="28">
        <v>41753.884686898702</v>
      </c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32"/>
      <c r="CS144" s="26"/>
      <c r="CT144" s="26"/>
      <c r="CU144" s="26"/>
      <c r="CV144" s="26"/>
      <c r="CW144" s="26"/>
      <c r="CX144" s="26"/>
      <c r="CY144" s="26"/>
    </row>
    <row r="145" spans="1:103" x14ac:dyDescent="0.25">
      <c r="A145" s="14" t="str">
        <f t="shared" si="6"/>
        <v>20224</v>
      </c>
      <c r="B145" s="14">
        <f t="shared" si="7"/>
        <v>4</v>
      </c>
      <c r="C145" s="14">
        <f t="shared" si="8"/>
        <v>2022</v>
      </c>
      <c r="D145" s="27">
        <v>44896</v>
      </c>
      <c r="E145" s="28">
        <v>122.94416532705293</v>
      </c>
      <c r="F145" s="28">
        <v>116.42131053386947</v>
      </c>
      <c r="G145" s="28">
        <v>137.46360990907775</v>
      </c>
      <c r="H145" s="28">
        <v>111.91039067893756</v>
      </c>
      <c r="I145" s="28">
        <v>145.73482033079594</v>
      </c>
      <c r="J145" s="28">
        <v>129.40214643842322</v>
      </c>
      <c r="K145" s="28">
        <v>134.22410217891996</v>
      </c>
      <c r="L145" s="28">
        <v>145.84170146587766</v>
      </c>
      <c r="M145" s="28">
        <v>43.098520904283497</v>
      </c>
      <c r="N145" s="28">
        <v>107.83961548586501</v>
      </c>
      <c r="O145" s="28">
        <v>101.858829452969</v>
      </c>
      <c r="P145" s="28">
        <v>219.537326331635</v>
      </c>
      <c r="Q145" s="28">
        <v>24.906198255780801</v>
      </c>
      <c r="R145" s="28">
        <v>4.1280184657825396</v>
      </c>
      <c r="S145" s="28">
        <v>200.903041174891</v>
      </c>
      <c r="T145" s="28">
        <v>124.9634986725783</v>
      </c>
      <c r="U145" s="28">
        <v>100.69388305152171</v>
      </c>
      <c r="V145" s="28">
        <v>113.019130774765</v>
      </c>
      <c r="W145" s="28">
        <v>115.908153579583</v>
      </c>
      <c r="X145" s="28">
        <v>119.29823209573217</v>
      </c>
      <c r="Y145" s="28">
        <v>153.35030334083871</v>
      </c>
      <c r="Z145" s="28">
        <v>119.482213759581</v>
      </c>
      <c r="AA145" s="28">
        <v>74823.078542300005</v>
      </c>
      <c r="AB145" s="28">
        <v>3.6707351791399998</v>
      </c>
      <c r="AC145" s="28">
        <v>325.84862314553902</v>
      </c>
      <c r="AD145" s="28">
        <v>50566.7374061671</v>
      </c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32"/>
      <c r="CS145" s="26"/>
      <c r="CT145" s="26"/>
      <c r="CU145" s="26"/>
      <c r="CV145" s="26"/>
      <c r="CW145" s="26"/>
      <c r="CX145" s="26"/>
      <c r="CY145" s="26"/>
    </row>
    <row r="146" spans="1:103" x14ac:dyDescent="0.25">
      <c r="A146" s="14" t="str">
        <f t="shared" si="6"/>
        <v>20231</v>
      </c>
      <c r="B146" s="14">
        <f t="shared" si="7"/>
        <v>1</v>
      </c>
      <c r="C146" s="14">
        <f t="shared" si="8"/>
        <v>2023</v>
      </c>
      <c r="D146" s="27">
        <v>44927</v>
      </c>
      <c r="E146" s="28">
        <v>120.4803198889098</v>
      </c>
      <c r="F146" s="28">
        <v>114.25420454176444</v>
      </c>
      <c r="G146" s="28">
        <v>125.11212033762207</v>
      </c>
      <c r="H146" s="28">
        <v>113.86179470776565</v>
      </c>
      <c r="I146" s="28">
        <v>144.92198360570836</v>
      </c>
      <c r="J146" s="28">
        <v>127.11434659095879</v>
      </c>
      <c r="K146" s="28">
        <v>132.44488680632676</v>
      </c>
      <c r="L146" s="28">
        <v>145.94362452963821</v>
      </c>
      <c r="M146" s="28">
        <v>53.234181427072976</v>
      </c>
      <c r="N146" s="28">
        <v>107.37663755263887</v>
      </c>
      <c r="O146" s="28">
        <v>103.11881011628</v>
      </c>
      <c r="P146" s="28">
        <v>227.88155877430199</v>
      </c>
      <c r="Q146" s="28">
        <v>26.013762546494601</v>
      </c>
      <c r="R146" s="28">
        <v>3.72803924313589</v>
      </c>
      <c r="S146" s="28">
        <v>204.01752976021299</v>
      </c>
      <c r="T146" s="28">
        <v>125.7044004996846</v>
      </c>
      <c r="U146" s="28">
        <v>100.8146931357537</v>
      </c>
      <c r="V146" s="28">
        <v>124.733488152468</v>
      </c>
      <c r="W146" s="28">
        <v>116.750420282245</v>
      </c>
      <c r="X146" s="28">
        <v>118.53285675714567</v>
      </c>
      <c r="Y146" s="28">
        <v>140.467645259839</v>
      </c>
      <c r="Z146" s="28"/>
      <c r="AA146" s="28">
        <v>75516</v>
      </c>
      <c r="AB146" s="28">
        <v>3.6</v>
      </c>
      <c r="AC146" s="28">
        <v>330.02381474258902</v>
      </c>
      <c r="AD146" s="28">
        <v>45057.105738858801</v>
      </c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32"/>
      <c r="CS146" s="26"/>
      <c r="CT146" s="26"/>
      <c r="CU146" s="26"/>
      <c r="CV146" s="26"/>
      <c r="CW146" s="26"/>
      <c r="CX146" s="26"/>
      <c r="CY146" s="26"/>
    </row>
    <row r="147" spans="1:103" x14ac:dyDescent="0.25">
      <c r="A147" s="14" t="str">
        <f t="shared" si="6"/>
        <v>20231</v>
      </c>
      <c r="B147" s="14">
        <f t="shared" si="7"/>
        <v>1</v>
      </c>
      <c r="C147" s="14">
        <f t="shared" si="8"/>
        <v>2023</v>
      </c>
      <c r="D147" s="27">
        <v>44958</v>
      </c>
      <c r="E147" s="28">
        <v>121.24710173239956</v>
      </c>
      <c r="F147" s="28">
        <v>114.71862250747469</v>
      </c>
      <c r="G147" s="28">
        <v>128.31949303965868</v>
      </c>
      <c r="H147" s="28">
        <v>110.19865945077008</v>
      </c>
      <c r="I147" s="28">
        <v>145.98541204192315</v>
      </c>
      <c r="J147" s="28">
        <v>126.51238955443971</v>
      </c>
      <c r="K147" s="28">
        <v>136.91167213874724</v>
      </c>
      <c r="L147" s="28">
        <v>149.25512402594742</v>
      </c>
      <c r="M147" s="28">
        <v>55.075717679432429</v>
      </c>
      <c r="N147" s="28">
        <v>107.45333242131041</v>
      </c>
      <c r="O147" s="28">
        <v>105.021894276596</v>
      </c>
      <c r="P147" s="28">
        <v>230.685378547108</v>
      </c>
      <c r="Q147" s="28">
        <v>26.052907095832499</v>
      </c>
      <c r="R147" s="28">
        <v>4.0656678796852299</v>
      </c>
      <c r="S147" s="28">
        <v>201.02213328205201</v>
      </c>
      <c r="T147" s="28">
        <v>127.62776602259787</v>
      </c>
      <c r="U147" s="28">
        <v>101.18450558709731</v>
      </c>
      <c r="V147" s="28">
        <v>125.848318809256</v>
      </c>
      <c r="W147" s="28">
        <v>117.785841128538</v>
      </c>
      <c r="X147" s="28">
        <v>121.25100629469493</v>
      </c>
      <c r="Y147" s="28">
        <v>152.04798155583015</v>
      </c>
      <c r="Z147" s="28"/>
      <c r="AA147" s="28">
        <v>75326</v>
      </c>
      <c r="AB147" s="28">
        <v>3.5</v>
      </c>
      <c r="AC147" s="28">
        <v>333.892320703525</v>
      </c>
      <c r="AD147" s="28">
        <v>45425.186963678199</v>
      </c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32"/>
      <c r="CS147" s="26"/>
      <c r="CT147" s="26"/>
      <c r="CU147" s="26"/>
      <c r="CV147" s="26"/>
      <c r="CW147" s="26"/>
      <c r="CX147" s="26"/>
      <c r="CY147" s="26"/>
    </row>
    <row r="148" spans="1:103" x14ac:dyDescent="0.25">
      <c r="A148" s="14" t="str">
        <f t="shared" si="6"/>
        <v>20231</v>
      </c>
      <c r="B148" s="14">
        <f t="shared" si="7"/>
        <v>1</v>
      </c>
      <c r="C148" s="14">
        <f t="shared" si="8"/>
        <v>2023</v>
      </c>
      <c r="D148" s="27">
        <v>44986</v>
      </c>
      <c r="E148" s="28">
        <v>123.81835210309259</v>
      </c>
      <c r="F148" s="28">
        <v>114.81149933408071</v>
      </c>
      <c r="G148" s="28">
        <v>130.08410119140999</v>
      </c>
      <c r="H148" s="28">
        <v>116.11335882269714</v>
      </c>
      <c r="I148" s="28">
        <v>148.86018596780693</v>
      </c>
      <c r="J148" s="28">
        <v>132.21701298238878</v>
      </c>
      <c r="K148" s="28">
        <v>142.01718118150478</v>
      </c>
      <c r="L148" s="28">
        <v>149.85442733472107</v>
      </c>
      <c r="M148" s="28">
        <v>51.486444565942058</v>
      </c>
      <c r="N148" s="28">
        <v>105.00918326549888</v>
      </c>
      <c r="O148" s="28">
        <v>105.38490695421</v>
      </c>
      <c r="P148" s="28">
        <v>225.33422945789999</v>
      </c>
      <c r="Q148" s="28">
        <v>25.624335665344699</v>
      </c>
      <c r="R148" s="28">
        <v>3.7439722666839002</v>
      </c>
      <c r="S148" s="28">
        <v>200.97881035312901</v>
      </c>
      <c r="T148" s="28">
        <v>126.31128042972179</v>
      </c>
      <c r="U148" s="28">
        <v>99.823450666250423</v>
      </c>
      <c r="V148" s="28">
        <v>126.766600706793</v>
      </c>
      <c r="W148" s="28">
        <v>119.443914207194</v>
      </c>
      <c r="X148" s="28">
        <v>122.05772386610144</v>
      </c>
      <c r="Y148" s="28">
        <v>166.65046939450431</v>
      </c>
      <c r="Z148" s="28">
        <v>124.579297367789</v>
      </c>
      <c r="AA148" s="28">
        <v>75531</v>
      </c>
      <c r="AB148" s="28">
        <v>3.5</v>
      </c>
      <c r="AC148" s="28">
        <v>339.04300198742402</v>
      </c>
      <c r="AD148" s="28">
        <v>45961.3596952718</v>
      </c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32"/>
      <c r="CS148" s="26"/>
      <c r="CT148" s="26"/>
      <c r="CU148" s="26"/>
      <c r="CV148" s="26"/>
      <c r="CW148" s="26"/>
      <c r="CX148" s="26"/>
      <c r="CY148" s="26"/>
    </row>
    <row r="149" spans="1:103" x14ac:dyDescent="0.25">
      <c r="A149" s="14" t="str">
        <f t="shared" si="6"/>
        <v>20232</v>
      </c>
      <c r="B149" s="14">
        <f t="shared" si="7"/>
        <v>2</v>
      </c>
      <c r="C149" s="14">
        <f t="shared" si="8"/>
        <v>2023</v>
      </c>
      <c r="D149" s="27">
        <v>45017</v>
      </c>
      <c r="E149" s="28">
        <v>124.81704465460868</v>
      </c>
      <c r="F149" s="28">
        <v>115.10689090757053</v>
      </c>
      <c r="G149" s="28">
        <v>134.63144277218859</v>
      </c>
      <c r="H149" s="28">
        <v>117.62741725903606</v>
      </c>
      <c r="I149" s="28">
        <v>152.85670196035844</v>
      </c>
      <c r="J149" s="28">
        <v>132.02109735916943</v>
      </c>
      <c r="K149" s="28">
        <v>137.79684058736419</v>
      </c>
      <c r="L149" s="28">
        <v>146.98372047031083</v>
      </c>
      <c r="M149" s="28">
        <v>58.759355112924595</v>
      </c>
      <c r="N149" s="28">
        <v>106.76486220149482</v>
      </c>
      <c r="O149" s="28">
        <v>105.577761871897</v>
      </c>
      <c r="P149" s="28">
        <v>222.168784562356</v>
      </c>
      <c r="Q149" s="28">
        <v>29.1629803226989</v>
      </c>
      <c r="R149" s="28">
        <v>3.8575101585862601</v>
      </c>
      <c r="S149" s="28">
        <v>200.28989354070899</v>
      </c>
      <c r="T149" s="28">
        <v>127.40944658619172</v>
      </c>
      <c r="U149" s="28">
        <v>100.41733649546656</v>
      </c>
      <c r="V149" s="28">
        <v>129.520163772366</v>
      </c>
      <c r="W149" s="28">
        <v>122.295758644839</v>
      </c>
      <c r="X149" s="28">
        <v>121.67475695729104</v>
      </c>
      <c r="Y149" s="28">
        <v>167.80667127755601</v>
      </c>
      <c r="Z149" s="28"/>
      <c r="AA149" s="28">
        <v>75696</v>
      </c>
      <c r="AB149" s="28">
        <v>3.3</v>
      </c>
      <c r="AC149" s="28">
        <v>342.73577821546201</v>
      </c>
      <c r="AD149" s="28">
        <v>59375.376846701802</v>
      </c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32"/>
      <c r="CS149" s="26"/>
      <c r="CT149" s="26"/>
      <c r="CU149" s="26"/>
      <c r="CV149" s="26"/>
      <c r="CW149" s="26"/>
      <c r="CX149" s="26"/>
      <c r="CY149" s="26"/>
    </row>
    <row r="150" spans="1:103" x14ac:dyDescent="0.25">
      <c r="A150" s="14" t="str">
        <f t="shared" si="6"/>
        <v>20232</v>
      </c>
      <c r="B150" s="14">
        <f t="shared" si="7"/>
        <v>2</v>
      </c>
      <c r="C150" s="14">
        <f t="shared" si="8"/>
        <v>2023</v>
      </c>
      <c r="D150" s="27">
        <v>45047</v>
      </c>
      <c r="E150" s="28">
        <v>126.54477850852732</v>
      </c>
      <c r="F150" s="28">
        <v>116.89874421936919</v>
      </c>
      <c r="G150" s="28">
        <v>134.18680812724367</v>
      </c>
      <c r="H150" s="28">
        <v>111.64437175348236</v>
      </c>
      <c r="I150" s="28">
        <v>154.23149294641297</v>
      </c>
      <c r="J150" s="28">
        <v>136.64474119743795</v>
      </c>
      <c r="K150" s="28">
        <v>139.05637129737835</v>
      </c>
      <c r="L150" s="28">
        <v>149.11798921290941</v>
      </c>
      <c r="M150" s="28">
        <v>65.620591574378636</v>
      </c>
      <c r="N150" s="28">
        <v>108.08513922207133</v>
      </c>
      <c r="O150" s="28">
        <v>106.486347153898</v>
      </c>
      <c r="P150" s="28">
        <v>225.06874792952101</v>
      </c>
      <c r="Q150" s="28">
        <v>29.634875054202599</v>
      </c>
      <c r="R150" s="28">
        <v>3.87572520590227</v>
      </c>
      <c r="S150" s="28">
        <v>193.57898032577199</v>
      </c>
      <c r="T150" s="28">
        <v>128.69687136049606</v>
      </c>
      <c r="U150" s="28">
        <v>99.963601595583512</v>
      </c>
      <c r="V150" s="28">
        <v>133.07285824003699</v>
      </c>
      <c r="W150" s="28">
        <v>123.008848783866</v>
      </c>
      <c r="X150" s="28">
        <v>123.80952731269143</v>
      </c>
      <c r="Y150" s="28">
        <v>172.50278520406502</v>
      </c>
      <c r="Z150" s="28"/>
      <c r="AA150" s="28">
        <v>75694</v>
      </c>
      <c r="AB150" s="28">
        <v>3.2</v>
      </c>
      <c r="AC150" s="28">
        <v>348.78145797921701</v>
      </c>
      <c r="AD150" s="28">
        <v>55808.348678644899</v>
      </c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32"/>
      <c r="CS150" s="26"/>
      <c r="CT150" s="26"/>
      <c r="CU150" s="26"/>
      <c r="CV150" s="26"/>
      <c r="CW150" s="26"/>
      <c r="CX150" s="26"/>
      <c r="CY150" s="26"/>
    </row>
    <row r="151" spans="1:103" x14ac:dyDescent="0.25">
      <c r="A151" s="14" t="str">
        <f t="shared" si="6"/>
        <v>20232</v>
      </c>
      <c r="B151" s="14">
        <f t="shared" si="7"/>
        <v>2</v>
      </c>
      <c r="C151" s="14">
        <f t="shared" si="8"/>
        <v>2023</v>
      </c>
      <c r="D151" s="27">
        <v>45078</v>
      </c>
      <c r="E151" s="28">
        <v>126.27897835231796</v>
      </c>
      <c r="F151" s="28">
        <v>116.50671018307531</v>
      </c>
      <c r="G151" s="28">
        <v>130.45687730666839</v>
      </c>
      <c r="H151" s="28">
        <v>112.9359432983875</v>
      </c>
      <c r="I151" s="28">
        <v>154.21124553053394</v>
      </c>
      <c r="J151" s="28">
        <v>135.55293327504674</v>
      </c>
      <c r="K151" s="28">
        <v>134.33953946564827</v>
      </c>
      <c r="L151" s="28">
        <v>148.67366856590337</v>
      </c>
      <c r="M151" s="28">
        <v>69.731101715314153</v>
      </c>
      <c r="N151" s="28">
        <v>107.91024867520261</v>
      </c>
      <c r="O151" s="28">
        <v>101.45091450564099</v>
      </c>
      <c r="P151" s="28">
        <v>213.64310358492</v>
      </c>
      <c r="Q151" s="28">
        <v>31.310031582391701</v>
      </c>
      <c r="R151" s="28">
        <v>3.98155171021055</v>
      </c>
      <c r="S151" s="28">
        <v>185.719990700566</v>
      </c>
      <c r="T151" s="28">
        <v>128.95282221723863</v>
      </c>
      <c r="U151" s="28">
        <v>100.96820046211796</v>
      </c>
      <c r="V151" s="28">
        <v>136.314423487081</v>
      </c>
      <c r="W151" s="28">
        <v>122.679370070877</v>
      </c>
      <c r="X151" s="28">
        <v>123.83555033377466</v>
      </c>
      <c r="Y151" s="28">
        <v>169.56092376853385</v>
      </c>
      <c r="Z151" s="28">
        <v>124.949497993785</v>
      </c>
      <c r="AA151" s="28">
        <v>75822</v>
      </c>
      <c r="AB151" s="28">
        <v>3.1</v>
      </c>
      <c r="AC151" s="28">
        <v>352.042263782188</v>
      </c>
      <c r="AD151" s="28">
        <v>54299.9162641414</v>
      </c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32"/>
      <c r="CS151" s="26"/>
      <c r="CT151" s="26"/>
      <c r="CU151" s="26"/>
      <c r="CV151" s="26"/>
      <c r="CW151" s="26"/>
      <c r="CX151" s="26"/>
      <c r="CY151" s="26"/>
    </row>
    <row r="152" spans="1:103" x14ac:dyDescent="0.25">
      <c r="A152" s="14" t="str">
        <f t="shared" si="6"/>
        <v>20233</v>
      </c>
      <c r="B152" s="14">
        <f t="shared" si="7"/>
        <v>3</v>
      </c>
      <c r="C152" s="14">
        <f t="shared" si="8"/>
        <v>2023</v>
      </c>
      <c r="D152" s="27">
        <v>45108</v>
      </c>
      <c r="E152" s="28">
        <v>126.63773116372489</v>
      </c>
      <c r="F152" s="28">
        <v>116.04639681666509</v>
      </c>
      <c r="G152" s="28">
        <v>128.10400335532577</v>
      </c>
      <c r="H152" s="28">
        <v>113.30516979384132</v>
      </c>
      <c r="I152" s="28">
        <v>156.58858897176464</v>
      </c>
      <c r="J152" s="28">
        <v>135.97091432002819</v>
      </c>
      <c r="K152" s="28">
        <v>135.24179315097732</v>
      </c>
      <c r="L152" s="28">
        <v>152.62313562055539</v>
      </c>
      <c r="M152" s="28">
        <v>66.698114956236552</v>
      </c>
      <c r="N152" s="28">
        <v>108.29126397652948</v>
      </c>
      <c r="O152" s="28">
        <v>103.013373777374</v>
      </c>
      <c r="P152" s="28">
        <v>219.91962951850601</v>
      </c>
      <c r="Q152" s="28">
        <v>34.630724871467201</v>
      </c>
      <c r="R152" s="28">
        <v>3.9346761359444198</v>
      </c>
      <c r="S152" s="28">
        <v>188.19885573762599</v>
      </c>
      <c r="T152" s="28">
        <v>128.72014344422797</v>
      </c>
      <c r="U152" s="28">
        <v>100.86922921052081</v>
      </c>
      <c r="V152" s="28">
        <v>138.831272033902</v>
      </c>
      <c r="W152" s="28">
        <v>121.450431412146</v>
      </c>
      <c r="X152" s="28">
        <v>123.06030746906072</v>
      </c>
      <c r="Y152" s="28">
        <v>170.64493117773509</v>
      </c>
      <c r="Z152" s="28"/>
      <c r="AA152" s="28">
        <v>76182.999999999898</v>
      </c>
      <c r="AB152" s="28">
        <v>3</v>
      </c>
      <c r="AC152" s="28">
        <v>356.04888736278701</v>
      </c>
      <c r="AD152" s="28">
        <v>53576.297620140598</v>
      </c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32"/>
      <c r="CS152" s="26"/>
      <c r="CT152" s="26"/>
      <c r="CU152" s="26"/>
      <c r="CV152" s="26"/>
      <c r="CW152" s="26"/>
      <c r="CX152" s="26"/>
      <c r="CY152" s="26"/>
    </row>
    <row r="153" spans="1:103" x14ac:dyDescent="0.25">
      <c r="A153" s="14" t="str">
        <f t="shared" si="6"/>
        <v>20233</v>
      </c>
      <c r="B153" s="14">
        <f t="shared" si="7"/>
        <v>3</v>
      </c>
      <c r="C153" s="14">
        <f t="shared" si="8"/>
        <v>2023</v>
      </c>
      <c r="D153" s="27">
        <v>45139</v>
      </c>
      <c r="E153" s="28">
        <v>127.20262603974082</v>
      </c>
      <c r="F153" s="28">
        <v>115.54052345325337</v>
      </c>
      <c r="G153" s="28">
        <v>126.31623488173916</v>
      </c>
      <c r="H153" s="28">
        <v>110.08437175271503</v>
      </c>
      <c r="I153" s="28">
        <v>154.46256274987644</v>
      </c>
      <c r="J153" s="28">
        <v>136.89942336205132</v>
      </c>
      <c r="K153" s="28">
        <v>136.51802938128441</v>
      </c>
      <c r="L153" s="28">
        <v>152.6771263563754</v>
      </c>
      <c r="M153" s="28">
        <v>71.236632255622851</v>
      </c>
      <c r="N153" s="28">
        <v>108.87989031501903</v>
      </c>
      <c r="O153" s="28">
        <v>103.604988947571</v>
      </c>
      <c r="P153" s="28">
        <v>218.58010555329599</v>
      </c>
      <c r="Q153" s="28">
        <v>35.7794121871135</v>
      </c>
      <c r="R153" s="28">
        <v>4.7817963500188698</v>
      </c>
      <c r="S153" s="28">
        <v>198.41840872567599</v>
      </c>
      <c r="T153" s="28">
        <v>130.09432590321342</v>
      </c>
      <c r="U153" s="28">
        <v>100.58024298040181</v>
      </c>
      <c r="V153" s="28">
        <v>139.26402862930999</v>
      </c>
      <c r="W153" s="28">
        <v>121.680548980751</v>
      </c>
      <c r="X153" s="28">
        <v>123.43835485717597</v>
      </c>
      <c r="Y153" s="28">
        <v>167.94778450810966</v>
      </c>
      <c r="Z153" s="28"/>
      <c r="AA153" s="28">
        <v>76402</v>
      </c>
      <c r="AB153" s="28">
        <v>3</v>
      </c>
      <c r="AC153" s="28">
        <v>361.52744990388101</v>
      </c>
      <c r="AD153" s="28">
        <v>58380.577362356897</v>
      </c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32"/>
      <c r="CS153" s="26"/>
      <c r="CT153" s="26"/>
      <c r="CU153" s="26"/>
      <c r="CV153" s="26"/>
      <c r="CW153" s="26"/>
      <c r="CX153" s="26"/>
      <c r="CY153" s="26"/>
    </row>
    <row r="154" spans="1:103" x14ac:dyDescent="0.25">
      <c r="A154" s="14" t="str">
        <f t="shared" si="6"/>
        <v>20233</v>
      </c>
      <c r="B154" s="14">
        <f t="shared" si="7"/>
        <v>3</v>
      </c>
      <c r="C154" s="14">
        <f t="shared" si="8"/>
        <v>2023</v>
      </c>
      <c r="D154" s="27">
        <v>45170</v>
      </c>
      <c r="E154" s="28">
        <v>126.54553188554992</v>
      </c>
      <c r="F154" s="28">
        <v>115.13106686311393</v>
      </c>
      <c r="G154" s="28">
        <v>128.54473067118883</v>
      </c>
      <c r="H154" s="28">
        <v>111.231416853746</v>
      </c>
      <c r="I154" s="28">
        <v>157.68647802135797</v>
      </c>
      <c r="J154" s="28">
        <v>136.79942125224272</v>
      </c>
      <c r="K154" s="28">
        <v>133.06261680223338</v>
      </c>
      <c r="L154" s="28">
        <v>152.26577647394092</v>
      </c>
      <c r="M154" s="28">
        <v>75.658210457146524</v>
      </c>
      <c r="N154" s="28">
        <v>104.80318031295175</v>
      </c>
      <c r="O154" s="28">
        <v>101.015840856338</v>
      </c>
      <c r="P154" s="28">
        <v>212.20042298250601</v>
      </c>
      <c r="Q154" s="28">
        <v>36.696101326319898</v>
      </c>
      <c r="R154" s="28">
        <v>4.6307895760446902</v>
      </c>
      <c r="S154" s="28">
        <v>192.19651015198201</v>
      </c>
      <c r="T154" s="28">
        <v>129.94738134533142</v>
      </c>
      <c r="U154" s="28">
        <v>100.61142644075069</v>
      </c>
      <c r="V154" s="28">
        <v>139.609927978771</v>
      </c>
      <c r="W154" s="28">
        <v>121.461360830407</v>
      </c>
      <c r="X154" s="28">
        <v>122.0236347653577</v>
      </c>
      <c r="Y154" s="28">
        <v>171.26207662189267</v>
      </c>
      <c r="Z154" s="28">
        <v>124.124367876977</v>
      </c>
      <c r="AA154" s="28">
        <v>76189.999999999898</v>
      </c>
      <c r="AB154" s="28">
        <v>3</v>
      </c>
      <c r="AC154" s="28">
        <v>365.057937931585</v>
      </c>
      <c r="AD154" s="28">
        <v>62646.487557091001</v>
      </c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32"/>
      <c r="CS154" s="26"/>
      <c r="CT154" s="26"/>
      <c r="CU154" s="26"/>
      <c r="CV154" s="26"/>
      <c r="CW154" s="26"/>
      <c r="CX154" s="26"/>
      <c r="CY154" s="26"/>
    </row>
    <row r="155" spans="1:103" x14ac:dyDescent="0.25">
      <c r="A155" s="14" t="str">
        <f t="shared" si="6"/>
        <v>20234</v>
      </c>
      <c r="B155" s="14">
        <f t="shared" si="7"/>
        <v>4</v>
      </c>
      <c r="C155" s="14">
        <f t="shared" si="8"/>
        <v>2023</v>
      </c>
      <c r="D155" s="27">
        <v>45200</v>
      </c>
      <c r="E155" s="28">
        <v>126.84301362537724</v>
      </c>
      <c r="F155" s="28">
        <v>115.3538630747188</v>
      </c>
      <c r="G155" s="28">
        <v>129.50507072914621</v>
      </c>
      <c r="H155" s="28">
        <v>111.07781501136388</v>
      </c>
      <c r="I155" s="28">
        <v>168.44635580214563</v>
      </c>
      <c r="J155" s="28">
        <v>136.5528617306187</v>
      </c>
      <c r="K155" s="28">
        <v>134.7092167907592</v>
      </c>
      <c r="L155" s="28">
        <v>151.40652477889427</v>
      </c>
      <c r="M155" s="28">
        <v>68.317688668086561</v>
      </c>
      <c r="N155" s="28">
        <v>106.5480497201989</v>
      </c>
      <c r="O155" s="28">
        <v>103.044464864513</v>
      </c>
      <c r="P155" s="28">
        <v>222.08005759111199</v>
      </c>
      <c r="Q155" s="28">
        <v>36.229503559659598</v>
      </c>
      <c r="R155" s="28">
        <v>3.7738737768253401</v>
      </c>
      <c r="S155" s="28">
        <v>211.598649809558</v>
      </c>
      <c r="T155" s="28">
        <v>129.58904705040737</v>
      </c>
      <c r="U155" s="28">
        <v>100.7095647414405</v>
      </c>
      <c r="V155" s="28">
        <v>141.55189348422701</v>
      </c>
      <c r="W155" s="28">
        <v>121.08349907704</v>
      </c>
      <c r="X155" s="28">
        <v>123.78182787204845</v>
      </c>
      <c r="Y155" s="28">
        <v>174.08268729844278</v>
      </c>
      <c r="Z155" s="28"/>
      <c r="AA155" s="28">
        <v>76205</v>
      </c>
      <c r="AB155" s="28">
        <v>2.9</v>
      </c>
      <c r="AC155" s="28">
        <v>372.79406615373398</v>
      </c>
      <c r="AD155" s="28">
        <v>68772.845318229098</v>
      </c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32"/>
      <c r="CS155" s="26"/>
      <c r="CT155" s="26"/>
      <c r="CU155" s="26"/>
      <c r="CV155" s="26"/>
      <c r="CW155" s="26"/>
      <c r="CX155" s="26"/>
      <c r="CY155" s="26"/>
    </row>
    <row r="156" spans="1:103" x14ac:dyDescent="0.25">
      <c r="A156" s="14" t="str">
        <f t="shared" si="6"/>
        <v>20234</v>
      </c>
      <c r="B156" s="14">
        <f t="shared" si="7"/>
        <v>4</v>
      </c>
      <c r="C156" s="14">
        <f t="shared" si="8"/>
        <v>2023</v>
      </c>
      <c r="D156" s="27">
        <v>45231</v>
      </c>
      <c r="E156" s="28">
        <v>127.49328882298846</v>
      </c>
      <c r="F156" s="28">
        <v>115.3022684329454</v>
      </c>
      <c r="G156" s="28">
        <v>128.28752003208558</v>
      </c>
      <c r="H156" s="28">
        <v>109.92358143613579</v>
      </c>
      <c r="I156" s="28">
        <v>162.57977163332222</v>
      </c>
      <c r="J156" s="28">
        <v>138.06911941386369</v>
      </c>
      <c r="K156" s="28">
        <v>139.37837547174473</v>
      </c>
      <c r="L156" s="28">
        <v>151.33646977723464</v>
      </c>
      <c r="M156" s="28">
        <v>68.144494197297433</v>
      </c>
      <c r="N156" s="28">
        <v>106.11972259139165</v>
      </c>
      <c r="O156" s="28">
        <v>101.34389420366701</v>
      </c>
      <c r="P156" s="28">
        <v>216.443270624972</v>
      </c>
      <c r="Q156" s="28">
        <v>34.388716852032204</v>
      </c>
      <c r="R156" s="28">
        <v>3.7073190485943699</v>
      </c>
      <c r="S156" s="28">
        <v>207.76170500033601</v>
      </c>
      <c r="T156" s="28">
        <v>130.09976357571756</v>
      </c>
      <c r="U156" s="28">
        <v>100.21678065150219</v>
      </c>
      <c r="V156" s="28">
        <v>139.25472154648099</v>
      </c>
      <c r="W156" s="28">
        <v>121.592917616723</v>
      </c>
      <c r="X156" s="28">
        <v>123.36154752712538</v>
      </c>
      <c r="Y156" s="28">
        <v>174.23444191532712</v>
      </c>
      <c r="Z156" s="28"/>
      <c r="AA156" s="28">
        <v>76162</v>
      </c>
      <c r="AB156" s="28">
        <v>2.9</v>
      </c>
      <c r="AC156" s="28">
        <v>375.95664717795</v>
      </c>
      <c r="AD156" s="28">
        <v>66278.404584406002</v>
      </c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32"/>
      <c r="CS156" s="26"/>
      <c r="CT156" s="26"/>
      <c r="CU156" s="26"/>
      <c r="CV156" s="26"/>
      <c r="CW156" s="26"/>
      <c r="CX156" s="26"/>
      <c r="CY156" s="26"/>
    </row>
    <row r="157" spans="1:103" x14ac:dyDescent="0.25">
      <c r="A157" s="14" t="str">
        <f t="shared" si="6"/>
        <v>20234</v>
      </c>
      <c r="B157" s="14">
        <f t="shared" si="7"/>
        <v>4</v>
      </c>
      <c r="C157" s="14">
        <f t="shared" si="8"/>
        <v>2023</v>
      </c>
      <c r="D157" s="27">
        <v>45261</v>
      </c>
      <c r="E157" s="28">
        <v>125.80025070285582</v>
      </c>
      <c r="F157" s="28">
        <v>115.05786358179402</v>
      </c>
      <c r="G157" s="28">
        <v>128.52165732208505</v>
      </c>
      <c r="H157" s="28">
        <v>109.55782698308064</v>
      </c>
      <c r="I157" s="28">
        <v>162.45644580761945</v>
      </c>
      <c r="J157" s="28">
        <v>135.30016205552366</v>
      </c>
      <c r="K157" s="28">
        <v>133.17325632657995</v>
      </c>
      <c r="L157" s="28">
        <v>152.47035768919386</v>
      </c>
      <c r="M157" s="28">
        <v>65.232198836404251</v>
      </c>
      <c r="N157" s="28">
        <v>109.48360140909041</v>
      </c>
      <c r="O157" s="28">
        <v>100.78457285597401</v>
      </c>
      <c r="P157" s="28">
        <v>209.32171358519699</v>
      </c>
      <c r="Q157" s="28">
        <v>33.034068978204402</v>
      </c>
      <c r="R157" s="28">
        <v>3.4878386017698699</v>
      </c>
      <c r="S157" s="28">
        <v>222.28407158398599</v>
      </c>
      <c r="T157" s="28">
        <v>131.33807261861679</v>
      </c>
      <c r="U157" s="28">
        <v>100.79754563589529</v>
      </c>
      <c r="V157" s="28">
        <v>140.13884766982633</v>
      </c>
      <c r="W157" s="28">
        <v>121.37925917472334</v>
      </c>
      <c r="X157" s="28">
        <v>123.05567005484384</v>
      </c>
      <c r="Y157" s="28">
        <v>173.19306861188753</v>
      </c>
      <c r="Z157" s="28">
        <v>130.001992376125</v>
      </c>
      <c r="AA157" s="28">
        <v>76438</v>
      </c>
      <c r="AB157" s="26">
        <v>2.9</v>
      </c>
      <c r="AC157" s="28">
        <v>381.77134206105399</v>
      </c>
      <c r="AD157" s="26">
        <v>62295.559456074399</v>
      </c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  <c r="CF157" s="26"/>
      <c r="CG157" s="26"/>
      <c r="CH157" s="26"/>
      <c r="CI157" s="26"/>
      <c r="CJ157" s="26"/>
      <c r="CK157" s="26"/>
      <c r="CL157" s="26"/>
      <c r="CM157" s="26"/>
      <c r="CN157" s="26"/>
      <c r="CO157" s="26"/>
      <c r="CP157" s="26"/>
      <c r="CQ157" s="26"/>
      <c r="CR157" s="32"/>
      <c r="CS157" s="26"/>
      <c r="CT157" s="26"/>
      <c r="CU157" s="26"/>
      <c r="CV157" s="26"/>
      <c r="CW157" s="26"/>
      <c r="CX157" s="26"/>
      <c r="CY157" s="26"/>
    </row>
    <row r="158" spans="1:103" x14ac:dyDescent="0.25">
      <c r="A158" s="14" t="str">
        <f t="shared" ref="A158" si="9">CONCATENATE(C158,B158)</f>
        <v>20241</v>
      </c>
      <c r="B158" s="14">
        <f t="shared" ref="B158" si="10">INT((MONTH(D158)+2)/3)</f>
        <v>1</v>
      </c>
      <c r="C158" s="14">
        <f t="shared" ref="C158" si="11">YEAR(D158)</f>
        <v>2024</v>
      </c>
      <c r="D158" s="27">
        <v>45292</v>
      </c>
      <c r="O158" s="28">
        <v>95.172586696910898</v>
      </c>
      <c r="P158" s="28">
        <v>207.998464464812</v>
      </c>
      <c r="Q158" s="28">
        <v>30.709908832750799</v>
      </c>
      <c r="R158" s="28">
        <v>3.3199328434186199</v>
      </c>
      <c r="S158" s="28">
        <v>229.459460731002</v>
      </c>
      <c r="T158" s="28">
        <v>129.71681709019956</v>
      </c>
      <c r="U158" s="28">
        <v>100.39948715116161</v>
      </c>
      <c r="V158" s="28"/>
      <c r="W158" s="28"/>
      <c r="X158" s="28"/>
      <c r="Y158" s="28"/>
      <c r="Z158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7131C-3B1F-4D5E-9EB7-3255BEF44408}">
  <dimension ref="A1:CX158"/>
  <sheetViews>
    <sheetView zoomScale="83" zoomScaleNormal="83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J2" sqref="J2"/>
    </sheetView>
  </sheetViews>
  <sheetFormatPr defaultColWidth="8.88671875" defaultRowHeight="13.8" x14ac:dyDescent="0.25"/>
  <cols>
    <col min="1" max="1" width="12.109375" style="14" bestFit="1" customWidth="1"/>
    <col min="2" max="2" width="8.44140625" style="14" bestFit="1" customWidth="1"/>
    <col min="3" max="3" width="5.6640625" style="14" bestFit="1" customWidth="1"/>
    <col min="4" max="4" width="11.5546875" style="14" bestFit="1" customWidth="1"/>
    <col min="5" max="6" width="8.88671875" style="14"/>
    <col min="7" max="7" width="10.6640625" style="14" customWidth="1"/>
    <col min="8" max="8" width="12.33203125" style="14" bestFit="1" customWidth="1"/>
    <col min="9" max="10" width="10.5546875" style="14" customWidth="1"/>
    <col min="11" max="11" width="10.109375" style="14" bestFit="1" customWidth="1"/>
    <col min="12" max="14" width="7.5546875" style="14" customWidth="1"/>
    <col min="15" max="15" width="8.44140625" style="14" bestFit="1" customWidth="1"/>
    <col min="16" max="16" width="13.33203125" style="14" bestFit="1" customWidth="1"/>
    <col min="17" max="18" width="13.88671875" style="14" bestFit="1" customWidth="1"/>
    <col min="19" max="19" width="14.44140625" style="14" bestFit="1" customWidth="1"/>
    <col min="20" max="20" width="13.88671875" style="14" bestFit="1" customWidth="1"/>
    <col min="21" max="21" width="11.33203125" style="14" bestFit="1" customWidth="1"/>
    <col min="22" max="22" width="13.88671875" style="14" bestFit="1" customWidth="1"/>
    <col min="23" max="23" width="8.88671875" style="14"/>
    <col min="24" max="24" width="10" style="14" bestFit="1" customWidth="1"/>
    <col min="25" max="25" width="11.88671875" style="14" customWidth="1"/>
    <col min="26" max="39" width="8.88671875" style="14"/>
    <col min="40" max="46" width="9.109375" style="14" bestFit="1" customWidth="1"/>
    <col min="47" max="49" width="9" style="14" bestFit="1" customWidth="1"/>
    <col min="50" max="50" width="8.88671875" style="14"/>
    <col min="51" max="57" width="9.109375" style="14" bestFit="1" customWidth="1"/>
    <col min="58" max="60" width="9" style="14" bestFit="1" customWidth="1"/>
    <col min="61" max="71" width="8.88671875" style="14"/>
    <col min="72" max="79" width="9.109375" style="14" bestFit="1" customWidth="1"/>
    <col min="80" max="82" width="9" style="14" bestFit="1" customWidth="1"/>
    <col min="83" max="16384" width="8.88671875" style="14"/>
  </cols>
  <sheetData>
    <row r="1" spans="1:102" s="29" customFormat="1" x14ac:dyDescent="0.3">
      <c r="A1" s="26" t="s">
        <v>121</v>
      </c>
      <c r="B1" s="26" t="s">
        <v>122</v>
      </c>
      <c r="C1" s="26" t="s">
        <v>127</v>
      </c>
      <c r="D1" s="26" t="s">
        <v>128</v>
      </c>
      <c r="E1" s="26" t="s">
        <v>60</v>
      </c>
      <c r="F1" s="26" t="s">
        <v>367</v>
      </c>
      <c r="G1" s="26" t="s">
        <v>366</v>
      </c>
      <c r="H1" s="26" t="s">
        <v>65</v>
      </c>
      <c r="I1" s="26" t="s">
        <v>67</v>
      </c>
      <c r="J1" s="26" t="s">
        <v>69</v>
      </c>
      <c r="K1" s="26" t="s">
        <v>71</v>
      </c>
      <c r="L1" s="26" t="s">
        <v>375</v>
      </c>
      <c r="M1" s="26" t="s">
        <v>378</v>
      </c>
      <c r="N1" s="26" t="s">
        <v>72</v>
      </c>
      <c r="O1" s="26" t="s">
        <v>73</v>
      </c>
      <c r="P1" s="26" t="s">
        <v>385</v>
      </c>
      <c r="Q1" s="26" t="s">
        <v>386</v>
      </c>
      <c r="R1" s="26" t="s">
        <v>387</v>
      </c>
      <c r="S1" s="26" t="s">
        <v>388</v>
      </c>
      <c r="T1" s="26"/>
      <c r="U1" s="26"/>
      <c r="V1" s="26"/>
      <c r="W1" s="26"/>
      <c r="Y1" s="26"/>
      <c r="Z1" s="26"/>
      <c r="AA1" s="26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26"/>
      <c r="CR1" s="26"/>
      <c r="CS1" s="26"/>
      <c r="CT1" s="26"/>
      <c r="CU1" s="26"/>
      <c r="CV1" s="26"/>
      <c r="CW1" s="26"/>
      <c r="CX1" s="26"/>
    </row>
    <row r="2" spans="1:102" x14ac:dyDescent="0.25">
      <c r="A2" s="14" t="str">
        <f t="shared" ref="A2:A65" si="0">CONCATENATE(C2,B2)</f>
        <v>20111</v>
      </c>
      <c r="B2" s="14">
        <f t="shared" ref="B2:B65" si="1">INT((MONTH(D2)+2)/3)</f>
        <v>1</v>
      </c>
      <c r="C2" s="14">
        <f t="shared" ref="C2:C65" si="2">YEAR(D2)</f>
        <v>2011</v>
      </c>
      <c r="D2" s="27">
        <v>40544</v>
      </c>
      <c r="E2" s="46">
        <v>2.71</v>
      </c>
      <c r="F2" s="28">
        <v>1870.31</v>
      </c>
      <c r="G2" s="28">
        <v>1723.42</v>
      </c>
      <c r="H2" s="28">
        <v>133.93</v>
      </c>
      <c r="I2" s="28">
        <v>19.53</v>
      </c>
      <c r="J2" s="28">
        <v>5062.7</v>
      </c>
      <c r="K2" s="51">
        <v>23821</v>
      </c>
      <c r="L2" s="28">
        <v>100.51</v>
      </c>
      <c r="M2" s="28">
        <v>259.62</v>
      </c>
      <c r="N2" s="28">
        <v>259.01</v>
      </c>
      <c r="O2" s="14">
        <v>258.92</v>
      </c>
      <c r="P2" s="28">
        <v>4.5</v>
      </c>
      <c r="Q2" s="28">
        <v>2.5</v>
      </c>
      <c r="R2" s="28">
        <v>27.2</v>
      </c>
      <c r="S2" s="28">
        <v>8.6</v>
      </c>
    </row>
    <row r="3" spans="1:102" x14ac:dyDescent="0.25">
      <c r="A3" s="14" t="str">
        <f t="shared" si="0"/>
        <v>20111</v>
      </c>
      <c r="B3" s="14">
        <f t="shared" si="1"/>
        <v>1</v>
      </c>
      <c r="C3" s="14">
        <f t="shared" si="2"/>
        <v>2011</v>
      </c>
      <c r="D3" s="27">
        <v>40575</v>
      </c>
      <c r="E3" s="46">
        <v>2.82</v>
      </c>
      <c r="F3" s="28">
        <v>1969.91</v>
      </c>
      <c r="G3" s="28">
        <v>1777.84</v>
      </c>
      <c r="H3" s="28">
        <v>136.47999999999999</v>
      </c>
      <c r="I3" s="28">
        <v>18.350000000000001</v>
      </c>
      <c r="J3" s="28">
        <v>4830.7</v>
      </c>
      <c r="K3" s="51">
        <v>23181</v>
      </c>
      <c r="L3" s="28">
        <v>100.97</v>
      </c>
      <c r="M3" s="28">
        <v>261.17</v>
      </c>
      <c r="N3" s="28">
        <v>260.99</v>
      </c>
      <c r="O3" s="14">
        <v>260.43</v>
      </c>
      <c r="P3" s="28">
        <v>4.4000000000000004</v>
      </c>
      <c r="Q3" s="28">
        <v>2.6</v>
      </c>
      <c r="R3" s="28">
        <v>25</v>
      </c>
      <c r="S3" s="28">
        <v>8.6999999999999993</v>
      </c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32"/>
      <c r="CR3" s="26"/>
      <c r="CS3" s="26"/>
      <c r="CT3" s="26"/>
      <c r="CU3" s="26"/>
      <c r="CV3" s="26"/>
      <c r="CW3" s="26"/>
      <c r="CX3" s="26"/>
    </row>
    <row r="4" spans="1:102" x14ac:dyDescent="0.25">
      <c r="A4" s="14" t="str">
        <f t="shared" si="0"/>
        <v>20111</v>
      </c>
      <c r="B4" s="14">
        <f t="shared" si="1"/>
        <v>1</v>
      </c>
      <c r="C4" s="14">
        <f t="shared" si="2"/>
        <v>2011</v>
      </c>
      <c r="D4" s="27">
        <v>40603</v>
      </c>
      <c r="E4" s="46">
        <v>3.08</v>
      </c>
      <c r="F4" s="28">
        <v>2044.2</v>
      </c>
      <c r="G4" s="28">
        <v>1813.59</v>
      </c>
      <c r="H4" s="28">
        <v>138.4</v>
      </c>
      <c r="I4" s="28">
        <v>17.739999999999998</v>
      </c>
      <c r="J4" s="28">
        <v>4898</v>
      </c>
      <c r="K4" s="51">
        <v>23535</v>
      </c>
      <c r="L4" s="28">
        <v>101.63</v>
      </c>
      <c r="M4" s="28">
        <v>264.92</v>
      </c>
      <c r="N4" s="28">
        <v>264.14999999999998</v>
      </c>
      <c r="O4" s="14">
        <v>257.56</v>
      </c>
      <c r="P4" s="28">
        <v>4.2</v>
      </c>
      <c r="Q4" s="28">
        <v>2.8</v>
      </c>
      <c r="R4" s="28">
        <v>23</v>
      </c>
      <c r="S4" s="28">
        <v>8.6999999999999993</v>
      </c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32"/>
      <c r="CR4" s="26"/>
      <c r="CS4" s="26"/>
      <c r="CT4" s="26"/>
      <c r="CU4" s="26"/>
      <c r="CV4" s="26"/>
      <c r="CW4" s="26"/>
      <c r="CX4" s="26"/>
    </row>
    <row r="5" spans="1:102" x14ac:dyDescent="0.25">
      <c r="A5" s="14" t="str">
        <f t="shared" si="0"/>
        <v>20112</v>
      </c>
      <c r="B5" s="14">
        <f t="shared" si="1"/>
        <v>2</v>
      </c>
      <c r="C5" s="14">
        <f t="shared" si="2"/>
        <v>2011</v>
      </c>
      <c r="D5" s="27">
        <v>40634</v>
      </c>
      <c r="E5" s="46">
        <v>3.22</v>
      </c>
      <c r="F5" s="28">
        <v>2026.94</v>
      </c>
      <c r="G5" s="28">
        <v>1741.84</v>
      </c>
      <c r="H5" s="28">
        <v>137.32</v>
      </c>
      <c r="I5" s="28">
        <v>14.75</v>
      </c>
      <c r="J5" s="28">
        <v>4918.2</v>
      </c>
      <c r="K5" s="51">
        <v>23639</v>
      </c>
      <c r="L5" s="28">
        <v>102.05</v>
      </c>
      <c r="M5" s="28">
        <v>266.27</v>
      </c>
      <c r="N5" s="28">
        <v>266.44</v>
      </c>
      <c r="O5" s="14">
        <v>259.57</v>
      </c>
      <c r="P5" s="28">
        <v>4.0999999999999996</v>
      </c>
      <c r="Q5" s="28">
        <v>2.8</v>
      </c>
      <c r="R5" s="28">
        <v>23</v>
      </c>
      <c r="S5" s="28">
        <v>8.3000000000000007</v>
      </c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32"/>
      <c r="CR5" s="26"/>
      <c r="CS5" s="26"/>
      <c r="CT5" s="26"/>
      <c r="CU5" s="26"/>
      <c r="CV5" s="26"/>
      <c r="CW5" s="26"/>
      <c r="CX5" s="26"/>
    </row>
    <row r="6" spans="1:102" x14ac:dyDescent="0.25">
      <c r="A6" s="14" t="str">
        <f t="shared" si="0"/>
        <v>20112</v>
      </c>
      <c r="B6" s="14">
        <f t="shared" si="1"/>
        <v>2</v>
      </c>
      <c r="C6" s="14">
        <f t="shared" si="2"/>
        <v>2011</v>
      </c>
      <c r="D6" s="27">
        <v>40664</v>
      </c>
      <c r="E6" s="46">
        <v>3.73</v>
      </c>
      <c r="F6" s="28">
        <v>1888.6</v>
      </c>
      <c r="G6" s="28">
        <v>1666.3</v>
      </c>
      <c r="H6" s="28">
        <v>138.63</v>
      </c>
      <c r="I6" s="28">
        <v>15.45</v>
      </c>
      <c r="J6" s="28">
        <v>5071.3</v>
      </c>
      <c r="K6" s="51">
        <v>23737</v>
      </c>
      <c r="L6" s="28">
        <v>102.18</v>
      </c>
      <c r="M6" s="28">
        <v>266.77999999999997</v>
      </c>
      <c r="N6" s="28">
        <v>267.19</v>
      </c>
      <c r="O6" s="14">
        <v>260.08</v>
      </c>
      <c r="P6" s="28">
        <v>4.0999999999999996</v>
      </c>
      <c r="Q6" s="28">
        <v>3.2</v>
      </c>
      <c r="R6" s="28">
        <v>22.6</v>
      </c>
      <c r="S6" s="28">
        <v>8</v>
      </c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32"/>
      <c r="CR6" s="26"/>
      <c r="CS6" s="26"/>
      <c r="CT6" s="26"/>
      <c r="CU6" s="26"/>
      <c r="CV6" s="26"/>
      <c r="CW6" s="26"/>
      <c r="CX6" s="26"/>
    </row>
    <row r="7" spans="1:102" x14ac:dyDescent="0.25">
      <c r="A7" s="14" t="str">
        <f t="shared" si="0"/>
        <v>20112</v>
      </c>
      <c r="B7" s="14">
        <f t="shared" si="1"/>
        <v>2</v>
      </c>
      <c r="C7" s="14">
        <f t="shared" si="2"/>
        <v>2011</v>
      </c>
      <c r="D7" s="27">
        <v>40695</v>
      </c>
      <c r="E7" s="46">
        <v>3.71</v>
      </c>
      <c r="F7" s="28">
        <v>1906.71</v>
      </c>
      <c r="G7" s="28">
        <v>1666.59</v>
      </c>
      <c r="H7" s="28">
        <v>138.4</v>
      </c>
      <c r="I7" s="28">
        <v>16.52</v>
      </c>
      <c r="J7" s="28">
        <v>5079.8</v>
      </c>
      <c r="K7" s="51">
        <v>24027</v>
      </c>
      <c r="L7" s="28">
        <v>102.46</v>
      </c>
      <c r="M7" s="28">
        <v>269.51</v>
      </c>
      <c r="N7" s="28">
        <v>269.98</v>
      </c>
      <c r="O7" s="14">
        <v>260.14999999999998</v>
      </c>
      <c r="P7" s="28">
        <v>4.2</v>
      </c>
      <c r="Q7" s="28">
        <v>3.3</v>
      </c>
      <c r="R7" s="28">
        <v>22</v>
      </c>
      <c r="S7" s="28">
        <v>8.6</v>
      </c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32"/>
      <c r="CR7" s="26"/>
      <c r="CS7" s="26"/>
      <c r="CT7" s="26"/>
      <c r="CU7" s="26"/>
      <c r="CV7" s="26"/>
      <c r="CW7" s="26"/>
      <c r="CX7" s="26"/>
    </row>
    <row r="8" spans="1:102" x14ac:dyDescent="0.25">
      <c r="A8" s="14" t="str">
        <f t="shared" si="0"/>
        <v>20113</v>
      </c>
      <c r="B8" s="14">
        <f t="shared" si="1"/>
        <v>3</v>
      </c>
      <c r="C8" s="14">
        <f t="shared" si="2"/>
        <v>2011</v>
      </c>
      <c r="D8" s="27">
        <v>40725</v>
      </c>
      <c r="E8" s="46">
        <v>3.85</v>
      </c>
      <c r="F8" s="28">
        <v>1965.02</v>
      </c>
      <c r="G8" s="28">
        <v>1705.18</v>
      </c>
      <c r="H8" s="28">
        <v>139.24</v>
      </c>
      <c r="I8" s="28">
        <v>25.25</v>
      </c>
      <c r="J8" s="28">
        <v>5192.2</v>
      </c>
      <c r="K8" s="51">
        <v>24459</v>
      </c>
      <c r="L8" s="28">
        <v>102.9</v>
      </c>
      <c r="M8" s="28">
        <v>270.58</v>
      </c>
      <c r="N8" s="28">
        <v>273.51</v>
      </c>
      <c r="O8" s="14">
        <v>265.13</v>
      </c>
      <c r="P8" s="28">
        <v>4</v>
      </c>
      <c r="Q8" s="28">
        <v>3.4</v>
      </c>
      <c r="R8" s="28">
        <v>22.7</v>
      </c>
      <c r="S8" s="28">
        <v>7.9</v>
      </c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32"/>
      <c r="CR8" s="26"/>
      <c r="CS8" s="26"/>
      <c r="CT8" s="26"/>
      <c r="CU8" s="26"/>
      <c r="CV8" s="26"/>
      <c r="CW8" s="26"/>
      <c r="CX8" s="26"/>
    </row>
    <row r="9" spans="1:102" x14ac:dyDescent="0.25">
      <c r="A9" s="14" t="str">
        <f t="shared" si="0"/>
        <v>20113</v>
      </c>
      <c r="B9" s="14">
        <f t="shared" si="1"/>
        <v>3</v>
      </c>
      <c r="C9" s="14">
        <f t="shared" si="2"/>
        <v>2011</v>
      </c>
      <c r="D9" s="27">
        <v>40756</v>
      </c>
      <c r="E9" s="46">
        <v>3.94</v>
      </c>
      <c r="F9" s="28">
        <v>1702.28</v>
      </c>
      <c r="G9" s="28">
        <v>1546.05</v>
      </c>
      <c r="H9" s="28">
        <v>134.04</v>
      </c>
      <c r="I9" s="28">
        <v>31.62</v>
      </c>
      <c r="J9" s="28">
        <v>5306.6</v>
      </c>
      <c r="K9" s="51">
        <v>24587</v>
      </c>
      <c r="L9" s="28">
        <v>103.22</v>
      </c>
      <c r="M9" s="28">
        <v>270.36</v>
      </c>
      <c r="N9" s="28">
        <v>272.17</v>
      </c>
      <c r="O9" s="14">
        <v>265.23</v>
      </c>
      <c r="P9" s="28">
        <v>4.0999999999999996</v>
      </c>
      <c r="Q9" s="28">
        <v>3.5</v>
      </c>
      <c r="R9" s="28">
        <v>22.9</v>
      </c>
      <c r="S9" s="28">
        <v>7.9</v>
      </c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32"/>
      <c r="CR9" s="26"/>
      <c r="CS9" s="26"/>
      <c r="CT9" s="26"/>
      <c r="CU9" s="26"/>
      <c r="CV9" s="26"/>
      <c r="CW9" s="26"/>
      <c r="CX9" s="26"/>
    </row>
    <row r="10" spans="1:102" x14ac:dyDescent="0.25">
      <c r="A10" s="14" t="str">
        <f t="shared" si="0"/>
        <v>20113</v>
      </c>
      <c r="B10" s="14">
        <f t="shared" si="1"/>
        <v>3</v>
      </c>
      <c r="C10" s="14">
        <f t="shared" si="2"/>
        <v>2011</v>
      </c>
      <c r="D10" s="27">
        <v>40787</v>
      </c>
      <c r="E10" s="46">
        <v>4.43</v>
      </c>
      <c r="F10" s="28">
        <v>1341.09</v>
      </c>
      <c r="G10" s="28">
        <v>1366.54</v>
      </c>
      <c r="H10" s="28">
        <v>128.68</v>
      </c>
      <c r="I10" s="28">
        <v>42.96</v>
      </c>
      <c r="J10" s="28">
        <v>5343</v>
      </c>
      <c r="K10" s="51">
        <v>24948</v>
      </c>
      <c r="L10" s="28">
        <v>103.08</v>
      </c>
      <c r="M10" s="28">
        <v>267.89</v>
      </c>
      <c r="N10" s="28">
        <v>267.23</v>
      </c>
      <c r="O10" s="14">
        <v>265.60000000000002</v>
      </c>
      <c r="P10" s="28">
        <v>4</v>
      </c>
      <c r="Q10" s="28">
        <v>4.0999999999999996</v>
      </c>
      <c r="R10" s="28">
        <v>23.1</v>
      </c>
      <c r="S10" s="28">
        <v>8</v>
      </c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32"/>
      <c r="CR10" s="26"/>
      <c r="CS10" s="26"/>
      <c r="CT10" s="26"/>
      <c r="CU10" s="26"/>
      <c r="CV10" s="26"/>
      <c r="CW10" s="26"/>
      <c r="CX10" s="26"/>
    </row>
    <row r="11" spans="1:102" x14ac:dyDescent="0.25">
      <c r="A11" s="14" t="str">
        <f t="shared" si="0"/>
        <v>20114</v>
      </c>
      <c r="B11" s="14">
        <f t="shared" si="1"/>
        <v>4</v>
      </c>
      <c r="C11" s="14">
        <f t="shared" si="2"/>
        <v>2011</v>
      </c>
      <c r="D11" s="27">
        <v>40817</v>
      </c>
      <c r="E11" s="46">
        <v>4.93</v>
      </c>
      <c r="F11" s="28">
        <v>1563.28</v>
      </c>
      <c r="G11" s="28">
        <v>1498.6</v>
      </c>
      <c r="H11" s="28">
        <v>127.49</v>
      </c>
      <c r="I11" s="28">
        <v>29.96</v>
      </c>
      <c r="J11" s="28">
        <v>5420.4</v>
      </c>
      <c r="K11" s="51">
        <v>25690</v>
      </c>
      <c r="L11" s="28">
        <v>103.63</v>
      </c>
      <c r="M11" s="28">
        <v>270.08999999999997</v>
      </c>
      <c r="N11" s="28">
        <v>271.05</v>
      </c>
      <c r="O11" s="14">
        <v>264.33</v>
      </c>
      <c r="P11" s="28">
        <v>4.5</v>
      </c>
      <c r="Q11" s="28">
        <v>4.8</v>
      </c>
      <c r="R11" s="28">
        <v>24.4</v>
      </c>
      <c r="S11" s="28">
        <v>8.6</v>
      </c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32"/>
      <c r="CR11" s="26"/>
      <c r="CS11" s="26"/>
      <c r="CT11" s="26"/>
      <c r="CU11" s="26"/>
      <c r="CV11" s="26"/>
      <c r="CW11" s="26"/>
      <c r="CX11" s="26"/>
    </row>
    <row r="12" spans="1:102" x14ac:dyDescent="0.25">
      <c r="A12" s="14" t="str">
        <f t="shared" si="0"/>
        <v>20114</v>
      </c>
      <c r="B12" s="14">
        <f t="shared" si="1"/>
        <v>4</v>
      </c>
      <c r="C12" s="14">
        <f t="shared" si="2"/>
        <v>2011</v>
      </c>
      <c r="D12" s="27">
        <v>40848</v>
      </c>
      <c r="E12" s="46">
        <v>5.05</v>
      </c>
      <c r="F12" s="28">
        <v>1540.81</v>
      </c>
      <c r="G12" s="28">
        <v>1499.62</v>
      </c>
      <c r="H12" s="28">
        <v>130.66999999999999</v>
      </c>
      <c r="I12" s="28">
        <v>27.8</v>
      </c>
      <c r="J12" s="28">
        <v>5420.1</v>
      </c>
      <c r="K12" s="51">
        <v>26316</v>
      </c>
      <c r="L12" s="28">
        <v>104.14</v>
      </c>
      <c r="M12" s="28">
        <v>271.36</v>
      </c>
      <c r="N12" s="28">
        <v>270.7</v>
      </c>
      <c r="O12" s="14">
        <v>265.98</v>
      </c>
      <c r="P12" s="28">
        <v>5.5</v>
      </c>
      <c r="Q12" s="28">
        <v>5.0999999999999996</v>
      </c>
      <c r="R12" s="28">
        <v>25.2</v>
      </c>
      <c r="S12" s="28">
        <v>8.8000000000000007</v>
      </c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32"/>
      <c r="CR12" s="26"/>
      <c r="CS12" s="26"/>
      <c r="CT12" s="26"/>
      <c r="CU12" s="26"/>
      <c r="CV12" s="26"/>
      <c r="CW12" s="26"/>
      <c r="CX12" s="26"/>
    </row>
    <row r="13" spans="1:102" x14ac:dyDescent="0.25">
      <c r="A13" s="14" t="str">
        <f t="shared" si="0"/>
        <v>20114</v>
      </c>
      <c r="B13" s="14">
        <f t="shared" si="1"/>
        <v>4</v>
      </c>
      <c r="C13" s="14">
        <f t="shared" si="2"/>
        <v>2011</v>
      </c>
      <c r="D13" s="27">
        <v>40878</v>
      </c>
      <c r="E13" s="46">
        <v>5.41</v>
      </c>
      <c r="F13" s="28">
        <v>1381.87</v>
      </c>
      <c r="G13" s="28">
        <v>1402.23</v>
      </c>
      <c r="H13" s="28">
        <v>130.16</v>
      </c>
      <c r="I13" s="28">
        <v>23.4</v>
      </c>
      <c r="J13" s="28">
        <v>5475.2</v>
      </c>
      <c r="K13" s="51">
        <v>26290</v>
      </c>
      <c r="L13" s="28">
        <v>104.74</v>
      </c>
      <c r="M13" s="28">
        <v>272.89999999999998</v>
      </c>
      <c r="N13" s="28">
        <v>273.14999999999998</v>
      </c>
      <c r="O13" s="14">
        <v>271.68</v>
      </c>
      <c r="P13" s="28">
        <v>5.7</v>
      </c>
      <c r="Q13" s="28">
        <v>5.4</v>
      </c>
      <c r="R13" s="28">
        <v>24.6</v>
      </c>
      <c r="S13" s="28">
        <v>9.3000000000000007</v>
      </c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32"/>
      <c r="CR13" s="26"/>
      <c r="CS13" s="26"/>
      <c r="CT13" s="26"/>
      <c r="CU13" s="26"/>
      <c r="CV13" s="26"/>
      <c r="CW13" s="26"/>
      <c r="CX13" s="26"/>
    </row>
    <row r="14" spans="1:102" x14ac:dyDescent="0.25">
      <c r="A14" s="14" t="str">
        <f t="shared" si="0"/>
        <v>20121</v>
      </c>
      <c r="B14" s="14">
        <f t="shared" si="1"/>
        <v>1</v>
      </c>
      <c r="C14" s="14">
        <f t="shared" si="2"/>
        <v>2012</v>
      </c>
      <c r="D14" s="27">
        <v>40909</v>
      </c>
      <c r="E14" s="46">
        <v>4.84</v>
      </c>
      <c r="F14" s="28">
        <v>1577.29</v>
      </c>
      <c r="G14" s="28">
        <v>1514.03</v>
      </c>
      <c r="H14" s="28">
        <v>132.44999999999999</v>
      </c>
      <c r="I14" s="28">
        <v>19.440000000000001</v>
      </c>
      <c r="J14" s="28">
        <v>5938.6</v>
      </c>
      <c r="K14" s="51">
        <v>28486</v>
      </c>
      <c r="L14" s="28">
        <v>105.3</v>
      </c>
      <c r="M14" s="28">
        <v>275.89999999999998</v>
      </c>
      <c r="N14" s="28">
        <v>278.62</v>
      </c>
      <c r="O14" s="14">
        <v>271.44</v>
      </c>
      <c r="P14" s="28">
        <v>5.8</v>
      </c>
      <c r="Q14" s="28">
        <v>4.8</v>
      </c>
      <c r="R14" s="28">
        <v>25.4</v>
      </c>
      <c r="S14" s="28">
        <v>8.8000000000000007</v>
      </c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32"/>
      <c r="CR14" s="26"/>
      <c r="CS14" s="26"/>
      <c r="CT14" s="26"/>
      <c r="CU14" s="26"/>
      <c r="CV14" s="26"/>
      <c r="CW14" s="26"/>
      <c r="CX14" s="26"/>
    </row>
    <row r="15" spans="1:102" x14ac:dyDescent="0.25">
      <c r="A15" s="14" t="str">
        <f t="shared" si="0"/>
        <v>20121</v>
      </c>
      <c r="B15" s="14">
        <f t="shared" si="1"/>
        <v>1</v>
      </c>
      <c r="C15" s="14">
        <f t="shared" si="2"/>
        <v>2012</v>
      </c>
      <c r="D15" s="27">
        <v>40940</v>
      </c>
      <c r="E15" s="46">
        <v>4.41</v>
      </c>
      <c r="F15" s="28">
        <v>1734.99</v>
      </c>
      <c r="G15" s="28">
        <v>1597.67</v>
      </c>
      <c r="H15" s="28">
        <v>136.63999999999999</v>
      </c>
      <c r="I15" s="28">
        <v>18.43</v>
      </c>
      <c r="J15" s="28">
        <v>5670.7</v>
      </c>
      <c r="K15" s="51">
        <v>27736</v>
      </c>
      <c r="L15" s="28">
        <v>105.84</v>
      </c>
      <c r="M15" s="28">
        <v>278.18</v>
      </c>
      <c r="N15" s="28">
        <v>283.14999999999998</v>
      </c>
      <c r="O15" s="14">
        <v>275.49</v>
      </c>
      <c r="P15" s="28">
        <v>5.3</v>
      </c>
      <c r="Q15" s="28">
        <v>4.4000000000000004</v>
      </c>
      <c r="R15" s="28">
        <v>24.3</v>
      </c>
      <c r="S15" s="28">
        <v>8.9</v>
      </c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32"/>
      <c r="CR15" s="26"/>
      <c r="CS15" s="26"/>
      <c r="CT15" s="26"/>
      <c r="CU15" s="26"/>
      <c r="CV15" s="26"/>
      <c r="CW15" s="26"/>
      <c r="CX15" s="26"/>
    </row>
    <row r="16" spans="1:102" x14ac:dyDescent="0.25">
      <c r="A16" s="14" t="str">
        <f t="shared" si="0"/>
        <v>20121</v>
      </c>
      <c r="B16" s="14">
        <f t="shared" si="1"/>
        <v>1</v>
      </c>
      <c r="C16" s="14">
        <f t="shared" si="2"/>
        <v>2012</v>
      </c>
      <c r="D16" s="27">
        <v>40969</v>
      </c>
      <c r="E16" s="46">
        <v>5.12</v>
      </c>
      <c r="F16" s="28">
        <v>1637.73</v>
      </c>
      <c r="G16" s="28">
        <v>1517.34</v>
      </c>
      <c r="H16" s="28">
        <v>139.22999999999999</v>
      </c>
      <c r="I16" s="28">
        <v>15.5</v>
      </c>
      <c r="J16" s="28">
        <v>5713</v>
      </c>
      <c r="K16" s="51">
        <v>27848</v>
      </c>
      <c r="L16" s="28">
        <v>106.28</v>
      </c>
      <c r="M16" s="28">
        <v>279.77999999999997</v>
      </c>
      <c r="N16" s="28">
        <v>285.2</v>
      </c>
      <c r="O16" s="14">
        <v>279.18</v>
      </c>
      <c r="P16" s="28">
        <v>5.3</v>
      </c>
      <c r="Q16" s="28">
        <v>4.8</v>
      </c>
      <c r="R16" s="28">
        <v>23.9</v>
      </c>
      <c r="S16" s="28">
        <v>9.1999999999999993</v>
      </c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32"/>
      <c r="CR16" s="26"/>
      <c r="CS16" s="26"/>
      <c r="CT16" s="26"/>
      <c r="CU16" s="26"/>
      <c r="CV16" s="26"/>
      <c r="CW16" s="26"/>
      <c r="CX16" s="26"/>
    </row>
    <row r="17" spans="1:102" x14ac:dyDescent="0.25">
      <c r="A17" s="14" t="str">
        <f t="shared" si="0"/>
        <v>20122</v>
      </c>
      <c r="B17" s="14">
        <f t="shared" si="1"/>
        <v>2</v>
      </c>
      <c r="C17" s="14">
        <f t="shared" si="2"/>
        <v>2012</v>
      </c>
      <c r="D17" s="27">
        <v>41000</v>
      </c>
      <c r="E17" s="46">
        <v>5.34</v>
      </c>
      <c r="F17" s="28">
        <v>1593.97</v>
      </c>
      <c r="G17" s="28">
        <v>1473.5</v>
      </c>
      <c r="H17" s="28">
        <v>138.87</v>
      </c>
      <c r="I17" s="28">
        <v>17.149999999999999</v>
      </c>
      <c r="J17" s="28">
        <v>5704.3</v>
      </c>
      <c r="K17" s="51">
        <v>28137</v>
      </c>
      <c r="L17" s="28">
        <v>106.81</v>
      </c>
      <c r="M17" s="28">
        <v>280.94</v>
      </c>
      <c r="N17" s="28">
        <v>286.64</v>
      </c>
      <c r="O17" s="14">
        <v>278.95999999999998</v>
      </c>
      <c r="P17" s="28">
        <v>5.5</v>
      </c>
      <c r="Q17" s="28">
        <v>4.9000000000000004</v>
      </c>
      <c r="R17" s="28">
        <v>24.2</v>
      </c>
      <c r="S17" s="28">
        <v>9</v>
      </c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32"/>
      <c r="CR17" s="26"/>
      <c r="CS17" s="26"/>
      <c r="CT17" s="26"/>
      <c r="CU17" s="26"/>
      <c r="CV17" s="26"/>
      <c r="CW17" s="26"/>
      <c r="CX17" s="26"/>
    </row>
    <row r="18" spans="1:102" x14ac:dyDescent="0.25">
      <c r="A18" s="14" t="str">
        <f t="shared" si="0"/>
        <v>20122</v>
      </c>
      <c r="B18" s="14">
        <f t="shared" si="1"/>
        <v>2</v>
      </c>
      <c r="C18" s="14">
        <f t="shared" si="2"/>
        <v>2012</v>
      </c>
      <c r="D18" s="27">
        <v>41030</v>
      </c>
      <c r="E18" s="46">
        <v>5.8</v>
      </c>
      <c r="F18" s="28">
        <v>1242.43</v>
      </c>
      <c r="G18" s="28">
        <v>1306.42</v>
      </c>
      <c r="H18" s="28">
        <v>135.72</v>
      </c>
      <c r="I18" s="28">
        <v>24.06</v>
      </c>
      <c r="J18" s="28">
        <v>5831.5</v>
      </c>
      <c r="K18" s="51">
        <v>28298</v>
      </c>
      <c r="L18" s="28">
        <v>107.27</v>
      </c>
      <c r="M18" s="28">
        <v>281.23</v>
      </c>
      <c r="N18" s="28">
        <v>282.66000000000003</v>
      </c>
      <c r="O18" s="14">
        <v>273.77999999999997</v>
      </c>
      <c r="P18" s="28">
        <v>5.2</v>
      </c>
      <c r="Q18" s="28">
        <v>5.4</v>
      </c>
      <c r="R18" s="28">
        <v>24.9</v>
      </c>
      <c r="S18" s="28">
        <v>8.9</v>
      </c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32"/>
      <c r="CR18" s="26"/>
      <c r="CS18" s="26"/>
      <c r="CT18" s="26"/>
      <c r="CU18" s="26"/>
      <c r="CV18" s="26"/>
      <c r="CW18" s="26"/>
      <c r="CX18" s="26"/>
    </row>
    <row r="19" spans="1:102" x14ac:dyDescent="0.25">
      <c r="A19" s="14" t="str">
        <f t="shared" si="0"/>
        <v>20122</v>
      </c>
      <c r="B19" s="14">
        <f t="shared" si="1"/>
        <v>2</v>
      </c>
      <c r="C19" s="14">
        <f t="shared" si="2"/>
        <v>2012</v>
      </c>
      <c r="D19" s="27">
        <v>41061</v>
      </c>
      <c r="E19" s="46">
        <v>5.77</v>
      </c>
      <c r="F19" s="28">
        <v>1350.51</v>
      </c>
      <c r="G19" s="28">
        <v>1387.52</v>
      </c>
      <c r="H19" s="28">
        <v>131</v>
      </c>
      <c r="I19" s="28">
        <v>17.079999999999998</v>
      </c>
      <c r="J19" s="28">
        <v>5856.4</v>
      </c>
      <c r="K19" s="51">
        <v>28770</v>
      </c>
      <c r="L19" s="28">
        <v>107.92</v>
      </c>
      <c r="M19" s="28">
        <v>281.95999999999998</v>
      </c>
      <c r="N19" s="28">
        <v>285.47000000000003</v>
      </c>
      <c r="O19" s="14">
        <v>276.72000000000003</v>
      </c>
      <c r="P19" s="28">
        <v>5.4</v>
      </c>
      <c r="Q19" s="28">
        <v>5.5</v>
      </c>
      <c r="R19" s="28">
        <v>24.3</v>
      </c>
      <c r="S19" s="28">
        <v>9.3000000000000007</v>
      </c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32"/>
      <c r="CR19" s="26"/>
      <c r="CS19" s="26"/>
      <c r="CT19" s="26"/>
      <c r="CU19" s="26"/>
      <c r="CV19" s="26"/>
      <c r="CW19" s="26"/>
      <c r="CX19" s="26"/>
    </row>
    <row r="20" spans="1:102" x14ac:dyDescent="0.25">
      <c r="A20" s="14" t="str">
        <f t="shared" si="0"/>
        <v>20123</v>
      </c>
      <c r="B20" s="14">
        <f t="shared" si="1"/>
        <v>3</v>
      </c>
      <c r="C20" s="14">
        <f t="shared" si="2"/>
        <v>2012</v>
      </c>
      <c r="D20" s="27">
        <v>41091</v>
      </c>
      <c r="E20" s="46">
        <v>5.61</v>
      </c>
      <c r="F20" s="28">
        <v>1377.35</v>
      </c>
      <c r="G20" s="28">
        <v>1407.02</v>
      </c>
      <c r="H20" s="28">
        <v>135.33000000000001</v>
      </c>
      <c r="I20" s="28">
        <v>18.93</v>
      </c>
      <c r="J20" s="28">
        <v>6003.9</v>
      </c>
      <c r="K20" s="51">
        <v>29199</v>
      </c>
      <c r="L20" s="28">
        <v>108.67</v>
      </c>
      <c r="M20" s="28">
        <v>285.31</v>
      </c>
      <c r="N20" s="28">
        <v>290.44</v>
      </c>
      <c r="O20" s="14">
        <v>286.57</v>
      </c>
      <c r="P20" s="28">
        <v>5.3</v>
      </c>
      <c r="Q20" s="28">
        <v>5.4</v>
      </c>
      <c r="R20" s="28">
        <v>24.7</v>
      </c>
      <c r="S20" s="28">
        <v>9.5</v>
      </c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32"/>
      <c r="CR20" s="26"/>
      <c r="CS20" s="26"/>
      <c r="CT20" s="26"/>
      <c r="CU20" s="26"/>
      <c r="CV20" s="26"/>
      <c r="CW20" s="26"/>
      <c r="CX20" s="26"/>
    </row>
    <row r="21" spans="1:102" x14ac:dyDescent="0.25">
      <c r="A21" s="14" t="str">
        <f t="shared" si="0"/>
        <v>20123</v>
      </c>
      <c r="B21" s="14">
        <f t="shared" si="1"/>
        <v>3</v>
      </c>
      <c r="C21" s="14">
        <f t="shared" si="2"/>
        <v>2012</v>
      </c>
      <c r="D21" s="27">
        <v>41122</v>
      </c>
      <c r="E21" s="46">
        <v>5.33</v>
      </c>
      <c r="F21" s="28">
        <v>1389.72</v>
      </c>
      <c r="G21" s="28">
        <v>1422.91</v>
      </c>
      <c r="H21" s="28">
        <v>136.07</v>
      </c>
      <c r="I21" s="28">
        <v>17.47</v>
      </c>
      <c r="J21" s="28">
        <v>5976.3</v>
      </c>
      <c r="K21" s="51">
        <v>29101</v>
      </c>
      <c r="L21" s="28">
        <v>109.25</v>
      </c>
      <c r="M21" s="28">
        <v>288.25</v>
      </c>
      <c r="N21" s="28">
        <v>293.51</v>
      </c>
      <c r="O21" s="14">
        <v>289.13</v>
      </c>
      <c r="P21" s="28">
        <v>5.2</v>
      </c>
      <c r="Q21" s="28">
        <v>5.2</v>
      </c>
      <c r="R21" s="28">
        <v>25.1</v>
      </c>
      <c r="S21" s="28">
        <v>9.1</v>
      </c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32"/>
      <c r="CR21" s="26"/>
      <c r="CS21" s="26"/>
      <c r="CT21" s="26"/>
      <c r="CU21" s="26"/>
      <c r="CV21" s="26"/>
      <c r="CW21" s="26"/>
      <c r="CX21" s="26"/>
    </row>
    <row r="22" spans="1:102" x14ac:dyDescent="0.25">
      <c r="A22" s="14" t="str">
        <f t="shared" si="0"/>
        <v>20123</v>
      </c>
      <c r="B22" s="14">
        <f t="shared" si="1"/>
        <v>3</v>
      </c>
      <c r="C22" s="14">
        <f t="shared" si="2"/>
        <v>2012</v>
      </c>
      <c r="D22" s="27">
        <v>41153</v>
      </c>
      <c r="E22" s="46">
        <v>5.53</v>
      </c>
      <c r="F22" s="28">
        <v>1475.7</v>
      </c>
      <c r="G22" s="28">
        <v>1458.26</v>
      </c>
      <c r="H22" s="28">
        <v>135.52000000000001</v>
      </c>
      <c r="I22" s="28">
        <v>15.73</v>
      </c>
      <c r="J22" s="28">
        <v>5980</v>
      </c>
      <c r="K22" s="51">
        <v>29231</v>
      </c>
      <c r="L22" s="28">
        <v>109.78</v>
      </c>
      <c r="M22" s="28">
        <v>289.92</v>
      </c>
      <c r="N22" s="28">
        <v>296.01</v>
      </c>
      <c r="O22" s="14">
        <v>292.24</v>
      </c>
      <c r="P22" s="28">
        <v>5.5</v>
      </c>
      <c r="Q22" s="28">
        <v>5.2</v>
      </c>
      <c r="R22" s="28">
        <v>24.7</v>
      </c>
      <c r="S22" s="28">
        <v>8.9</v>
      </c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32"/>
      <c r="CR22" s="26"/>
      <c r="CS22" s="26"/>
      <c r="CT22" s="26"/>
      <c r="CU22" s="26"/>
      <c r="CV22" s="26"/>
      <c r="CW22" s="26"/>
      <c r="CX22" s="26"/>
    </row>
    <row r="23" spans="1:102" x14ac:dyDescent="0.25">
      <c r="A23" s="14" t="str">
        <f t="shared" si="0"/>
        <v>20124</v>
      </c>
      <c r="B23" s="14">
        <f t="shared" si="1"/>
        <v>4</v>
      </c>
      <c r="C23" s="14">
        <f t="shared" si="2"/>
        <v>2012</v>
      </c>
      <c r="D23" s="27">
        <v>41183</v>
      </c>
      <c r="E23" s="46">
        <v>6.1</v>
      </c>
      <c r="F23" s="28">
        <v>1433.96</v>
      </c>
      <c r="G23" s="28">
        <v>1425.7</v>
      </c>
      <c r="H23" s="28">
        <v>136.37</v>
      </c>
      <c r="I23" s="28">
        <v>18.600000000000001</v>
      </c>
      <c r="J23" s="28">
        <v>5969.2</v>
      </c>
      <c r="K23" s="51">
        <v>29436</v>
      </c>
      <c r="L23" s="28">
        <v>110.34</v>
      </c>
      <c r="M23" s="28">
        <v>292.37</v>
      </c>
      <c r="N23" s="28">
        <v>302.36</v>
      </c>
      <c r="O23" s="14">
        <v>301.74</v>
      </c>
      <c r="P23" s="28">
        <v>5.8</v>
      </c>
      <c r="Q23" s="28">
        <v>5.7</v>
      </c>
      <c r="R23" s="28">
        <v>24.7</v>
      </c>
      <c r="S23" s="28">
        <v>9.1</v>
      </c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32"/>
      <c r="CR23" s="26"/>
      <c r="CS23" s="26"/>
      <c r="CT23" s="26"/>
      <c r="CU23" s="26"/>
      <c r="CV23" s="26"/>
      <c r="CW23" s="26"/>
      <c r="CX23" s="26"/>
    </row>
    <row r="24" spans="1:102" x14ac:dyDescent="0.25">
      <c r="A24" s="14" t="str">
        <f t="shared" si="0"/>
        <v>20124</v>
      </c>
      <c r="B24" s="14">
        <f t="shared" si="1"/>
        <v>4</v>
      </c>
      <c r="C24" s="14">
        <f t="shared" si="2"/>
        <v>2012</v>
      </c>
      <c r="D24" s="27">
        <v>41214</v>
      </c>
      <c r="E24" s="46">
        <v>6.12</v>
      </c>
      <c r="F24" s="28">
        <v>1436.55</v>
      </c>
      <c r="G24" s="28">
        <v>1405.97</v>
      </c>
      <c r="H24" s="28">
        <v>136.69</v>
      </c>
      <c r="I24" s="28">
        <v>15.87</v>
      </c>
      <c r="J24" s="28">
        <v>5931.3</v>
      </c>
      <c r="K24" s="51">
        <v>29682</v>
      </c>
      <c r="L24" s="28">
        <v>110.93</v>
      </c>
      <c r="M24" s="28">
        <v>295.11</v>
      </c>
      <c r="N24" s="28">
        <v>307.52999999999997</v>
      </c>
      <c r="O24" s="14">
        <v>313.12</v>
      </c>
      <c r="P24" s="28">
        <v>6</v>
      </c>
      <c r="Q24" s="28">
        <v>5.8</v>
      </c>
      <c r="R24" s="28">
        <v>24.3</v>
      </c>
      <c r="S24" s="28">
        <v>9.1</v>
      </c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32"/>
      <c r="CR24" s="26"/>
      <c r="CS24" s="26"/>
      <c r="CT24" s="26"/>
      <c r="CU24" s="26"/>
      <c r="CV24" s="26"/>
      <c r="CW24" s="26"/>
      <c r="CX24" s="26"/>
    </row>
    <row r="25" spans="1:102" x14ac:dyDescent="0.25">
      <c r="A25" s="14" t="str">
        <f t="shared" si="0"/>
        <v>20124</v>
      </c>
      <c r="B25" s="14">
        <f t="shared" si="1"/>
        <v>4</v>
      </c>
      <c r="C25" s="14">
        <f t="shared" si="2"/>
        <v>2012</v>
      </c>
      <c r="D25" s="27">
        <v>41244</v>
      </c>
      <c r="E25" s="46">
        <v>6.17</v>
      </c>
      <c r="F25" s="28">
        <v>1526.98</v>
      </c>
      <c r="G25" s="28">
        <v>1474.72</v>
      </c>
      <c r="H25" s="28">
        <v>138.31</v>
      </c>
      <c r="I25" s="28">
        <v>18.02</v>
      </c>
      <c r="J25" s="28">
        <v>5975.4</v>
      </c>
      <c r="K25" s="51">
        <v>29902</v>
      </c>
      <c r="L25" s="28">
        <v>111.46</v>
      </c>
      <c r="M25" s="28">
        <v>298.29000000000002</v>
      </c>
      <c r="N25" s="28">
        <v>312.39</v>
      </c>
      <c r="O25" s="14">
        <v>317.24</v>
      </c>
      <c r="P25" s="28">
        <v>6.1</v>
      </c>
      <c r="Q25" s="28">
        <v>6.1</v>
      </c>
      <c r="R25" s="28">
        <v>23.7</v>
      </c>
      <c r="S25" s="28">
        <v>9.4</v>
      </c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32"/>
      <c r="CR25" s="26"/>
      <c r="CS25" s="26"/>
      <c r="CT25" s="26"/>
      <c r="CU25" s="26"/>
      <c r="CV25" s="26"/>
      <c r="CW25" s="26"/>
      <c r="CX25" s="26"/>
    </row>
    <row r="26" spans="1:102" x14ac:dyDescent="0.25">
      <c r="A26" s="14" t="str">
        <f t="shared" si="0"/>
        <v>20131</v>
      </c>
      <c r="B26" s="14">
        <f t="shared" si="1"/>
        <v>1</v>
      </c>
      <c r="C26" s="14">
        <f t="shared" si="2"/>
        <v>2013</v>
      </c>
      <c r="D26" s="27">
        <v>41275</v>
      </c>
      <c r="E26" s="46">
        <v>5.42</v>
      </c>
      <c r="F26" s="28">
        <v>1622.13</v>
      </c>
      <c r="G26" s="28">
        <v>1546.76</v>
      </c>
      <c r="H26" s="28">
        <v>141.69999999999999</v>
      </c>
      <c r="I26" s="28">
        <v>14.28</v>
      </c>
      <c r="J26" s="28">
        <v>6430.1</v>
      </c>
      <c r="K26" s="51">
        <v>32206</v>
      </c>
      <c r="L26" s="28">
        <v>112.7</v>
      </c>
      <c r="M26" s="28">
        <v>302.08999999999997</v>
      </c>
      <c r="N26" s="28">
        <v>316.97000000000003</v>
      </c>
      <c r="O26" s="14">
        <v>322.44</v>
      </c>
      <c r="P26" s="28">
        <v>6.1</v>
      </c>
      <c r="Q26" s="28">
        <v>5.4</v>
      </c>
      <c r="R26" s="28">
        <v>24</v>
      </c>
      <c r="S26" s="28">
        <v>8.8000000000000007</v>
      </c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32"/>
      <c r="CR26" s="26"/>
      <c r="CS26" s="26"/>
      <c r="CT26" s="26"/>
      <c r="CU26" s="26"/>
      <c r="CV26" s="26"/>
      <c r="CW26" s="26"/>
      <c r="CX26" s="26"/>
    </row>
    <row r="27" spans="1:102" x14ac:dyDescent="0.25">
      <c r="A27" s="14" t="str">
        <f t="shared" si="0"/>
        <v>20131</v>
      </c>
      <c r="B27" s="14">
        <f t="shared" si="1"/>
        <v>1</v>
      </c>
      <c r="C27" s="14">
        <f t="shared" si="2"/>
        <v>2013</v>
      </c>
      <c r="D27" s="27">
        <v>41306</v>
      </c>
      <c r="E27" s="46">
        <v>5.66</v>
      </c>
      <c r="F27" s="28">
        <v>1534.41</v>
      </c>
      <c r="G27" s="28">
        <v>1486.04</v>
      </c>
      <c r="H27" s="28">
        <v>142.25</v>
      </c>
      <c r="I27" s="28">
        <v>15.51</v>
      </c>
      <c r="J27" s="28">
        <v>6078.9</v>
      </c>
      <c r="K27" s="51">
        <v>31491</v>
      </c>
      <c r="L27" s="28">
        <v>112.87</v>
      </c>
      <c r="M27" s="28">
        <v>303.87</v>
      </c>
      <c r="N27" s="28">
        <v>319.02</v>
      </c>
      <c r="O27" s="14">
        <v>322.20999999999998</v>
      </c>
      <c r="P27" s="28">
        <v>6.2</v>
      </c>
      <c r="Q27" s="28">
        <v>5.4</v>
      </c>
      <c r="R27" s="28">
        <v>24.6</v>
      </c>
      <c r="S27" s="28">
        <v>9.6</v>
      </c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32"/>
      <c r="CR27" s="26"/>
      <c r="CS27" s="26"/>
      <c r="CT27" s="26"/>
      <c r="CU27" s="26"/>
      <c r="CV27" s="26"/>
      <c r="CW27" s="26"/>
      <c r="CX27" s="26"/>
    </row>
    <row r="28" spans="1:102" x14ac:dyDescent="0.25">
      <c r="A28" s="14" t="str">
        <f t="shared" si="0"/>
        <v>20131</v>
      </c>
      <c r="B28" s="14">
        <f t="shared" si="1"/>
        <v>1</v>
      </c>
      <c r="C28" s="14">
        <f t="shared" si="2"/>
        <v>2013</v>
      </c>
      <c r="D28" s="27">
        <v>41334</v>
      </c>
      <c r="E28" s="46">
        <v>6.03</v>
      </c>
      <c r="F28" s="28">
        <v>1460.04</v>
      </c>
      <c r="G28" s="28">
        <v>1438.57</v>
      </c>
      <c r="H28" s="28">
        <v>142.03</v>
      </c>
      <c r="I28" s="28">
        <v>12.7</v>
      </c>
      <c r="J28" s="28">
        <v>6140.9</v>
      </c>
      <c r="K28" s="51">
        <v>32043</v>
      </c>
      <c r="L28" s="28">
        <v>113.21</v>
      </c>
      <c r="M28" s="28">
        <v>305.38</v>
      </c>
      <c r="N28" s="28">
        <v>318.89999999999998</v>
      </c>
      <c r="O28" s="14">
        <v>322.01</v>
      </c>
      <c r="P28" s="28">
        <v>6.1</v>
      </c>
      <c r="Q28" s="28">
        <v>5.6</v>
      </c>
      <c r="R28" s="28">
        <v>25.1</v>
      </c>
      <c r="S28" s="28">
        <v>10</v>
      </c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32"/>
      <c r="CR28" s="26"/>
      <c r="CS28" s="26"/>
      <c r="CT28" s="26"/>
      <c r="CU28" s="26"/>
      <c r="CV28" s="26"/>
      <c r="CW28" s="26"/>
      <c r="CX28" s="26"/>
    </row>
    <row r="29" spans="1:102" x14ac:dyDescent="0.25">
      <c r="A29" s="14" t="str">
        <f t="shared" si="0"/>
        <v>20132</v>
      </c>
      <c r="B29" s="14">
        <f t="shared" si="1"/>
        <v>2</v>
      </c>
      <c r="C29" s="14">
        <f t="shared" si="2"/>
        <v>2013</v>
      </c>
      <c r="D29" s="27">
        <v>41365</v>
      </c>
      <c r="E29" s="46">
        <v>6.22</v>
      </c>
      <c r="F29" s="28">
        <v>1407.21</v>
      </c>
      <c r="G29" s="28">
        <v>1385.88</v>
      </c>
      <c r="H29" s="28">
        <v>139.97999999999999</v>
      </c>
      <c r="I29" s="28">
        <v>13.52</v>
      </c>
      <c r="J29" s="28">
        <v>6181.4</v>
      </c>
      <c r="K29" s="51">
        <v>32627</v>
      </c>
      <c r="L29" s="28">
        <v>113.71</v>
      </c>
      <c r="M29" s="28">
        <v>307.5</v>
      </c>
      <c r="N29" s="28">
        <v>324.35000000000002</v>
      </c>
      <c r="O29" s="14">
        <v>331.03</v>
      </c>
      <c r="P29" s="28">
        <v>6.1</v>
      </c>
      <c r="Q29" s="28">
        <v>5.6</v>
      </c>
      <c r="R29" s="28">
        <v>24.1</v>
      </c>
      <c r="S29" s="28">
        <v>10.199999999999999</v>
      </c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32"/>
      <c r="CR29" s="26"/>
      <c r="CS29" s="26"/>
      <c r="CT29" s="26"/>
      <c r="CU29" s="26"/>
      <c r="CV29" s="26"/>
      <c r="CW29" s="26"/>
      <c r="CX29" s="26"/>
    </row>
    <row r="30" spans="1:102" x14ac:dyDescent="0.25">
      <c r="A30" s="14" t="str">
        <f t="shared" si="0"/>
        <v>20132</v>
      </c>
      <c r="B30" s="14">
        <f t="shared" si="1"/>
        <v>2</v>
      </c>
      <c r="C30" s="14">
        <f t="shared" si="2"/>
        <v>2013</v>
      </c>
      <c r="D30" s="27">
        <v>41395</v>
      </c>
      <c r="E30" s="46">
        <v>6.37</v>
      </c>
      <c r="F30" s="28">
        <v>1331.43</v>
      </c>
      <c r="G30" s="28">
        <v>1350.17</v>
      </c>
      <c r="H30" s="28">
        <v>141.35</v>
      </c>
      <c r="I30" s="28">
        <v>16.3</v>
      </c>
      <c r="J30" s="28">
        <v>6353.5</v>
      </c>
      <c r="K30" s="51">
        <v>32981</v>
      </c>
      <c r="L30" s="28">
        <v>114.03</v>
      </c>
      <c r="M30" s="28">
        <v>307</v>
      </c>
      <c r="N30" s="28">
        <v>320.32</v>
      </c>
      <c r="O30" s="14">
        <v>323.02999999999997</v>
      </c>
      <c r="P30" s="28">
        <v>5.7</v>
      </c>
      <c r="Q30" s="28">
        <v>5.8</v>
      </c>
      <c r="R30" s="28">
        <v>25.2</v>
      </c>
      <c r="S30" s="28">
        <v>9.9</v>
      </c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32"/>
      <c r="CR30" s="26"/>
      <c r="CS30" s="26"/>
      <c r="CT30" s="26"/>
      <c r="CU30" s="26"/>
      <c r="CV30" s="26"/>
      <c r="CW30" s="26"/>
      <c r="CX30" s="26"/>
    </row>
    <row r="31" spans="1:102" x14ac:dyDescent="0.25">
      <c r="A31" s="14" t="str">
        <f t="shared" si="0"/>
        <v>20132</v>
      </c>
      <c r="B31" s="14">
        <f t="shared" si="1"/>
        <v>2</v>
      </c>
      <c r="C31" s="14">
        <f t="shared" si="2"/>
        <v>2013</v>
      </c>
      <c r="D31" s="27">
        <v>41426</v>
      </c>
      <c r="E31" s="46">
        <v>6.3</v>
      </c>
      <c r="F31" s="28">
        <v>1275.44</v>
      </c>
      <c r="G31" s="28">
        <v>1330.46</v>
      </c>
      <c r="H31" s="28">
        <v>136.72</v>
      </c>
      <c r="I31" s="28">
        <v>16.86</v>
      </c>
      <c r="J31" s="28">
        <v>6348.8</v>
      </c>
      <c r="K31" s="51">
        <v>33216</v>
      </c>
      <c r="L31" s="28">
        <v>114.6</v>
      </c>
      <c r="M31" s="28">
        <v>307.44</v>
      </c>
      <c r="N31" s="28">
        <v>317.89</v>
      </c>
      <c r="O31" s="14">
        <v>318.44</v>
      </c>
      <c r="P31" s="28">
        <v>5.6</v>
      </c>
      <c r="Q31" s="28">
        <v>5.7</v>
      </c>
      <c r="R31" s="28">
        <v>24.4</v>
      </c>
      <c r="S31" s="28">
        <v>9.5</v>
      </c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32"/>
      <c r="CR31" s="26"/>
      <c r="CS31" s="26"/>
      <c r="CT31" s="26"/>
      <c r="CU31" s="26"/>
      <c r="CV31" s="26"/>
      <c r="CW31" s="26"/>
      <c r="CX31" s="26"/>
    </row>
    <row r="32" spans="1:102" x14ac:dyDescent="0.25">
      <c r="A32" s="14" t="str">
        <f t="shared" si="0"/>
        <v>20133</v>
      </c>
      <c r="B32" s="14">
        <f t="shared" si="1"/>
        <v>3</v>
      </c>
      <c r="C32" s="14">
        <f t="shared" si="2"/>
        <v>2013</v>
      </c>
      <c r="D32" s="27">
        <v>41456</v>
      </c>
      <c r="E32" s="46">
        <v>6.08</v>
      </c>
      <c r="F32" s="28">
        <v>1313.38</v>
      </c>
      <c r="G32" s="28">
        <v>1375.79</v>
      </c>
      <c r="H32" s="28">
        <v>137.19</v>
      </c>
      <c r="I32" s="28">
        <v>13.45</v>
      </c>
      <c r="J32" s="28">
        <v>6470.3</v>
      </c>
      <c r="K32" s="51">
        <v>34139</v>
      </c>
      <c r="L32" s="28">
        <v>115.16</v>
      </c>
      <c r="M32" s="28">
        <v>310.35000000000002</v>
      </c>
      <c r="N32" s="28">
        <v>323.23</v>
      </c>
      <c r="O32" s="14">
        <v>322.62</v>
      </c>
      <c r="P32" s="28">
        <v>5.4</v>
      </c>
      <c r="Q32" s="28">
        <v>5.6</v>
      </c>
      <c r="R32" s="28">
        <v>24</v>
      </c>
      <c r="S32" s="28">
        <v>9.1999999999999993</v>
      </c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32"/>
      <c r="CR32" s="26"/>
      <c r="CS32" s="26"/>
      <c r="CT32" s="26"/>
      <c r="CU32" s="26"/>
      <c r="CV32" s="26"/>
      <c r="CW32" s="26"/>
      <c r="CX32" s="26"/>
    </row>
    <row r="33" spans="1:102" x14ac:dyDescent="0.25">
      <c r="A33" s="14" t="str">
        <f t="shared" si="0"/>
        <v>20133</v>
      </c>
      <c r="B33" s="14">
        <f t="shared" si="1"/>
        <v>3</v>
      </c>
      <c r="C33" s="14">
        <f t="shared" si="2"/>
        <v>2013</v>
      </c>
      <c r="D33" s="27">
        <v>41487</v>
      </c>
      <c r="E33" s="46">
        <v>6.11</v>
      </c>
      <c r="F33" s="28">
        <v>1290.96</v>
      </c>
      <c r="G33" s="28">
        <v>1364.65</v>
      </c>
      <c r="H33" s="28">
        <v>134.75</v>
      </c>
      <c r="I33" s="28">
        <v>17.010000000000002</v>
      </c>
      <c r="J33" s="28">
        <v>6480.1</v>
      </c>
      <c r="K33" s="51">
        <v>34395</v>
      </c>
      <c r="L33" s="28">
        <v>115.71</v>
      </c>
      <c r="M33" s="28">
        <v>311.05</v>
      </c>
      <c r="N33" s="28">
        <v>321.13</v>
      </c>
      <c r="O33" s="14">
        <v>320.97000000000003</v>
      </c>
      <c r="P33" s="28">
        <v>5.3</v>
      </c>
      <c r="Q33" s="28">
        <v>5.6</v>
      </c>
      <c r="R33" s="28">
        <v>23.6</v>
      </c>
      <c r="S33" s="28">
        <v>9.3000000000000007</v>
      </c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32"/>
      <c r="CR33" s="26"/>
      <c r="CS33" s="26"/>
      <c r="CT33" s="26"/>
      <c r="CU33" s="26"/>
      <c r="CV33" s="26"/>
      <c r="CW33" s="26"/>
      <c r="CX33" s="26"/>
    </row>
    <row r="34" spans="1:102" x14ac:dyDescent="0.25">
      <c r="A34" s="14" t="str">
        <f t="shared" si="0"/>
        <v>20133</v>
      </c>
      <c r="B34" s="14">
        <f t="shared" si="1"/>
        <v>3</v>
      </c>
      <c r="C34" s="14">
        <f t="shared" si="2"/>
        <v>2013</v>
      </c>
      <c r="D34" s="27">
        <v>41518</v>
      </c>
      <c r="E34" s="46">
        <v>6.25</v>
      </c>
      <c r="F34" s="28">
        <v>1422.49</v>
      </c>
      <c r="G34" s="28">
        <v>1462.82</v>
      </c>
      <c r="H34" s="28">
        <v>135.91999999999999</v>
      </c>
      <c r="I34" s="28">
        <v>16.600000000000001</v>
      </c>
      <c r="J34" s="28">
        <v>6509.8</v>
      </c>
      <c r="K34" s="51">
        <v>34602</v>
      </c>
      <c r="L34" s="28">
        <v>116.29</v>
      </c>
      <c r="M34" s="28">
        <v>312.52999999999997</v>
      </c>
      <c r="N34" s="28">
        <v>324.7</v>
      </c>
      <c r="O34" s="14">
        <v>327.97</v>
      </c>
      <c r="P34" s="28">
        <v>5.4</v>
      </c>
      <c r="Q34" s="28">
        <v>5.6</v>
      </c>
      <c r="R34" s="28">
        <v>24.1</v>
      </c>
      <c r="S34" s="28">
        <v>9.5</v>
      </c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32"/>
      <c r="CR34" s="26"/>
      <c r="CS34" s="26"/>
      <c r="CT34" s="26"/>
      <c r="CU34" s="26"/>
      <c r="CV34" s="26"/>
      <c r="CW34" s="26"/>
      <c r="CX34" s="26"/>
    </row>
    <row r="35" spans="1:102" x14ac:dyDescent="0.25">
      <c r="A35" s="14" t="str">
        <f t="shared" si="0"/>
        <v>20134</v>
      </c>
      <c r="B35" s="14">
        <f t="shared" si="1"/>
        <v>4</v>
      </c>
      <c r="C35" s="14">
        <f t="shared" si="2"/>
        <v>2013</v>
      </c>
      <c r="D35" s="27">
        <v>41548</v>
      </c>
      <c r="E35" s="46">
        <v>6.06</v>
      </c>
      <c r="F35" s="28">
        <v>1480.42</v>
      </c>
      <c r="G35" s="28">
        <v>1510.21</v>
      </c>
      <c r="H35" s="28">
        <v>136.72</v>
      </c>
      <c r="I35" s="28">
        <v>13.75</v>
      </c>
      <c r="J35" s="28">
        <v>6414.4</v>
      </c>
      <c r="K35" s="51">
        <v>34518</v>
      </c>
      <c r="L35" s="28">
        <v>116.9</v>
      </c>
      <c r="M35" s="28">
        <v>314.52</v>
      </c>
      <c r="N35" s="28">
        <v>327.57</v>
      </c>
      <c r="O35" s="14">
        <v>332.37</v>
      </c>
      <c r="P35" s="28">
        <v>5.0999999999999996</v>
      </c>
      <c r="Q35" s="28">
        <v>5.5</v>
      </c>
      <c r="R35" s="28">
        <v>24.2</v>
      </c>
      <c r="S35" s="28">
        <v>9.1999999999999993</v>
      </c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32"/>
      <c r="CR35" s="26"/>
      <c r="CS35" s="26"/>
      <c r="CT35" s="26"/>
      <c r="CU35" s="26"/>
      <c r="CV35" s="26"/>
      <c r="CW35" s="26"/>
      <c r="CX35" s="26"/>
    </row>
    <row r="36" spans="1:102" x14ac:dyDescent="0.25">
      <c r="A36" s="14" t="str">
        <f t="shared" si="0"/>
        <v>20134</v>
      </c>
      <c r="B36" s="14">
        <f t="shared" si="1"/>
        <v>4</v>
      </c>
      <c r="C36" s="14">
        <f t="shared" si="2"/>
        <v>2013</v>
      </c>
      <c r="D36" s="27">
        <v>41579</v>
      </c>
      <c r="E36" s="46">
        <v>6.2</v>
      </c>
      <c r="F36" s="28">
        <v>1402.93</v>
      </c>
      <c r="G36" s="28">
        <v>1479.35</v>
      </c>
      <c r="H36" s="28">
        <v>136.08000000000001</v>
      </c>
      <c r="I36" s="28">
        <v>13.7</v>
      </c>
      <c r="J36" s="28">
        <v>6419</v>
      </c>
      <c r="K36" s="51">
        <v>34463</v>
      </c>
      <c r="L36" s="28">
        <v>115.17</v>
      </c>
      <c r="M36" s="28">
        <v>308.63</v>
      </c>
      <c r="N36" s="28">
        <v>318.62</v>
      </c>
      <c r="O36" s="14">
        <v>317.02999999999997</v>
      </c>
      <c r="P36" s="28">
        <v>5</v>
      </c>
      <c r="Q36" s="28">
        <v>5.6</v>
      </c>
      <c r="R36" s="28">
        <v>24.1</v>
      </c>
      <c r="S36" s="28">
        <v>9</v>
      </c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32"/>
      <c r="CR36" s="26"/>
      <c r="CS36" s="26"/>
      <c r="CT36" s="26"/>
      <c r="CU36" s="26"/>
      <c r="CV36" s="26"/>
      <c r="CW36" s="26"/>
      <c r="CX36" s="26"/>
    </row>
    <row r="37" spans="1:102" x14ac:dyDescent="0.25">
      <c r="A37" s="14" t="str">
        <f t="shared" si="0"/>
        <v>20134</v>
      </c>
      <c r="B37" s="14">
        <f t="shared" si="1"/>
        <v>4</v>
      </c>
      <c r="C37" s="14">
        <f t="shared" si="2"/>
        <v>2013</v>
      </c>
      <c r="D37" s="27">
        <v>41609</v>
      </c>
      <c r="E37" s="46">
        <v>6.4</v>
      </c>
      <c r="F37" s="28">
        <v>1442.73</v>
      </c>
      <c r="G37" s="28">
        <v>1504.08</v>
      </c>
      <c r="H37" s="28">
        <v>135.12</v>
      </c>
      <c r="I37" s="28">
        <v>13.72</v>
      </c>
      <c r="J37" s="28">
        <v>6564.1</v>
      </c>
      <c r="K37" s="51">
        <v>35139</v>
      </c>
      <c r="L37" s="28">
        <v>115.4</v>
      </c>
      <c r="M37" s="28">
        <v>312.08</v>
      </c>
      <c r="N37" s="28">
        <v>322.49</v>
      </c>
      <c r="O37" s="14">
        <v>317.89999999999998</v>
      </c>
      <c r="P37" s="28">
        <v>5.0999999999999996</v>
      </c>
      <c r="Q37" s="28">
        <v>5.9</v>
      </c>
      <c r="R37" s="28">
        <v>23.5</v>
      </c>
      <c r="S37" s="28">
        <v>9.4</v>
      </c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32"/>
      <c r="CR37" s="26"/>
      <c r="CS37" s="26"/>
      <c r="CT37" s="26"/>
      <c r="CU37" s="26"/>
      <c r="CV37" s="26"/>
      <c r="CW37" s="26"/>
      <c r="CX37" s="26"/>
    </row>
    <row r="38" spans="1:102" x14ac:dyDescent="0.25">
      <c r="A38" s="14" t="str">
        <f t="shared" si="0"/>
        <v>20141</v>
      </c>
      <c r="B38" s="14">
        <f t="shared" si="1"/>
        <v>1</v>
      </c>
      <c r="C38" s="14">
        <f t="shared" si="2"/>
        <v>2014</v>
      </c>
      <c r="D38" s="27">
        <v>41640</v>
      </c>
      <c r="E38" s="46">
        <v>6.06</v>
      </c>
      <c r="F38" s="28">
        <v>1301.02</v>
      </c>
      <c r="G38" s="28">
        <v>1454.45</v>
      </c>
      <c r="H38" s="28">
        <v>133.22999999999999</v>
      </c>
      <c r="I38" s="28">
        <v>18.41</v>
      </c>
      <c r="J38" s="28">
        <v>6985.6</v>
      </c>
      <c r="K38" s="51">
        <v>37369</v>
      </c>
      <c r="L38" s="28">
        <v>118.45</v>
      </c>
      <c r="M38" s="28">
        <v>317.14999999999998</v>
      </c>
      <c r="N38" s="28">
        <v>322.20999999999998</v>
      </c>
      <c r="O38" s="14">
        <v>319.04000000000002</v>
      </c>
      <c r="P38" s="28">
        <v>5.3</v>
      </c>
      <c r="Q38" s="28">
        <v>5.61</v>
      </c>
      <c r="R38" s="28">
        <v>24.41</v>
      </c>
      <c r="S38" s="28">
        <v>9.15</v>
      </c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32"/>
      <c r="CR38" s="26"/>
      <c r="CS38" s="26"/>
      <c r="CT38" s="26"/>
      <c r="CU38" s="26"/>
      <c r="CV38" s="26"/>
      <c r="CW38" s="26"/>
      <c r="CX38" s="26"/>
    </row>
    <row r="39" spans="1:102" x14ac:dyDescent="0.25">
      <c r="A39" s="14" t="str">
        <f t="shared" si="0"/>
        <v>20141</v>
      </c>
      <c r="B39" s="14">
        <f t="shared" si="1"/>
        <v>1</v>
      </c>
      <c r="C39" s="14">
        <f t="shared" si="2"/>
        <v>2014</v>
      </c>
      <c r="D39" s="27">
        <v>41671</v>
      </c>
      <c r="E39" s="46">
        <v>5.99</v>
      </c>
      <c r="F39" s="28">
        <v>1267.27</v>
      </c>
      <c r="G39" s="28">
        <v>1444.71</v>
      </c>
      <c r="H39" s="28">
        <v>127.65</v>
      </c>
      <c r="I39" s="28">
        <v>14</v>
      </c>
      <c r="J39" s="28">
        <v>6663.1</v>
      </c>
      <c r="K39" s="51">
        <v>37055</v>
      </c>
      <c r="L39" s="28">
        <v>119.04</v>
      </c>
      <c r="M39" s="28">
        <v>317.7</v>
      </c>
      <c r="N39" s="28">
        <v>322.57</v>
      </c>
      <c r="O39" s="14">
        <v>320.42</v>
      </c>
      <c r="P39" s="28">
        <v>5.09</v>
      </c>
      <c r="Q39" s="28">
        <v>5.56</v>
      </c>
      <c r="R39" s="28">
        <v>22.77</v>
      </c>
      <c r="S39" s="28">
        <v>9.43</v>
      </c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32"/>
      <c r="CR39" s="26"/>
      <c r="CS39" s="26"/>
      <c r="CT39" s="26"/>
      <c r="CU39" s="26"/>
      <c r="CV39" s="26"/>
      <c r="CW39" s="26"/>
      <c r="CX39" s="26"/>
    </row>
    <row r="40" spans="1:102" x14ac:dyDescent="0.25">
      <c r="A40" s="14" t="str">
        <f t="shared" si="0"/>
        <v>20141</v>
      </c>
      <c r="B40" s="14">
        <f t="shared" si="1"/>
        <v>1</v>
      </c>
      <c r="C40" s="14">
        <f t="shared" si="2"/>
        <v>2014</v>
      </c>
      <c r="D40" s="27">
        <v>41699</v>
      </c>
      <c r="E40" s="46">
        <v>7.85</v>
      </c>
      <c r="F40" s="28">
        <v>1226.0999999999999</v>
      </c>
      <c r="G40" s="28">
        <v>1369.29</v>
      </c>
      <c r="H40" s="28">
        <v>125.19</v>
      </c>
      <c r="I40" s="28">
        <v>13.88</v>
      </c>
      <c r="J40" s="28">
        <v>6699.9</v>
      </c>
      <c r="K40" s="51">
        <v>37635</v>
      </c>
      <c r="L40" s="28">
        <v>119.28</v>
      </c>
      <c r="M40" s="28">
        <v>315.3</v>
      </c>
      <c r="N40" s="28">
        <v>320.05</v>
      </c>
      <c r="O40" s="14">
        <v>310.95</v>
      </c>
      <c r="P40" s="28">
        <v>5.07</v>
      </c>
      <c r="Q40" s="28">
        <v>6.9</v>
      </c>
      <c r="R40" s="28">
        <v>23.78</v>
      </c>
      <c r="S40" s="28">
        <v>10.29</v>
      </c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32"/>
      <c r="CR40" s="26"/>
      <c r="CS40" s="26"/>
      <c r="CT40" s="26"/>
      <c r="CU40" s="26"/>
      <c r="CV40" s="26"/>
      <c r="CW40" s="26"/>
      <c r="CX40" s="26"/>
    </row>
    <row r="41" spans="1:102" x14ac:dyDescent="0.25">
      <c r="A41" s="14" t="str">
        <f t="shared" si="0"/>
        <v>20142</v>
      </c>
      <c r="B41" s="14">
        <f t="shared" si="1"/>
        <v>2</v>
      </c>
      <c r="C41" s="14">
        <f t="shared" si="2"/>
        <v>2014</v>
      </c>
      <c r="D41" s="27">
        <v>41730</v>
      </c>
      <c r="E41" s="46">
        <v>7.87</v>
      </c>
      <c r="F41" s="28">
        <v>1155.7</v>
      </c>
      <c r="G41" s="28">
        <v>1306.01</v>
      </c>
      <c r="H41" s="28">
        <v>127.56</v>
      </c>
      <c r="I41" s="28">
        <v>13.41</v>
      </c>
      <c r="J41" s="28">
        <v>6608.2</v>
      </c>
      <c r="K41" s="51">
        <v>37067</v>
      </c>
      <c r="L41" s="28">
        <v>119.51</v>
      </c>
      <c r="M41" s="28">
        <v>315.04000000000002</v>
      </c>
      <c r="N41" s="28">
        <v>315.66000000000003</v>
      </c>
      <c r="O41" s="14">
        <v>304.19</v>
      </c>
      <c r="P41" s="28">
        <v>5.18</v>
      </c>
      <c r="Q41" s="28">
        <v>7.14</v>
      </c>
      <c r="R41" s="28">
        <v>20.97</v>
      </c>
      <c r="S41" s="28">
        <v>10.53</v>
      </c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32"/>
      <c r="CR41" s="26"/>
      <c r="CS41" s="26"/>
      <c r="CT41" s="26"/>
      <c r="CU41" s="26"/>
      <c r="CV41" s="26"/>
      <c r="CW41" s="26"/>
      <c r="CX41" s="26"/>
    </row>
    <row r="42" spans="1:102" x14ac:dyDescent="0.25">
      <c r="A42" s="14" t="str">
        <f t="shared" si="0"/>
        <v>20142</v>
      </c>
      <c r="B42" s="14">
        <f t="shared" si="1"/>
        <v>2</v>
      </c>
      <c r="C42" s="14">
        <f t="shared" si="2"/>
        <v>2014</v>
      </c>
      <c r="D42" s="27">
        <v>41760</v>
      </c>
      <c r="E42" s="46">
        <v>8.2100000000000009</v>
      </c>
      <c r="F42" s="28">
        <v>1295.75</v>
      </c>
      <c r="G42" s="28">
        <v>1432.03</v>
      </c>
      <c r="H42" s="28">
        <v>131.66999999999999</v>
      </c>
      <c r="I42" s="28">
        <v>11.4</v>
      </c>
      <c r="J42" s="28">
        <v>6776.8</v>
      </c>
      <c r="K42" s="51">
        <v>37286</v>
      </c>
      <c r="L42" s="28">
        <v>120.13</v>
      </c>
      <c r="M42" s="28">
        <v>317.77999999999997</v>
      </c>
      <c r="N42" s="28">
        <v>323.49</v>
      </c>
      <c r="O42" s="14">
        <v>320.61</v>
      </c>
      <c r="P42" s="28">
        <v>5.19</v>
      </c>
      <c r="Q42" s="28">
        <v>7.54</v>
      </c>
      <c r="R42" s="28">
        <v>24.89</v>
      </c>
      <c r="S42" s="28">
        <v>10.6</v>
      </c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32"/>
      <c r="CR42" s="26"/>
      <c r="CS42" s="26"/>
      <c r="CT42" s="26"/>
      <c r="CU42" s="26"/>
      <c r="CV42" s="26"/>
      <c r="CW42" s="26"/>
      <c r="CX42" s="26"/>
    </row>
    <row r="43" spans="1:102" x14ac:dyDescent="0.25">
      <c r="A43" s="14" t="str">
        <f t="shared" si="0"/>
        <v>20142</v>
      </c>
      <c r="B43" s="14">
        <f t="shared" si="1"/>
        <v>2</v>
      </c>
      <c r="C43" s="14">
        <f t="shared" si="2"/>
        <v>2014</v>
      </c>
      <c r="D43" s="27">
        <v>41791</v>
      </c>
      <c r="E43" s="46">
        <v>8.23</v>
      </c>
      <c r="F43" s="28">
        <v>1366.08</v>
      </c>
      <c r="G43" s="28">
        <v>1476.38</v>
      </c>
      <c r="H43" s="28">
        <v>134.96</v>
      </c>
      <c r="I43" s="28">
        <v>11.57</v>
      </c>
      <c r="J43" s="28">
        <v>6763.1</v>
      </c>
      <c r="K43" s="51">
        <v>37293</v>
      </c>
      <c r="L43" s="28">
        <v>121.05</v>
      </c>
      <c r="M43" s="28">
        <v>320.64</v>
      </c>
      <c r="N43" s="28">
        <v>328.37</v>
      </c>
      <c r="O43" s="14">
        <v>327.08999999999997</v>
      </c>
      <c r="P43" s="28">
        <v>5.33</v>
      </c>
      <c r="Q43" s="28">
        <v>7.51</v>
      </c>
      <c r="R43" s="28">
        <v>23.91</v>
      </c>
      <c r="S43" s="28">
        <v>10.68</v>
      </c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32"/>
      <c r="CR43" s="26"/>
      <c r="CS43" s="26"/>
      <c r="CT43" s="26"/>
      <c r="CU43" s="26"/>
      <c r="CV43" s="26"/>
      <c r="CW43" s="26"/>
      <c r="CX43" s="26"/>
    </row>
    <row r="44" spans="1:102" x14ac:dyDescent="0.25">
      <c r="A44" s="14" t="str">
        <f t="shared" si="0"/>
        <v>20143</v>
      </c>
      <c r="B44" s="14">
        <f t="shared" si="1"/>
        <v>3</v>
      </c>
      <c r="C44" s="14">
        <f t="shared" si="2"/>
        <v>2014</v>
      </c>
      <c r="D44" s="27">
        <v>41821</v>
      </c>
      <c r="E44" s="46">
        <v>8.17</v>
      </c>
      <c r="F44" s="28">
        <v>1219.3599999999999</v>
      </c>
      <c r="G44" s="28">
        <v>1379.61</v>
      </c>
      <c r="H44" s="28">
        <v>134.63</v>
      </c>
      <c r="I44" s="28">
        <v>16.95</v>
      </c>
      <c r="J44" s="28">
        <v>6762.2</v>
      </c>
      <c r="K44" s="51">
        <v>37180</v>
      </c>
      <c r="L44" s="28">
        <v>121.28</v>
      </c>
      <c r="M44" s="28">
        <v>318.12</v>
      </c>
      <c r="N44" s="28">
        <v>316.5</v>
      </c>
      <c r="O44" s="14">
        <v>312.3</v>
      </c>
      <c r="P44" s="28">
        <v>5.54</v>
      </c>
      <c r="Q44" s="28">
        <v>7.49</v>
      </c>
      <c r="R44" s="28">
        <v>23.28</v>
      </c>
      <c r="S44" s="28">
        <v>10.69</v>
      </c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32"/>
      <c r="CR44" s="26"/>
      <c r="CS44" s="26"/>
      <c r="CT44" s="26"/>
      <c r="CU44" s="26"/>
      <c r="CV44" s="26"/>
      <c r="CW44" s="26"/>
      <c r="CX44" s="26"/>
    </row>
    <row r="45" spans="1:102" x14ac:dyDescent="0.25">
      <c r="A45" s="14" t="str">
        <f t="shared" si="0"/>
        <v>20143</v>
      </c>
      <c r="B45" s="14">
        <f t="shared" si="1"/>
        <v>3</v>
      </c>
      <c r="C45" s="14">
        <f t="shared" si="2"/>
        <v>2014</v>
      </c>
      <c r="D45" s="27">
        <v>41852</v>
      </c>
      <c r="E45" s="46">
        <v>7.88</v>
      </c>
      <c r="F45" s="28">
        <v>1190.23</v>
      </c>
      <c r="G45" s="28">
        <v>1400.71</v>
      </c>
      <c r="H45" s="28">
        <v>130.66999999999999</v>
      </c>
      <c r="I45" s="28">
        <v>11.98</v>
      </c>
      <c r="J45" s="28">
        <v>6871.2</v>
      </c>
      <c r="K45" s="51">
        <v>37426</v>
      </c>
      <c r="L45" s="28">
        <v>122.33</v>
      </c>
      <c r="M45" s="28">
        <v>318.7</v>
      </c>
      <c r="N45" s="28">
        <v>315.67</v>
      </c>
      <c r="O45" s="14">
        <v>309.01</v>
      </c>
      <c r="P45" s="28">
        <v>5.63</v>
      </c>
      <c r="Q45" s="28">
        <v>7.35</v>
      </c>
      <c r="R45" s="28">
        <v>23.82</v>
      </c>
      <c r="S45" s="28">
        <v>10.56</v>
      </c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32"/>
      <c r="CR45" s="26"/>
      <c r="CS45" s="26"/>
      <c r="CT45" s="26"/>
      <c r="CU45" s="26"/>
      <c r="CV45" s="26"/>
      <c r="CW45" s="26"/>
      <c r="CX45" s="26"/>
    </row>
    <row r="46" spans="1:102" x14ac:dyDescent="0.25">
      <c r="A46" s="14" t="str">
        <f t="shared" si="0"/>
        <v>20143</v>
      </c>
      <c r="B46" s="14">
        <f t="shared" si="1"/>
        <v>3</v>
      </c>
      <c r="C46" s="14">
        <f t="shared" si="2"/>
        <v>2014</v>
      </c>
      <c r="D46" s="27">
        <v>41883</v>
      </c>
      <c r="E46" s="46">
        <v>7.95</v>
      </c>
      <c r="F46" s="28">
        <v>1123.72</v>
      </c>
      <c r="G46" s="28">
        <v>1411.07</v>
      </c>
      <c r="H46" s="28">
        <v>127.16</v>
      </c>
      <c r="I46" s="28">
        <v>16.309999999999999</v>
      </c>
      <c r="J46" s="28">
        <v>6964.1</v>
      </c>
      <c r="K46" s="51">
        <v>37689</v>
      </c>
      <c r="L46" s="28">
        <v>123.28</v>
      </c>
      <c r="M46" s="28">
        <v>323.16000000000003</v>
      </c>
      <c r="N46" s="28">
        <v>323.92</v>
      </c>
      <c r="O46" s="14">
        <v>316.92</v>
      </c>
      <c r="P46" s="28">
        <v>5.71</v>
      </c>
      <c r="Q46" s="28">
        <v>7.37</v>
      </c>
      <c r="R46" s="28">
        <v>23.93</v>
      </c>
      <c r="S46" s="28">
        <v>10.62</v>
      </c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32"/>
      <c r="CR46" s="26"/>
      <c r="CS46" s="26"/>
      <c r="CT46" s="26"/>
      <c r="CU46" s="26"/>
      <c r="CV46" s="26"/>
      <c r="CW46" s="26"/>
      <c r="CX46" s="26"/>
    </row>
    <row r="47" spans="1:102" x14ac:dyDescent="0.25">
      <c r="A47" s="14" t="str">
        <f t="shared" si="0"/>
        <v>20144</v>
      </c>
      <c r="B47" s="14">
        <f t="shared" si="1"/>
        <v>4</v>
      </c>
      <c r="C47" s="14">
        <f t="shared" si="2"/>
        <v>2014</v>
      </c>
      <c r="D47" s="27">
        <v>41913</v>
      </c>
      <c r="E47" s="46">
        <v>8.24</v>
      </c>
      <c r="F47" s="28">
        <v>1091.44</v>
      </c>
      <c r="G47" s="28">
        <v>1488.47</v>
      </c>
      <c r="H47" s="28">
        <v>120.31</v>
      </c>
      <c r="I47" s="28">
        <v>14.03</v>
      </c>
      <c r="J47" s="28">
        <v>6959.3</v>
      </c>
      <c r="K47" s="51">
        <v>38123</v>
      </c>
      <c r="L47" s="28">
        <v>123.78</v>
      </c>
      <c r="M47" s="28">
        <v>321.68</v>
      </c>
      <c r="N47" s="28">
        <v>317.23</v>
      </c>
      <c r="O47" s="14">
        <v>308.33</v>
      </c>
      <c r="P47" s="28">
        <v>5.95</v>
      </c>
      <c r="Q47" s="28">
        <v>7.62</v>
      </c>
      <c r="R47" s="28">
        <v>24.37</v>
      </c>
      <c r="S47" s="28">
        <v>10.79</v>
      </c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32"/>
      <c r="CR47" s="26"/>
      <c r="CS47" s="26"/>
      <c r="CT47" s="26"/>
      <c r="CU47" s="26"/>
      <c r="CV47" s="26"/>
      <c r="CW47" s="26"/>
      <c r="CX47" s="26"/>
    </row>
    <row r="48" spans="1:102" x14ac:dyDescent="0.25">
      <c r="A48" s="14" t="str">
        <f t="shared" si="0"/>
        <v>20144</v>
      </c>
      <c r="B48" s="14">
        <f t="shared" si="1"/>
        <v>4</v>
      </c>
      <c r="C48" s="14">
        <f t="shared" si="2"/>
        <v>2014</v>
      </c>
      <c r="D48" s="27">
        <v>41944</v>
      </c>
      <c r="E48" s="46">
        <v>10.210000000000001</v>
      </c>
      <c r="F48" s="28">
        <v>974.27</v>
      </c>
      <c r="G48" s="28">
        <v>1533.68</v>
      </c>
      <c r="H48" s="28">
        <v>110.01</v>
      </c>
      <c r="I48" s="28">
        <v>13.33</v>
      </c>
      <c r="J48" s="28">
        <v>6907.6</v>
      </c>
      <c r="K48" s="51">
        <v>38797</v>
      </c>
      <c r="L48" s="28">
        <v>124.13</v>
      </c>
      <c r="M48" s="28">
        <v>321.69</v>
      </c>
      <c r="N48" s="28">
        <v>312.44</v>
      </c>
      <c r="O48" s="14">
        <v>301.23</v>
      </c>
      <c r="P48" s="28">
        <v>6.23</v>
      </c>
      <c r="Q48" s="28">
        <v>9.1999999999999993</v>
      </c>
      <c r="R48" s="28">
        <v>24.59</v>
      </c>
      <c r="S48" s="28">
        <v>11.97</v>
      </c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32"/>
      <c r="CR48" s="26"/>
      <c r="CS48" s="26"/>
      <c r="CT48" s="26"/>
      <c r="CU48" s="26"/>
      <c r="CV48" s="26"/>
      <c r="CW48" s="26"/>
      <c r="CX48" s="26"/>
    </row>
    <row r="49" spans="1:102" x14ac:dyDescent="0.25">
      <c r="A49" s="14" t="str">
        <f t="shared" si="0"/>
        <v>20144</v>
      </c>
      <c r="B49" s="14">
        <f t="shared" si="1"/>
        <v>4</v>
      </c>
      <c r="C49" s="14">
        <f t="shared" si="2"/>
        <v>2014</v>
      </c>
      <c r="D49" s="27">
        <v>41974</v>
      </c>
      <c r="E49" s="46">
        <v>15.47</v>
      </c>
      <c r="F49" s="28">
        <v>790.71</v>
      </c>
      <c r="G49" s="28">
        <v>1396.61</v>
      </c>
      <c r="H49" s="28">
        <v>93.1</v>
      </c>
      <c r="I49" s="28">
        <v>19.2</v>
      </c>
      <c r="J49" s="28">
        <v>6920</v>
      </c>
      <c r="K49" s="51">
        <v>40084</v>
      </c>
      <c r="L49" s="28">
        <v>123.47</v>
      </c>
      <c r="M49" s="28">
        <v>303.66000000000003</v>
      </c>
      <c r="N49" s="28">
        <v>279.23</v>
      </c>
      <c r="O49" s="14">
        <v>255.65</v>
      </c>
      <c r="P49" s="28">
        <v>12.29</v>
      </c>
      <c r="Q49" s="28">
        <v>14.44</v>
      </c>
      <c r="R49" s="28">
        <v>24.82</v>
      </c>
      <c r="S49" s="28">
        <v>18.309999999999999</v>
      </c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32"/>
      <c r="CR49" s="26"/>
      <c r="CS49" s="26"/>
      <c r="CT49" s="26"/>
      <c r="CU49" s="26"/>
      <c r="CV49" s="26"/>
      <c r="CW49" s="26"/>
      <c r="CX49" s="26"/>
    </row>
    <row r="50" spans="1:102" x14ac:dyDescent="0.25">
      <c r="A50" s="14" t="str">
        <f t="shared" si="0"/>
        <v>20151</v>
      </c>
      <c r="B50" s="14">
        <f t="shared" si="1"/>
        <v>1</v>
      </c>
      <c r="C50" s="14">
        <f t="shared" si="2"/>
        <v>2015</v>
      </c>
      <c r="D50" s="27">
        <v>42005</v>
      </c>
      <c r="E50" s="46">
        <v>16.96</v>
      </c>
      <c r="F50" s="28">
        <v>737.35</v>
      </c>
      <c r="G50" s="28">
        <v>1647.69</v>
      </c>
      <c r="H50" s="28">
        <v>88.23</v>
      </c>
      <c r="I50" s="28">
        <v>20.97</v>
      </c>
      <c r="J50" s="28">
        <v>7171.5</v>
      </c>
      <c r="K50" s="51">
        <v>42910</v>
      </c>
      <c r="L50" s="28">
        <v>124.25</v>
      </c>
      <c r="M50" s="28">
        <v>304.27</v>
      </c>
      <c r="N50" s="28">
        <v>281.92</v>
      </c>
      <c r="O50" s="14">
        <v>254.84</v>
      </c>
      <c r="P50" s="28">
        <v>12.33</v>
      </c>
      <c r="Q50" s="28">
        <v>14.83</v>
      </c>
      <c r="R50" s="28">
        <v>29.08</v>
      </c>
      <c r="S50" s="28">
        <v>19.86</v>
      </c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32"/>
      <c r="CR50" s="26"/>
      <c r="CS50" s="26"/>
      <c r="CT50" s="26"/>
      <c r="CU50" s="26"/>
      <c r="CV50" s="26"/>
      <c r="CW50" s="26"/>
      <c r="CX50" s="26"/>
    </row>
    <row r="51" spans="1:102" x14ac:dyDescent="0.25">
      <c r="A51" s="14" t="str">
        <f t="shared" si="0"/>
        <v>20151</v>
      </c>
      <c r="B51" s="14">
        <f t="shared" si="1"/>
        <v>1</v>
      </c>
      <c r="C51" s="14">
        <f t="shared" si="2"/>
        <v>2015</v>
      </c>
      <c r="D51" s="27">
        <v>42036</v>
      </c>
      <c r="E51" s="46">
        <v>15.12</v>
      </c>
      <c r="F51" s="28">
        <v>896.63</v>
      </c>
      <c r="G51" s="28">
        <v>1758.97</v>
      </c>
      <c r="H51" s="28">
        <v>90.81</v>
      </c>
      <c r="I51" s="28">
        <v>13.34</v>
      </c>
      <c r="J51" s="28">
        <v>6700.3</v>
      </c>
      <c r="K51" s="51">
        <v>45155</v>
      </c>
      <c r="L51" s="28">
        <v>125.87</v>
      </c>
      <c r="M51" s="28">
        <v>313.49</v>
      </c>
      <c r="N51" s="28">
        <v>288.82</v>
      </c>
      <c r="O51" s="14">
        <v>267.2</v>
      </c>
      <c r="P51" s="28">
        <v>11.22</v>
      </c>
      <c r="Q51" s="28">
        <v>13.36</v>
      </c>
      <c r="R51" s="28">
        <v>28.73</v>
      </c>
      <c r="S51" s="28">
        <v>18.14</v>
      </c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32"/>
      <c r="CR51" s="26"/>
      <c r="CS51" s="26"/>
      <c r="CT51" s="26"/>
      <c r="CU51" s="26"/>
      <c r="CV51" s="26"/>
      <c r="CW51" s="26"/>
      <c r="CX51" s="26"/>
    </row>
    <row r="52" spans="1:102" x14ac:dyDescent="0.25">
      <c r="A52" s="14" t="str">
        <f t="shared" si="0"/>
        <v>20151</v>
      </c>
      <c r="B52" s="14">
        <f t="shared" si="1"/>
        <v>1</v>
      </c>
      <c r="C52" s="14">
        <f t="shared" si="2"/>
        <v>2015</v>
      </c>
      <c r="D52" s="27">
        <v>42064</v>
      </c>
      <c r="E52" s="46">
        <v>14.9</v>
      </c>
      <c r="F52" s="28">
        <v>880.42</v>
      </c>
      <c r="G52" s="28">
        <v>1626.18</v>
      </c>
      <c r="H52" s="28">
        <v>100.55</v>
      </c>
      <c r="I52" s="28">
        <v>15.29</v>
      </c>
      <c r="J52" s="28">
        <v>6671.9</v>
      </c>
      <c r="K52" s="51">
        <v>43881</v>
      </c>
      <c r="L52" s="28">
        <v>128.18</v>
      </c>
      <c r="M52" s="28">
        <v>326.58</v>
      </c>
      <c r="N52" s="28">
        <v>307.86</v>
      </c>
      <c r="O52" s="14">
        <v>282.58</v>
      </c>
      <c r="P52" s="28">
        <v>11.16</v>
      </c>
      <c r="Q52" s="28">
        <v>13.18</v>
      </c>
      <c r="R52" s="28">
        <v>27.31</v>
      </c>
      <c r="S52" s="28">
        <v>17.91</v>
      </c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32"/>
      <c r="CR52" s="26"/>
      <c r="CS52" s="26"/>
      <c r="CT52" s="26"/>
      <c r="CU52" s="26"/>
      <c r="CV52" s="26"/>
      <c r="CW52" s="26"/>
      <c r="CX52" s="26"/>
    </row>
    <row r="53" spans="1:102" x14ac:dyDescent="0.25">
      <c r="A53" s="14" t="str">
        <f t="shared" si="0"/>
        <v>20152</v>
      </c>
      <c r="B53" s="14">
        <f t="shared" si="1"/>
        <v>2</v>
      </c>
      <c r="C53" s="14">
        <f t="shared" si="2"/>
        <v>2015</v>
      </c>
      <c r="D53" s="27">
        <v>42095</v>
      </c>
      <c r="E53" s="46">
        <v>14.36</v>
      </c>
      <c r="F53" s="28">
        <v>1029.31</v>
      </c>
      <c r="G53" s="28">
        <v>1688.34</v>
      </c>
      <c r="H53" s="28">
        <v>114.15</v>
      </c>
      <c r="I53" s="28">
        <v>14.55</v>
      </c>
      <c r="J53" s="28">
        <v>6540.9</v>
      </c>
      <c r="K53" s="51">
        <v>43204</v>
      </c>
      <c r="L53" s="28">
        <v>130.27000000000001</v>
      </c>
      <c r="M53" s="28">
        <v>336.36</v>
      </c>
      <c r="N53" s="28">
        <v>324.05</v>
      </c>
      <c r="O53" s="14">
        <v>312.76</v>
      </c>
      <c r="P53" s="28">
        <v>8.9700000000000006</v>
      </c>
      <c r="Q53" s="28">
        <v>12.77</v>
      </c>
      <c r="R53" s="28">
        <v>26.2</v>
      </c>
      <c r="S53" s="28">
        <v>17.170000000000002</v>
      </c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32"/>
      <c r="CR53" s="26"/>
      <c r="CS53" s="26"/>
      <c r="CT53" s="26"/>
      <c r="CU53" s="26"/>
      <c r="CV53" s="26"/>
      <c r="CW53" s="26"/>
      <c r="CX53" s="26"/>
    </row>
    <row r="54" spans="1:102" x14ac:dyDescent="0.25">
      <c r="A54" s="14" t="str">
        <f t="shared" si="0"/>
        <v>20152</v>
      </c>
      <c r="B54" s="14">
        <f t="shared" si="1"/>
        <v>2</v>
      </c>
      <c r="C54" s="14">
        <f t="shared" si="2"/>
        <v>2015</v>
      </c>
      <c r="D54" s="27">
        <v>42125</v>
      </c>
      <c r="E54" s="46">
        <v>12.83</v>
      </c>
      <c r="F54" s="28">
        <v>968.81</v>
      </c>
      <c r="G54" s="28">
        <v>1609.19</v>
      </c>
      <c r="H54" s="28">
        <v>117.78</v>
      </c>
      <c r="I54" s="28">
        <v>13.84</v>
      </c>
      <c r="J54" s="28">
        <v>6619.6</v>
      </c>
      <c r="K54" s="51">
        <v>42717</v>
      </c>
      <c r="L54" s="28">
        <v>131.38</v>
      </c>
      <c r="M54" s="28">
        <v>339.59</v>
      </c>
      <c r="N54" s="28">
        <v>329.85</v>
      </c>
      <c r="O54" s="14">
        <v>315.58</v>
      </c>
      <c r="P54" s="28">
        <v>8.86</v>
      </c>
      <c r="Q54" s="28">
        <v>11.41</v>
      </c>
      <c r="R54" s="28">
        <v>28.62</v>
      </c>
      <c r="S54" s="28">
        <v>16.02</v>
      </c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32"/>
      <c r="CR54" s="26"/>
      <c r="CS54" s="26"/>
      <c r="CT54" s="26"/>
      <c r="CU54" s="26"/>
      <c r="CV54" s="26"/>
      <c r="CW54" s="26"/>
      <c r="CX54" s="26"/>
    </row>
    <row r="55" spans="1:102" x14ac:dyDescent="0.25">
      <c r="A55" s="14" t="str">
        <f t="shared" si="0"/>
        <v>20152</v>
      </c>
      <c r="B55" s="14">
        <f t="shared" si="1"/>
        <v>2</v>
      </c>
      <c r="C55" s="14">
        <f t="shared" si="2"/>
        <v>2015</v>
      </c>
      <c r="D55" s="27">
        <v>42156</v>
      </c>
      <c r="E55" s="46">
        <v>12.5</v>
      </c>
      <c r="F55" s="28">
        <v>939.93</v>
      </c>
      <c r="G55" s="28">
        <v>1654.55</v>
      </c>
      <c r="H55" s="28">
        <v>109.52</v>
      </c>
      <c r="I55" s="28">
        <v>18.23</v>
      </c>
      <c r="J55" s="28">
        <v>6576.8</v>
      </c>
      <c r="K55" s="51">
        <v>42841</v>
      </c>
      <c r="L55" s="28">
        <v>131.19999999999999</v>
      </c>
      <c r="M55" s="28">
        <v>349.15</v>
      </c>
      <c r="N55" s="28">
        <v>332.05</v>
      </c>
      <c r="O55" s="14">
        <v>319.18</v>
      </c>
      <c r="P55" s="28">
        <v>9.39</v>
      </c>
      <c r="Q55" s="28">
        <v>10.98</v>
      </c>
      <c r="R55" s="28">
        <v>26.45</v>
      </c>
      <c r="S55" s="28">
        <v>15.51</v>
      </c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32"/>
      <c r="CR55" s="26"/>
      <c r="CS55" s="26"/>
      <c r="CT55" s="26"/>
      <c r="CU55" s="26"/>
      <c r="CV55" s="26"/>
      <c r="CW55" s="26"/>
      <c r="CX55" s="26"/>
    </row>
    <row r="56" spans="1:102" x14ac:dyDescent="0.25">
      <c r="A56" s="14" t="str">
        <f t="shared" si="0"/>
        <v>20153</v>
      </c>
      <c r="B56" s="14">
        <f t="shared" si="1"/>
        <v>3</v>
      </c>
      <c r="C56" s="14">
        <f t="shared" si="2"/>
        <v>2015</v>
      </c>
      <c r="D56" s="27">
        <v>42186</v>
      </c>
      <c r="E56" s="46">
        <v>11.52</v>
      </c>
      <c r="F56" s="28">
        <v>858.82</v>
      </c>
      <c r="G56" s="28">
        <v>1669</v>
      </c>
      <c r="H56" s="28">
        <v>106.25</v>
      </c>
      <c r="I56" s="28">
        <v>12.12</v>
      </c>
      <c r="J56" s="28">
        <v>6659.5</v>
      </c>
      <c r="K56" s="51">
        <v>43720</v>
      </c>
      <c r="L56" s="28">
        <v>132.19999999999999</v>
      </c>
      <c r="M56" s="28">
        <v>354.6</v>
      </c>
      <c r="N56" s="28">
        <v>337.98</v>
      </c>
      <c r="O56" s="14">
        <v>325.62</v>
      </c>
      <c r="P56" s="28">
        <v>8.74</v>
      </c>
      <c r="Q56" s="28">
        <v>10.33</v>
      </c>
      <c r="R56" s="28">
        <v>26.29</v>
      </c>
      <c r="S56" s="28">
        <v>14.65</v>
      </c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32"/>
      <c r="CR56" s="26"/>
      <c r="CS56" s="26"/>
      <c r="CT56" s="26"/>
      <c r="CU56" s="26"/>
      <c r="CV56" s="26"/>
      <c r="CW56" s="26"/>
      <c r="CX56" s="26"/>
    </row>
    <row r="57" spans="1:102" x14ac:dyDescent="0.25">
      <c r="A57" s="14" t="str">
        <f t="shared" si="0"/>
        <v>20153</v>
      </c>
      <c r="B57" s="14">
        <f t="shared" si="1"/>
        <v>3</v>
      </c>
      <c r="C57" s="14">
        <f t="shared" si="2"/>
        <v>2015</v>
      </c>
      <c r="D57" s="27">
        <v>42217</v>
      </c>
      <c r="E57" s="46">
        <v>10.86</v>
      </c>
      <c r="F57" s="28">
        <v>833.6</v>
      </c>
      <c r="G57" s="28">
        <v>1733.17</v>
      </c>
      <c r="H57" s="28">
        <v>93.42</v>
      </c>
      <c r="I57" s="28">
        <v>28.43</v>
      </c>
      <c r="J57" s="28">
        <v>6759.5</v>
      </c>
      <c r="K57" s="51">
        <v>44473</v>
      </c>
      <c r="L57" s="28">
        <v>131.04</v>
      </c>
      <c r="M57" s="28">
        <v>347.03</v>
      </c>
      <c r="N57" s="28">
        <v>331.23</v>
      </c>
      <c r="O57" s="14">
        <v>299.66000000000003</v>
      </c>
      <c r="P57" s="28">
        <v>8.44</v>
      </c>
      <c r="Q57" s="28">
        <v>9.76</v>
      </c>
      <c r="R57" s="28">
        <v>25.71</v>
      </c>
      <c r="S57" s="28">
        <v>14.24</v>
      </c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32"/>
      <c r="CR57" s="26"/>
      <c r="CS57" s="26"/>
      <c r="CT57" s="26"/>
      <c r="CU57" s="26"/>
      <c r="CV57" s="26"/>
      <c r="CW57" s="26"/>
      <c r="CX57" s="26"/>
    </row>
    <row r="58" spans="1:102" x14ac:dyDescent="0.25">
      <c r="A58" s="14" t="str">
        <f t="shared" si="0"/>
        <v>20153</v>
      </c>
      <c r="B58" s="14">
        <f t="shared" si="1"/>
        <v>3</v>
      </c>
      <c r="C58" s="14">
        <f t="shared" si="2"/>
        <v>2015</v>
      </c>
      <c r="D58" s="27">
        <v>42248</v>
      </c>
      <c r="E58" s="46">
        <v>11.15</v>
      </c>
      <c r="F58" s="28">
        <v>789.73</v>
      </c>
      <c r="G58" s="28">
        <v>1642.97</v>
      </c>
      <c r="H58" s="28">
        <v>92.77</v>
      </c>
      <c r="I58" s="28">
        <v>24.5</v>
      </c>
      <c r="J58" s="28">
        <v>6785.7</v>
      </c>
      <c r="K58" s="51">
        <v>46504</v>
      </c>
      <c r="L58" s="28">
        <v>132.1</v>
      </c>
      <c r="M58" s="28">
        <v>349.55</v>
      </c>
      <c r="N58" s="28">
        <v>336.57</v>
      </c>
      <c r="O58" s="14">
        <v>311.47000000000003</v>
      </c>
      <c r="P58" s="28">
        <v>8.4499999999999993</v>
      </c>
      <c r="Q58" s="28">
        <v>9.8699999999999992</v>
      </c>
      <c r="R58" s="28">
        <v>24.94</v>
      </c>
      <c r="S58" s="28">
        <v>13.97</v>
      </c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32"/>
      <c r="CR58" s="26"/>
      <c r="CS58" s="26"/>
      <c r="CT58" s="26"/>
      <c r="CU58" s="26"/>
      <c r="CV58" s="26"/>
      <c r="CW58" s="26"/>
      <c r="CX58" s="26"/>
    </row>
    <row r="59" spans="1:102" x14ac:dyDescent="0.25">
      <c r="A59" s="14" t="str">
        <f t="shared" si="0"/>
        <v>20154</v>
      </c>
      <c r="B59" s="14">
        <f t="shared" si="1"/>
        <v>4</v>
      </c>
      <c r="C59" s="14">
        <f t="shared" si="2"/>
        <v>2015</v>
      </c>
      <c r="D59" s="27">
        <v>42278</v>
      </c>
      <c r="E59" s="46">
        <v>11.14</v>
      </c>
      <c r="F59" s="28">
        <v>845.54</v>
      </c>
      <c r="G59" s="28">
        <v>1711.53</v>
      </c>
      <c r="H59" s="28">
        <v>98.15</v>
      </c>
      <c r="I59" s="28">
        <v>15.07</v>
      </c>
      <c r="J59" s="28">
        <v>6744.9</v>
      </c>
      <c r="K59" s="51">
        <v>46858</v>
      </c>
      <c r="L59" s="28">
        <v>133.56</v>
      </c>
      <c r="M59" s="28">
        <v>355.76</v>
      </c>
      <c r="N59" s="28">
        <v>350.72</v>
      </c>
      <c r="O59" s="14">
        <v>334.21</v>
      </c>
      <c r="P59" s="28">
        <v>6.92</v>
      </c>
      <c r="Q59" s="28">
        <v>9.93</v>
      </c>
      <c r="R59" s="28">
        <v>25.34</v>
      </c>
      <c r="S59" s="28">
        <v>13.58</v>
      </c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32"/>
      <c r="CR59" s="26"/>
      <c r="CS59" s="26"/>
      <c r="CT59" s="26"/>
      <c r="CU59" s="26"/>
      <c r="CV59" s="26"/>
      <c r="CW59" s="26"/>
      <c r="CX59" s="26"/>
    </row>
    <row r="60" spans="1:102" x14ac:dyDescent="0.25">
      <c r="A60" s="14" t="str">
        <f t="shared" si="0"/>
        <v>20154</v>
      </c>
      <c r="B60" s="14">
        <f t="shared" si="1"/>
        <v>4</v>
      </c>
      <c r="C60" s="14">
        <f t="shared" si="2"/>
        <v>2015</v>
      </c>
      <c r="D60" s="27">
        <v>42309</v>
      </c>
      <c r="E60" s="46">
        <v>11.43</v>
      </c>
      <c r="F60" s="28">
        <v>847.1</v>
      </c>
      <c r="G60" s="28">
        <v>1771.05</v>
      </c>
      <c r="H60" s="28">
        <v>98.57</v>
      </c>
      <c r="I60" s="28">
        <v>16.13</v>
      </c>
      <c r="J60" s="28">
        <v>6786.9</v>
      </c>
      <c r="K60" s="51">
        <v>46649</v>
      </c>
      <c r="L60" s="28">
        <v>132.74</v>
      </c>
      <c r="M60" s="28">
        <v>358.48</v>
      </c>
      <c r="N60" s="28">
        <v>351.03</v>
      </c>
      <c r="O60" s="14">
        <v>344.54</v>
      </c>
      <c r="P60" s="28">
        <v>7.45</v>
      </c>
      <c r="Q60" s="28">
        <v>10.1</v>
      </c>
      <c r="R60" s="28">
        <v>25.11</v>
      </c>
      <c r="S60" s="28">
        <v>13.75</v>
      </c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32"/>
      <c r="CR60" s="26"/>
      <c r="CS60" s="26"/>
      <c r="CT60" s="26"/>
      <c r="CU60" s="26"/>
      <c r="CV60" s="26"/>
      <c r="CW60" s="26"/>
      <c r="CX60" s="26"/>
    </row>
    <row r="61" spans="1:102" x14ac:dyDescent="0.25">
      <c r="A61" s="14" t="str">
        <f t="shared" si="0"/>
        <v>20154</v>
      </c>
      <c r="B61" s="14">
        <f t="shared" si="1"/>
        <v>4</v>
      </c>
      <c r="C61" s="14">
        <f t="shared" si="2"/>
        <v>2015</v>
      </c>
      <c r="D61" s="27">
        <v>42339</v>
      </c>
      <c r="E61" s="46">
        <v>11.07</v>
      </c>
      <c r="F61" s="28">
        <v>757.04</v>
      </c>
      <c r="G61" s="28">
        <v>1761.36</v>
      </c>
      <c r="H61" s="28">
        <v>91.8</v>
      </c>
      <c r="I61" s="28">
        <v>18.21</v>
      </c>
      <c r="J61" s="28">
        <v>6786.6</v>
      </c>
      <c r="K61" s="51">
        <v>47499</v>
      </c>
      <c r="L61" s="28">
        <v>134.11000000000001</v>
      </c>
      <c r="M61" s="28">
        <v>359.63</v>
      </c>
      <c r="N61" s="28">
        <v>349.65</v>
      </c>
      <c r="O61" s="14">
        <v>347.61</v>
      </c>
      <c r="P61" s="28">
        <v>8.43</v>
      </c>
      <c r="Q61" s="28">
        <v>9.93</v>
      </c>
      <c r="R61" s="28">
        <v>24.24</v>
      </c>
      <c r="S61" s="28">
        <v>13.8</v>
      </c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32"/>
      <c r="CR61" s="26"/>
      <c r="CS61" s="26"/>
      <c r="CT61" s="26"/>
      <c r="CU61" s="26"/>
      <c r="CV61" s="26"/>
      <c r="CW61" s="26"/>
      <c r="CX61" s="26"/>
    </row>
    <row r="62" spans="1:102" x14ac:dyDescent="0.25">
      <c r="A62" s="14" t="str">
        <f t="shared" si="0"/>
        <v>20161</v>
      </c>
      <c r="B62" s="14">
        <f t="shared" si="1"/>
        <v>1</v>
      </c>
      <c r="C62" s="14">
        <f t="shared" si="2"/>
        <v>2016</v>
      </c>
      <c r="D62" s="27">
        <v>42370</v>
      </c>
      <c r="E62" s="46">
        <v>11.02</v>
      </c>
      <c r="F62" s="28">
        <v>745.3</v>
      </c>
      <c r="G62" s="28">
        <v>1784.92</v>
      </c>
      <c r="H62" s="28">
        <v>85.7</v>
      </c>
      <c r="I62" s="28">
        <v>20.2</v>
      </c>
      <c r="J62" s="28">
        <v>7239.1</v>
      </c>
      <c r="K62" s="51">
        <v>51370</v>
      </c>
      <c r="L62" s="28">
        <v>135.18</v>
      </c>
      <c r="M62" s="28">
        <v>362.15</v>
      </c>
      <c r="N62" s="28">
        <v>347.99</v>
      </c>
      <c r="O62" s="14">
        <v>338.44</v>
      </c>
      <c r="P62" s="28">
        <v>8.1999999999999993</v>
      </c>
      <c r="Q62" s="28">
        <v>9.7899999999999991</v>
      </c>
      <c r="R62" s="28">
        <v>25.43</v>
      </c>
      <c r="S62" s="28">
        <v>13.37</v>
      </c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32"/>
      <c r="CR62" s="26"/>
      <c r="CS62" s="26"/>
      <c r="CT62" s="26"/>
      <c r="CU62" s="26"/>
      <c r="CV62" s="26"/>
      <c r="CW62" s="26"/>
      <c r="CX62" s="26"/>
    </row>
    <row r="63" spans="1:102" x14ac:dyDescent="0.25">
      <c r="A63" s="14" t="str">
        <f t="shared" si="0"/>
        <v>20161</v>
      </c>
      <c r="B63" s="14">
        <f t="shared" si="1"/>
        <v>1</v>
      </c>
      <c r="C63" s="14">
        <f t="shared" si="2"/>
        <v>2016</v>
      </c>
      <c r="D63" s="27">
        <v>42401</v>
      </c>
      <c r="E63" s="46">
        <v>10.84</v>
      </c>
      <c r="F63" s="28">
        <v>768.8</v>
      </c>
      <c r="G63" s="28">
        <v>1840.17</v>
      </c>
      <c r="H63" s="28">
        <v>84.52</v>
      </c>
      <c r="I63" s="28">
        <v>20.55</v>
      </c>
      <c r="J63" s="28">
        <v>7055.1</v>
      </c>
      <c r="K63" s="51">
        <v>50832</v>
      </c>
      <c r="L63" s="28">
        <v>134.41</v>
      </c>
      <c r="M63" s="28">
        <v>365.74</v>
      </c>
      <c r="N63" s="28">
        <v>356.57</v>
      </c>
      <c r="O63" s="14">
        <v>338.66</v>
      </c>
      <c r="P63" s="28">
        <v>7.68</v>
      </c>
      <c r="Q63" s="28">
        <v>9.74</v>
      </c>
      <c r="R63" s="28">
        <v>23.65</v>
      </c>
      <c r="S63" s="28">
        <v>13.41</v>
      </c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32"/>
      <c r="CR63" s="26"/>
      <c r="CS63" s="26"/>
      <c r="CT63" s="26"/>
      <c r="CU63" s="26"/>
      <c r="CV63" s="26"/>
      <c r="CW63" s="26"/>
      <c r="CX63" s="26"/>
    </row>
    <row r="64" spans="1:102" x14ac:dyDescent="0.25">
      <c r="A64" s="14" t="str">
        <f t="shared" si="0"/>
        <v>20161</v>
      </c>
      <c r="B64" s="14">
        <f t="shared" si="1"/>
        <v>1</v>
      </c>
      <c r="C64" s="14">
        <f t="shared" si="2"/>
        <v>2016</v>
      </c>
      <c r="D64" s="27">
        <v>42430</v>
      </c>
      <c r="E64" s="46">
        <v>10.94</v>
      </c>
      <c r="F64" s="28">
        <v>876.2</v>
      </c>
      <c r="G64" s="28">
        <v>1871.15</v>
      </c>
      <c r="H64" s="28">
        <v>92.45</v>
      </c>
      <c r="I64" s="28">
        <v>13.95</v>
      </c>
      <c r="J64" s="28">
        <v>7149.8</v>
      </c>
      <c r="K64" s="51">
        <v>51140</v>
      </c>
      <c r="L64" s="28">
        <v>135.47</v>
      </c>
      <c r="M64" s="28">
        <v>366.42</v>
      </c>
      <c r="N64" s="28">
        <v>364.6</v>
      </c>
      <c r="O64" s="14">
        <v>352.32</v>
      </c>
      <c r="P64" s="28">
        <v>7.46</v>
      </c>
      <c r="Q64" s="28">
        <v>9.76</v>
      </c>
      <c r="R64" s="28">
        <v>23.94</v>
      </c>
      <c r="S64" s="28">
        <v>13.24</v>
      </c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32"/>
      <c r="CR64" s="26"/>
      <c r="CS64" s="26"/>
      <c r="CT64" s="26"/>
      <c r="CU64" s="26"/>
      <c r="CV64" s="26"/>
      <c r="CW64" s="26"/>
      <c r="CX64" s="26"/>
    </row>
    <row r="65" spans="1:102" x14ac:dyDescent="0.25">
      <c r="A65" s="14" t="str">
        <f t="shared" si="0"/>
        <v>20162</v>
      </c>
      <c r="B65" s="14">
        <f t="shared" si="1"/>
        <v>2</v>
      </c>
      <c r="C65" s="14">
        <f t="shared" si="2"/>
        <v>2016</v>
      </c>
      <c r="D65" s="27">
        <v>42461</v>
      </c>
      <c r="E65" s="46">
        <v>10.73</v>
      </c>
      <c r="F65" s="28">
        <v>951.11</v>
      </c>
      <c r="G65" s="28">
        <v>1953.05</v>
      </c>
      <c r="H65" s="28">
        <v>96.15</v>
      </c>
      <c r="I65" s="28">
        <v>15.7</v>
      </c>
      <c r="J65" s="28">
        <v>7142.9</v>
      </c>
      <c r="K65" s="51">
        <v>50051</v>
      </c>
      <c r="L65" s="28">
        <v>136.4</v>
      </c>
      <c r="M65" s="28">
        <v>367.37</v>
      </c>
      <c r="N65" s="28">
        <v>365.66</v>
      </c>
      <c r="O65" s="14">
        <v>358.39</v>
      </c>
      <c r="P65" s="28">
        <v>7.67</v>
      </c>
      <c r="Q65" s="28">
        <v>9.64</v>
      </c>
      <c r="R65" s="28">
        <v>21.65</v>
      </c>
      <c r="S65" s="28">
        <v>13</v>
      </c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32"/>
      <c r="CR65" s="26"/>
      <c r="CS65" s="26"/>
      <c r="CT65" s="26"/>
      <c r="CU65" s="26"/>
      <c r="CV65" s="26"/>
      <c r="CW65" s="26"/>
      <c r="CX65" s="26"/>
    </row>
    <row r="66" spans="1:102" x14ac:dyDescent="0.25">
      <c r="A66" s="14" t="str">
        <f t="shared" ref="A66:A129" si="3">CONCATENATE(C66,B66)</f>
        <v>20162</v>
      </c>
      <c r="B66" s="14">
        <f t="shared" ref="B66:B129" si="4">INT((MONTH(D66)+2)/3)</f>
        <v>2</v>
      </c>
      <c r="C66" s="14">
        <f t="shared" ref="C66:C129" si="5">YEAR(D66)</f>
        <v>2016</v>
      </c>
      <c r="D66" s="27">
        <v>42491</v>
      </c>
      <c r="E66" s="46">
        <v>11.06</v>
      </c>
      <c r="F66" s="28">
        <v>904.33</v>
      </c>
      <c r="G66" s="28">
        <v>1899.01</v>
      </c>
      <c r="H66" s="28">
        <v>97.98</v>
      </c>
      <c r="I66" s="28">
        <v>14.19</v>
      </c>
      <c r="J66" s="28">
        <v>7301.5</v>
      </c>
      <c r="K66" s="51">
        <v>49674</v>
      </c>
      <c r="L66" s="28">
        <v>137.12</v>
      </c>
      <c r="M66" s="28">
        <v>367.05</v>
      </c>
      <c r="N66" s="28">
        <v>367.7</v>
      </c>
      <c r="O66" s="14">
        <v>362.11</v>
      </c>
      <c r="P66" s="28">
        <v>7.04</v>
      </c>
      <c r="Q66" s="28">
        <v>9.68</v>
      </c>
      <c r="R66" s="28">
        <v>23.15</v>
      </c>
      <c r="S66" s="28">
        <v>13.06</v>
      </c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32"/>
      <c r="CR66" s="26"/>
      <c r="CS66" s="26"/>
      <c r="CT66" s="26"/>
      <c r="CU66" s="26"/>
      <c r="CV66" s="26"/>
      <c r="CW66" s="26"/>
      <c r="CX66" s="26"/>
    </row>
    <row r="67" spans="1:102" x14ac:dyDescent="0.25">
      <c r="A67" s="14" t="str">
        <f t="shared" si="3"/>
        <v>20162</v>
      </c>
      <c r="B67" s="14">
        <f t="shared" si="4"/>
        <v>2</v>
      </c>
      <c r="C67" s="14">
        <f t="shared" si="5"/>
        <v>2016</v>
      </c>
      <c r="D67" s="27">
        <v>42522</v>
      </c>
      <c r="E67" s="46">
        <v>10.64</v>
      </c>
      <c r="F67" s="28">
        <v>930.77</v>
      </c>
      <c r="G67" s="28">
        <v>1891.09</v>
      </c>
      <c r="H67" s="28">
        <v>99.64</v>
      </c>
      <c r="I67" s="28">
        <v>15.63</v>
      </c>
      <c r="J67" s="28">
        <v>7296.8</v>
      </c>
      <c r="K67" s="51">
        <v>50343</v>
      </c>
      <c r="L67" s="28">
        <v>135.55000000000001</v>
      </c>
      <c r="M67" s="28">
        <v>371.17</v>
      </c>
      <c r="N67" s="28">
        <v>368</v>
      </c>
      <c r="O67" s="14">
        <v>377</v>
      </c>
      <c r="P67" s="28">
        <v>6.92</v>
      </c>
      <c r="Q67" s="28">
        <v>9.3800000000000008</v>
      </c>
      <c r="R67" s="28">
        <v>21.88</v>
      </c>
      <c r="S67" s="28">
        <v>12.71</v>
      </c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32"/>
      <c r="CR67" s="26"/>
      <c r="CS67" s="26"/>
      <c r="CT67" s="26"/>
      <c r="CU67" s="26"/>
      <c r="CV67" s="26"/>
      <c r="CW67" s="26"/>
      <c r="CX67" s="26"/>
    </row>
    <row r="68" spans="1:102" x14ac:dyDescent="0.25">
      <c r="A68" s="14" t="str">
        <f t="shared" si="3"/>
        <v>20163</v>
      </c>
      <c r="B68" s="14">
        <f t="shared" si="4"/>
        <v>3</v>
      </c>
      <c r="C68" s="14">
        <f t="shared" si="5"/>
        <v>2016</v>
      </c>
      <c r="D68" s="27">
        <v>42552</v>
      </c>
      <c r="E68" s="46">
        <v>10.38</v>
      </c>
      <c r="F68" s="28">
        <v>927.57</v>
      </c>
      <c r="G68" s="28">
        <v>1944.62</v>
      </c>
      <c r="H68" s="28">
        <v>102.57</v>
      </c>
      <c r="I68" s="28">
        <v>11.87</v>
      </c>
      <c r="J68" s="28">
        <v>7372.7</v>
      </c>
      <c r="K68" s="51">
        <v>49963</v>
      </c>
      <c r="L68" s="28">
        <v>136.66</v>
      </c>
      <c r="M68" s="28">
        <v>374.31</v>
      </c>
      <c r="N68" s="28">
        <v>368.45</v>
      </c>
      <c r="O68" s="14">
        <v>375.32</v>
      </c>
      <c r="P68" s="28">
        <v>6.78</v>
      </c>
      <c r="Q68" s="28">
        <v>9.1999999999999993</v>
      </c>
      <c r="R68" s="28">
        <v>22.9</v>
      </c>
      <c r="S68" s="28">
        <v>12.44</v>
      </c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32"/>
      <c r="CR68" s="26"/>
      <c r="CS68" s="26"/>
      <c r="CT68" s="26"/>
      <c r="CU68" s="26"/>
      <c r="CV68" s="26"/>
      <c r="CW68" s="26"/>
      <c r="CX68" s="26"/>
    </row>
    <row r="69" spans="1:102" x14ac:dyDescent="0.25">
      <c r="A69" s="14" t="str">
        <f t="shared" si="3"/>
        <v>20163</v>
      </c>
      <c r="B69" s="14">
        <f t="shared" si="4"/>
        <v>3</v>
      </c>
      <c r="C69" s="14">
        <f t="shared" si="5"/>
        <v>2016</v>
      </c>
      <c r="D69" s="27">
        <v>42583</v>
      </c>
      <c r="E69" s="46">
        <v>10.34</v>
      </c>
      <c r="F69" s="28">
        <v>950.25</v>
      </c>
      <c r="G69" s="28">
        <v>1971.59</v>
      </c>
      <c r="H69" s="28">
        <v>100.54</v>
      </c>
      <c r="I69" s="28">
        <v>13.42</v>
      </c>
      <c r="J69" s="28">
        <v>7462.4</v>
      </c>
      <c r="K69" s="51">
        <v>50192</v>
      </c>
      <c r="L69" s="28">
        <v>138.28</v>
      </c>
      <c r="M69" s="28">
        <v>373.51</v>
      </c>
      <c r="N69" s="28">
        <v>368.38</v>
      </c>
      <c r="O69" s="14">
        <v>370.67</v>
      </c>
      <c r="P69" s="28">
        <v>6.77</v>
      </c>
      <c r="Q69" s="28">
        <v>9.16</v>
      </c>
      <c r="R69" s="28">
        <v>23.45</v>
      </c>
      <c r="S69" s="28">
        <v>12.19</v>
      </c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32"/>
      <c r="CR69" s="26"/>
      <c r="CS69" s="26"/>
      <c r="CT69" s="26"/>
      <c r="CU69" s="26"/>
      <c r="CV69" s="26"/>
      <c r="CW69" s="26"/>
      <c r="CX69" s="26"/>
    </row>
    <row r="70" spans="1:102" x14ac:dyDescent="0.25">
      <c r="A70" s="14" t="str">
        <f t="shared" si="3"/>
        <v>20163</v>
      </c>
      <c r="B70" s="14">
        <f t="shared" si="4"/>
        <v>3</v>
      </c>
      <c r="C70" s="14">
        <f t="shared" si="5"/>
        <v>2016</v>
      </c>
      <c r="D70" s="27">
        <v>42614</v>
      </c>
      <c r="E70" s="46">
        <v>10.24</v>
      </c>
      <c r="F70" s="28">
        <v>990.88</v>
      </c>
      <c r="G70" s="28">
        <v>1978</v>
      </c>
      <c r="H70" s="28">
        <v>101.31</v>
      </c>
      <c r="I70" s="28">
        <v>13.29</v>
      </c>
      <c r="J70" s="28">
        <v>7438.5</v>
      </c>
      <c r="K70" s="51">
        <v>49877</v>
      </c>
      <c r="L70" s="28">
        <v>139.16</v>
      </c>
      <c r="M70" s="28">
        <v>377.55</v>
      </c>
      <c r="N70" s="28">
        <v>373.16</v>
      </c>
      <c r="O70" s="14">
        <v>374.09</v>
      </c>
      <c r="P70" s="28">
        <v>6</v>
      </c>
      <c r="Q70" s="28">
        <v>9.01</v>
      </c>
      <c r="R70" s="28">
        <v>23.28</v>
      </c>
      <c r="S70" s="28">
        <v>12.07</v>
      </c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32"/>
      <c r="CR70" s="26"/>
      <c r="CS70" s="26"/>
      <c r="CT70" s="26"/>
      <c r="CU70" s="26"/>
      <c r="CV70" s="26"/>
      <c r="CW70" s="26"/>
      <c r="CX70" s="26"/>
    </row>
    <row r="71" spans="1:102" x14ac:dyDescent="0.25">
      <c r="A71" s="14" t="str">
        <f t="shared" si="3"/>
        <v>20164</v>
      </c>
      <c r="B71" s="14">
        <f t="shared" si="4"/>
        <v>4</v>
      </c>
      <c r="C71" s="14">
        <f t="shared" si="5"/>
        <v>2016</v>
      </c>
      <c r="D71" s="27">
        <v>42644</v>
      </c>
      <c r="E71" s="46">
        <v>10.32</v>
      </c>
      <c r="F71" s="28">
        <v>988.74</v>
      </c>
      <c r="G71" s="28">
        <v>1989.64</v>
      </c>
      <c r="H71" s="28">
        <v>106.01</v>
      </c>
      <c r="I71" s="28">
        <v>17.059999999999999</v>
      </c>
      <c r="J71" s="28">
        <v>7412.2</v>
      </c>
      <c r="K71" s="51">
        <v>49544</v>
      </c>
      <c r="L71" s="28">
        <v>140.16999999999999</v>
      </c>
      <c r="M71" s="28">
        <v>379.54</v>
      </c>
      <c r="N71" s="28">
        <v>371.4</v>
      </c>
      <c r="O71" s="14">
        <v>367.65</v>
      </c>
      <c r="P71" s="28">
        <v>6.01</v>
      </c>
      <c r="Q71" s="28">
        <v>8.89</v>
      </c>
      <c r="R71" s="28">
        <v>23.23</v>
      </c>
      <c r="S71" s="28">
        <v>12.07</v>
      </c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32"/>
      <c r="CR71" s="26"/>
      <c r="CS71" s="26"/>
      <c r="CT71" s="26"/>
      <c r="CU71" s="26"/>
      <c r="CV71" s="26"/>
      <c r="CW71" s="26"/>
      <c r="CX71" s="26"/>
    </row>
    <row r="72" spans="1:102" x14ac:dyDescent="0.25">
      <c r="A72" s="14" t="str">
        <f t="shared" si="3"/>
        <v>20164</v>
      </c>
      <c r="B72" s="14">
        <f t="shared" si="4"/>
        <v>4</v>
      </c>
      <c r="C72" s="14">
        <f t="shared" si="5"/>
        <v>2016</v>
      </c>
      <c r="D72" s="27">
        <v>42675</v>
      </c>
      <c r="E72" s="46">
        <v>10.02</v>
      </c>
      <c r="F72" s="28">
        <v>1029.05</v>
      </c>
      <c r="G72" s="28">
        <v>2104.91</v>
      </c>
      <c r="H72" s="28">
        <v>105.74</v>
      </c>
      <c r="I72" s="28">
        <v>13.33</v>
      </c>
      <c r="J72" s="28">
        <v>7339.1</v>
      </c>
      <c r="K72" s="51">
        <v>49167</v>
      </c>
      <c r="L72" s="28">
        <v>141.35</v>
      </c>
      <c r="M72" s="28">
        <v>380.95</v>
      </c>
      <c r="N72" s="28">
        <v>372.88</v>
      </c>
      <c r="O72" s="14">
        <v>363.49</v>
      </c>
      <c r="P72" s="28">
        <v>6.62</v>
      </c>
      <c r="Q72" s="28">
        <v>8.76</v>
      </c>
      <c r="R72" s="28">
        <v>22.51</v>
      </c>
      <c r="S72" s="28">
        <v>11.72</v>
      </c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32"/>
      <c r="CR72" s="26"/>
      <c r="CS72" s="26"/>
      <c r="CT72" s="26"/>
      <c r="CU72" s="26"/>
      <c r="CV72" s="26"/>
      <c r="CW72" s="26"/>
      <c r="CX72" s="26"/>
    </row>
    <row r="73" spans="1:102" x14ac:dyDescent="0.25">
      <c r="A73" s="14" t="str">
        <f t="shared" si="3"/>
        <v>20164</v>
      </c>
      <c r="B73" s="14">
        <f t="shared" si="4"/>
        <v>4</v>
      </c>
      <c r="C73" s="14">
        <f t="shared" si="5"/>
        <v>2016</v>
      </c>
      <c r="D73" s="27">
        <v>42705</v>
      </c>
      <c r="E73" s="46">
        <v>10.16</v>
      </c>
      <c r="F73" s="28">
        <v>1152.33</v>
      </c>
      <c r="G73" s="28">
        <v>2232.7199999999998</v>
      </c>
      <c r="H73" s="28">
        <v>112.23</v>
      </c>
      <c r="I73" s="28">
        <v>14.04</v>
      </c>
      <c r="J73" s="28">
        <v>7317.2</v>
      </c>
      <c r="K73" s="51">
        <v>49854</v>
      </c>
      <c r="L73" s="28">
        <v>142.77000000000001</v>
      </c>
      <c r="M73" s="28">
        <v>386.7</v>
      </c>
      <c r="N73" s="28">
        <v>383.54</v>
      </c>
      <c r="O73" s="14">
        <v>377.19</v>
      </c>
      <c r="P73" s="28">
        <v>6.5</v>
      </c>
      <c r="Q73" s="28">
        <v>8.7100000000000009</v>
      </c>
      <c r="R73" s="28">
        <v>21.3</v>
      </c>
      <c r="S73" s="28">
        <v>11.83</v>
      </c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32"/>
      <c r="CR73" s="26"/>
      <c r="CS73" s="26"/>
      <c r="CT73" s="26"/>
      <c r="CU73" s="26"/>
      <c r="CV73" s="26"/>
      <c r="CW73" s="26"/>
      <c r="CX73" s="26"/>
    </row>
    <row r="74" spans="1:102" x14ac:dyDescent="0.25">
      <c r="A74" s="14" t="str">
        <f t="shared" si="3"/>
        <v>20171</v>
      </c>
      <c r="B74" s="14">
        <f t="shared" si="4"/>
        <v>1</v>
      </c>
      <c r="C74" s="14">
        <f t="shared" si="5"/>
        <v>2017</v>
      </c>
      <c r="D74" s="27">
        <v>42736</v>
      </c>
      <c r="E74" s="46">
        <v>10.11</v>
      </c>
      <c r="F74" s="28">
        <v>1151.05</v>
      </c>
      <c r="G74" s="28">
        <v>2217.39</v>
      </c>
      <c r="H74" s="28">
        <v>116.41</v>
      </c>
      <c r="I74" s="28">
        <v>11.99</v>
      </c>
      <c r="J74" s="28">
        <v>7714.8</v>
      </c>
      <c r="K74" s="51">
        <v>50895</v>
      </c>
      <c r="L74" s="28">
        <v>143.4</v>
      </c>
      <c r="M74" s="28">
        <v>389.79</v>
      </c>
      <c r="N74" s="28">
        <v>387.73</v>
      </c>
      <c r="O74" s="14">
        <v>384.31</v>
      </c>
      <c r="P74" s="28">
        <v>6.5</v>
      </c>
      <c r="Q74" s="28">
        <v>8.75</v>
      </c>
      <c r="R74" s="28">
        <v>22.4</v>
      </c>
      <c r="S74" s="28">
        <v>11.61</v>
      </c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32"/>
      <c r="CR74" s="26"/>
      <c r="CS74" s="26"/>
      <c r="CT74" s="26"/>
      <c r="CU74" s="26"/>
      <c r="CV74" s="26"/>
      <c r="CW74" s="26"/>
      <c r="CX74" s="26"/>
    </row>
    <row r="75" spans="1:102" x14ac:dyDescent="0.25">
      <c r="A75" s="14" t="str">
        <f t="shared" si="3"/>
        <v>20171</v>
      </c>
      <c r="B75" s="14">
        <f t="shared" si="4"/>
        <v>1</v>
      </c>
      <c r="C75" s="14">
        <f t="shared" si="5"/>
        <v>2017</v>
      </c>
      <c r="D75" s="27">
        <v>42767</v>
      </c>
      <c r="E75" s="46">
        <v>10.14</v>
      </c>
      <c r="F75" s="28">
        <v>1099.46</v>
      </c>
      <c r="G75" s="28">
        <v>2035.77</v>
      </c>
      <c r="H75" s="28">
        <v>118.28</v>
      </c>
      <c r="I75" s="28">
        <v>12.92</v>
      </c>
      <c r="J75" s="28">
        <v>7543.7</v>
      </c>
      <c r="K75" s="51">
        <v>51216</v>
      </c>
      <c r="L75" s="28">
        <v>144.13999999999999</v>
      </c>
      <c r="M75" s="28">
        <v>389.96</v>
      </c>
      <c r="N75" s="28">
        <v>385.96</v>
      </c>
      <c r="O75" s="14">
        <v>383.87</v>
      </c>
      <c r="P75" s="28">
        <v>6.3</v>
      </c>
      <c r="Q75" s="28">
        <v>8.7799999999999994</v>
      </c>
      <c r="R75" s="28">
        <v>21.06</v>
      </c>
      <c r="S75" s="28">
        <v>11.48</v>
      </c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32"/>
      <c r="CR75" s="26"/>
      <c r="CS75" s="26"/>
      <c r="CT75" s="26"/>
      <c r="CU75" s="26"/>
      <c r="CV75" s="26"/>
      <c r="CW75" s="26"/>
      <c r="CX75" s="26"/>
    </row>
    <row r="76" spans="1:102" x14ac:dyDescent="0.25">
      <c r="A76" s="14" t="str">
        <f t="shared" si="3"/>
        <v>20171</v>
      </c>
      <c r="B76" s="14">
        <f t="shared" si="4"/>
        <v>1</v>
      </c>
      <c r="C76" s="14">
        <f t="shared" si="5"/>
        <v>2017</v>
      </c>
      <c r="D76" s="27">
        <v>42795</v>
      </c>
      <c r="E76" s="46">
        <v>9.9</v>
      </c>
      <c r="F76" s="28">
        <v>1113.76</v>
      </c>
      <c r="G76" s="28">
        <v>1995.9</v>
      </c>
      <c r="H76" s="28">
        <v>118.92</v>
      </c>
      <c r="I76" s="28">
        <v>12.37</v>
      </c>
      <c r="J76" s="28">
        <v>7587.4</v>
      </c>
      <c r="K76" s="51">
        <v>51124</v>
      </c>
      <c r="L76" s="28">
        <v>145.24</v>
      </c>
      <c r="M76" s="28">
        <v>393.63</v>
      </c>
      <c r="N76" s="28">
        <v>393.72</v>
      </c>
      <c r="O76" s="14">
        <v>395.08</v>
      </c>
      <c r="P76" s="28">
        <v>5.91</v>
      </c>
      <c r="Q76" s="28">
        <v>8.6300000000000008</v>
      </c>
      <c r="R76" s="28">
        <v>20.37</v>
      </c>
      <c r="S76" s="28">
        <v>11.41</v>
      </c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32"/>
      <c r="CR76" s="26"/>
      <c r="CS76" s="26"/>
      <c r="CT76" s="26"/>
      <c r="CU76" s="26"/>
      <c r="CV76" s="26"/>
      <c r="CW76" s="26"/>
      <c r="CX76" s="26"/>
    </row>
    <row r="77" spans="1:102" x14ac:dyDescent="0.25">
      <c r="A77" s="14" t="str">
        <f t="shared" si="3"/>
        <v>20172</v>
      </c>
      <c r="B77" s="14">
        <f t="shared" si="4"/>
        <v>2</v>
      </c>
      <c r="C77" s="14">
        <f t="shared" si="5"/>
        <v>2017</v>
      </c>
      <c r="D77" s="27">
        <v>42826</v>
      </c>
      <c r="E77" s="46">
        <v>9.58</v>
      </c>
      <c r="F77" s="28">
        <v>1114.43</v>
      </c>
      <c r="G77" s="28">
        <v>2016.71</v>
      </c>
      <c r="H77" s="28">
        <v>121.52</v>
      </c>
      <c r="I77" s="28">
        <v>10.82</v>
      </c>
      <c r="J77" s="28">
        <v>7610.3</v>
      </c>
      <c r="K77" s="51">
        <v>50668</v>
      </c>
      <c r="L77" s="28">
        <v>146.86000000000001</v>
      </c>
      <c r="M77" s="28">
        <v>397.75</v>
      </c>
      <c r="N77" s="28">
        <v>399.77</v>
      </c>
      <c r="O77" s="14">
        <v>403.84</v>
      </c>
      <c r="P77" s="28">
        <v>6.25</v>
      </c>
      <c r="Q77" s="28">
        <v>8.3699999999999992</v>
      </c>
      <c r="R77" s="28">
        <v>20.57</v>
      </c>
      <c r="S77" s="28">
        <v>11.02</v>
      </c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32"/>
      <c r="CR77" s="26"/>
      <c r="CS77" s="26"/>
      <c r="CT77" s="26"/>
      <c r="CU77" s="26"/>
      <c r="CV77" s="26"/>
      <c r="CW77" s="26"/>
      <c r="CX77" s="26"/>
    </row>
    <row r="78" spans="1:102" x14ac:dyDescent="0.25">
      <c r="A78" s="14" t="str">
        <f t="shared" si="3"/>
        <v>20172</v>
      </c>
      <c r="B78" s="14">
        <f t="shared" si="4"/>
        <v>2</v>
      </c>
      <c r="C78" s="14">
        <f t="shared" si="5"/>
        <v>2017</v>
      </c>
      <c r="D78" s="27">
        <v>42856</v>
      </c>
      <c r="E78" s="46">
        <v>9.1300000000000008</v>
      </c>
      <c r="F78" s="28">
        <v>1053.3</v>
      </c>
      <c r="G78" s="28">
        <v>1900.38</v>
      </c>
      <c r="H78" s="28">
        <v>118.77</v>
      </c>
      <c r="I78" s="28">
        <v>10.41</v>
      </c>
      <c r="J78" s="28">
        <v>7775.3</v>
      </c>
      <c r="K78" s="51">
        <v>50860</v>
      </c>
      <c r="L78" s="28">
        <v>147.72</v>
      </c>
      <c r="M78" s="28">
        <v>400.1</v>
      </c>
      <c r="N78" s="28">
        <v>400.41</v>
      </c>
      <c r="O78" s="14">
        <v>406.17</v>
      </c>
      <c r="P78" s="28">
        <v>6.1</v>
      </c>
      <c r="Q78" s="28">
        <v>7.93</v>
      </c>
      <c r="R78" s="28">
        <v>20.07</v>
      </c>
      <c r="S78" s="28">
        <v>10.72</v>
      </c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32"/>
      <c r="CR78" s="26"/>
      <c r="CS78" s="26"/>
      <c r="CT78" s="26"/>
      <c r="CU78" s="26"/>
      <c r="CV78" s="26"/>
      <c r="CW78" s="26"/>
      <c r="CX78" s="26"/>
    </row>
    <row r="79" spans="1:102" x14ac:dyDescent="0.25">
      <c r="A79" s="14" t="str">
        <f t="shared" si="3"/>
        <v>20172</v>
      </c>
      <c r="B79" s="14">
        <f t="shared" si="4"/>
        <v>2</v>
      </c>
      <c r="C79" s="14">
        <f t="shared" si="5"/>
        <v>2017</v>
      </c>
      <c r="D79" s="27">
        <v>42887</v>
      </c>
      <c r="E79" s="46">
        <v>9.11</v>
      </c>
      <c r="F79" s="28">
        <v>1000.96</v>
      </c>
      <c r="G79" s="28">
        <v>1879.5</v>
      </c>
      <c r="H79" s="28">
        <v>116.43</v>
      </c>
      <c r="I79" s="28">
        <v>11.18</v>
      </c>
      <c r="J79" s="28">
        <v>7813.3</v>
      </c>
      <c r="K79" s="51">
        <v>51417</v>
      </c>
      <c r="L79" s="28">
        <v>149.18</v>
      </c>
      <c r="M79" s="28">
        <v>404.08</v>
      </c>
      <c r="N79" s="28">
        <v>403.08</v>
      </c>
      <c r="O79" s="14">
        <v>406.83</v>
      </c>
      <c r="P79" s="28">
        <v>5.7</v>
      </c>
      <c r="Q79" s="28">
        <v>7.81</v>
      </c>
      <c r="R79" s="28">
        <v>19.89</v>
      </c>
      <c r="S79" s="28">
        <v>10.68</v>
      </c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32"/>
      <c r="CR79" s="26"/>
      <c r="CS79" s="26"/>
      <c r="CT79" s="26"/>
      <c r="CU79" s="26"/>
      <c r="CV79" s="26"/>
      <c r="CW79" s="26"/>
      <c r="CX79" s="26"/>
    </row>
    <row r="80" spans="1:102" x14ac:dyDescent="0.25">
      <c r="A80" s="14" t="str">
        <f t="shared" si="3"/>
        <v>20173</v>
      </c>
      <c r="B80" s="14">
        <f t="shared" si="4"/>
        <v>3</v>
      </c>
      <c r="C80" s="14">
        <f t="shared" si="5"/>
        <v>2017</v>
      </c>
      <c r="D80" s="27">
        <v>42917</v>
      </c>
      <c r="E80" s="46">
        <v>8.9499999999999993</v>
      </c>
      <c r="F80" s="28">
        <v>1007.14</v>
      </c>
      <c r="G80" s="28">
        <v>1919.53</v>
      </c>
      <c r="H80" s="28">
        <v>111.75</v>
      </c>
      <c r="I80" s="28">
        <v>10.26</v>
      </c>
      <c r="J80" s="28">
        <v>7946.9</v>
      </c>
      <c r="K80" s="51">
        <v>52128</v>
      </c>
      <c r="L80" s="28">
        <v>150.06</v>
      </c>
      <c r="M80" s="28">
        <v>406.31</v>
      </c>
      <c r="N80" s="28">
        <v>404.78</v>
      </c>
      <c r="O80" s="14">
        <v>408.44</v>
      </c>
      <c r="P80" s="28">
        <v>6.07</v>
      </c>
      <c r="Q80" s="28">
        <v>7.66</v>
      </c>
      <c r="R80" s="28">
        <v>20.260000000000002</v>
      </c>
      <c r="S80" s="28">
        <v>10.44</v>
      </c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32"/>
      <c r="CR80" s="26"/>
      <c r="CS80" s="26"/>
      <c r="CT80" s="26"/>
      <c r="CU80" s="26"/>
      <c r="CV80" s="26"/>
      <c r="CW80" s="26"/>
      <c r="CX80" s="26"/>
    </row>
    <row r="81" spans="1:102" x14ac:dyDescent="0.25">
      <c r="A81" s="14" t="str">
        <f t="shared" si="3"/>
        <v>20173</v>
      </c>
      <c r="B81" s="14">
        <f t="shared" si="4"/>
        <v>3</v>
      </c>
      <c r="C81" s="14">
        <f t="shared" si="5"/>
        <v>2017</v>
      </c>
      <c r="D81" s="27">
        <v>42948</v>
      </c>
      <c r="E81" s="46">
        <v>8.5399999999999991</v>
      </c>
      <c r="F81" s="28">
        <v>1095.8399999999999</v>
      </c>
      <c r="G81" s="28">
        <v>2022.22</v>
      </c>
      <c r="H81" s="28">
        <v>109.36</v>
      </c>
      <c r="I81" s="28">
        <v>10.59</v>
      </c>
      <c r="J81" s="28">
        <v>8034.2</v>
      </c>
      <c r="K81" s="51">
        <v>51937</v>
      </c>
      <c r="L81" s="28">
        <v>150.16</v>
      </c>
      <c r="M81" s="28">
        <v>411.14</v>
      </c>
      <c r="N81" s="28">
        <v>410.63</v>
      </c>
      <c r="O81" s="14">
        <v>414.01</v>
      </c>
      <c r="P81" s="28">
        <v>6.07</v>
      </c>
      <c r="Q81" s="28">
        <v>7.48</v>
      </c>
      <c r="R81" s="28">
        <v>20.07</v>
      </c>
      <c r="S81" s="28">
        <v>10.41</v>
      </c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32"/>
      <c r="CR81" s="26"/>
      <c r="CS81" s="26"/>
      <c r="CT81" s="26"/>
      <c r="CU81" s="26"/>
      <c r="CV81" s="26"/>
      <c r="CW81" s="26"/>
      <c r="CX81" s="26"/>
    </row>
    <row r="82" spans="1:102" x14ac:dyDescent="0.25">
      <c r="A82" s="14" t="str">
        <f t="shared" si="3"/>
        <v>20173</v>
      </c>
      <c r="B82" s="14">
        <f t="shared" si="4"/>
        <v>3</v>
      </c>
      <c r="C82" s="14">
        <f t="shared" si="5"/>
        <v>2017</v>
      </c>
      <c r="D82" s="27">
        <v>42979</v>
      </c>
      <c r="E82" s="46">
        <v>8.3699999999999992</v>
      </c>
      <c r="F82" s="28">
        <v>1136.75</v>
      </c>
      <c r="G82" s="28">
        <v>2077.19</v>
      </c>
      <c r="H82" s="28">
        <v>111.38</v>
      </c>
      <c r="I82" s="28">
        <v>9.51</v>
      </c>
      <c r="J82" s="28">
        <v>8066.8</v>
      </c>
      <c r="K82" s="51">
        <v>51860</v>
      </c>
      <c r="L82" s="28">
        <v>151.15</v>
      </c>
      <c r="M82" s="28">
        <v>414.74</v>
      </c>
      <c r="N82" s="28">
        <v>415.5</v>
      </c>
      <c r="O82" s="14">
        <v>420.66</v>
      </c>
      <c r="P82" s="28">
        <v>5.31</v>
      </c>
      <c r="Q82" s="28">
        <v>7.32</v>
      </c>
      <c r="R82" s="28">
        <v>20.02</v>
      </c>
      <c r="S82" s="28">
        <v>10.029999999999999</v>
      </c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32"/>
      <c r="CR82" s="26"/>
      <c r="CS82" s="26"/>
      <c r="CT82" s="26"/>
      <c r="CU82" s="26"/>
      <c r="CV82" s="26"/>
      <c r="CW82" s="26"/>
      <c r="CX82" s="26"/>
    </row>
    <row r="83" spans="1:102" x14ac:dyDescent="0.25">
      <c r="A83" s="14" t="str">
        <f t="shared" si="3"/>
        <v>20174</v>
      </c>
      <c r="B83" s="14">
        <f t="shared" si="4"/>
        <v>4</v>
      </c>
      <c r="C83" s="14">
        <f t="shared" si="5"/>
        <v>2017</v>
      </c>
      <c r="D83" s="27">
        <v>43009</v>
      </c>
      <c r="E83" s="46">
        <v>8.0399999999999991</v>
      </c>
      <c r="F83" s="28">
        <v>1113.4100000000001</v>
      </c>
      <c r="G83" s="28">
        <v>2064.31</v>
      </c>
      <c r="H83" s="28">
        <v>112.57</v>
      </c>
      <c r="I83" s="28">
        <v>10.18</v>
      </c>
      <c r="J83" s="28">
        <v>8089.5</v>
      </c>
      <c r="K83" s="51">
        <v>51853</v>
      </c>
      <c r="L83" s="28">
        <v>152.29</v>
      </c>
      <c r="M83" s="28">
        <v>418.52</v>
      </c>
      <c r="N83" s="28">
        <v>420.31</v>
      </c>
      <c r="O83" s="14">
        <v>423.48</v>
      </c>
      <c r="P83" s="28">
        <v>5.67</v>
      </c>
      <c r="Q83" s="28">
        <v>7.06</v>
      </c>
      <c r="R83" s="28">
        <v>18.52</v>
      </c>
      <c r="S83" s="28">
        <v>9.82</v>
      </c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32"/>
      <c r="CR83" s="26"/>
      <c r="CS83" s="26"/>
      <c r="CT83" s="26"/>
      <c r="CU83" s="26"/>
      <c r="CV83" s="26"/>
      <c r="CW83" s="26"/>
      <c r="CX83" s="26"/>
    </row>
    <row r="84" spans="1:102" x14ac:dyDescent="0.25">
      <c r="A84" s="14" t="str">
        <f t="shared" si="3"/>
        <v>20174</v>
      </c>
      <c r="B84" s="14">
        <f t="shared" si="4"/>
        <v>4</v>
      </c>
      <c r="C84" s="14">
        <f t="shared" si="5"/>
        <v>2017</v>
      </c>
      <c r="D84" s="27">
        <v>43040</v>
      </c>
      <c r="E84" s="46">
        <v>8.01</v>
      </c>
      <c r="F84" s="28">
        <v>1131.56</v>
      </c>
      <c r="G84" s="28">
        <v>2100.62</v>
      </c>
      <c r="H84" s="28">
        <v>110.5</v>
      </c>
      <c r="I84" s="28">
        <v>11.28</v>
      </c>
      <c r="J84" s="28">
        <v>8071.5</v>
      </c>
      <c r="K84" s="51">
        <v>51836</v>
      </c>
      <c r="L84" s="28">
        <v>153.26</v>
      </c>
      <c r="M84" s="28">
        <v>422.2</v>
      </c>
      <c r="N84" s="28">
        <v>423.91</v>
      </c>
      <c r="O84" s="14">
        <v>425.93</v>
      </c>
      <c r="P84" s="28">
        <v>5.18</v>
      </c>
      <c r="Q84" s="28">
        <v>6.86</v>
      </c>
      <c r="R84" s="28">
        <v>19</v>
      </c>
      <c r="S84" s="28">
        <v>9.67</v>
      </c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32"/>
      <c r="CR84" s="26"/>
      <c r="CS84" s="26"/>
      <c r="CT84" s="26"/>
      <c r="CU84" s="26"/>
      <c r="CV84" s="26"/>
      <c r="CW84" s="26"/>
      <c r="CX84" s="26"/>
    </row>
    <row r="85" spans="1:102" x14ac:dyDescent="0.25">
      <c r="A85" s="14" t="str">
        <f t="shared" si="3"/>
        <v>20174</v>
      </c>
      <c r="B85" s="14">
        <f t="shared" si="4"/>
        <v>4</v>
      </c>
      <c r="C85" s="14">
        <f t="shared" si="5"/>
        <v>2017</v>
      </c>
      <c r="D85" s="27">
        <v>43070</v>
      </c>
      <c r="E85" s="46">
        <v>7.73</v>
      </c>
      <c r="F85" s="28">
        <v>1154.43</v>
      </c>
      <c r="G85" s="28">
        <v>2109.7399999999998</v>
      </c>
      <c r="H85" s="28">
        <v>110.64</v>
      </c>
      <c r="I85" s="28">
        <v>11.04</v>
      </c>
      <c r="J85" s="28">
        <v>8073.9</v>
      </c>
      <c r="K85" s="51">
        <v>52586</v>
      </c>
      <c r="L85" s="28">
        <v>154.85</v>
      </c>
      <c r="M85" s="28">
        <v>427.54</v>
      </c>
      <c r="N85" s="28">
        <v>431.17</v>
      </c>
      <c r="O85" s="14">
        <v>430.77</v>
      </c>
      <c r="P85" s="28">
        <v>5.27</v>
      </c>
      <c r="Q85" s="28">
        <v>6.62</v>
      </c>
      <c r="R85" s="28">
        <v>18.989999999999998</v>
      </c>
      <c r="S85" s="28">
        <v>9.43</v>
      </c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32"/>
      <c r="CR85" s="26"/>
      <c r="CS85" s="26"/>
      <c r="CT85" s="26"/>
      <c r="CU85" s="26"/>
      <c r="CV85" s="26"/>
      <c r="CW85" s="26"/>
      <c r="CX85" s="26"/>
    </row>
    <row r="86" spans="1:102" x14ac:dyDescent="0.25">
      <c r="A86" s="14" t="str">
        <f t="shared" si="3"/>
        <v>20181</v>
      </c>
      <c r="B86" s="14">
        <f t="shared" si="4"/>
        <v>1</v>
      </c>
      <c r="C86" s="14">
        <f t="shared" si="5"/>
        <v>2018</v>
      </c>
      <c r="D86" s="27">
        <v>43101</v>
      </c>
      <c r="E86" s="46">
        <v>7.09</v>
      </c>
      <c r="F86" s="28">
        <v>1282.3599999999999</v>
      </c>
      <c r="G86" s="28">
        <v>2289.9899999999998</v>
      </c>
      <c r="H86" s="28">
        <v>112.05</v>
      </c>
      <c r="I86" s="28">
        <v>13.54</v>
      </c>
      <c r="J86" s="28">
        <v>8446</v>
      </c>
      <c r="K86" s="51">
        <v>54667</v>
      </c>
      <c r="L86" s="28">
        <v>155.61000000000001</v>
      </c>
      <c r="M86" s="28">
        <v>430.58</v>
      </c>
      <c r="N86" s="28">
        <v>437.33</v>
      </c>
      <c r="O86" s="14">
        <v>441.61</v>
      </c>
      <c r="P86" s="28">
        <v>5.53</v>
      </c>
      <c r="Q86" s="28">
        <v>6.1</v>
      </c>
      <c r="R86" s="28">
        <v>18.989999999999998</v>
      </c>
      <c r="S86" s="28">
        <v>9.14</v>
      </c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32"/>
      <c r="CR86" s="26"/>
      <c r="CS86" s="26"/>
      <c r="CT86" s="26"/>
      <c r="CU86" s="26"/>
      <c r="CV86" s="26"/>
      <c r="CW86" s="26"/>
      <c r="CX86" s="26"/>
    </row>
    <row r="87" spans="1:102" x14ac:dyDescent="0.25">
      <c r="A87" s="14" t="str">
        <f t="shared" si="3"/>
        <v>20181</v>
      </c>
      <c r="B87" s="14">
        <f t="shared" si="4"/>
        <v>1</v>
      </c>
      <c r="C87" s="14">
        <f t="shared" si="5"/>
        <v>2018</v>
      </c>
      <c r="D87" s="27">
        <v>43132</v>
      </c>
      <c r="E87" s="46">
        <v>7.15</v>
      </c>
      <c r="F87" s="28">
        <v>1285.47</v>
      </c>
      <c r="G87" s="28">
        <v>2296.8000000000002</v>
      </c>
      <c r="H87" s="28">
        <v>110.12</v>
      </c>
      <c r="I87" s="28">
        <v>19.850000000000001</v>
      </c>
      <c r="J87" s="28">
        <v>8163.6</v>
      </c>
      <c r="K87" s="51">
        <v>54171</v>
      </c>
      <c r="L87" s="28">
        <v>156.13</v>
      </c>
      <c r="M87" s="28">
        <v>435.43</v>
      </c>
      <c r="N87" s="28">
        <v>443.69</v>
      </c>
      <c r="O87" s="14">
        <v>450.34</v>
      </c>
      <c r="P87" s="28">
        <v>5.42</v>
      </c>
      <c r="Q87" s="28">
        <v>5.95</v>
      </c>
      <c r="R87" s="28">
        <v>18.29</v>
      </c>
      <c r="S87" s="28">
        <v>8.81</v>
      </c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32"/>
      <c r="CR87" s="26"/>
      <c r="CS87" s="26"/>
      <c r="CT87" s="26"/>
      <c r="CU87" s="26"/>
      <c r="CV87" s="26"/>
      <c r="CW87" s="26"/>
      <c r="CX87" s="26"/>
    </row>
    <row r="88" spans="1:102" x14ac:dyDescent="0.25">
      <c r="A88" s="14" t="str">
        <f t="shared" si="3"/>
        <v>20181</v>
      </c>
      <c r="B88" s="14">
        <f t="shared" si="4"/>
        <v>1</v>
      </c>
      <c r="C88" s="14">
        <f t="shared" si="5"/>
        <v>2018</v>
      </c>
      <c r="D88" s="27">
        <v>43160</v>
      </c>
      <c r="E88" s="46">
        <v>7.15</v>
      </c>
      <c r="F88" s="28">
        <v>1249.4100000000001</v>
      </c>
      <c r="G88" s="28">
        <v>2270.98</v>
      </c>
      <c r="H88" s="28">
        <v>109.9</v>
      </c>
      <c r="I88" s="28">
        <v>19.97</v>
      </c>
      <c r="J88" s="32">
        <v>8301</v>
      </c>
      <c r="K88" s="51">
        <v>54048</v>
      </c>
      <c r="L88" s="28">
        <v>157.09</v>
      </c>
      <c r="M88" s="28">
        <v>438.49</v>
      </c>
      <c r="N88" s="28">
        <v>447.44</v>
      </c>
      <c r="O88" s="14">
        <v>453.5</v>
      </c>
      <c r="P88" s="28">
        <v>5.43</v>
      </c>
      <c r="Q88" s="28">
        <v>5.99</v>
      </c>
      <c r="R88" s="28">
        <v>17.41</v>
      </c>
      <c r="S88" s="28">
        <v>8.77</v>
      </c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32"/>
      <c r="CR88" s="26"/>
      <c r="CS88" s="26"/>
      <c r="CT88" s="26"/>
      <c r="CU88" s="26"/>
      <c r="CV88" s="26"/>
      <c r="CW88" s="26"/>
      <c r="CX88" s="26"/>
    </row>
    <row r="89" spans="1:102" x14ac:dyDescent="0.25">
      <c r="A89" s="14" t="str">
        <f t="shared" si="3"/>
        <v>20182</v>
      </c>
      <c r="B89" s="14">
        <f t="shared" si="4"/>
        <v>2</v>
      </c>
      <c r="C89" s="14">
        <f t="shared" si="5"/>
        <v>2018</v>
      </c>
      <c r="D89" s="27">
        <v>43191</v>
      </c>
      <c r="E89" s="46">
        <v>7</v>
      </c>
      <c r="F89" s="28">
        <v>1153.96</v>
      </c>
      <c r="G89" s="28">
        <v>2307.02</v>
      </c>
      <c r="H89" s="28">
        <v>103.53</v>
      </c>
      <c r="I89" s="28">
        <v>15.93</v>
      </c>
      <c r="J89" s="26">
        <v>8442.6</v>
      </c>
      <c r="K89" s="51">
        <v>54727</v>
      </c>
      <c r="L89" s="28">
        <v>157.65</v>
      </c>
      <c r="M89" s="28">
        <v>438.92</v>
      </c>
      <c r="N89" s="28">
        <v>444.62</v>
      </c>
      <c r="O89" s="14">
        <v>448.62</v>
      </c>
      <c r="P89" s="28">
        <v>5.29</v>
      </c>
      <c r="Q89" s="28">
        <v>5.77</v>
      </c>
      <c r="R89" s="28">
        <v>16.14</v>
      </c>
      <c r="S89" s="28">
        <v>8.66</v>
      </c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32"/>
      <c r="CR89" s="26"/>
      <c r="CS89" s="26"/>
      <c r="CT89" s="26"/>
      <c r="CU89" s="26"/>
      <c r="CV89" s="26"/>
      <c r="CW89" s="26"/>
      <c r="CX89" s="26"/>
    </row>
    <row r="90" spans="1:102" x14ac:dyDescent="0.25">
      <c r="A90" s="14" t="str">
        <f t="shared" si="3"/>
        <v>20182</v>
      </c>
      <c r="B90" s="14">
        <f t="shared" si="4"/>
        <v>2</v>
      </c>
      <c r="C90" s="14">
        <f t="shared" si="5"/>
        <v>2018</v>
      </c>
      <c r="D90" s="27">
        <v>43221</v>
      </c>
      <c r="E90" s="46">
        <v>6.95</v>
      </c>
      <c r="F90" s="28">
        <v>1162.98</v>
      </c>
      <c r="G90" s="28">
        <v>2302.88</v>
      </c>
      <c r="H90" s="28">
        <v>104.12</v>
      </c>
      <c r="I90" s="28">
        <v>15.43</v>
      </c>
      <c r="J90" s="26">
        <v>8712.2999999999993</v>
      </c>
      <c r="K90" s="51">
        <v>56221</v>
      </c>
      <c r="L90" s="28">
        <v>158.22999999999999</v>
      </c>
      <c r="M90" s="28">
        <v>440.12</v>
      </c>
      <c r="N90" s="28">
        <v>445.75</v>
      </c>
      <c r="O90" s="14">
        <v>449.04</v>
      </c>
      <c r="P90" s="28">
        <v>5.39</v>
      </c>
      <c r="Q90" s="28">
        <v>5.79</v>
      </c>
      <c r="R90" s="28">
        <v>17.79</v>
      </c>
      <c r="S90" s="28">
        <v>8.75</v>
      </c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32"/>
      <c r="CR90" s="26"/>
      <c r="CS90" s="26"/>
      <c r="CT90" s="26"/>
      <c r="CU90" s="26"/>
      <c r="CV90" s="26"/>
      <c r="CW90" s="26"/>
      <c r="CX90" s="26"/>
    </row>
    <row r="91" spans="1:102" x14ac:dyDescent="0.25">
      <c r="A91" s="14" t="str">
        <f t="shared" si="3"/>
        <v>20182</v>
      </c>
      <c r="B91" s="14">
        <f t="shared" si="4"/>
        <v>2</v>
      </c>
      <c r="C91" s="14">
        <f t="shared" si="5"/>
        <v>2018</v>
      </c>
      <c r="D91" s="27">
        <v>43252</v>
      </c>
      <c r="E91" s="46">
        <v>7.02</v>
      </c>
      <c r="F91" s="28">
        <v>1154.1600000000001</v>
      </c>
      <c r="G91" s="28">
        <v>2295.9499999999998</v>
      </c>
      <c r="H91" s="28">
        <v>105.17</v>
      </c>
      <c r="I91" s="28">
        <v>16.09</v>
      </c>
      <c r="J91" s="26">
        <v>8772</v>
      </c>
      <c r="K91" s="51">
        <v>56646</v>
      </c>
      <c r="L91" s="28">
        <v>158.91</v>
      </c>
      <c r="M91" s="28">
        <v>439.4</v>
      </c>
      <c r="N91" s="28">
        <v>439.21</v>
      </c>
      <c r="O91" s="14">
        <v>442.55</v>
      </c>
      <c r="P91" s="28">
        <v>5.0999999999999996</v>
      </c>
      <c r="Q91" s="28">
        <v>5.81</v>
      </c>
      <c r="R91" s="28">
        <v>17.72</v>
      </c>
      <c r="S91" s="28">
        <v>8.82</v>
      </c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32"/>
      <c r="CR91" s="26"/>
      <c r="CS91" s="26"/>
      <c r="CT91" s="26"/>
      <c r="CU91" s="26"/>
      <c r="CV91" s="26"/>
      <c r="CW91" s="26"/>
      <c r="CX91" s="26"/>
    </row>
    <row r="92" spans="1:102" x14ac:dyDescent="0.25">
      <c r="A92" s="14" t="str">
        <f t="shared" si="3"/>
        <v>20183</v>
      </c>
      <c r="B92" s="14">
        <f t="shared" si="4"/>
        <v>3</v>
      </c>
      <c r="C92" s="14">
        <f t="shared" si="5"/>
        <v>2018</v>
      </c>
      <c r="D92" s="27">
        <v>43282</v>
      </c>
      <c r="E92" s="46">
        <v>7.09</v>
      </c>
      <c r="F92" s="28">
        <v>1173.06</v>
      </c>
      <c r="G92" s="28">
        <v>2321.11</v>
      </c>
      <c r="H92" s="28">
        <v>106.71</v>
      </c>
      <c r="I92" s="28">
        <v>12.83</v>
      </c>
      <c r="J92" s="26">
        <v>8945.5</v>
      </c>
      <c r="K92" s="51">
        <v>57208</v>
      </c>
      <c r="L92" s="28">
        <v>159.58000000000001</v>
      </c>
      <c r="M92" s="28">
        <v>441.27</v>
      </c>
      <c r="N92" s="28">
        <v>441.77</v>
      </c>
      <c r="O92" s="14">
        <v>444.33</v>
      </c>
      <c r="P92" s="28">
        <v>5.04</v>
      </c>
      <c r="Q92" s="28">
        <v>5.88</v>
      </c>
      <c r="R92" s="28">
        <v>17.12</v>
      </c>
      <c r="S92" s="28">
        <v>8.75</v>
      </c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32"/>
      <c r="CR92" s="26"/>
      <c r="CS92" s="26"/>
      <c r="CT92" s="26"/>
      <c r="CU92" s="26"/>
      <c r="CV92" s="26"/>
      <c r="CW92" s="26"/>
      <c r="CX92" s="26"/>
    </row>
    <row r="93" spans="1:102" x14ac:dyDescent="0.25">
      <c r="A93" s="14" t="str">
        <f t="shared" si="3"/>
        <v>20183</v>
      </c>
      <c r="B93" s="14">
        <f t="shared" si="4"/>
        <v>3</v>
      </c>
      <c r="C93" s="14">
        <f t="shared" si="5"/>
        <v>2018</v>
      </c>
      <c r="D93" s="27">
        <v>43313</v>
      </c>
      <c r="E93" s="46">
        <v>7.03</v>
      </c>
      <c r="F93" s="28">
        <v>1092.29</v>
      </c>
      <c r="G93" s="28">
        <v>2345.85</v>
      </c>
      <c r="H93" s="28">
        <v>102.22</v>
      </c>
      <c r="I93" s="28">
        <v>12.86</v>
      </c>
      <c r="J93" s="26">
        <v>9053.1</v>
      </c>
      <c r="K93" s="51">
        <v>56823</v>
      </c>
      <c r="L93" s="28">
        <v>160.26</v>
      </c>
      <c r="M93" s="28">
        <v>438.26</v>
      </c>
      <c r="N93" s="28">
        <v>430.8</v>
      </c>
      <c r="O93" s="14">
        <v>422.39</v>
      </c>
      <c r="P93" s="28">
        <v>4.9800000000000004</v>
      </c>
      <c r="Q93" s="28">
        <v>5.97</v>
      </c>
      <c r="R93" s="28">
        <v>17.739999999999998</v>
      </c>
      <c r="S93" s="28">
        <v>8.7200000000000006</v>
      </c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32"/>
      <c r="CR93" s="26"/>
      <c r="CS93" s="26"/>
      <c r="CT93" s="26"/>
      <c r="CU93" s="26"/>
      <c r="CV93" s="26"/>
      <c r="CW93" s="26"/>
      <c r="CX93" s="26"/>
    </row>
    <row r="94" spans="1:102" x14ac:dyDescent="0.25">
      <c r="A94" s="14" t="str">
        <f t="shared" si="3"/>
        <v>20183</v>
      </c>
      <c r="B94" s="14">
        <f t="shared" si="4"/>
        <v>3</v>
      </c>
      <c r="C94" s="14">
        <f t="shared" si="5"/>
        <v>2018</v>
      </c>
      <c r="D94" s="27">
        <v>43344</v>
      </c>
      <c r="E94" s="46">
        <v>7.15</v>
      </c>
      <c r="F94" s="28">
        <v>1192.04</v>
      </c>
      <c r="G94" s="28">
        <v>2475.36</v>
      </c>
      <c r="H94" s="28">
        <v>99.83</v>
      </c>
      <c r="I94" s="28">
        <v>12.12</v>
      </c>
      <c r="J94" s="26">
        <v>9149.9</v>
      </c>
      <c r="K94" s="51">
        <v>57978</v>
      </c>
      <c r="L94" s="28">
        <v>161.22</v>
      </c>
      <c r="M94" s="28">
        <v>442.15</v>
      </c>
      <c r="N94" s="28">
        <v>437.17</v>
      </c>
      <c r="O94" s="14">
        <v>428.33</v>
      </c>
      <c r="P94" s="28">
        <v>5.14</v>
      </c>
      <c r="Q94" s="28">
        <v>6.21</v>
      </c>
      <c r="R94" s="28">
        <v>17.5</v>
      </c>
      <c r="S94" s="28">
        <v>9</v>
      </c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32"/>
      <c r="CR94" s="26"/>
      <c r="CS94" s="26"/>
      <c r="CT94" s="26"/>
      <c r="CU94" s="26"/>
      <c r="CV94" s="26"/>
      <c r="CW94" s="26"/>
      <c r="CX94" s="26"/>
    </row>
    <row r="95" spans="1:102" x14ac:dyDescent="0.25">
      <c r="A95" s="14" t="str">
        <f t="shared" si="3"/>
        <v>20184</v>
      </c>
      <c r="B95" s="14">
        <f t="shared" si="4"/>
        <v>4</v>
      </c>
      <c r="C95" s="14">
        <f t="shared" si="5"/>
        <v>2018</v>
      </c>
      <c r="D95" s="27">
        <v>43374</v>
      </c>
      <c r="E95" s="46">
        <v>7.27</v>
      </c>
      <c r="F95" s="28">
        <v>1126.21</v>
      </c>
      <c r="G95" s="28">
        <v>2352.71</v>
      </c>
      <c r="H95" s="28">
        <v>103.51</v>
      </c>
      <c r="I95" s="28">
        <v>21.23</v>
      </c>
      <c r="J95" s="26">
        <v>9138.7000000000007</v>
      </c>
      <c r="K95" s="51">
        <v>57613</v>
      </c>
      <c r="L95" s="28">
        <v>161.99</v>
      </c>
      <c r="M95" s="28">
        <v>442.89</v>
      </c>
      <c r="N95" s="28">
        <v>436.94</v>
      </c>
      <c r="O95" s="14">
        <v>429.03</v>
      </c>
      <c r="P95" s="28">
        <v>5.54</v>
      </c>
      <c r="Q95" s="28">
        <v>6.41</v>
      </c>
      <c r="R95" s="28">
        <v>17.989999999999998</v>
      </c>
      <c r="S95" s="28">
        <v>8.84</v>
      </c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32"/>
      <c r="CR95" s="26"/>
      <c r="CS95" s="26"/>
      <c r="CT95" s="26"/>
      <c r="CU95" s="26"/>
      <c r="CV95" s="26"/>
      <c r="CW95" s="26"/>
      <c r="CX95" s="26"/>
    </row>
    <row r="96" spans="1:102" x14ac:dyDescent="0.25">
      <c r="A96" s="14" t="str">
        <f t="shared" si="3"/>
        <v>20184</v>
      </c>
      <c r="B96" s="14">
        <f t="shared" si="4"/>
        <v>4</v>
      </c>
      <c r="C96" s="14">
        <f t="shared" si="5"/>
        <v>2018</v>
      </c>
      <c r="D96" s="27">
        <v>43405</v>
      </c>
      <c r="E96" s="46">
        <v>7.25</v>
      </c>
      <c r="F96" s="28">
        <v>1126.1400000000001</v>
      </c>
      <c r="G96" s="28">
        <v>2392.5</v>
      </c>
      <c r="H96" s="28">
        <v>103.72</v>
      </c>
      <c r="I96" s="28">
        <v>18.07</v>
      </c>
      <c r="J96" s="14">
        <v>9048.4</v>
      </c>
      <c r="K96" s="51">
        <v>57520</v>
      </c>
      <c r="L96" s="28">
        <v>162.9</v>
      </c>
      <c r="M96" s="28">
        <v>446.09</v>
      </c>
      <c r="N96" s="28">
        <v>439.99</v>
      </c>
      <c r="O96" s="14">
        <v>429.06</v>
      </c>
      <c r="P96" s="28">
        <v>5.89</v>
      </c>
      <c r="Q96" s="28">
        <v>6.47</v>
      </c>
      <c r="R96" s="28">
        <v>17.82</v>
      </c>
      <c r="S96" s="28">
        <v>8.94</v>
      </c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32"/>
      <c r="CR96" s="26"/>
      <c r="CS96" s="26"/>
      <c r="CT96" s="26"/>
      <c r="CU96" s="26"/>
      <c r="CV96" s="26"/>
      <c r="CW96" s="26"/>
      <c r="CX96" s="26"/>
    </row>
    <row r="97" spans="1:102" x14ac:dyDescent="0.25">
      <c r="A97" s="14" t="str">
        <f t="shared" si="3"/>
        <v>20184</v>
      </c>
      <c r="B97" s="14">
        <f t="shared" si="4"/>
        <v>4</v>
      </c>
      <c r="C97" s="14">
        <f t="shared" si="5"/>
        <v>2018</v>
      </c>
      <c r="D97" s="27">
        <v>43435</v>
      </c>
      <c r="E97" s="46">
        <v>7.49</v>
      </c>
      <c r="F97" s="28">
        <v>1068.72</v>
      </c>
      <c r="G97" s="28">
        <v>2369.33</v>
      </c>
      <c r="H97" s="28">
        <v>102.74</v>
      </c>
      <c r="I97" s="28">
        <v>25.42</v>
      </c>
      <c r="J97" s="14">
        <v>8980.9</v>
      </c>
      <c r="K97" s="51">
        <v>58430</v>
      </c>
      <c r="L97" s="28">
        <v>164.08</v>
      </c>
      <c r="M97" s="28">
        <v>450.07</v>
      </c>
      <c r="N97" s="28">
        <v>442.84</v>
      </c>
      <c r="O97" s="14">
        <v>433.34</v>
      </c>
      <c r="P97" s="28">
        <v>5.62</v>
      </c>
      <c r="Q97" s="28">
        <v>6.54</v>
      </c>
      <c r="R97" s="28">
        <v>17.87</v>
      </c>
      <c r="S97" s="28">
        <v>9.1999999999999993</v>
      </c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32"/>
      <c r="CR97" s="26"/>
      <c r="CS97" s="26"/>
      <c r="CT97" s="26"/>
      <c r="CU97" s="26"/>
      <c r="CV97" s="26"/>
      <c r="CW97" s="26"/>
      <c r="CX97" s="26"/>
    </row>
    <row r="98" spans="1:102" x14ac:dyDescent="0.25">
      <c r="A98" s="14" t="str">
        <f t="shared" si="3"/>
        <v>20191</v>
      </c>
      <c r="B98" s="14">
        <f t="shared" si="4"/>
        <v>1</v>
      </c>
      <c r="C98" s="14">
        <f t="shared" si="5"/>
        <v>2019</v>
      </c>
      <c r="D98" s="27">
        <v>43466</v>
      </c>
      <c r="E98" s="46">
        <v>7.65</v>
      </c>
      <c r="F98" s="28">
        <v>1214.45</v>
      </c>
      <c r="G98" s="28">
        <v>2521.1</v>
      </c>
      <c r="H98" s="28">
        <v>104.12</v>
      </c>
      <c r="I98" s="28">
        <v>16.57</v>
      </c>
      <c r="J98" s="14">
        <v>9339</v>
      </c>
      <c r="K98" s="51">
        <v>61402</v>
      </c>
      <c r="L98" s="28">
        <v>164.91</v>
      </c>
      <c r="M98" s="28">
        <v>454.5</v>
      </c>
      <c r="N98" s="28">
        <v>452.47</v>
      </c>
      <c r="O98" s="14">
        <v>451.53</v>
      </c>
      <c r="P98" s="28">
        <v>6.02</v>
      </c>
      <c r="Q98" s="28">
        <v>6.52</v>
      </c>
      <c r="R98" s="28">
        <v>15.95</v>
      </c>
      <c r="S98" s="28">
        <v>9.25</v>
      </c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32"/>
      <c r="CR98" s="26"/>
      <c r="CS98" s="26"/>
      <c r="CT98" s="26"/>
      <c r="CU98" s="26"/>
      <c r="CV98" s="26"/>
      <c r="CW98" s="26"/>
      <c r="CX98" s="26"/>
    </row>
    <row r="99" spans="1:102" x14ac:dyDescent="0.25">
      <c r="A99" s="14" t="str">
        <f t="shared" si="3"/>
        <v>20191</v>
      </c>
      <c r="B99" s="14">
        <f t="shared" si="4"/>
        <v>1</v>
      </c>
      <c r="C99" s="14">
        <f t="shared" si="5"/>
        <v>2019</v>
      </c>
      <c r="D99" s="27">
        <v>43497</v>
      </c>
      <c r="E99" s="46">
        <v>7.59</v>
      </c>
      <c r="F99" s="28">
        <v>1188.28</v>
      </c>
      <c r="G99" s="28">
        <v>2485.27</v>
      </c>
      <c r="H99" s="28">
        <v>105.86</v>
      </c>
      <c r="I99" s="28">
        <v>14.78</v>
      </c>
      <c r="J99" s="14">
        <v>8989.9</v>
      </c>
      <c r="K99" s="51">
        <v>59779</v>
      </c>
      <c r="L99" s="28">
        <v>165.93</v>
      </c>
      <c r="M99" s="28">
        <v>457.39</v>
      </c>
      <c r="N99" s="28">
        <v>452.83</v>
      </c>
      <c r="O99" s="14">
        <v>448.69</v>
      </c>
      <c r="P99" s="28">
        <v>6.15</v>
      </c>
      <c r="Q99" s="28">
        <v>6.5</v>
      </c>
      <c r="R99" s="28">
        <v>15.54</v>
      </c>
      <c r="S99" s="28">
        <v>9.2899999999999991</v>
      </c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32"/>
      <c r="CR99" s="26"/>
      <c r="CS99" s="26"/>
      <c r="CT99" s="26"/>
      <c r="CU99" s="26"/>
      <c r="CV99" s="26"/>
      <c r="CW99" s="26"/>
      <c r="CX99" s="26"/>
    </row>
    <row r="100" spans="1:102" x14ac:dyDescent="0.25">
      <c r="A100" s="14" t="str">
        <f t="shared" si="3"/>
        <v>20191</v>
      </c>
      <c r="B100" s="14">
        <f t="shared" si="4"/>
        <v>1</v>
      </c>
      <c r="C100" s="14">
        <f t="shared" si="5"/>
        <v>2019</v>
      </c>
      <c r="D100" s="27">
        <v>43525</v>
      </c>
      <c r="E100" s="46">
        <v>7.68</v>
      </c>
      <c r="F100" s="28">
        <v>1198.1099999999999</v>
      </c>
      <c r="G100" s="28">
        <v>2497.1</v>
      </c>
      <c r="H100" s="28">
        <v>107.16</v>
      </c>
      <c r="I100" s="28">
        <v>13.71</v>
      </c>
      <c r="J100" s="14">
        <v>9029.7000000000007</v>
      </c>
      <c r="K100" s="51">
        <v>60469</v>
      </c>
      <c r="L100" s="28">
        <v>166.95</v>
      </c>
      <c r="M100" s="28">
        <v>460.27</v>
      </c>
      <c r="N100" s="28">
        <v>457.53</v>
      </c>
      <c r="O100" s="14">
        <v>453.67</v>
      </c>
      <c r="P100" s="28">
        <v>6.03</v>
      </c>
      <c r="Q100" s="28">
        <v>6.46</v>
      </c>
      <c r="R100" s="28">
        <v>14.69</v>
      </c>
      <c r="S100" s="28">
        <v>9.32</v>
      </c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32"/>
      <c r="CR100" s="26"/>
      <c r="CS100" s="26"/>
      <c r="CT100" s="26"/>
      <c r="CU100" s="26"/>
      <c r="CV100" s="26"/>
      <c r="CW100" s="26"/>
      <c r="CX100" s="26"/>
    </row>
    <row r="101" spans="1:102" x14ac:dyDescent="0.25">
      <c r="A101" s="14" t="str">
        <f t="shared" si="3"/>
        <v>20192</v>
      </c>
      <c r="B101" s="14">
        <f t="shared" si="4"/>
        <v>2</v>
      </c>
      <c r="C101" s="14">
        <f t="shared" si="5"/>
        <v>2019</v>
      </c>
      <c r="D101" s="27">
        <v>43556</v>
      </c>
      <c r="E101" s="46">
        <v>7.75</v>
      </c>
      <c r="F101" s="28">
        <v>1248.3900000000001</v>
      </c>
      <c r="G101" s="28">
        <v>2559.3200000000002</v>
      </c>
      <c r="H101" s="28">
        <v>108.43</v>
      </c>
      <c r="I101" s="28">
        <v>13.12</v>
      </c>
      <c r="J101" s="14">
        <v>8980.6</v>
      </c>
      <c r="K101" s="51">
        <v>60147</v>
      </c>
      <c r="L101" s="28">
        <v>168.15</v>
      </c>
      <c r="M101" s="28">
        <v>464.34</v>
      </c>
      <c r="N101" s="28">
        <v>462.96</v>
      </c>
      <c r="O101" s="14">
        <v>460.38</v>
      </c>
      <c r="P101" s="28">
        <v>5.72</v>
      </c>
      <c r="Q101" s="28">
        <v>6.46</v>
      </c>
      <c r="R101" s="28">
        <v>15.06</v>
      </c>
      <c r="S101" s="28">
        <v>9.24</v>
      </c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32"/>
      <c r="CR101" s="26"/>
      <c r="CS101" s="26"/>
      <c r="CT101" s="26"/>
      <c r="CU101" s="26"/>
      <c r="CV101" s="26"/>
      <c r="CW101" s="26"/>
      <c r="CX101" s="26"/>
    </row>
    <row r="102" spans="1:102" x14ac:dyDescent="0.25">
      <c r="A102" s="14" t="str">
        <f t="shared" si="3"/>
        <v>20192</v>
      </c>
      <c r="B102" s="14">
        <f t="shared" si="4"/>
        <v>2</v>
      </c>
      <c r="C102" s="14">
        <f t="shared" si="5"/>
        <v>2019</v>
      </c>
      <c r="D102" s="27">
        <v>43586</v>
      </c>
      <c r="E102" s="46">
        <v>7.72</v>
      </c>
      <c r="F102" s="28">
        <v>1287.0899999999999</v>
      </c>
      <c r="G102" s="28">
        <v>2665.33</v>
      </c>
      <c r="H102" s="28">
        <v>109.22</v>
      </c>
      <c r="I102" s="28">
        <v>18.71</v>
      </c>
      <c r="J102" s="14">
        <v>9113.7999999999993</v>
      </c>
      <c r="K102" s="51">
        <v>60481</v>
      </c>
      <c r="L102" s="28">
        <v>169.24</v>
      </c>
      <c r="M102" s="28">
        <v>469.47</v>
      </c>
      <c r="N102" s="28">
        <v>469.73</v>
      </c>
      <c r="O102" s="14">
        <v>470.94</v>
      </c>
      <c r="P102" s="28">
        <v>5.63</v>
      </c>
      <c r="Q102" s="28">
        <v>6.47</v>
      </c>
      <c r="R102" s="28">
        <v>15.41</v>
      </c>
      <c r="S102" s="28">
        <v>9.2200000000000006</v>
      </c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32"/>
      <c r="CR102" s="26"/>
      <c r="CS102" s="26"/>
      <c r="CT102" s="26"/>
      <c r="CU102" s="26"/>
      <c r="CV102" s="26"/>
      <c r="CW102" s="26"/>
      <c r="CX102" s="26"/>
    </row>
    <row r="103" spans="1:102" x14ac:dyDescent="0.25">
      <c r="A103" s="14" t="str">
        <f t="shared" si="3"/>
        <v>20192</v>
      </c>
      <c r="B103" s="14">
        <f t="shared" si="4"/>
        <v>2</v>
      </c>
      <c r="C103" s="14">
        <f t="shared" si="5"/>
        <v>2019</v>
      </c>
      <c r="D103" s="27">
        <v>43617</v>
      </c>
      <c r="E103" s="46">
        <v>7.58</v>
      </c>
      <c r="F103" s="28">
        <v>1380.52</v>
      </c>
      <c r="G103" s="28">
        <v>2765.85</v>
      </c>
      <c r="H103" s="28">
        <v>109.92</v>
      </c>
      <c r="I103" s="28">
        <v>15.08</v>
      </c>
      <c r="J103" s="14">
        <v>9110.7000000000007</v>
      </c>
      <c r="K103" s="51">
        <v>60959</v>
      </c>
      <c r="L103" s="28">
        <v>170.64</v>
      </c>
      <c r="M103" s="28">
        <v>474.91</v>
      </c>
      <c r="N103" s="28">
        <v>477.55</v>
      </c>
      <c r="O103" s="14">
        <v>489.09</v>
      </c>
      <c r="P103" s="28">
        <v>5.72</v>
      </c>
      <c r="Q103" s="28">
        <v>6.37</v>
      </c>
      <c r="R103" s="28">
        <v>15.25</v>
      </c>
      <c r="S103" s="28">
        <v>9.11</v>
      </c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32"/>
      <c r="CR103" s="26"/>
      <c r="CS103" s="26"/>
      <c r="CT103" s="26"/>
      <c r="CU103" s="26"/>
      <c r="CV103" s="26"/>
      <c r="CW103" s="26"/>
      <c r="CX103" s="26"/>
    </row>
    <row r="104" spans="1:102" x14ac:dyDescent="0.25">
      <c r="A104" s="14" t="str">
        <f t="shared" si="3"/>
        <v>20193</v>
      </c>
      <c r="B104" s="14">
        <f t="shared" si="4"/>
        <v>3</v>
      </c>
      <c r="C104" s="14">
        <f t="shared" si="5"/>
        <v>2019</v>
      </c>
      <c r="D104" s="27">
        <v>43647</v>
      </c>
      <c r="E104" s="46">
        <v>7.32</v>
      </c>
      <c r="F104" s="28">
        <v>1360.04</v>
      </c>
      <c r="G104" s="28">
        <v>2739.5</v>
      </c>
      <c r="H104" s="28">
        <v>111.79</v>
      </c>
      <c r="I104" s="28">
        <v>16.12</v>
      </c>
      <c r="J104" s="14">
        <v>9192.7999999999993</v>
      </c>
      <c r="K104" s="51">
        <v>60928</v>
      </c>
      <c r="L104" s="28">
        <v>172.01</v>
      </c>
      <c r="M104" s="28">
        <v>480.57</v>
      </c>
      <c r="N104" s="28">
        <v>484.37</v>
      </c>
      <c r="O104" s="14">
        <v>495.82</v>
      </c>
      <c r="P104" s="28">
        <v>5.33</v>
      </c>
      <c r="Q104" s="28">
        <v>6.14</v>
      </c>
      <c r="R104" s="28">
        <v>14.93</v>
      </c>
      <c r="S104" s="28">
        <v>8.82</v>
      </c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32"/>
      <c r="CR104" s="26"/>
      <c r="CS104" s="26"/>
      <c r="CT104" s="26"/>
      <c r="CU104" s="26"/>
      <c r="CV104" s="26"/>
      <c r="CW104" s="26"/>
      <c r="CX104" s="26"/>
    </row>
    <row r="105" spans="1:102" x14ac:dyDescent="0.25">
      <c r="A105" s="14" t="str">
        <f t="shared" si="3"/>
        <v>20193</v>
      </c>
      <c r="B105" s="14">
        <f t="shared" si="4"/>
        <v>3</v>
      </c>
      <c r="C105" s="14">
        <f t="shared" si="5"/>
        <v>2019</v>
      </c>
      <c r="D105" s="27">
        <v>43678</v>
      </c>
      <c r="E105" s="46">
        <v>7.13</v>
      </c>
      <c r="F105" s="28">
        <v>1293.32</v>
      </c>
      <c r="G105" s="28">
        <v>2740.04</v>
      </c>
      <c r="H105" s="28">
        <v>108.38</v>
      </c>
      <c r="I105" s="28">
        <v>18.98</v>
      </c>
      <c r="J105" s="14">
        <v>9254.2000000000007</v>
      </c>
      <c r="K105" s="51">
        <v>60924</v>
      </c>
      <c r="L105" s="28">
        <v>172.86</v>
      </c>
      <c r="M105" s="28">
        <v>484.56</v>
      </c>
      <c r="N105" s="28">
        <v>491.17</v>
      </c>
      <c r="O105" s="14">
        <v>504.72</v>
      </c>
      <c r="P105" s="28">
        <v>5.18</v>
      </c>
      <c r="Q105" s="28">
        <v>5.96</v>
      </c>
      <c r="R105" s="28">
        <v>14.6</v>
      </c>
      <c r="S105" s="28">
        <v>8.61</v>
      </c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32"/>
      <c r="CR105" s="26"/>
      <c r="CS105" s="26"/>
      <c r="CT105" s="26"/>
      <c r="CU105" s="26"/>
      <c r="CV105" s="26"/>
      <c r="CW105" s="26"/>
      <c r="CX105" s="26"/>
    </row>
    <row r="106" spans="1:102" x14ac:dyDescent="0.25">
      <c r="A106" s="14" t="str">
        <f t="shared" si="3"/>
        <v>20193</v>
      </c>
      <c r="B106" s="14">
        <f t="shared" si="4"/>
        <v>3</v>
      </c>
      <c r="C106" s="14">
        <f t="shared" si="5"/>
        <v>2019</v>
      </c>
      <c r="D106" s="27">
        <v>43709</v>
      </c>
      <c r="E106" s="46">
        <v>6.86</v>
      </c>
      <c r="F106" s="28">
        <v>1333.91</v>
      </c>
      <c r="G106" s="28">
        <v>2747.18</v>
      </c>
      <c r="H106" s="28">
        <v>110.14</v>
      </c>
      <c r="I106" s="28">
        <v>16.239999999999998</v>
      </c>
      <c r="J106" s="14">
        <v>9367.6</v>
      </c>
      <c r="K106" s="51">
        <v>61867</v>
      </c>
      <c r="L106" s="28">
        <v>174.05</v>
      </c>
      <c r="M106" s="28">
        <v>488.93</v>
      </c>
      <c r="N106" s="28">
        <v>495.54</v>
      </c>
      <c r="O106" s="14">
        <v>510.48</v>
      </c>
      <c r="P106" s="28">
        <v>5.03</v>
      </c>
      <c r="Q106" s="28">
        <v>5.8</v>
      </c>
      <c r="R106" s="28">
        <v>14.21</v>
      </c>
      <c r="S106" s="28">
        <v>8.2899999999999991</v>
      </c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32"/>
      <c r="CR106" s="26"/>
      <c r="CS106" s="26"/>
      <c r="CT106" s="26"/>
      <c r="CU106" s="26"/>
      <c r="CV106" s="26"/>
      <c r="CW106" s="26"/>
      <c r="CX106" s="26"/>
    </row>
    <row r="107" spans="1:102" x14ac:dyDescent="0.25">
      <c r="A107" s="14" t="str">
        <f t="shared" si="3"/>
        <v>20194</v>
      </c>
      <c r="B107" s="14">
        <f t="shared" si="4"/>
        <v>4</v>
      </c>
      <c r="C107" s="14">
        <f t="shared" si="5"/>
        <v>2019</v>
      </c>
      <c r="D107" s="27">
        <v>43739</v>
      </c>
      <c r="E107" s="46">
        <v>6.79</v>
      </c>
      <c r="F107" s="28">
        <v>1422.92</v>
      </c>
      <c r="G107" s="28">
        <v>2893.98</v>
      </c>
      <c r="H107" s="28">
        <v>110.37</v>
      </c>
      <c r="I107" s="28">
        <v>13.22</v>
      </c>
      <c r="J107" s="14">
        <v>9411.9</v>
      </c>
      <c r="K107" s="51">
        <v>61955</v>
      </c>
      <c r="L107" s="28">
        <v>175.38</v>
      </c>
      <c r="M107" s="28">
        <v>495.1</v>
      </c>
      <c r="N107" s="28">
        <v>505.38</v>
      </c>
      <c r="O107" s="14">
        <v>528.09</v>
      </c>
      <c r="P107" s="28">
        <v>4.9000000000000004</v>
      </c>
      <c r="Q107" s="28">
        <v>5.7</v>
      </c>
      <c r="R107" s="28">
        <v>13.74</v>
      </c>
      <c r="S107" s="28">
        <v>8.17</v>
      </c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32"/>
      <c r="CR107" s="26"/>
      <c r="CS107" s="26"/>
      <c r="CT107" s="26"/>
      <c r="CU107" s="26"/>
      <c r="CV107" s="26"/>
      <c r="CW107" s="26"/>
      <c r="CX107" s="26"/>
    </row>
    <row r="108" spans="1:102" x14ac:dyDescent="0.25">
      <c r="A108" s="14" t="str">
        <f t="shared" si="3"/>
        <v>20194</v>
      </c>
      <c r="B108" s="14">
        <f t="shared" si="4"/>
        <v>4</v>
      </c>
      <c r="C108" s="14">
        <f t="shared" si="5"/>
        <v>2019</v>
      </c>
      <c r="D108" s="27">
        <v>43770</v>
      </c>
      <c r="E108" s="46">
        <v>6.46</v>
      </c>
      <c r="F108" s="28">
        <v>1438.45</v>
      </c>
      <c r="G108" s="28">
        <v>2935.37</v>
      </c>
      <c r="H108" s="28">
        <v>111.01</v>
      </c>
      <c r="I108" s="28">
        <v>12.62</v>
      </c>
      <c r="J108" s="14">
        <v>9354.6</v>
      </c>
      <c r="K108" s="51">
        <v>61679</v>
      </c>
      <c r="L108" s="28">
        <v>176.25</v>
      </c>
      <c r="M108" s="28">
        <v>500.73</v>
      </c>
      <c r="N108" s="28">
        <v>511.32</v>
      </c>
      <c r="O108" s="14">
        <v>536.1</v>
      </c>
      <c r="P108" s="28">
        <v>4.4800000000000004</v>
      </c>
      <c r="Q108" s="28">
        <v>5.4</v>
      </c>
      <c r="R108" s="28">
        <v>15.13</v>
      </c>
      <c r="S108" s="28">
        <v>7.88</v>
      </c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32"/>
      <c r="CR108" s="26"/>
      <c r="CS108" s="26"/>
      <c r="CT108" s="26"/>
      <c r="CU108" s="26"/>
      <c r="CV108" s="26"/>
      <c r="CW108" s="26"/>
      <c r="CX108" s="26"/>
    </row>
    <row r="109" spans="1:102" x14ac:dyDescent="0.25">
      <c r="A109" s="14" t="str">
        <f t="shared" si="3"/>
        <v>20194</v>
      </c>
      <c r="B109" s="14">
        <f t="shared" si="4"/>
        <v>4</v>
      </c>
      <c r="C109" s="14">
        <f t="shared" si="5"/>
        <v>2019</v>
      </c>
      <c r="D109" s="27">
        <v>43800</v>
      </c>
      <c r="E109" s="46">
        <v>6.15</v>
      </c>
      <c r="F109" s="28">
        <v>1548.92</v>
      </c>
      <c r="G109" s="28">
        <v>3045.87</v>
      </c>
      <c r="H109" s="28">
        <v>112.47</v>
      </c>
      <c r="I109" s="28">
        <v>13.78</v>
      </c>
      <c r="J109" s="14">
        <v>9394</v>
      </c>
      <c r="K109" s="51">
        <v>62733</v>
      </c>
      <c r="L109" s="28">
        <v>177.81</v>
      </c>
      <c r="M109" s="28">
        <v>505.31</v>
      </c>
      <c r="N109" s="28">
        <v>517.33000000000004</v>
      </c>
      <c r="O109" s="14">
        <v>543.58000000000004</v>
      </c>
      <c r="P109" s="28">
        <v>4.66</v>
      </c>
      <c r="Q109" s="28">
        <v>5.15</v>
      </c>
      <c r="R109" s="28">
        <v>14.83</v>
      </c>
      <c r="S109" s="28">
        <v>7.83</v>
      </c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32"/>
      <c r="CR109" s="26"/>
      <c r="CS109" s="26"/>
      <c r="CT109" s="26"/>
      <c r="CU109" s="26"/>
      <c r="CV109" s="26"/>
      <c r="CW109" s="26"/>
      <c r="CX109" s="26"/>
    </row>
    <row r="110" spans="1:102" x14ac:dyDescent="0.25">
      <c r="A110" s="14" t="str">
        <f t="shared" si="3"/>
        <v>20201</v>
      </c>
      <c r="B110" s="14">
        <f t="shared" si="4"/>
        <v>1</v>
      </c>
      <c r="C110" s="14">
        <f t="shared" si="5"/>
        <v>2020</v>
      </c>
      <c r="D110" s="27">
        <v>43831</v>
      </c>
      <c r="E110" s="46">
        <v>6.04</v>
      </c>
      <c r="F110" s="28">
        <v>1517.07</v>
      </c>
      <c r="G110" s="28">
        <v>3076.65</v>
      </c>
      <c r="H110" s="28">
        <v>114.21</v>
      </c>
      <c r="I110" s="28">
        <v>18.84</v>
      </c>
      <c r="J110" s="14">
        <v>9658.4</v>
      </c>
      <c r="K110" s="51">
        <v>64536</v>
      </c>
      <c r="L110" s="28">
        <v>178.55</v>
      </c>
      <c r="M110" s="28">
        <v>509.34</v>
      </c>
      <c r="N110" s="28">
        <v>523</v>
      </c>
      <c r="O110" s="14">
        <v>550.6</v>
      </c>
      <c r="P110" s="28">
        <v>4.46</v>
      </c>
      <c r="Q110" s="28">
        <v>5</v>
      </c>
      <c r="R110" s="28">
        <v>15</v>
      </c>
      <c r="S110" s="28">
        <v>7.48</v>
      </c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32"/>
      <c r="CR110" s="26"/>
      <c r="CS110" s="26"/>
      <c r="CT110" s="26"/>
      <c r="CU110" s="26"/>
      <c r="CV110" s="26"/>
      <c r="CW110" s="26"/>
      <c r="CX110" s="26"/>
    </row>
    <row r="111" spans="1:102" x14ac:dyDescent="0.25">
      <c r="A111" s="14" t="str">
        <f t="shared" si="3"/>
        <v>20201</v>
      </c>
      <c r="B111" s="14">
        <f t="shared" si="4"/>
        <v>1</v>
      </c>
      <c r="C111" s="14">
        <f t="shared" si="5"/>
        <v>2020</v>
      </c>
      <c r="D111" s="27">
        <v>43862</v>
      </c>
      <c r="E111" s="46">
        <v>5.94</v>
      </c>
      <c r="F111" s="28">
        <v>1299.69</v>
      </c>
      <c r="G111" s="28">
        <v>2785.08</v>
      </c>
      <c r="H111" s="28">
        <v>111.85</v>
      </c>
      <c r="I111" s="28">
        <v>40.11</v>
      </c>
      <c r="J111" s="14">
        <v>9489</v>
      </c>
      <c r="K111" s="51">
        <v>63918</v>
      </c>
      <c r="L111" s="28">
        <v>178.66</v>
      </c>
      <c r="M111" s="28">
        <v>508.62</v>
      </c>
      <c r="N111" s="28">
        <v>519.86</v>
      </c>
      <c r="O111" s="14">
        <v>543.54999999999995</v>
      </c>
      <c r="P111" s="28">
        <v>4.2300000000000004</v>
      </c>
      <c r="Q111" s="28">
        <v>4.8099999999999996</v>
      </c>
      <c r="R111" s="28">
        <v>14.6</v>
      </c>
      <c r="S111" s="28">
        <v>7.48</v>
      </c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32"/>
      <c r="CR111" s="26"/>
      <c r="CS111" s="26"/>
      <c r="CT111" s="26"/>
      <c r="CU111" s="26"/>
      <c r="CV111" s="26"/>
      <c r="CW111" s="26"/>
      <c r="CX111" s="26"/>
    </row>
    <row r="112" spans="1:102" x14ac:dyDescent="0.25">
      <c r="A112" s="14" t="str">
        <f t="shared" si="3"/>
        <v>20201</v>
      </c>
      <c r="B112" s="14">
        <f t="shared" si="4"/>
        <v>1</v>
      </c>
      <c r="C112" s="14">
        <f t="shared" si="5"/>
        <v>2020</v>
      </c>
      <c r="D112" s="27">
        <v>43891</v>
      </c>
      <c r="E112" s="46">
        <v>5.79</v>
      </c>
      <c r="F112" s="28">
        <v>1014.44</v>
      </c>
      <c r="G112" s="28">
        <v>2508.81</v>
      </c>
      <c r="H112" s="28">
        <v>97.32</v>
      </c>
      <c r="I112" s="28">
        <v>53.54</v>
      </c>
      <c r="J112" s="14">
        <v>9670.7999999999993</v>
      </c>
      <c r="K112" s="51">
        <v>65484</v>
      </c>
      <c r="L112" s="28">
        <v>179.65</v>
      </c>
      <c r="M112" s="28">
        <v>507.23</v>
      </c>
      <c r="N112" s="28">
        <v>513.89</v>
      </c>
      <c r="O112" s="14">
        <v>537.46</v>
      </c>
      <c r="P112" s="28">
        <v>4.21</v>
      </c>
      <c r="Q112" s="28">
        <v>4.7699999999999996</v>
      </c>
      <c r="R112" s="28">
        <v>14.19</v>
      </c>
      <c r="S112" s="28">
        <v>7.84</v>
      </c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32"/>
      <c r="CR112" s="26"/>
      <c r="CS112" s="26"/>
      <c r="CT112" s="26"/>
      <c r="CU112" s="26"/>
      <c r="CV112" s="26"/>
      <c r="CW112" s="26"/>
      <c r="CX112" s="26"/>
    </row>
    <row r="113" spans="1:102" x14ac:dyDescent="0.25">
      <c r="A113" s="14" t="str">
        <f t="shared" si="3"/>
        <v>20202</v>
      </c>
      <c r="B113" s="14">
        <f t="shared" si="4"/>
        <v>2</v>
      </c>
      <c r="C113" s="14">
        <f t="shared" si="5"/>
        <v>2020</v>
      </c>
      <c r="D113" s="27">
        <v>43922</v>
      </c>
      <c r="E113" s="46">
        <v>5.99</v>
      </c>
      <c r="F113" s="28">
        <v>1125.03</v>
      </c>
      <c r="G113" s="28">
        <v>2650.56</v>
      </c>
      <c r="H113" s="28">
        <v>99.19</v>
      </c>
      <c r="I113" s="28">
        <v>34.15</v>
      </c>
      <c r="J113" s="14">
        <v>10241</v>
      </c>
      <c r="K113" s="51">
        <v>68323</v>
      </c>
      <c r="L113" s="28">
        <v>180.82</v>
      </c>
      <c r="M113" s="28">
        <v>518.41</v>
      </c>
      <c r="N113" s="28">
        <v>534.33000000000004</v>
      </c>
      <c r="O113" s="14">
        <v>566.77</v>
      </c>
      <c r="P113" s="28">
        <v>4.67</v>
      </c>
      <c r="Q113" s="28">
        <v>4.75</v>
      </c>
      <c r="R113" s="28">
        <v>14.81</v>
      </c>
      <c r="S113" s="28">
        <v>7.71</v>
      </c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32"/>
      <c r="CR113" s="26"/>
      <c r="CS113" s="26"/>
      <c r="CT113" s="26"/>
      <c r="CU113" s="26"/>
      <c r="CV113" s="26"/>
      <c r="CW113" s="26"/>
      <c r="CX113" s="26"/>
    </row>
    <row r="114" spans="1:102" x14ac:dyDescent="0.25">
      <c r="A114" s="14" t="str">
        <f t="shared" si="3"/>
        <v>20202</v>
      </c>
      <c r="B114" s="14">
        <f t="shared" si="4"/>
        <v>2</v>
      </c>
      <c r="C114" s="14">
        <f t="shared" si="5"/>
        <v>2020</v>
      </c>
      <c r="D114" s="27">
        <v>43952</v>
      </c>
      <c r="E114" s="46">
        <v>5.47</v>
      </c>
      <c r="F114" s="28">
        <v>1219.76</v>
      </c>
      <c r="G114" s="28">
        <v>2734.83</v>
      </c>
      <c r="H114" s="28">
        <v>102.68</v>
      </c>
      <c r="I114" s="28">
        <v>27.51</v>
      </c>
      <c r="J114" s="14">
        <v>10912</v>
      </c>
      <c r="K114" s="51">
        <v>68158</v>
      </c>
      <c r="L114" s="28">
        <v>182.29</v>
      </c>
      <c r="M114" s="28">
        <v>526.36</v>
      </c>
      <c r="N114" s="28">
        <v>549.47</v>
      </c>
      <c r="O114" s="14">
        <v>589.24</v>
      </c>
      <c r="P114" s="28">
        <v>4.05</v>
      </c>
      <c r="Q114" s="28">
        <v>4.4000000000000004</v>
      </c>
      <c r="R114" s="28">
        <v>14.39</v>
      </c>
      <c r="S114" s="28">
        <v>7.28</v>
      </c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32"/>
      <c r="CR114" s="26"/>
      <c r="CS114" s="26"/>
      <c r="CT114" s="26"/>
      <c r="CU114" s="26"/>
      <c r="CV114" s="26"/>
      <c r="CW114" s="26"/>
      <c r="CX114" s="26"/>
    </row>
    <row r="115" spans="1:102" x14ac:dyDescent="0.25">
      <c r="A115" s="14" t="str">
        <f t="shared" si="3"/>
        <v>20202</v>
      </c>
      <c r="B115" s="14">
        <f t="shared" si="4"/>
        <v>2</v>
      </c>
      <c r="C115" s="14">
        <f t="shared" si="5"/>
        <v>2020</v>
      </c>
      <c r="D115" s="27">
        <v>43983</v>
      </c>
      <c r="E115" s="46">
        <v>4.99</v>
      </c>
      <c r="F115" s="28">
        <v>1212.6300000000001</v>
      </c>
      <c r="G115" s="28">
        <v>2743.2</v>
      </c>
      <c r="H115" s="28">
        <v>105.68</v>
      </c>
      <c r="I115" s="28">
        <v>30.43</v>
      </c>
      <c r="J115" s="14">
        <v>11209.3</v>
      </c>
      <c r="K115" s="51">
        <v>67856</v>
      </c>
      <c r="L115" s="28">
        <v>183.12</v>
      </c>
      <c r="M115" s="28">
        <v>529.84</v>
      </c>
      <c r="N115" s="28">
        <v>550.27</v>
      </c>
      <c r="O115" s="14">
        <v>581.48</v>
      </c>
      <c r="P115" s="28">
        <v>3.9</v>
      </c>
      <c r="Q115" s="28">
        <v>4.03</v>
      </c>
      <c r="R115" s="28">
        <v>13.95</v>
      </c>
      <c r="S115" s="28">
        <v>6.89</v>
      </c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32"/>
      <c r="CR115" s="26"/>
      <c r="CS115" s="26"/>
      <c r="CT115" s="26"/>
      <c r="CU115" s="26"/>
      <c r="CV115" s="26"/>
      <c r="CW115" s="26"/>
      <c r="CX115" s="26"/>
    </row>
    <row r="116" spans="1:102" x14ac:dyDescent="0.25">
      <c r="A116" s="14" t="str">
        <f t="shared" si="3"/>
        <v>20203</v>
      </c>
      <c r="B116" s="14">
        <f t="shared" si="4"/>
        <v>3</v>
      </c>
      <c r="C116" s="14">
        <f t="shared" si="5"/>
        <v>2020</v>
      </c>
      <c r="D116" s="27">
        <v>44013</v>
      </c>
      <c r="E116" s="46">
        <v>4.2300000000000004</v>
      </c>
      <c r="F116" s="28">
        <v>1234.44</v>
      </c>
      <c r="G116" s="28">
        <v>2911.57</v>
      </c>
      <c r="H116" s="28">
        <v>101.38</v>
      </c>
      <c r="I116" s="28">
        <v>24.46</v>
      </c>
      <c r="J116" s="14">
        <v>11516.4</v>
      </c>
      <c r="K116" s="51">
        <v>68710</v>
      </c>
      <c r="L116" s="28">
        <v>183.92</v>
      </c>
      <c r="M116" s="28">
        <v>532.46</v>
      </c>
      <c r="N116" s="28">
        <v>554.82000000000005</v>
      </c>
      <c r="O116" s="14">
        <v>582.96</v>
      </c>
      <c r="P116" s="28">
        <v>3.43</v>
      </c>
      <c r="Q116" s="28">
        <v>3.31</v>
      </c>
      <c r="R116" s="28">
        <v>13.63</v>
      </c>
      <c r="S116" s="28">
        <v>6.27</v>
      </c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32"/>
      <c r="CR116" s="26"/>
      <c r="CS116" s="26"/>
      <c r="CT116" s="26"/>
      <c r="CU116" s="26"/>
      <c r="CV116" s="26"/>
      <c r="CW116" s="26"/>
      <c r="CX116" s="26"/>
    </row>
    <row r="117" spans="1:102" x14ac:dyDescent="0.25">
      <c r="A117" s="14" t="str">
        <f t="shared" si="3"/>
        <v>20203</v>
      </c>
      <c r="B117" s="14">
        <f t="shared" si="4"/>
        <v>3</v>
      </c>
      <c r="C117" s="14">
        <f t="shared" si="5"/>
        <v>2020</v>
      </c>
      <c r="D117" s="27">
        <v>44044</v>
      </c>
      <c r="E117" s="46">
        <v>4.16</v>
      </c>
      <c r="F117" s="28">
        <v>1258.5999999999999</v>
      </c>
      <c r="G117" s="28">
        <v>2966.2</v>
      </c>
      <c r="H117" s="28">
        <v>96.38</v>
      </c>
      <c r="I117" s="28">
        <v>26.41</v>
      </c>
      <c r="J117" s="14">
        <v>11817.8</v>
      </c>
      <c r="K117" s="51">
        <v>69795</v>
      </c>
      <c r="L117" s="28">
        <v>184.55</v>
      </c>
      <c r="M117" s="28">
        <v>534.39</v>
      </c>
      <c r="N117" s="28">
        <v>554.54999999999995</v>
      </c>
      <c r="O117" s="14">
        <v>580.37</v>
      </c>
      <c r="P117" s="28">
        <v>3.18</v>
      </c>
      <c r="Q117" s="28">
        <v>3.18</v>
      </c>
      <c r="R117" s="28">
        <v>13.47</v>
      </c>
      <c r="S117" s="28">
        <v>6.02</v>
      </c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32"/>
      <c r="CR117" s="26"/>
      <c r="CS117" s="26"/>
      <c r="CT117" s="26"/>
      <c r="CU117" s="26"/>
      <c r="CV117" s="26"/>
      <c r="CW117" s="26"/>
      <c r="CX117" s="26"/>
    </row>
    <row r="118" spans="1:102" x14ac:dyDescent="0.25">
      <c r="A118" s="14" t="str">
        <f t="shared" si="3"/>
        <v>20203</v>
      </c>
      <c r="B118" s="14">
        <f t="shared" si="4"/>
        <v>3</v>
      </c>
      <c r="C118" s="14">
        <f t="shared" si="5"/>
        <v>2020</v>
      </c>
      <c r="D118" s="27">
        <v>44075</v>
      </c>
      <c r="E118" s="46">
        <v>4.17</v>
      </c>
      <c r="F118" s="28">
        <v>1178.51</v>
      </c>
      <c r="G118" s="28">
        <v>2905.81</v>
      </c>
      <c r="H118" s="28">
        <v>93.35</v>
      </c>
      <c r="I118" s="28">
        <v>26.37</v>
      </c>
      <c r="J118" s="14">
        <v>11951.3</v>
      </c>
      <c r="K118" s="51">
        <v>70823</v>
      </c>
      <c r="L118" s="28">
        <v>185</v>
      </c>
      <c r="M118" s="28">
        <v>534.58000000000004</v>
      </c>
      <c r="N118" s="28">
        <v>553.23</v>
      </c>
      <c r="O118" s="14">
        <v>575.99</v>
      </c>
      <c r="P118" s="28">
        <v>3.27</v>
      </c>
      <c r="Q118" s="28">
        <v>3.2</v>
      </c>
      <c r="R118" s="28">
        <v>13.72</v>
      </c>
      <c r="S118" s="28">
        <v>6.15</v>
      </c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32"/>
      <c r="CR118" s="26"/>
      <c r="CS118" s="26"/>
      <c r="CT118" s="26"/>
      <c r="CU118" s="26"/>
      <c r="CV118" s="26"/>
      <c r="CW118" s="26"/>
      <c r="CX118" s="26"/>
    </row>
    <row r="119" spans="1:102" x14ac:dyDescent="0.25">
      <c r="A119" s="14" t="str">
        <f t="shared" si="3"/>
        <v>20204</v>
      </c>
      <c r="B119" s="14">
        <f t="shared" si="4"/>
        <v>4</v>
      </c>
      <c r="C119" s="14">
        <f t="shared" si="5"/>
        <v>2020</v>
      </c>
      <c r="D119" s="27">
        <v>44105</v>
      </c>
      <c r="E119" s="46">
        <v>4.17</v>
      </c>
      <c r="F119" s="28">
        <v>1066.5999999999999</v>
      </c>
      <c r="G119" s="28">
        <v>2690.59</v>
      </c>
      <c r="H119" s="28">
        <v>91.5</v>
      </c>
      <c r="I119" s="28">
        <v>38.020000000000003</v>
      </c>
      <c r="J119" s="14">
        <v>12072.8</v>
      </c>
      <c r="K119" s="51">
        <v>72458</v>
      </c>
      <c r="L119" s="28">
        <v>185.46</v>
      </c>
      <c r="M119" s="28">
        <v>536.17999999999995</v>
      </c>
      <c r="N119" s="28">
        <v>556.74</v>
      </c>
      <c r="O119" s="14">
        <v>582.07000000000005</v>
      </c>
      <c r="P119" s="28">
        <v>3.23</v>
      </c>
      <c r="Q119" s="28">
        <v>3.27</v>
      </c>
      <c r="R119" s="28">
        <v>13.82</v>
      </c>
      <c r="S119" s="28">
        <v>6.02</v>
      </c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32"/>
      <c r="CR119" s="26"/>
      <c r="CS119" s="26"/>
      <c r="CT119" s="26"/>
      <c r="CU119" s="26"/>
      <c r="CV119" s="26"/>
      <c r="CW119" s="26"/>
      <c r="CX119" s="26"/>
    </row>
    <row r="120" spans="1:102" x14ac:dyDescent="0.25">
      <c r="A120" s="14" t="str">
        <f t="shared" si="3"/>
        <v>20204</v>
      </c>
      <c r="B120" s="14">
        <f t="shared" si="4"/>
        <v>4</v>
      </c>
      <c r="C120" s="14">
        <f t="shared" si="5"/>
        <v>2020</v>
      </c>
      <c r="D120" s="27">
        <v>44136</v>
      </c>
      <c r="E120" s="46">
        <v>4.0599999999999996</v>
      </c>
      <c r="F120" s="28">
        <v>1281.97</v>
      </c>
      <c r="G120" s="28">
        <v>3107.58</v>
      </c>
      <c r="H120" s="28">
        <v>92.22</v>
      </c>
      <c r="I120" s="28">
        <v>20.57</v>
      </c>
      <c r="J120" s="14">
        <v>12157.7</v>
      </c>
      <c r="K120" s="51">
        <v>72193</v>
      </c>
      <c r="L120" s="28">
        <v>186.18</v>
      </c>
      <c r="M120" s="28">
        <v>539.53</v>
      </c>
      <c r="N120" s="28">
        <v>562.84</v>
      </c>
      <c r="O120" s="14">
        <v>593.91</v>
      </c>
      <c r="P120" s="28">
        <v>3.22</v>
      </c>
      <c r="Q120" s="28">
        <v>3.27</v>
      </c>
      <c r="R120" s="28">
        <v>13.77</v>
      </c>
      <c r="S120" s="28">
        <v>5.94</v>
      </c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32"/>
      <c r="CR120" s="26"/>
      <c r="CS120" s="26"/>
      <c r="CT120" s="26"/>
      <c r="CU120" s="26"/>
      <c r="CV120" s="26"/>
      <c r="CW120" s="26"/>
      <c r="CX120" s="26"/>
    </row>
    <row r="121" spans="1:102" x14ac:dyDescent="0.25">
      <c r="A121" s="14" t="str">
        <f t="shared" si="3"/>
        <v>20204</v>
      </c>
      <c r="B121" s="14">
        <f t="shared" si="4"/>
        <v>4</v>
      </c>
      <c r="C121" s="14">
        <f t="shared" si="5"/>
        <v>2020</v>
      </c>
      <c r="D121" s="27">
        <v>44166</v>
      </c>
      <c r="E121" s="46">
        <v>4.17</v>
      </c>
      <c r="F121" s="28">
        <v>1387.46</v>
      </c>
      <c r="G121" s="28">
        <v>3289.02</v>
      </c>
      <c r="H121" s="28">
        <v>94.24</v>
      </c>
      <c r="I121" s="28">
        <v>22.75</v>
      </c>
      <c r="J121" s="14">
        <v>12134.6</v>
      </c>
      <c r="K121" s="51">
        <v>72528</v>
      </c>
      <c r="L121" s="28">
        <v>187.13</v>
      </c>
      <c r="M121" s="28">
        <v>542.04999999999995</v>
      </c>
      <c r="N121" s="28">
        <v>562.11</v>
      </c>
      <c r="O121" s="14">
        <v>592.52</v>
      </c>
      <c r="P121" s="28">
        <v>3.38</v>
      </c>
      <c r="Q121" s="28">
        <v>3.31</v>
      </c>
      <c r="R121" s="28">
        <v>13.41</v>
      </c>
      <c r="S121" s="28">
        <v>6.25</v>
      </c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32"/>
      <c r="CR121" s="26"/>
      <c r="CS121" s="26"/>
      <c r="CT121" s="26"/>
      <c r="CU121" s="26"/>
      <c r="CV121" s="26"/>
      <c r="CW121" s="26"/>
      <c r="CX121" s="26"/>
    </row>
    <row r="122" spans="1:102" x14ac:dyDescent="0.25">
      <c r="A122" s="14" t="str">
        <f t="shared" si="3"/>
        <v>20211</v>
      </c>
      <c r="B122" s="14">
        <f t="shared" si="4"/>
        <v>1</v>
      </c>
      <c r="C122" s="14">
        <f t="shared" si="5"/>
        <v>2021</v>
      </c>
      <c r="D122" s="27">
        <v>44197</v>
      </c>
      <c r="E122" s="46">
        <v>4.3099999999999996</v>
      </c>
      <c r="F122" s="28">
        <v>1367.64</v>
      </c>
      <c r="G122" s="28">
        <v>3277.08</v>
      </c>
      <c r="H122" s="28">
        <v>93.82</v>
      </c>
      <c r="I122" s="28">
        <v>34.46</v>
      </c>
      <c r="J122" s="14">
        <v>12523.9</v>
      </c>
      <c r="K122" s="51">
        <v>75285</v>
      </c>
      <c r="L122" s="28">
        <v>187.54</v>
      </c>
      <c r="M122" s="28">
        <v>542.21</v>
      </c>
      <c r="N122" s="28">
        <v>559.49</v>
      </c>
      <c r="O122" s="14">
        <v>583.33000000000004</v>
      </c>
      <c r="P122" s="28">
        <v>3.36</v>
      </c>
      <c r="Q122" s="28">
        <v>3.36</v>
      </c>
      <c r="R122" s="28">
        <v>13.51</v>
      </c>
      <c r="S122" s="28">
        <v>6.1</v>
      </c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32"/>
      <c r="CR122" s="26"/>
      <c r="CS122" s="26"/>
      <c r="CT122" s="26"/>
      <c r="CU122" s="26"/>
      <c r="CV122" s="26"/>
      <c r="CW122" s="26"/>
      <c r="CX122" s="26"/>
    </row>
    <row r="123" spans="1:102" x14ac:dyDescent="0.25">
      <c r="A123" s="14" t="str">
        <f t="shared" si="3"/>
        <v>20211</v>
      </c>
      <c r="B123" s="14">
        <f t="shared" si="4"/>
        <v>1</v>
      </c>
      <c r="C123" s="14">
        <f t="shared" si="5"/>
        <v>2021</v>
      </c>
      <c r="D123" s="27">
        <v>44228</v>
      </c>
      <c r="E123" s="46">
        <v>4.0599999999999996</v>
      </c>
      <c r="F123" s="28">
        <v>1411.93</v>
      </c>
      <c r="G123" s="28">
        <v>3346.64</v>
      </c>
      <c r="H123" s="28">
        <v>94.25</v>
      </c>
      <c r="I123" s="28">
        <v>33.840000000000003</v>
      </c>
      <c r="J123" s="14">
        <v>12429.1</v>
      </c>
      <c r="K123" s="51">
        <v>74938</v>
      </c>
      <c r="L123" s="28">
        <v>187.95</v>
      </c>
      <c r="M123" s="28">
        <v>540.26</v>
      </c>
      <c r="N123" s="28">
        <v>550.05999999999995</v>
      </c>
      <c r="O123" s="14">
        <v>567.84</v>
      </c>
      <c r="P123" s="28">
        <v>3.16</v>
      </c>
      <c r="Q123" s="28">
        <v>3.28</v>
      </c>
      <c r="R123" s="28">
        <v>13.55</v>
      </c>
      <c r="S123" s="28">
        <v>6</v>
      </c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32"/>
      <c r="CR123" s="26"/>
      <c r="CS123" s="26"/>
      <c r="CT123" s="26"/>
      <c r="CU123" s="26"/>
      <c r="CV123" s="26"/>
      <c r="CW123" s="26"/>
      <c r="CX123" s="26"/>
    </row>
    <row r="124" spans="1:102" x14ac:dyDescent="0.25">
      <c r="A124" s="14" t="str">
        <f t="shared" si="3"/>
        <v>20211</v>
      </c>
      <c r="B124" s="14">
        <f t="shared" si="4"/>
        <v>1</v>
      </c>
      <c r="C124" s="14">
        <f t="shared" si="5"/>
        <v>2021</v>
      </c>
      <c r="D124" s="27">
        <v>44256</v>
      </c>
      <c r="E124" s="46">
        <v>4.22</v>
      </c>
      <c r="F124" s="28">
        <v>1477.11</v>
      </c>
      <c r="G124" s="28">
        <v>3541.72</v>
      </c>
      <c r="H124" s="28">
        <v>95.97</v>
      </c>
      <c r="I124" s="28">
        <v>30.14</v>
      </c>
      <c r="J124" s="14">
        <v>12538.1</v>
      </c>
      <c r="K124" s="51">
        <v>75407</v>
      </c>
      <c r="L124" s="28">
        <v>188.53</v>
      </c>
      <c r="M124" s="28">
        <v>538.37</v>
      </c>
      <c r="N124" s="28">
        <v>546.29999999999995</v>
      </c>
      <c r="O124" s="14">
        <v>563.48</v>
      </c>
      <c r="P124" s="28">
        <v>3.22</v>
      </c>
      <c r="Q124" s="28">
        <v>3.38</v>
      </c>
      <c r="R124" s="28">
        <v>13.04</v>
      </c>
      <c r="S124" s="28">
        <v>6.03</v>
      </c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32"/>
      <c r="CR124" s="26"/>
      <c r="CS124" s="26"/>
      <c r="CT124" s="26"/>
      <c r="CU124" s="26"/>
      <c r="CV124" s="26"/>
      <c r="CW124" s="26"/>
      <c r="CX124" s="26"/>
    </row>
    <row r="125" spans="1:102" x14ac:dyDescent="0.25">
      <c r="A125" s="14" t="str">
        <f t="shared" si="3"/>
        <v>20212</v>
      </c>
      <c r="B125" s="14">
        <f t="shared" si="4"/>
        <v>2</v>
      </c>
      <c r="C125" s="14">
        <f t="shared" si="5"/>
        <v>2021</v>
      </c>
      <c r="D125" s="27">
        <v>44287</v>
      </c>
      <c r="E125" s="46">
        <v>4.51</v>
      </c>
      <c r="F125" s="28">
        <v>1485.03</v>
      </c>
      <c r="G125" s="28">
        <v>3544</v>
      </c>
      <c r="H125" s="28">
        <v>94.12</v>
      </c>
      <c r="I125" s="28">
        <v>27.55</v>
      </c>
      <c r="J125" s="14">
        <v>12569.7</v>
      </c>
      <c r="K125" s="51">
        <v>75406</v>
      </c>
      <c r="L125" s="28">
        <v>187.83</v>
      </c>
      <c r="M125" s="28">
        <v>533.87</v>
      </c>
      <c r="N125" s="28">
        <v>549.04</v>
      </c>
      <c r="O125" s="14">
        <v>565.28</v>
      </c>
      <c r="P125" s="28">
        <v>3.32</v>
      </c>
      <c r="Q125" s="28">
        <v>3.61</v>
      </c>
      <c r="R125" s="28">
        <v>13.65</v>
      </c>
      <c r="S125" s="28">
        <v>6.11</v>
      </c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32"/>
      <c r="CR125" s="26"/>
      <c r="CS125" s="26"/>
      <c r="CT125" s="26"/>
      <c r="CU125" s="26"/>
      <c r="CV125" s="26"/>
      <c r="CW125" s="26"/>
      <c r="CX125" s="26"/>
    </row>
    <row r="126" spans="1:102" x14ac:dyDescent="0.25">
      <c r="A126" s="14" t="str">
        <f t="shared" si="3"/>
        <v>20212</v>
      </c>
      <c r="B126" s="14">
        <f t="shared" si="4"/>
        <v>2</v>
      </c>
      <c r="C126" s="14">
        <f t="shared" si="5"/>
        <v>2021</v>
      </c>
      <c r="D126" s="27">
        <v>44317</v>
      </c>
      <c r="E126" s="46">
        <v>4.79</v>
      </c>
      <c r="F126" s="28">
        <v>1597.54</v>
      </c>
      <c r="G126" s="28">
        <v>3721.63</v>
      </c>
      <c r="H126" s="28">
        <v>96.18</v>
      </c>
      <c r="I126" s="28">
        <v>25.49</v>
      </c>
      <c r="J126" s="14">
        <v>12859.9</v>
      </c>
      <c r="K126" s="51">
        <v>76266</v>
      </c>
      <c r="L126" s="28">
        <v>187.6</v>
      </c>
      <c r="M126" s="28">
        <v>528.13</v>
      </c>
      <c r="N126" s="28">
        <v>542.41999999999996</v>
      </c>
      <c r="O126" s="14">
        <v>558.17999999999995</v>
      </c>
      <c r="P126" s="28">
        <v>3.3</v>
      </c>
      <c r="Q126" s="28">
        <v>3.92</v>
      </c>
      <c r="R126" s="28">
        <v>13.73</v>
      </c>
      <c r="S126" s="28">
        <v>6.49</v>
      </c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32"/>
      <c r="CR126" s="26"/>
      <c r="CS126" s="26"/>
      <c r="CT126" s="26"/>
      <c r="CU126" s="26"/>
      <c r="CV126" s="26"/>
      <c r="CW126" s="26"/>
      <c r="CX126" s="26"/>
    </row>
    <row r="127" spans="1:102" x14ac:dyDescent="0.25">
      <c r="A127" s="14" t="str">
        <f t="shared" si="3"/>
        <v>20212</v>
      </c>
      <c r="B127" s="14">
        <f t="shared" si="4"/>
        <v>2</v>
      </c>
      <c r="C127" s="14">
        <f t="shared" si="5"/>
        <v>2021</v>
      </c>
      <c r="D127" s="27">
        <v>44348</v>
      </c>
      <c r="E127" s="46">
        <v>5.0999999999999996</v>
      </c>
      <c r="F127" s="28">
        <v>1653.78</v>
      </c>
      <c r="G127" s="28">
        <v>3841.85</v>
      </c>
      <c r="H127" s="28">
        <v>98.86</v>
      </c>
      <c r="I127" s="28">
        <v>20.79</v>
      </c>
      <c r="J127" s="14">
        <v>12752.3</v>
      </c>
      <c r="K127" s="51">
        <v>76333</v>
      </c>
      <c r="L127" s="28">
        <v>187.78</v>
      </c>
      <c r="M127" s="28">
        <v>524.20000000000005</v>
      </c>
      <c r="N127" s="28">
        <v>535.70000000000005</v>
      </c>
      <c r="O127" s="14">
        <v>557.73</v>
      </c>
      <c r="P127" s="28">
        <v>3.41</v>
      </c>
      <c r="Q127" s="28">
        <v>4.24</v>
      </c>
      <c r="R127" s="28">
        <v>13.42</v>
      </c>
      <c r="S127" s="28">
        <v>6.63</v>
      </c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32"/>
      <c r="CR127" s="26"/>
      <c r="CS127" s="26"/>
      <c r="CT127" s="26"/>
      <c r="CU127" s="26"/>
      <c r="CV127" s="26"/>
      <c r="CW127" s="26"/>
      <c r="CX127" s="26"/>
    </row>
    <row r="128" spans="1:102" x14ac:dyDescent="0.25">
      <c r="A128" s="14" t="str">
        <f t="shared" si="3"/>
        <v>20213</v>
      </c>
      <c r="B128" s="14">
        <f t="shared" si="4"/>
        <v>3</v>
      </c>
      <c r="C128" s="14">
        <f t="shared" si="5"/>
        <v>2021</v>
      </c>
      <c r="D128" s="27">
        <v>44378</v>
      </c>
      <c r="E128" s="46">
        <v>5.76</v>
      </c>
      <c r="F128" s="28">
        <v>1625.76</v>
      </c>
      <c r="G128" s="28">
        <v>3771.58</v>
      </c>
      <c r="H128" s="28">
        <v>98.46</v>
      </c>
      <c r="I128" s="28">
        <v>21.44</v>
      </c>
      <c r="J128" s="14">
        <v>12786.5</v>
      </c>
      <c r="K128" s="51">
        <v>76053</v>
      </c>
      <c r="L128" s="28">
        <v>188.26</v>
      </c>
      <c r="M128" s="28">
        <v>527.64</v>
      </c>
      <c r="N128" s="28">
        <v>543.6</v>
      </c>
      <c r="O128" s="14">
        <v>570.47</v>
      </c>
      <c r="P128" s="28">
        <v>3.62</v>
      </c>
      <c r="Q128" s="28">
        <v>4.8</v>
      </c>
      <c r="R128" s="28">
        <v>13.82</v>
      </c>
      <c r="S128" s="28">
        <v>7.21</v>
      </c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32"/>
      <c r="CR128" s="26"/>
      <c r="CS128" s="26"/>
      <c r="CT128" s="26"/>
      <c r="CU128" s="26"/>
      <c r="CV128" s="26"/>
      <c r="CW128" s="26"/>
      <c r="CX128" s="26"/>
    </row>
    <row r="129" spans="1:102" x14ac:dyDescent="0.25">
      <c r="A129" s="14" t="str">
        <f t="shared" si="3"/>
        <v>20213</v>
      </c>
      <c r="B129" s="14">
        <f t="shared" si="4"/>
        <v>3</v>
      </c>
      <c r="C129" s="14">
        <f t="shared" si="5"/>
        <v>2021</v>
      </c>
      <c r="D129" s="27">
        <v>44409</v>
      </c>
      <c r="E129" s="46">
        <v>6.3</v>
      </c>
      <c r="F129" s="28">
        <v>1684.16</v>
      </c>
      <c r="G129" s="28">
        <v>3918.96</v>
      </c>
      <c r="H129" s="28">
        <v>98.99</v>
      </c>
      <c r="I129" s="28">
        <v>23.04</v>
      </c>
      <c r="J129" s="14">
        <v>12938.7</v>
      </c>
      <c r="K129" s="51">
        <v>76079</v>
      </c>
      <c r="L129" s="28">
        <v>189.31</v>
      </c>
      <c r="M129" s="28">
        <v>530.20000000000005</v>
      </c>
      <c r="N129" s="28">
        <v>544.86</v>
      </c>
      <c r="O129" s="14">
        <v>569.07000000000005</v>
      </c>
      <c r="P129" s="28">
        <v>3.86</v>
      </c>
      <c r="Q129" s="28">
        <v>5.39</v>
      </c>
      <c r="R129" s="28">
        <v>14.19</v>
      </c>
      <c r="S129" s="28">
        <v>7.98</v>
      </c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32"/>
      <c r="CR129" s="26"/>
      <c r="CS129" s="26"/>
      <c r="CT129" s="26"/>
      <c r="CU129" s="26"/>
      <c r="CV129" s="26"/>
      <c r="CW129" s="26"/>
      <c r="CX129" s="26"/>
    </row>
    <row r="130" spans="1:102" x14ac:dyDescent="0.25">
      <c r="A130" s="14" t="str">
        <f t="shared" ref="A130:A157" si="6">CONCATENATE(C130,B130)</f>
        <v>20213</v>
      </c>
      <c r="B130" s="14">
        <f t="shared" ref="B130:B157" si="7">INT((MONTH(D130)+2)/3)</f>
        <v>3</v>
      </c>
      <c r="C130" s="14">
        <f t="shared" ref="C130:C157" si="8">YEAR(D130)</f>
        <v>2021</v>
      </c>
      <c r="D130" s="27">
        <v>44440</v>
      </c>
      <c r="E130" s="46">
        <v>6.57</v>
      </c>
      <c r="F130" s="28">
        <v>1777.74</v>
      </c>
      <c r="G130" s="28">
        <v>4103.5200000000004</v>
      </c>
      <c r="H130" s="28">
        <v>100.17</v>
      </c>
      <c r="I130" s="28">
        <v>24.76</v>
      </c>
      <c r="J130" s="14">
        <v>12969.4</v>
      </c>
      <c r="K130" s="51">
        <v>77339</v>
      </c>
      <c r="L130" s="28">
        <v>189.72</v>
      </c>
      <c r="M130" s="28">
        <v>528.76</v>
      </c>
      <c r="N130" s="28">
        <v>539.83000000000004</v>
      </c>
      <c r="O130" s="14">
        <v>560.85</v>
      </c>
      <c r="P130" s="28">
        <v>4.1399999999999997</v>
      </c>
      <c r="Q130" s="28">
        <v>5.62</v>
      </c>
      <c r="R130" s="28">
        <v>14.34</v>
      </c>
      <c r="S130" s="28">
        <v>7.99</v>
      </c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32"/>
      <c r="CR130" s="26"/>
      <c r="CS130" s="26"/>
      <c r="CT130" s="26"/>
      <c r="CU130" s="26"/>
      <c r="CV130" s="26"/>
      <c r="CW130" s="26"/>
      <c r="CX130" s="26"/>
    </row>
    <row r="131" spans="1:102" x14ac:dyDescent="0.25">
      <c r="A131" s="14" t="str">
        <f t="shared" si="6"/>
        <v>20214</v>
      </c>
      <c r="B131" s="14">
        <f t="shared" si="7"/>
        <v>4</v>
      </c>
      <c r="C131" s="14">
        <f t="shared" si="8"/>
        <v>2021</v>
      </c>
      <c r="D131" s="27">
        <v>44470</v>
      </c>
      <c r="E131" s="46">
        <v>6.81</v>
      </c>
      <c r="F131" s="28">
        <v>1843.83</v>
      </c>
      <c r="G131" s="28">
        <v>4150</v>
      </c>
      <c r="H131" s="28">
        <v>103.67</v>
      </c>
      <c r="I131" s="28">
        <v>25.87</v>
      </c>
      <c r="J131" s="14">
        <v>13087.2</v>
      </c>
      <c r="K131" s="51">
        <v>78285</v>
      </c>
      <c r="L131" s="28">
        <v>190.25</v>
      </c>
      <c r="M131" s="28">
        <v>520.74</v>
      </c>
      <c r="N131" s="28">
        <v>522.01</v>
      </c>
      <c r="O131" s="14">
        <v>535.5</v>
      </c>
      <c r="P131" s="28">
        <v>4.33</v>
      </c>
      <c r="Q131" s="28">
        <v>5.97</v>
      </c>
      <c r="R131" s="28">
        <v>14.71</v>
      </c>
      <c r="S131" s="28">
        <v>8.14</v>
      </c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32"/>
      <c r="CR131" s="26"/>
      <c r="CS131" s="26"/>
      <c r="CT131" s="26"/>
      <c r="CU131" s="26"/>
      <c r="CV131" s="26"/>
      <c r="CW131" s="26"/>
      <c r="CX131" s="26"/>
    </row>
    <row r="132" spans="1:102" x14ac:dyDescent="0.25">
      <c r="A132" s="14" t="str">
        <f t="shared" si="6"/>
        <v>20214</v>
      </c>
      <c r="B132" s="14">
        <f t="shared" si="7"/>
        <v>4</v>
      </c>
      <c r="C132" s="14">
        <f t="shared" si="8"/>
        <v>2021</v>
      </c>
      <c r="D132" s="27">
        <v>44501</v>
      </c>
      <c r="E132" s="46">
        <v>7.33</v>
      </c>
      <c r="F132" s="28">
        <v>1645.81</v>
      </c>
      <c r="G132" s="28">
        <v>3890.59</v>
      </c>
      <c r="H132" s="28">
        <v>103.16</v>
      </c>
      <c r="I132" s="28">
        <v>35.51</v>
      </c>
      <c r="J132" s="14">
        <v>13020.6</v>
      </c>
      <c r="K132" s="51">
        <v>77917</v>
      </c>
      <c r="L132" s="28">
        <v>191.25</v>
      </c>
      <c r="M132" s="28">
        <v>521.70000000000005</v>
      </c>
      <c r="N132" s="28">
        <v>520.54</v>
      </c>
      <c r="O132" s="14">
        <v>531.23</v>
      </c>
      <c r="P132" s="28">
        <v>4.62</v>
      </c>
      <c r="Q132" s="28">
        <v>6.47</v>
      </c>
      <c r="R132" s="28">
        <v>15.18</v>
      </c>
      <c r="S132" s="28">
        <v>8.4499999999999993</v>
      </c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32"/>
      <c r="CR132" s="26"/>
      <c r="CS132" s="26"/>
      <c r="CT132" s="26"/>
      <c r="CU132" s="26"/>
      <c r="CV132" s="26"/>
      <c r="CW132" s="26"/>
      <c r="CX132" s="26"/>
    </row>
    <row r="133" spans="1:102" x14ac:dyDescent="0.25">
      <c r="A133" s="14" t="str">
        <f t="shared" si="6"/>
        <v>20214</v>
      </c>
      <c r="B133" s="14">
        <f t="shared" si="7"/>
        <v>4</v>
      </c>
      <c r="C133" s="14">
        <f t="shared" si="8"/>
        <v>2021</v>
      </c>
      <c r="D133" s="27">
        <v>44531</v>
      </c>
      <c r="E133" s="46">
        <v>7.62</v>
      </c>
      <c r="F133" s="28">
        <v>1595.76</v>
      </c>
      <c r="G133" s="28">
        <v>3787.26</v>
      </c>
      <c r="H133" s="28">
        <v>103.01</v>
      </c>
      <c r="I133" s="28">
        <v>32.82</v>
      </c>
      <c r="J133" s="14">
        <v>12954.2</v>
      </c>
      <c r="K133" s="51">
        <v>80311</v>
      </c>
      <c r="L133" s="28">
        <v>193.01</v>
      </c>
      <c r="M133" s="28">
        <v>528.73</v>
      </c>
      <c r="N133" s="28">
        <v>527.76</v>
      </c>
      <c r="O133" s="14">
        <v>534.65</v>
      </c>
      <c r="P133" s="28">
        <v>5.12</v>
      </c>
      <c r="Q133" s="28">
        <v>6.95</v>
      </c>
      <c r="R133" s="28">
        <v>15.04</v>
      </c>
      <c r="S133" s="28">
        <v>9.01</v>
      </c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32"/>
      <c r="CR133" s="26"/>
      <c r="CS133" s="26"/>
      <c r="CT133" s="26"/>
      <c r="CU133" s="26"/>
      <c r="CV133" s="26"/>
      <c r="CW133" s="26"/>
      <c r="CX133" s="26"/>
    </row>
    <row r="134" spans="1:102" x14ac:dyDescent="0.25">
      <c r="A134" s="14" t="str">
        <f t="shared" si="6"/>
        <v>20221</v>
      </c>
      <c r="B134" s="14">
        <f t="shared" si="7"/>
        <v>1</v>
      </c>
      <c r="C134" s="14">
        <f t="shared" si="8"/>
        <v>2022</v>
      </c>
      <c r="D134" s="27">
        <v>44562</v>
      </c>
      <c r="E134" s="46">
        <v>8.2899999999999991</v>
      </c>
      <c r="F134" s="28">
        <v>1435.23</v>
      </c>
      <c r="G134" s="28">
        <v>3530.38</v>
      </c>
      <c r="H134" s="28">
        <v>99.51</v>
      </c>
      <c r="I134" s="28">
        <v>49.58</v>
      </c>
      <c r="J134" s="14">
        <v>13200.4</v>
      </c>
      <c r="K134" s="51">
        <v>83762</v>
      </c>
      <c r="L134" s="28">
        <v>192.48</v>
      </c>
      <c r="M134" s="28">
        <v>520.63</v>
      </c>
      <c r="N134" s="28">
        <v>510.28</v>
      </c>
      <c r="O134" s="14">
        <v>505.11</v>
      </c>
      <c r="P134" s="28">
        <v>5.1100000000000003</v>
      </c>
      <c r="Q134" s="28">
        <v>7.32</v>
      </c>
      <c r="R134" s="28">
        <v>15.33</v>
      </c>
      <c r="S134" s="28">
        <v>9.84</v>
      </c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32"/>
      <c r="CR134" s="26"/>
      <c r="CS134" s="26"/>
      <c r="CT134" s="26"/>
      <c r="CU134" s="26"/>
      <c r="CV134" s="26"/>
      <c r="CW134" s="26"/>
      <c r="CX134" s="26"/>
    </row>
    <row r="135" spans="1:102" x14ac:dyDescent="0.25">
      <c r="A135" s="14" t="str">
        <f t="shared" si="6"/>
        <v>20221</v>
      </c>
      <c r="B135" s="14">
        <f t="shared" si="7"/>
        <v>1</v>
      </c>
      <c r="C135" s="14">
        <f t="shared" si="8"/>
        <v>2022</v>
      </c>
      <c r="D135" s="27">
        <v>44593</v>
      </c>
      <c r="E135" s="46">
        <v>9.57</v>
      </c>
      <c r="F135" s="28">
        <v>936.94</v>
      </c>
      <c r="G135" s="28">
        <v>2470.48</v>
      </c>
      <c r="H135" s="28">
        <v>97.14</v>
      </c>
      <c r="I135" s="28">
        <v>117.33</v>
      </c>
      <c r="J135" s="14">
        <v>13026.9</v>
      </c>
      <c r="K135" s="51">
        <v>83995</v>
      </c>
      <c r="L135" s="28">
        <v>189.65</v>
      </c>
      <c r="M135" s="28">
        <v>489.07</v>
      </c>
      <c r="N135" s="28">
        <v>449.27</v>
      </c>
      <c r="O135" s="14">
        <v>405.31</v>
      </c>
      <c r="P135" s="28">
        <v>6.31</v>
      </c>
      <c r="Q135" s="28">
        <v>8.3800000000000008</v>
      </c>
      <c r="R135" s="28">
        <v>15.48</v>
      </c>
      <c r="S135" s="28">
        <v>11.46</v>
      </c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32"/>
      <c r="CR135" s="26"/>
      <c r="CS135" s="26"/>
      <c r="CT135" s="26"/>
      <c r="CU135" s="26"/>
      <c r="CV135" s="26"/>
      <c r="CW135" s="26"/>
      <c r="CX135" s="26"/>
    </row>
    <row r="136" spans="1:102" x14ac:dyDescent="0.25">
      <c r="A136" s="14" t="str">
        <f t="shared" si="6"/>
        <v>20221</v>
      </c>
      <c r="B136" s="14">
        <f t="shared" si="7"/>
        <v>1</v>
      </c>
      <c r="C136" s="14">
        <f t="shared" si="8"/>
        <v>2022</v>
      </c>
      <c r="D136" s="27">
        <v>44621</v>
      </c>
      <c r="E136" s="46">
        <v>19.87</v>
      </c>
      <c r="F136" s="28">
        <v>1021.28</v>
      </c>
      <c r="G136" s="28">
        <v>2703.51</v>
      </c>
      <c r="H136" s="28">
        <v>79.31</v>
      </c>
      <c r="I136" s="28">
        <v>92.94</v>
      </c>
      <c r="J136" s="14">
        <v>13913.4</v>
      </c>
      <c r="K136" s="51">
        <v>85635</v>
      </c>
      <c r="L136" s="28">
        <v>191.16</v>
      </c>
      <c r="M136" s="28">
        <v>502.71</v>
      </c>
      <c r="N136" s="28">
        <v>483.96</v>
      </c>
      <c r="O136" s="14">
        <v>451.93</v>
      </c>
      <c r="P136" s="28">
        <v>18.670000000000002</v>
      </c>
      <c r="Q136" s="28">
        <v>17.649999999999999</v>
      </c>
      <c r="R136" s="28">
        <v>24.32</v>
      </c>
      <c r="S136" s="28">
        <v>18.7</v>
      </c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32"/>
      <c r="CR136" s="26"/>
      <c r="CS136" s="26"/>
      <c r="CT136" s="26"/>
      <c r="CU136" s="26"/>
      <c r="CV136" s="26"/>
      <c r="CW136" s="26"/>
      <c r="CX136" s="26"/>
    </row>
    <row r="137" spans="1:102" x14ac:dyDescent="0.25">
      <c r="A137" s="14" t="str">
        <f t="shared" si="6"/>
        <v>20222</v>
      </c>
      <c r="B137" s="14">
        <f t="shared" si="7"/>
        <v>2</v>
      </c>
      <c r="C137" s="14">
        <f t="shared" si="8"/>
        <v>2022</v>
      </c>
      <c r="D137" s="27">
        <v>44652</v>
      </c>
      <c r="E137" s="46">
        <v>17.079999999999998</v>
      </c>
      <c r="F137" s="28">
        <v>1081.52</v>
      </c>
      <c r="G137" s="28">
        <v>2445.17</v>
      </c>
      <c r="H137" s="28">
        <v>108.19</v>
      </c>
      <c r="I137" s="28">
        <v>70.44</v>
      </c>
      <c r="J137" s="14">
        <v>13834.3</v>
      </c>
      <c r="K137" s="51">
        <v>85495</v>
      </c>
      <c r="L137" s="28">
        <v>195.32</v>
      </c>
      <c r="M137" s="28">
        <v>528.45000000000005</v>
      </c>
      <c r="N137" s="28">
        <v>514.02</v>
      </c>
      <c r="O137" s="14">
        <v>499.97</v>
      </c>
      <c r="P137" s="28">
        <v>13.87</v>
      </c>
      <c r="Q137" s="28">
        <v>14.88</v>
      </c>
      <c r="R137" s="28">
        <v>25.79</v>
      </c>
      <c r="S137" s="28">
        <v>15.2</v>
      </c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32"/>
      <c r="CR137" s="26"/>
      <c r="CS137" s="26"/>
      <c r="CT137" s="26"/>
      <c r="CU137" s="26"/>
      <c r="CV137" s="26"/>
      <c r="CW137" s="26"/>
      <c r="CX137" s="26"/>
    </row>
    <row r="138" spans="1:102" x14ac:dyDescent="0.25">
      <c r="A138" s="14" t="str">
        <f t="shared" si="6"/>
        <v>20222</v>
      </c>
      <c r="B138" s="14">
        <f t="shared" si="7"/>
        <v>2</v>
      </c>
      <c r="C138" s="14">
        <f t="shared" si="8"/>
        <v>2022</v>
      </c>
      <c r="D138" s="27">
        <v>44682</v>
      </c>
      <c r="E138" s="46">
        <v>13.25</v>
      </c>
      <c r="F138" s="28">
        <v>1208.1199999999999</v>
      </c>
      <c r="G138" s="28">
        <v>2355.75</v>
      </c>
      <c r="H138" s="28">
        <v>136.13</v>
      </c>
      <c r="I138" s="28">
        <v>66.5</v>
      </c>
      <c r="J138" s="14">
        <v>13518.4</v>
      </c>
      <c r="K138" s="51">
        <v>83695</v>
      </c>
      <c r="L138" s="28">
        <v>197.86</v>
      </c>
      <c r="M138" s="28">
        <v>534.07000000000005</v>
      </c>
      <c r="N138" s="28">
        <v>524.11</v>
      </c>
      <c r="O138" s="14">
        <v>519.51</v>
      </c>
      <c r="P138" s="28">
        <v>7.99</v>
      </c>
      <c r="Q138" s="28">
        <v>11.12</v>
      </c>
      <c r="R138" s="28">
        <v>24.65</v>
      </c>
      <c r="S138" s="28">
        <v>13.6</v>
      </c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32"/>
      <c r="CR138" s="26"/>
      <c r="CS138" s="26"/>
      <c r="CT138" s="26"/>
      <c r="CU138" s="26"/>
      <c r="CV138" s="26"/>
      <c r="CW138" s="26"/>
      <c r="CX138" s="26"/>
    </row>
    <row r="139" spans="1:102" x14ac:dyDescent="0.25">
      <c r="A139" s="14" t="str">
        <f t="shared" si="6"/>
        <v>20222</v>
      </c>
      <c r="B139" s="14">
        <f t="shared" si="7"/>
        <v>2</v>
      </c>
      <c r="C139" s="14">
        <f t="shared" si="8"/>
        <v>2022</v>
      </c>
      <c r="D139" s="27">
        <v>44713</v>
      </c>
      <c r="E139" s="46">
        <v>9.6300000000000008</v>
      </c>
      <c r="F139" s="28">
        <v>1345.01</v>
      </c>
      <c r="G139" s="28">
        <v>2204.85</v>
      </c>
      <c r="H139" s="28">
        <v>149.88</v>
      </c>
      <c r="I139" s="28">
        <v>60.61</v>
      </c>
      <c r="J139" s="14">
        <v>13233.5</v>
      </c>
      <c r="K139" s="51">
        <v>82927</v>
      </c>
      <c r="L139" s="28">
        <v>200.87</v>
      </c>
      <c r="M139" s="28">
        <v>550.6</v>
      </c>
      <c r="N139" s="28">
        <v>549.54999999999995</v>
      </c>
      <c r="O139" s="14">
        <v>550.33000000000004</v>
      </c>
      <c r="P139" s="28">
        <v>6.92</v>
      </c>
      <c r="Q139" s="28">
        <v>7.91</v>
      </c>
      <c r="R139" s="28">
        <v>21.23</v>
      </c>
      <c r="S139" s="28">
        <v>11.43</v>
      </c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32"/>
      <c r="CR139" s="26"/>
      <c r="CS139" s="26"/>
      <c r="CT139" s="26"/>
      <c r="CU139" s="26"/>
      <c r="CV139" s="26"/>
      <c r="CW139" s="26"/>
      <c r="CX139" s="26"/>
    </row>
    <row r="140" spans="1:102" x14ac:dyDescent="0.25">
      <c r="A140" s="14" t="str">
        <f t="shared" si="6"/>
        <v>20223</v>
      </c>
      <c r="B140" s="14">
        <f t="shared" si="7"/>
        <v>3</v>
      </c>
      <c r="C140" s="14">
        <f t="shared" si="8"/>
        <v>2022</v>
      </c>
      <c r="D140" s="27">
        <v>44743</v>
      </c>
      <c r="E140" s="46">
        <v>8.9</v>
      </c>
      <c r="F140" s="28">
        <v>1129.24</v>
      </c>
      <c r="G140" s="28">
        <v>2213.81</v>
      </c>
      <c r="H140" s="28">
        <v>149.55000000000001</v>
      </c>
      <c r="I140" s="28">
        <v>58.67</v>
      </c>
      <c r="J140" s="14">
        <v>13293.1</v>
      </c>
      <c r="K140" s="51">
        <v>80802</v>
      </c>
      <c r="L140" s="28">
        <v>203.42</v>
      </c>
      <c r="M140" s="28">
        <v>565.12</v>
      </c>
      <c r="N140" s="28">
        <v>562.69000000000005</v>
      </c>
      <c r="O140" s="14">
        <v>554.55999999999995</v>
      </c>
      <c r="P140" s="28">
        <v>6.11</v>
      </c>
      <c r="Q140" s="28">
        <v>7.39</v>
      </c>
      <c r="R140" s="28">
        <v>18.079999999999998</v>
      </c>
      <c r="S140" s="28">
        <v>10.57</v>
      </c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32"/>
      <c r="CR140" s="26"/>
      <c r="CS140" s="26"/>
      <c r="CT140" s="26"/>
      <c r="CU140" s="26"/>
      <c r="CV140" s="26"/>
      <c r="CW140" s="26"/>
      <c r="CX140" s="26"/>
    </row>
    <row r="141" spans="1:102" x14ac:dyDescent="0.25">
      <c r="A141" s="14" t="str">
        <f t="shared" si="6"/>
        <v>20223</v>
      </c>
      <c r="B141" s="14">
        <f t="shared" si="7"/>
        <v>3</v>
      </c>
      <c r="C141" s="14">
        <f t="shared" si="8"/>
        <v>2022</v>
      </c>
      <c r="D141" s="27">
        <v>44774</v>
      </c>
      <c r="E141" s="46">
        <v>7.94</v>
      </c>
      <c r="F141" s="28">
        <v>1258.45</v>
      </c>
      <c r="G141" s="28">
        <v>2400.08</v>
      </c>
      <c r="H141" s="28">
        <v>143.38999999999999</v>
      </c>
      <c r="I141" s="28">
        <v>50.8</v>
      </c>
      <c r="J141" s="14">
        <v>13390.8</v>
      </c>
      <c r="K141" s="51">
        <v>83829</v>
      </c>
      <c r="L141" s="28">
        <v>204.38</v>
      </c>
      <c r="M141" s="28">
        <v>565.02</v>
      </c>
      <c r="N141" s="28">
        <v>564.21</v>
      </c>
      <c r="O141" s="14">
        <v>550.49</v>
      </c>
      <c r="P141" s="28">
        <v>5</v>
      </c>
      <c r="Q141" s="28">
        <v>6.56</v>
      </c>
      <c r="R141" s="28">
        <v>18.48</v>
      </c>
      <c r="S141" s="28">
        <v>9.81</v>
      </c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32"/>
      <c r="CR141" s="26"/>
      <c r="CS141" s="26"/>
      <c r="CT141" s="26"/>
      <c r="CU141" s="26"/>
      <c r="CV141" s="26"/>
      <c r="CW141" s="26"/>
      <c r="CX141" s="26"/>
    </row>
    <row r="142" spans="1:102" x14ac:dyDescent="0.25">
      <c r="A142" s="14" t="str">
        <f t="shared" si="6"/>
        <v>20223</v>
      </c>
      <c r="B142" s="14">
        <f t="shared" si="7"/>
        <v>3</v>
      </c>
      <c r="C142" s="14">
        <f t="shared" si="8"/>
        <v>2022</v>
      </c>
      <c r="D142" s="27">
        <v>44805</v>
      </c>
      <c r="E142" s="46">
        <v>7.68</v>
      </c>
      <c r="F142" s="28">
        <v>1055.72</v>
      </c>
      <c r="G142" s="28">
        <v>1957.31</v>
      </c>
      <c r="H142" s="28">
        <v>147.54</v>
      </c>
      <c r="I142" s="28">
        <v>75.08</v>
      </c>
      <c r="J142" s="14">
        <v>13481.8</v>
      </c>
      <c r="K142" s="51">
        <v>85693</v>
      </c>
      <c r="L142" s="28">
        <v>204.72</v>
      </c>
      <c r="M142" s="28">
        <v>555.75</v>
      </c>
      <c r="N142" s="28">
        <v>534.97</v>
      </c>
      <c r="O142" s="14">
        <v>499.49</v>
      </c>
      <c r="P142" s="28">
        <v>5.49</v>
      </c>
      <c r="Q142" s="28">
        <v>6.34</v>
      </c>
      <c r="R142" s="28">
        <v>18.350000000000001</v>
      </c>
      <c r="S142" s="28">
        <v>9.4600000000000009</v>
      </c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32"/>
      <c r="CR142" s="26"/>
      <c r="CS142" s="26"/>
      <c r="CT142" s="26"/>
      <c r="CU142" s="26"/>
      <c r="CV142" s="26"/>
      <c r="CW142" s="26"/>
      <c r="CX142" s="26"/>
    </row>
    <row r="143" spans="1:102" x14ac:dyDescent="0.25">
      <c r="A143" s="14" t="str">
        <f t="shared" si="6"/>
        <v>20224</v>
      </c>
      <c r="B143" s="14">
        <f t="shared" si="7"/>
        <v>4</v>
      </c>
      <c r="C143" s="14">
        <f t="shared" si="8"/>
        <v>2022</v>
      </c>
      <c r="D143" s="27">
        <v>44835</v>
      </c>
      <c r="E143" s="46">
        <v>7.67</v>
      </c>
      <c r="F143" s="28">
        <v>1111.68</v>
      </c>
      <c r="G143" s="28">
        <v>2166.61</v>
      </c>
      <c r="H143" s="28">
        <v>145.77000000000001</v>
      </c>
      <c r="I143" s="28">
        <v>47.83</v>
      </c>
      <c r="J143" s="14">
        <v>14175</v>
      </c>
      <c r="K143" s="51">
        <v>86138</v>
      </c>
      <c r="L143" s="28">
        <v>207.03</v>
      </c>
      <c r="M143" s="28">
        <v>568.79999999999995</v>
      </c>
      <c r="N143" s="28">
        <v>556.44000000000005</v>
      </c>
      <c r="O143" s="14">
        <v>526.61</v>
      </c>
      <c r="P143" s="28">
        <v>5.12</v>
      </c>
      <c r="Q143" s="28">
        <v>6.48</v>
      </c>
      <c r="R143" s="28">
        <v>17.98</v>
      </c>
      <c r="S143" s="28">
        <v>9.18</v>
      </c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32"/>
      <c r="CR143" s="26"/>
      <c r="CS143" s="26"/>
      <c r="CT143" s="26"/>
      <c r="CU143" s="26"/>
      <c r="CV143" s="26"/>
      <c r="CW143" s="26"/>
      <c r="CX143" s="26"/>
    </row>
    <row r="144" spans="1:102" x14ac:dyDescent="0.25">
      <c r="A144" s="14" t="str">
        <f t="shared" si="6"/>
        <v>20224</v>
      </c>
      <c r="B144" s="14">
        <f t="shared" si="7"/>
        <v>4</v>
      </c>
      <c r="C144" s="14">
        <f t="shared" si="8"/>
        <v>2022</v>
      </c>
      <c r="D144" s="27">
        <v>44866</v>
      </c>
      <c r="E144" s="46">
        <v>7.31</v>
      </c>
      <c r="F144" s="28">
        <v>1125.1400000000001</v>
      </c>
      <c r="G144" s="28">
        <v>2174.5300000000002</v>
      </c>
      <c r="H144" s="28">
        <v>143.25</v>
      </c>
      <c r="I144" s="28">
        <v>40.26</v>
      </c>
      <c r="J144" s="14">
        <v>14669.8</v>
      </c>
      <c r="K144" s="51">
        <v>86656</v>
      </c>
      <c r="L144" s="28">
        <v>208.44</v>
      </c>
      <c r="M144" s="28">
        <v>574.91</v>
      </c>
      <c r="N144" s="28">
        <v>564.04</v>
      </c>
      <c r="O144" s="14">
        <v>529.38</v>
      </c>
      <c r="P144" s="28">
        <v>5.25</v>
      </c>
      <c r="Q144" s="28">
        <v>6.4</v>
      </c>
      <c r="R144" s="28">
        <v>19.11</v>
      </c>
      <c r="S144" s="28">
        <v>9.33</v>
      </c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32"/>
      <c r="CR144" s="26"/>
      <c r="CS144" s="26"/>
      <c r="CT144" s="26"/>
      <c r="CU144" s="26"/>
      <c r="CV144" s="26"/>
      <c r="CW144" s="26"/>
      <c r="CX144" s="26"/>
    </row>
    <row r="145" spans="1:102" x14ac:dyDescent="0.25">
      <c r="A145" s="14" t="str">
        <f t="shared" si="6"/>
        <v>20224</v>
      </c>
      <c r="B145" s="14">
        <f t="shared" si="7"/>
        <v>4</v>
      </c>
      <c r="C145" s="14">
        <f t="shared" si="8"/>
        <v>2022</v>
      </c>
      <c r="D145" s="27">
        <v>44896</v>
      </c>
      <c r="E145" s="46">
        <v>7.31</v>
      </c>
      <c r="F145" s="28">
        <v>970.6</v>
      </c>
      <c r="G145" s="28">
        <v>2154.12</v>
      </c>
      <c r="H145" s="28">
        <v>129.46</v>
      </c>
      <c r="I145" s="28">
        <v>39.270000000000003</v>
      </c>
      <c r="J145" s="14">
        <v>14740.3</v>
      </c>
      <c r="K145" s="51">
        <v>87798</v>
      </c>
      <c r="L145" s="28">
        <v>210.03</v>
      </c>
      <c r="M145" s="28">
        <v>578.58000000000004</v>
      </c>
      <c r="N145" s="28">
        <v>566.84</v>
      </c>
      <c r="O145" s="14">
        <v>531.54999999999995</v>
      </c>
      <c r="P145" s="28">
        <v>5.38</v>
      </c>
      <c r="Q145" s="28">
        <v>6.33</v>
      </c>
      <c r="R145" s="28">
        <v>17.43</v>
      </c>
      <c r="S145" s="28">
        <v>8.93</v>
      </c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32"/>
      <c r="CR145" s="26"/>
      <c r="CS145" s="26"/>
      <c r="CT145" s="26"/>
      <c r="CU145" s="26"/>
      <c r="CV145" s="26"/>
      <c r="CW145" s="26"/>
      <c r="CX145" s="26"/>
    </row>
    <row r="146" spans="1:102" x14ac:dyDescent="0.25">
      <c r="A146" s="14" t="str">
        <f t="shared" si="6"/>
        <v>20231</v>
      </c>
      <c r="B146" s="14">
        <f t="shared" si="7"/>
        <v>1</v>
      </c>
      <c r="C146" s="14">
        <f t="shared" si="8"/>
        <v>2023</v>
      </c>
      <c r="D146" s="27">
        <v>44927</v>
      </c>
      <c r="E146" s="46">
        <v>7</v>
      </c>
      <c r="F146" s="28">
        <v>1001.23</v>
      </c>
      <c r="G146" s="28">
        <v>2225.6</v>
      </c>
      <c r="H146" s="28">
        <v>121.87</v>
      </c>
      <c r="I146" s="28">
        <v>32.21</v>
      </c>
      <c r="J146" s="14">
        <v>15435.7</v>
      </c>
      <c r="K146" s="51">
        <v>94715</v>
      </c>
      <c r="L146" s="28">
        <v>211.33</v>
      </c>
      <c r="M146" s="28">
        <v>583.41</v>
      </c>
      <c r="N146" s="28">
        <v>572.1</v>
      </c>
      <c r="O146" s="14">
        <v>531.79</v>
      </c>
      <c r="P146" s="28">
        <v>5.27</v>
      </c>
      <c r="Q146" s="28">
        <v>6.27</v>
      </c>
      <c r="R146" s="28">
        <v>19.53</v>
      </c>
      <c r="S146" s="28">
        <v>9.7899999999999991</v>
      </c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32"/>
      <c r="CR146" s="26"/>
      <c r="CS146" s="26"/>
      <c r="CT146" s="26"/>
      <c r="CU146" s="26"/>
      <c r="CV146" s="26"/>
      <c r="CW146" s="26"/>
      <c r="CX146" s="26"/>
    </row>
    <row r="147" spans="1:102" x14ac:dyDescent="0.25">
      <c r="A147" s="14" t="str">
        <f t="shared" si="6"/>
        <v>20231</v>
      </c>
      <c r="B147" s="14">
        <f t="shared" si="7"/>
        <v>1</v>
      </c>
      <c r="C147" s="14">
        <f t="shared" si="8"/>
        <v>2023</v>
      </c>
      <c r="D147" s="27">
        <v>44958</v>
      </c>
      <c r="E147" s="46">
        <v>7.11</v>
      </c>
      <c r="F147" s="28">
        <v>946.23</v>
      </c>
      <c r="G147" s="28">
        <v>2253.16</v>
      </c>
      <c r="H147" s="28">
        <v>115.9</v>
      </c>
      <c r="I147" s="28">
        <v>44.53</v>
      </c>
      <c r="J147" s="14">
        <v>15361.2</v>
      </c>
      <c r="K147" s="51">
        <v>94496</v>
      </c>
      <c r="L147" s="28">
        <v>212.07</v>
      </c>
      <c r="M147" s="28">
        <v>582.96</v>
      </c>
      <c r="N147" s="28">
        <v>570.82000000000005</v>
      </c>
      <c r="O147" s="14">
        <v>527.58000000000004</v>
      </c>
      <c r="P147" s="28">
        <v>5.36</v>
      </c>
      <c r="Q147" s="28">
        <v>6.21</v>
      </c>
      <c r="R147" s="28">
        <v>19.13</v>
      </c>
      <c r="S147" s="28">
        <v>9.5399999999999991</v>
      </c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32"/>
      <c r="CR147" s="26"/>
      <c r="CS147" s="26"/>
      <c r="CT147" s="26"/>
      <c r="CU147" s="26"/>
      <c r="CV147" s="26"/>
      <c r="CW147" s="26"/>
      <c r="CX147" s="26"/>
    </row>
    <row r="148" spans="1:102" x14ac:dyDescent="0.25">
      <c r="A148" s="14" t="str">
        <f t="shared" si="6"/>
        <v>20231</v>
      </c>
      <c r="B148" s="14">
        <f t="shared" si="7"/>
        <v>1</v>
      </c>
      <c r="C148" s="14">
        <f t="shared" si="8"/>
        <v>2023</v>
      </c>
      <c r="D148" s="27">
        <v>44986</v>
      </c>
      <c r="E148" s="46">
        <v>7.35</v>
      </c>
      <c r="F148" s="28">
        <v>996.76</v>
      </c>
      <c r="G148" s="28">
        <v>2450.67</v>
      </c>
      <c r="H148" s="28">
        <v>111.21</v>
      </c>
      <c r="I148" s="28">
        <v>33.57</v>
      </c>
      <c r="J148" s="14">
        <v>15576.6</v>
      </c>
      <c r="K148" s="51">
        <v>97055</v>
      </c>
      <c r="L148" s="28">
        <v>213.12</v>
      </c>
      <c r="M148" s="28">
        <v>587.36</v>
      </c>
      <c r="N148" s="28">
        <v>575.47</v>
      </c>
      <c r="O148" s="14">
        <v>532.80999999999995</v>
      </c>
      <c r="P148" s="28">
        <v>5.72</v>
      </c>
      <c r="Q148" s="28">
        <v>6.48</v>
      </c>
      <c r="R148" s="28">
        <v>18.96</v>
      </c>
      <c r="S148" s="28">
        <v>9.59</v>
      </c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32"/>
      <c r="CR148" s="26"/>
      <c r="CS148" s="26"/>
      <c r="CT148" s="26"/>
      <c r="CU148" s="26"/>
      <c r="CV148" s="26"/>
      <c r="CW148" s="26"/>
      <c r="CX148" s="26"/>
    </row>
    <row r="149" spans="1:102" x14ac:dyDescent="0.25">
      <c r="A149" s="14" t="str">
        <f t="shared" si="6"/>
        <v>20232</v>
      </c>
      <c r="B149" s="14">
        <f t="shared" si="7"/>
        <v>2</v>
      </c>
      <c r="C149" s="14">
        <f t="shared" si="8"/>
        <v>2023</v>
      </c>
      <c r="D149" s="27">
        <v>45017</v>
      </c>
      <c r="E149" s="46">
        <v>7.16</v>
      </c>
      <c r="F149" s="28">
        <v>1033.57</v>
      </c>
      <c r="G149" s="28">
        <v>2634.94</v>
      </c>
      <c r="H149" s="28">
        <v>103.27</v>
      </c>
      <c r="I149" s="28">
        <v>27.47</v>
      </c>
      <c r="J149" s="14">
        <v>15819.6</v>
      </c>
      <c r="K149" s="51">
        <v>97775</v>
      </c>
      <c r="L149" s="28">
        <v>214.76</v>
      </c>
      <c r="M149" s="28">
        <v>594</v>
      </c>
      <c r="N149" s="28">
        <v>582.54999999999995</v>
      </c>
      <c r="O149" s="14">
        <v>536.71</v>
      </c>
      <c r="P149" s="28">
        <v>5.63</v>
      </c>
      <c r="Q149" s="28">
        <v>6.35</v>
      </c>
      <c r="R149" s="28">
        <v>19.48</v>
      </c>
      <c r="S149" s="28">
        <v>9.86</v>
      </c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32"/>
      <c r="CR149" s="26"/>
      <c r="CS149" s="26"/>
      <c r="CT149" s="26"/>
      <c r="CU149" s="26"/>
      <c r="CV149" s="26"/>
      <c r="CW149" s="26"/>
      <c r="CX149" s="26"/>
    </row>
    <row r="150" spans="1:102" x14ac:dyDescent="0.25">
      <c r="A150" s="14" t="str">
        <f t="shared" si="6"/>
        <v>20232</v>
      </c>
      <c r="B150" s="14">
        <f t="shared" si="7"/>
        <v>2</v>
      </c>
      <c r="C150" s="14">
        <f t="shared" si="8"/>
        <v>2023</v>
      </c>
      <c r="D150" s="27">
        <v>45047</v>
      </c>
      <c r="E150" s="46">
        <v>7.25</v>
      </c>
      <c r="F150" s="28">
        <v>1055.4100000000001</v>
      </c>
      <c r="G150" s="28">
        <v>2717.64</v>
      </c>
      <c r="H150" s="28">
        <v>106.82</v>
      </c>
      <c r="I150" s="28">
        <v>30.77</v>
      </c>
      <c r="J150" s="14">
        <v>16242</v>
      </c>
      <c r="K150" s="51">
        <v>97850</v>
      </c>
      <c r="L150" s="28">
        <v>215.81</v>
      </c>
      <c r="M150" s="28">
        <v>596.36</v>
      </c>
      <c r="N150" s="28">
        <v>586.82000000000005</v>
      </c>
      <c r="O150" s="14">
        <v>542.58000000000004</v>
      </c>
      <c r="P150" s="28">
        <v>5.44</v>
      </c>
      <c r="Q150" s="28">
        <v>6.23</v>
      </c>
      <c r="R150" s="28">
        <v>19.690000000000001</v>
      </c>
      <c r="S150" s="28">
        <v>9.83</v>
      </c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32"/>
      <c r="CR150" s="26"/>
      <c r="CS150" s="26"/>
      <c r="CT150" s="26"/>
      <c r="CU150" s="26"/>
      <c r="CV150" s="26"/>
      <c r="CW150" s="26"/>
      <c r="CX150" s="26"/>
    </row>
    <row r="151" spans="1:102" x14ac:dyDescent="0.25">
      <c r="A151" s="14" t="str">
        <f t="shared" si="6"/>
        <v>20232</v>
      </c>
      <c r="B151" s="14">
        <f t="shared" si="7"/>
        <v>2</v>
      </c>
      <c r="C151" s="14">
        <f t="shared" si="8"/>
        <v>2023</v>
      </c>
      <c r="D151" s="27">
        <v>45078</v>
      </c>
      <c r="E151" s="46">
        <v>7.33</v>
      </c>
      <c r="F151" s="28">
        <v>982.94</v>
      </c>
      <c r="G151" s="28">
        <v>2797.37</v>
      </c>
      <c r="H151" s="28">
        <v>102.83</v>
      </c>
      <c r="I151" s="28">
        <v>31.89</v>
      </c>
      <c r="J151" s="14">
        <v>16485.5</v>
      </c>
      <c r="K151" s="51">
        <v>99239</v>
      </c>
      <c r="L151" s="28">
        <v>217.06</v>
      </c>
      <c r="M151" s="28">
        <v>597.37</v>
      </c>
      <c r="N151" s="28">
        <v>584.44000000000005</v>
      </c>
      <c r="O151" s="14">
        <v>539.78</v>
      </c>
      <c r="P151" s="28">
        <v>5.35</v>
      </c>
      <c r="Q151" s="28">
        <v>6.31</v>
      </c>
      <c r="R151" s="28">
        <v>19.420000000000002</v>
      </c>
      <c r="S151" s="28">
        <v>9.4600000000000009</v>
      </c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32"/>
      <c r="CR151" s="26"/>
      <c r="CS151" s="26"/>
      <c r="CT151" s="26"/>
      <c r="CU151" s="26"/>
      <c r="CV151" s="26"/>
      <c r="CW151" s="26"/>
      <c r="CX151" s="26"/>
    </row>
    <row r="152" spans="1:102" x14ac:dyDescent="0.25">
      <c r="A152" s="14" t="str">
        <f t="shared" si="6"/>
        <v>20233</v>
      </c>
      <c r="B152" s="14">
        <f t="shared" si="7"/>
        <v>3</v>
      </c>
      <c r="C152" s="14">
        <f t="shared" si="8"/>
        <v>2023</v>
      </c>
      <c r="D152" s="27">
        <v>45108</v>
      </c>
      <c r="E152" s="46">
        <v>7.83</v>
      </c>
      <c r="F152" s="28">
        <v>1057.43</v>
      </c>
      <c r="G152" s="28">
        <v>3073.5</v>
      </c>
      <c r="H152" s="28">
        <v>94.25</v>
      </c>
      <c r="I152" s="28">
        <v>23.98</v>
      </c>
      <c r="J152" s="14">
        <v>16920.5</v>
      </c>
      <c r="K152" s="51">
        <v>100919</v>
      </c>
      <c r="L152" s="28">
        <v>217.72</v>
      </c>
      <c r="M152" s="28">
        <v>596.32000000000005</v>
      </c>
      <c r="N152" s="28">
        <v>579.73</v>
      </c>
      <c r="O152" s="14">
        <v>537.39</v>
      </c>
      <c r="P152" s="28">
        <v>5.69</v>
      </c>
      <c r="Q152" s="28">
        <v>6.81</v>
      </c>
      <c r="R152" s="28">
        <v>19.04</v>
      </c>
      <c r="S152" s="28">
        <v>9.7100000000000009</v>
      </c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32"/>
      <c r="CR152" s="26"/>
      <c r="CS152" s="26"/>
      <c r="CT152" s="26"/>
      <c r="CU152" s="26"/>
      <c r="CV152" s="26"/>
      <c r="CW152" s="26"/>
      <c r="CX152" s="26"/>
    </row>
    <row r="153" spans="1:102" x14ac:dyDescent="0.25">
      <c r="A153" s="14" t="str">
        <f t="shared" si="6"/>
        <v>20233</v>
      </c>
      <c r="B153" s="14">
        <f t="shared" si="7"/>
        <v>3</v>
      </c>
      <c r="C153" s="14">
        <f t="shared" si="8"/>
        <v>2023</v>
      </c>
      <c r="D153" s="27">
        <v>45139</v>
      </c>
      <c r="E153" s="46">
        <v>10.33</v>
      </c>
      <c r="F153" s="28">
        <v>1059.17</v>
      </c>
      <c r="G153" s="28">
        <v>3227.99</v>
      </c>
      <c r="H153" s="28">
        <v>90.39</v>
      </c>
      <c r="I153" s="28">
        <v>24.57</v>
      </c>
      <c r="J153" s="14">
        <v>17246</v>
      </c>
      <c r="K153" s="51">
        <v>102687</v>
      </c>
      <c r="L153" s="28">
        <v>217.96</v>
      </c>
      <c r="M153" s="28">
        <v>588.74</v>
      </c>
      <c r="N153" s="28">
        <v>568.32000000000005</v>
      </c>
      <c r="O153" s="14">
        <v>529.48</v>
      </c>
      <c r="P153" s="28">
        <v>8.58</v>
      </c>
      <c r="Q153" s="28">
        <v>9.17</v>
      </c>
      <c r="R153" s="28">
        <v>19.89</v>
      </c>
      <c r="S153" s="28">
        <v>12.24</v>
      </c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32"/>
      <c r="CR153" s="26"/>
      <c r="CS153" s="26"/>
      <c r="CT153" s="26"/>
      <c r="CU153" s="26"/>
      <c r="CV153" s="26"/>
      <c r="CW153" s="26"/>
      <c r="CX153" s="26"/>
    </row>
    <row r="154" spans="1:102" x14ac:dyDescent="0.25">
      <c r="A154" s="14" t="str">
        <f t="shared" si="6"/>
        <v>20233</v>
      </c>
      <c r="B154" s="14">
        <f t="shared" si="7"/>
        <v>3</v>
      </c>
      <c r="C154" s="14">
        <f t="shared" si="8"/>
        <v>2023</v>
      </c>
      <c r="D154" s="27">
        <v>45170</v>
      </c>
      <c r="E154" s="46">
        <v>12.28</v>
      </c>
      <c r="F154" s="28">
        <v>1007.58</v>
      </c>
      <c r="G154" s="28">
        <v>3133.26</v>
      </c>
      <c r="H154" s="28">
        <v>90.97</v>
      </c>
      <c r="I154" s="28">
        <v>27.78</v>
      </c>
      <c r="J154" s="14">
        <v>17377.5</v>
      </c>
      <c r="K154" s="51">
        <v>105446</v>
      </c>
      <c r="L154" s="28">
        <v>217.29</v>
      </c>
      <c r="M154" s="28">
        <v>576.07000000000005</v>
      </c>
      <c r="N154" s="28">
        <v>550.14</v>
      </c>
      <c r="O154" s="14">
        <v>512.27</v>
      </c>
      <c r="P154" s="28">
        <v>9.4</v>
      </c>
      <c r="Q154" s="28">
        <v>11.25</v>
      </c>
      <c r="R154" s="28">
        <v>20.6</v>
      </c>
      <c r="S154" s="28">
        <v>13.64</v>
      </c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32"/>
      <c r="CR154" s="26"/>
      <c r="CS154" s="26"/>
      <c r="CT154" s="26"/>
      <c r="CU154" s="26"/>
      <c r="CV154" s="26"/>
      <c r="CW154" s="26"/>
      <c r="CX154" s="26"/>
    </row>
    <row r="155" spans="1:102" x14ac:dyDescent="0.25">
      <c r="A155" s="14" t="str">
        <f t="shared" si="6"/>
        <v>20234</v>
      </c>
      <c r="B155" s="14">
        <f t="shared" si="7"/>
        <v>4</v>
      </c>
      <c r="C155" s="14">
        <f t="shared" si="8"/>
        <v>2023</v>
      </c>
      <c r="D155" s="27">
        <v>45200</v>
      </c>
      <c r="E155" s="46">
        <v>13.08</v>
      </c>
      <c r="F155" s="28">
        <v>1079.8800000000001</v>
      </c>
      <c r="G155" s="28">
        <v>3200.97</v>
      </c>
      <c r="H155" s="28">
        <v>91.89</v>
      </c>
      <c r="I155" s="28">
        <v>26.45</v>
      </c>
      <c r="J155" s="14">
        <v>17349.599999999999</v>
      </c>
      <c r="K155" s="51">
        <v>106149</v>
      </c>
      <c r="L155" s="28">
        <v>218.92</v>
      </c>
      <c r="M155" s="28">
        <v>578.24</v>
      </c>
      <c r="N155" s="28">
        <v>548.78</v>
      </c>
      <c r="O155" s="14">
        <v>503.83</v>
      </c>
      <c r="P155" s="28">
        <v>9.9600000000000009</v>
      </c>
      <c r="Q155" s="28">
        <v>12.01</v>
      </c>
      <c r="R155" s="28">
        <v>20.94</v>
      </c>
      <c r="S155" s="28">
        <v>14.45</v>
      </c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32"/>
      <c r="CR155" s="26"/>
      <c r="CS155" s="26"/>
      <c r="CT155" s="26"/>
      <c r="CU155" s="26"/>
      <c r="CV155" s="26"/>
      <c r="CW155" s="26"/>
      <c r="CX155" s="26"/>
    </row>
    <row r="156" spans="1:102" x14ac:dyDescent="0.25">
      <c r="A156" s="14" t="str">
        <f t="shared" si="6"/>
        <v>20234</v>
      </c>
      <c r="B156" s="14">
        <f t="shared" si="7"/>
        <v>4</v>
      </c>
      <c r="C156" s="14">
        <f t="shared" si="8"/>
        <v>2023</v>
      </c>
      <c r="D156" s="27">
        <v>45231</v>
      </c>
      <c r="E156" s="46">
        <v>14.79</v>
      </c>
      <c r="F156" s="28">
        <v>1115.01</v>
      </c>
      <c r="G156" s="28">
        <v>3165.79</v>
      </c>
      <c r="H156" s="28">
        <v>98.38</v>
      </c>
      <c r="I156" s="28">
        <v>26.86</v>
      </c>
      <c r="J156" s="14">
        <v>17214.099999999999</v>
      </c>
      <c r="K156" s="51">
        <v>106005</v>
      </c>
      <c r="L156" s="28">
        <v>221.88</v>
      </c>
      <c r="M156" s="28">
        <v>596.52</v>
      </c>
      <c r="N156" s="28">
        <v>575.03</v>
      </c>
      <c r="O156" s="14">
        <v>530.57000000000005</v>
      </c>
      <c r="P156" s="28">
        <v>11.64</v>
      </c>
      <c r="Q156" s="28">
        <v>13.71</v>
      </c>
      <c r="R156" s="28">
        <v>21.29</v>
      </c>
      <c r="S156" s="28">
        <v>15.25</v>
      </c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32"/>
      <c r="CR156" s="26"/>
      <c r="CS156" s="26"/>
      <c r="CT156" s="26"/>
      <c r="CU156" s="26"/>
      <c r="CV156" s="26"/>
      <c r="CW156" s="26"/>
      <c r="CX156" s="26"/>
    </row>
    <row r="157" spans="1:102" x14ac:dyDescent="0.25">
      <c r="A157" s="14" t="str">
        <f t="shared" si="6"/>
        <v>20234</v>
      </c>
      <c r="B157" s="14">
        <f t="shared" si="7"/>
        <v>4</v>
      </c>
      <c r="C157" s="14">
        <f t="shared" si="8"/>
        <v>2023</v>
      </c>
      <c r="D157" s="27">
        <v>45261</v>
      </c>
      <c r="E157" s="46">
        <v>15.18</v>
      </c>
      <c r="F157" s="28">
        <v>1083.48</v>
      </c>
      <c r="G157" s="28">
        <v>3099.11</v>
      </c>
      <c r="H157" s="28">
        <v>97.33</v>
      </c>
      <c r="I157" s="28">
        <v>27.7</v>
      </c>
      <c r="J157" s="14">
        <v>16873</v>
      </c>
      <c r="K157" s="51">
        <v>106828</v>
      </c>
      <c r="L157" s="28">
        <v>222.24</v>
      </c>
      <c r="M157" s="28">
        <v>590.55999999999995</v>
      </c>
      <c r="N157" s="28">
        <v>574.79999999999995</v>
      </c>
      <c r="O157" s="14">
        <v>530.92999999999995</v>
      </c>
      <c r="P157" s="28">
        <v>12.78</v>
      </c>
      <c r="Q157" s="28">
        <v>14.43</v>
      </c>
      <c r="R157" s="28">
        <v>21.03</v>
      </c>
      <c r="S157" s="28">
        <v>16.11</v>
      </c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  <c r="CF157" s="26"/>
      <c r="CG157" s="26"/>
      <c r="CH157" s="26"/>
      <c r="CI157" s="26"/>
      <c r="CJ157" s="26"/>
      <c r="CK157" s="26"/>
      <c r="CL157" s="26"/>
      <c r="CM157" s="26"/>
      <c r="CN157" s="26"/>
      <c r="CO157" s="26"/>
      <c r="CP157" s="26"/>
      <c r="CQ157" s="32"/>
      <c r="CR157" s="26"/>
      <c r="CS157" s="26"/>
      <c r="CT157" s="26"/>
      <c r="CU157" s="26"/>
      <c r="CV157" s="26"/>
      <c r="CW157" s="26"/>
      <c r="CX157" s="26"/>
    </row>
    <row r="158" spans="1:102" x14ac:dyDescent="0.25">
      <c r="A158" s="14" t="str">
        <f t="shared" ref="A158" si="9">CONCATENATE(C158,B158)</f>
        <v>20241</v>
      </c>
      <c r="B158" s="14">
        <f t="shared" ref="B158" si="10">INT((MONTH(D158)+2)/3)</f>
        <v>1</v>
      </c>
      <c r="C158" s="14">
        <f t="shared" ref="C158" si="11">YEAR(D158)</f>
        <v>2024</v>
      </c>
      <c r="D158" s="27">
        <v>45292</v>
      </c>
      <c r="E158" s="28">
        <v>15.68</v>
      </c>
      <c r="F158" s="28">
        <v>1125.6300000000001</v>
      </c>
      <c r="G158" s="28">
        <v>3214.19</v>
      </c>
      <c r="H158" s="28">
        <v>100.7</v>
      </c>
      <c r="I158" s="28">
        <v>22.37</v>
      </c>
      <c r="J158" s="14">
        <v>17134</v>
      </c>
      <c r="K158" s="51">
        <v>112485</v>
      </c>
      <c r="L158" s="28">
        <v>224.38</v>
      </c>
      <c r="M158" s="28">
        <v>597.65</v>
      </c>
      <c r="N158" s="28">
        <v>578.26</v>
      </c>
      <c r="O158" s="14">
        <v>535.67999999999995</v>
      </c>
      <c r="P158" s="28">
        <v>14.32</v>
      </c>
      <c r="Q158" s="28">
        <v>14.64</v>
      </c>
      <c r="R158" s="28">
        <v>23.01</v>
      </c>
      <c r="S158" s="28">
        <v>16.829999999999998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E5916-2DF0-4760-9B62-AEF59ABD1451}">
  <dimension ref="A1:CX192"/>
  <sheetViews>
    <sheetView zoomScale="83" zoomScaleNormal="83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I3" sqref="I3"/>
    </sheetView>
  </sheetViews>
  <sheetFormatPr defaultColWidth="8.88671875" defaultRowHeight="13.8" x14ac:dyDescent="0.25"/>
  <cols>
    <col min="1" max="1" width="12.109375" style="14" bestFit="1" customWidth="1"/>
    <col min="2" max="2" width="8.44140625" style="14" bestFit="1" customWidth="1"/>
    <col min="3" max="3" width="5.6640625" style="14" bestFit="1" customWidth="1"/>
    <col min="4" max="4" width="11.5546875" style="14" bestFit="1" customWidth="1"/>
    <col min="5" max="6" width="8.88671875" style="14"/>
    <col min="7" max="7" width="10.6640625" style="14" customWidth="1"/>
    <col min="8" max="8" width="12.33203125" style="14" bestFit="1" customWidth="1"/>
    <col min="9" max="10" width="10.5546875" style="14" customWidth="1"/>
    <col min="11" max="11" width="10.109375" style="14" bestFit="1" customWidth="1"/>
    <col min="12" max="14" width="7.5546875" style="14" customWidth="1"/>
    <col min="15" max="15" width="8.44140625" style="14" bestFit="1" customWidth="1"/>
    <col min="16" max="16" width="13.33203125" style="14" bestFit="1" customWidth="1"/>
    <col min="17" max="18" width="13.88671875" style="14" bestFit="1" customWidth="1"/>
    <col min="19" max="19" width="14.44140625" style="14" bestFit="1" customWidth="1"/>
    <col min="20" max="20" width="13.88671875" style="14" bestFit="1" customWidth="1"/>
    <col min="21" max="21" width="11.33203125" style="14" bestFit="1" customWidth="1"/>
    <col min="22" max="22" width="13.88671875" style="14" bestFit="1" customWidth="1"/>
    <col min="23" max="23" width="8.88671875" style="14"/>
    <col min="24" max="24" width="10" style="14" bestFit="1" customWidth="1"/>
    <col min="25" max="25" width="11.88671875" style="14" customWidth="1"/>
    <col min="26" max="39" width="8.88671875" style="14"/>
    <col min="40" max="46" width="9.109375" style="14" bestFit="1" customWidth="1"/>
    <col min="47" max="49" width="9" style="14" bestFit="1" customWidth="1"/>
    <col min="50" max="50" width="8.88671875" style="14"/>
    <col min="51" max="57" width="9.109375" style="14" bestFit="1" customWidth="1"/>
    <col min="58" max="60" width="9" style="14" bestFit="1" customWidth="1"/>
    <col min="61" max="71" width="8.88671875" style="14"/>
    <col min="72" max="79" width="9.109375" style="14" bestFit="1" customWidth="1"/>
    <col min="80" max="82" width="9" style="14" bestFit="1" customWidth="1"/>
    <col min="83" max="16384" width="8.88671875" style="14"/>
  </cols>
  <sheetData>
    <row r="1" spans="1:102" s="29" customFormat="1" x14ac:dyDescent="0.3">
      <c r="A1" s="26" t="s">
        <v>121</v>
      </c>
      <c r="B1" s="26" t="s">
        <v>122</v>
      </c>
      <c r="C1" s="26" t="s">
        <v>127</v>
      </c>
      <c r="D1" s="26" t="s">
        <v>128</v>
      </c>
      <c r="E1" s="26" t="s">
        <v>78</v>
      </c>
      <c r="F1" s="26" t="s">
        <v>80</v>
      </c>
      <c r="G1" s="26" t="s">
        <v>399</v>
      </c>
      <c r="H1" s="26" t="s">
        <v>398</v>
      </c>
      <c r="I1" s="26" t="s">
        <v>82</v>
      </c>
      <c r="J1" s="26" t="s">
        <v>83</v>
      </c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Y1" s="26"/>
      <c r="Z1" s="26"/>
      <c r="AA1" s="26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26"/>
      <c r="CR1" s="26"/>
      <c r="CS1" s="26"/>
      <c r="CT1" s="26"/>
      <c r="CU1" s="26"/>
      <c r="CV1" s="26"/>
      <c r="CW1" s="26"/>
      <c r="CX1" s="26"/>
    </row>
    <row r="2" spans="1:102" x14ac:dyDescent="0.25">
      <c r="A2" s="14" t="str">
        <f t="shared" ref="A2:A65" si="0">CONCATENATE(C2,B2)</f>
        <v>20111</v>
      </c>
      <c r="B2" s="14">
        <f t="shared" ref="B2:B65" si="1">INT((MONTH(D2)+2)/3)</f>
        <v>1</v>
      </c>
      <c r="C2" s="14">
        <f t="shared" ref="C2:C65" si="2">YEAR(D2)</f>
        <v>2011</v>
      </c>
      <c r="D2" s="27">
        <v>40544</v>
      </c>
      <c r="E2" s="46">
        <v>0.61</v>
      </c>
      <c r="F2" s="28">
        <v>3.39</v>
      </c>
      <c r="G2" s="28">
        <v>57</v>
      </c>
      <c r="H2" s="28">
        <v>57.1</v>
      </c>
      <c r="I2" s="28">
        <v>100</v>
      </c>
      <c r="J2" s="28">
        <v>100</v>
      </c>
      <c r="K2" s="51"/>
      <c r="L2" s="28"/>
      <c r="M2" s="28"/>
      <c r="N2" s="28"/>
    </row>
    <row r="3" spans="1:102" x14ac:dyDescent="0.25">
      <c r="A3" s="14" t="str">
        <f t="shared" si="0"/>
        <v>20111</v>
      </c>
      <c r="B3" s="14">
        <f t="shared" si="1"/>
        <v>1</v>
      </c>
      <c r="C3" s="14">
        <f t="shared" si="2"/>
        <v>2011</v>
      </c>
      <c r="D3" s="27">
        <v>40575</v>
      </c>
      <c r="E3" s="46">
        <v>0.77</v>
      </c>
      <c r="F3" s="28">
        <v>3.58</v>
      </c>
      <c r="G3" s="28">
        <v>60.8</v>
      </c>
      <c r="H3" s="28">
        <v>59.4</v>
      </c>
      <c r="I3" s="28">
        <v>100.32144746300642</v>
      </c>
      <c r="J3" s="28">
        <v>100.09775171065496</v>
      </c>
      <c r="K3" s="51"/>
      <c r="L3" s="28"/>
      <c r="M3" s="28"/>
      <c r="N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32"/>
      <c r="CR3" s="26"/>
      <c r="CS3" s="26"/>
      <c r="CT3" s="26"/>
      <c r="CU3" s="26"/>
      <c r="CV3" s="26"/>
      <c r="CW3" s="26"/>
      <c r="CX3" s="26"/>
    </row>
    <row r="4" spans="1:102" x14ac:dyDescent="0.25">
      <c r="A4" s="14" t="str">
        <f t="shared" si="0"/>
        <v>20111</v>
      </c>
      <c r="B4" s="14">
        <f t="shared" si="1"/>
        <v>1</v>
      </c>
      <c r="C4" s="14">
        <f t="shared" si="2"/>
        <v>2011</v>
      </c>
      <c r="D4" s="27">
        <v>40603</v>
      </c>
      <c r="E4" s="46">
        <v>0.7</v>
      </c>
      <c r="F4" s="28">
        <v>3.41</v>
      </c>
      <c r="G4" s="28">
        <v>61.4</v>
      </c>
      <c r="H4" s="28">
        <v>59.7</v>
      </c>
      <c r="I4" s="28">
        <v>100.84046530763561</v>
      </c>
      <c r="J4" s="28">
        <v>100.39100684261977</v>
      </c>
      <c r="K4" s="51"/>
      <c r="L4" s="28"/>
      <c r="M4" s="28"/>
      <c r="N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32"/>
      <c r="CR4" s="26"/>
      <c r="CS4" s="26"/>
      <c r="CT4" s="26"/>
      <c r="CU4" s="26"/>
      <c r="CV4" s="26"/>
      <c r="CW4" s="26"/>
      <c r="CX4" s="26"/>
    </row>
    <row r="5" spans="1:102" x14ac:dyDescent="0.25">
      <c r="A5" s="14" t="str">
        <f t="shared" si="0"/>
        <v>20112</v>
      </c>
      <c r="B5" s="14">
        <f t="shared" si="1"/>
        <v>2</v>
      </c>
      <c r="C5" s="14">
        <f t="shared" si="2"/>
        <v>2011</v>
      </c>
      <c r="D5" s="27">
        <v>40634</v>
      </c>
      <c r="E5" s="46">
        <v>0.73</v>
      </c>
      <c r="F5" s="28">
        <v>3.46</v>
      </c>
      <c r="G5" s="28">
        <v>61.2</v>
      </c>
      <c r="H5" s="28">
        <v>57.3</v>
      </c>
      <c r="I5" s="28">
        <v>101.31382043248472</v>
      </c>
      <c r="J5" s="28">
        <v>100.48875855327468</v>
      </c>
      <c r="K5" s="51"/>
      <c r="L5" s="28"/>
      <c r="M5" s="28"/>
      <c r="N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32"/>
      <c r="CR5" s="26"/>
      <c r="CS5" s="26"/>
      <c r="CT5" s="26"/>
      <c r="CU5" s="26"/>
      <c r="CV5" s="26"/>
      <c r="CW5" s="26"/>
      <c r="CX5" s="26"/>
    </row>
    <row r="6" spans="1:102" x14ac:dyDescent="0.25">
      <c r="A6" s="14" t="str">
        <f t="shared" si="0"/>
        <v>20112</v>
      </c>
      <c r="B6" s="14">
        <f t="shared" si="1"/>
        <v>2</v>
      </c>
      <c r="C6" s="14">
        <f t="shared" si="2"/>
        <v>2011</v>
      </c>
      <c r="D6" s="27">
        <v>40664</v>
      </c>
      <c r="E6" s="46">
        <v>0.56000000000000005</v>
      </c>
      <c r="F6" s="28">
        <v>3.17</v>
      </c>
      <c r="G6" s="28">
        <v>60.4</v>
      </c>
      <c r="H6" s="28">
        <v>52.8</v>
      </c>
      <c r="I6" s="28">
        <v>101.63617210776401</v>
      </c>
      <c r="J6" s="28">
        <v>100.39100684261977</v>
      </c>
      <c r="K6" s="51"/>
      <c r="L6" s="28"/>
      <c r="M6" s="28"/>
      <c r="N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32"/>
      <c r="CR6" s="26"/>
      <c r="CS6" s="26"/>
      <c r="CT6" s="26"/>
      <c r="CU6" s="26"/>
      <c r="CV6" s="26"/>
      <c r="CW6" s="26"/>
      <c r="CX6" s="26"/>
    </row>
    <row r="7" spans="1:102" x14ac:dyDescent="0.25">
      <c r="A7" s="14" t="str">
        <f t="shared" si="0"/>
        <v>20112</v>
      </c>
      <c r="B7" s="14">
        <f t="shared" si="1"/>
        <v>2</v>
      </c>
      <c r="C7" s="14">
        <f t="shared" si="2"/>
        <v>2011</v>
      </c>
      <c r="D7" s="27">
        <v>40695</v>
      </c>
      <c r="E7" s="46">
        <v>0.41</v>
      </c>
      <c r="F7" s="28">
        <v>3</v>
      </c>
      <c r="G7" s="28">
        <v>53.5</v>
      </c>
      <c r="H7" s="28">
        <v>54.6</v>
      </c>
      <c r="I7" s="28">
        <v>101.63617210776401</v>
      </c>
      <c r="J7" s="28">
        <v>100.39100684261977</v>
      </c>
      <c r="K7" s="51"/>
      <c r="L7" s="28"/>
      <c r="M7" s="28"/>
      <c r="N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32"/>
      <c r="CR7" s="26"/>
      <c r="CS7" s="26"/>
      <c r="CT7" s="26"/>
      <c r="CU7" s="26"/>
      <c r="CV7" s="26"/>
      <c r="CW7" s="26"/>
      <c r="CX7" s="26"/>
    </row>
    <row r="8" spans="1:102" x14ac:dyDescent="0.25">
      <c r="A8" s="14" t="str">
        <f t="shared" si="0"/>
        <v>20113</v>
      </c>
      <c r="B8" s="14">
        <f t="shared" si="1"/>
        <v>3</v>
      </c>
      <c r="C8" s="14">
        <f t="shared" si="2"/>
        <v>2011</v>
      </c>
      <c r="D8" s="27">
        <v>40725</v>
      </c>
      <c r="E8" s="46">
        <v>0.41</v>
      </c>
      <c r="F8" s="28">
        <v>3</v>
      </c>
      <c r="G8" s="28">
        <v>55.3</v>
      </c>
      <c r="H8" s="28">
        <v>53.3</v>
      </c>
      <c r="I8" s="28">
        <v>101.90246262212517</v>
      </c>
      <c r="J8" s="28">
        <v>100.29325513196481</v>
      </c>
      <c r="K8" s="51"/>
      <c r="L8" s="28"/>
      <c r="M8" s="28"/>
      <c r="N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32"/>
      <c r="CR8" s="26"/>
      <c r="CS8" s="26"/>
      <c r="CT8" s="26"/>
      <c r="CU8" s="26"/>
      <c r="CV8" s="26"/>
      <c r="CW8" s="26"/>
      <c r="CX8" s="26"/>
    </row>
    <row r="9" spans="1:102" x14ac:dyDescent="0.25">
      <c r="A9" s="14" t="str">
        <f t="shared" si="0"/>
        <v>20113</v>
      </c>
      <c r="B9" s="14">
        <f t="shared" si="1"/>
        <v>3</v>
      </c>
      <c r="C9" s="14">
        <f t="shared" si="2"/>
        <v>2011</v>
      </c>
      <c r="D9" s="27">
        <v>40756</v>
      </c>
      <c r="E9" s="46">
        <v>0.23</v>
      </c>
      <c r="F9" s="28">
        <v>2.2999999999999998</v>
      </c>
      <c r="G9" s="28">
        <v>50.9</v>
      </c>
      <c r="H9" s="28">
        <v>52.7</v>
      </c>
      <c r="I9" s="28">
        <v>102.22391008513159</v>
      </c>
      <c r="J9" s="28">
        <v>100.19550342130987</v>
      </c>
      <c r="K9" s="51"/>
      <c r="L9" s="28"/>
      <c r="M9" s="28"/>
      <c r="N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32"/>
      <c r="CR9" s="26"/>
      <c r="CS9" s="26"/>
      <c r="CT9" s="26"/>
      <c r="CU9" s="26"/>
      <c r="CV9" s="26"/>
      <c r="CW9" s="26"/>
      <c r="CX9" s="26"/>
    </row>
    <row r="10" spans="1:102" x14ac:dyDescent="0.25">
      <c r="A10" s="14" t="str">
        <f t="shared" si="0"/>
        <v>20113</v>
      </c>
      <c r="B10" s="14">
        <f t="shared" si="1"/>
        <v>3</v>
      </c>
      <c r="C10" s="14">
        <f t="shared" si="2"/>
        <v>2011</v>
      </c>
      <c r="D10" s="27">
        <v>40787</v>
      </c>
      <c r="E10" s="46">
        <v>0.21</v>
      </c>
      <c r="F10" s="28">
        <v>1.98</v>
      </c>
      <c r="G10" s="28">
        <v>50.6</v>
      </c>
      <c r="H10" s="28">
        <v>53.3</v>
      </c>
      <c r="I10" s="28">
        <v>102.44589419812196</v>
      </c>
      <c r="J10" s="28">
        <v>100.68426197458456</v>
      </c>
      <c r="K10" s="51"/>
      <c r="L10" s="28"/>
      <c r="M10" s="28"/>
      <c r="N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32"/>
      <c r="CR10" s="26"/>
      <c r="CS10" s="26"/>
      <c r="CT10" s="26"/>
      <c r="CU10" s="26"/>
      <c r="CV10" s="26"/>
      <c r="CW10" s="26"/>
      <c r="CX10" s="26"/>
    </row>
    <row r="11" spans="1:102" x14ac:dyDescent="0.25">
      <c r="A11" s="14" t="str">
        <f t="shared" si="0"/>
        <v>20114</v>
      </c>
      <c r="B11" s="14">
        <f t="shared" si="1"/>
        <v>4</v>
      </c>
      <c r="C11" s="14">
        <f t="shared" si="2"/>
        <v>2011</v>
      </c>
      <c r="D11" s="27">
        <v>40817</v>
      </c>
      <c r="E11" s="46">
        <v>0.28000000000000003</v>
      </c>
      <c r="F11" s="28">
        <v>2.15</v>
      </c>
      <c r="G11" s="28">
        <v>51.6</v>
      </c>
      <c r="H11" s="28">
        <v>53</v>
      </c>
      <c r="I11" s="28">
        <v>102.51506643699675</v>
      </c>
      <c r="J11" s="28">
        <v>100.68426197458456</v>
      </c>
      <c r="K11" s="51"/>
      <c r="L11" s="28"/>
      <c r="M11" s="28"/>
      <c r="N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32"/>
      <c r="CR11" s="26"/>
      <c r="CS11" s="26"/>
      <c r="CT11" s="26"/>
      <c r="CU11" s="26"/>
      <c r="CV11" s="26"/>
      <c r="CW11" s="26"/>
      <c r="CX11" s="26"/>
    </row>
    <row r="12" spans="1:102" x14ac:dyDescent="0.25">
      <c r="A12" s="14" t="str">
        <f t="shared" si="0"/>
        <v>20114</v>
      </c>
      <c r="B12" s="14">
        <f t="shared" si="1"/>
        <v>4</v>
      </c>
      <c r="C12" s="14">
        <f t="shared" si="2"/>
        <v>2011</v>
      </c>
      <c r="D12" s="27">
        <v>40848</v>
      </c>
      <c r="E12" s="46">
        <v>0.25</v>
      </c>
      <c r="F12" s="28">
        <v>2.0099999999999998</v>
      </c>
      <c r="G12" s="28">
        <v>50.8</v>
      </c>
      <c r="H12" s="28">
        <v>52.9</v>
      </c>
      <c r="I12" s="28">
        <v>102.70449890816369</v>
      </c>
      <c r="J12" s="28">
        <v>100.68426197458456</v>
      </c>
      <c r="K12" s="51"/>
      <c r="L12" s="28"/>
      <c r="M12" s="28"/>
      <c r="N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32"/>
      <c r="CR12" s="26"/>
      <c r="CS12" s="26"/>
      <c r="CT12" s="26"/>
      <c r="CU12" s="26"/>
      <c r="CV12" s="26"/>
      <c r="CW12" s="26"/>
      <c r="CX12" s="26"/>
    </row>
    <row r="13" spans="1:102" x14ac:dyDescent="0.25">
      <c r="A13" s="14" t="str">
        <f t="shared" si="0"/>
        <v>20114</v>
      </c>
      <c r="B13" s="14">
        <f t="shared" si="1"/>
        <v>4</v>
      </c>
      <c r="C13" s="14">
        <f t="shared" si="2"/>
        <v>2011</v>
      </c>
      <c r="D13" s="27">
        <v>40878</v>
      </c>
      <c r="E13" s="46">
        <v>0.26</v>
      </c>
      <c r="F13" s="28">
        <v>1.98</v>
      </c>
      <c r="G13" s="28">
        <v>52.7</v>
      </c>
      <c r="H13" s="28">
        <v>52</v>
      </c>
      <c r="I13" s="28">
        <v>102.72891263953126</v>
      </c>
      <c r="J13" s="28">
        <v>100.48875855327468</v>
      </c>
      <c r="K13" s="51"/>
      <c r="L13" s="28"/>
      <c r="M13" s="28"/>
      <c r="N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32"/>
      <c r="CR13" s="26"/>
      <c r="CS13" s="26"/>
      <c r="CT13" s="26"/>
      <c r="CU13" s="26"/>
      <c r="CV13" s="26"/>
      <c r="CW13" s="26"/>
      <c r="CX13" s="26"/>
    </row>
    <row r="14" spans="1:102" x14ac:dyDescent="0.25">
      <c r="A14" s="14" t="str">
        <f t="shared" si="0"/>
        <v>20121</v>
      </c>
      <c r="B14" s="14">
        <f t="shared" si="1"/>
        <v>1</v>
      </c>
      <c r="C14" s="14">
        <f t="shared" si="2"/>
        <v>2012</v>
      </c>
      <c r="D14" s="27">
        <v>40909</v>
      </c>
      <c r="E14" s="46">
        <v>0.24</v>
      </c>
      <c r="F14" s="28">
        <v>1.97</v>
      </c>
      <c r="G14" s="28">
        <v>53.9</v>
      </c>
      <c r="H14" s="28">
        <v>52.6</v>
      </c>
      <c r="I14" s="28">
        <v>103.00876633798551</v>
      </c>
      <c r="J14" s="28">
        <v>102.69999999999999</v>
      </c>
      <c r="K14" s="51"/>
      <c r="L14" s="28"/>
      <c r="M14" s="28"/>
      <c r="N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32"/>
      <c r="CR14" s="26"/>
      <c r="CS14" s="26"/>
      <c r="CT14" s="26"/>
      <c r="CU14" s="26"/>
      <c r="CV14" s="26"/>
      <c r="CW14" s="26"/>
      <c r="CX14" s="26"/>
    </row>
    <row r="15" spans="1:102" x14ac:dyDescent="0.25">
      <c r="A15" s="14" t="str">
        <f t="shared" si="0"/>
        <v>20121</v>
      </c>
      <c r="B15" s="14">
        <f t="shared" si="1"/>
        <v>1</v>
      </c>
      <c r="C15" s="14">
        <f t="shared" si="2"/>
        <v>2012</v>
      </c>
      <c r="D15" s="27">
        <v>40940</v>
      </c>
      <c r="E15" s="46">
        <v>0.28000000000000003</v>
      </c>
      <c r="F15" s="28">
        <v>1.97</v>
      </c>
      <c r="G15" s="28">
        <v>54.1</v>
      </c>
      <c r="H15" s="28">
        <v>56.8</v>
      </c>
      <c r="I15" s="28">
        <v>103.22894202643012</v>
      </c>
      <c r="J15" s="28">
        <v>102.80039100684262</v>
      </c>
      <c r="K15" s="51"/>
      <c r="L15" s="28"/>
      <c r="M15" s="28"/>
      <c r="N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32"/>
      <c r="CR15" s="26"/>
      <c r="CS15" s="26"/>
      <c r="CT15" s="26"/>
      <c r="CU15" s="26"/>
      <c r="CV15" s="26"/>
      <c r="CW15" s="26"/>
      <c r="CX15" s="26"/>
    </row>
    <row r="16" spans="1:102" x14ac:dyDescent="0.25">
      <c r="A16" s="14" t="str">
        <f t="shared" si="0"/>
        <v>20121</v>
      </c>
      <c r="B16" s="14">
        <f t="shared" si="1"/>
        <v>1</v>
      </c>
      <c r="C16" s="14">
        <f t="shared" si="2"/>
        <v>2012</v>
      </c>
      <c r="D16" s="27">
        <v>40969</v>
      </c>
      <c r="E16" s="46">
        <v>0.34</v>
      </c>
      <c r="F16" s="28">
        <v>2.17</v>
      </c>
      <c r="G16" s="28">
        <v>52.4</v>
      </c>
      <c r="H16" s="28">
        <v>57.3</v>
      </c>
      <c r="I16" s="28">
        <v>103.4450487596468</v>
      </c>
      <c r="J16" s="28">
        <v>103.1015640273705</v>
      </c>
      <c r="K16" s="51"/>
      <c r="L16" s="28"/>
      <c r="M16" s="28"/>
      <c r="N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32"/>
      <c r="CR16" s="26"/>
      <c r="CS16" s="26"/>
      <c r="CT16" s="26"/>
      <c r="CU16" s="26"/>
      <c r="CV16" s="26"/>
      <c r="CW16" s="26"/>
      <c r="CX16" s="26"/>
    </row>
    <row r="17" spans="1:102" x14ac:dyDescent="0.25">
      <c r="A17" s="14" t="str">
        <f t="shared" si="0"/>
        <v>20122</v>
      </c>
      <c r="B17" s="14">
        <f t="shared" si="1"/>
        <v>2</v>
      </c>
      <c r="C17" s="14">
        <f t="shared" si="2"/>
        <v>2012</v>
      </c>
      <c r="D17" s="27">
        <v>41000</v>
      </c>
      <c r="E17" s="46">
        <v>0.28999999999999998</v>
      </c>
      <c r="F17" s="28">
        <v>2.0499999999999998</v>
      </c>
      <c r="G17" s="28">
        <v>53.4</v>
      </c>
      <c r="H17" s="28">
        <v>56</v>
      </c>
      <c r="I17" s="28">
        <v>103.61684909149271</v>
      </c>
      <c r="J17" s="28">
        <v>103.10146627565982</v>
      </c>
      <c r="K17" s="51"/>
      <c r="L17" s="28"/>
      <c r="M17" s="28"/>
      <c r="N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32"/>
      <c r="CR17" s="26"/>
      <c r="CS17" s="26"/>
      <c r="CT17" s="26"/>
      <c r="CU17" s="26"/>
      <c r="CV17" s="26"/>
      <c r="CW17" s="26"/>
      <c r="CX17" s="26"/>
    </row>
    <row r="18" spans="1:102" x14ac:dyDescent="0.25">
      <c r="A18" s="14" t="str">
        <f t="shared" si="0"/>
        <v>20122</v>
      </c>
      <c r="B18" s="14">
        <f t="shared" si="1"/>
        <v>2</v>
      </c>
      <c r="C18" s="14">
        <f t="shared" si="2"/>
        <v>2012</v>
      </c>
      <c r="D18" s="27">
        <v>41030</v>
      </c>
      <c r="E18" s="46">
        <v>0.28999999999999998</v>
      </c>
      <c r="F18" s="28">
        <v>1.8</v>
      </c>
      <c r="G18" s="28">
        <v>54.8</v>
      </c>
      <c r="H18" s="28">
        <v>53.5</v>
      </c>
      <c r="I18" s="28">
        <v>103.40255078282176</v>
      </c>
      <c r="J18" s="28">
        <v>102.80039100684266</v>
      </c>
      <c r="K18" s="51"/>
      <c r="L18" s="28"/>
      <c r="M18" s="28"/>
      <c r="N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32"/>
      <c r="CR18" s="26"/>
      <c r="CS18" s="26"/>
      <c r="CT18" s="26"/>
      <c r="CU18" s="26"/>
      <c r="CV18" s="26"/>
      <c r="CW18" s="26"/>
      <c r="CX18" s="26"/>
    </row>
    <row r="19" spans="1:102" x14ac:dyDescent="0.25">
      <c r="A19" s="14" t="str">
        <f t="shared" si="0"/>
        <v>20122</v>
      </c>
      <c r="B19" s="14">
        <f t="shared" si="1"/>
        <v>2</v>
      </c>
      <c r="C19" s="14">
        <f t="shared" si="2"/>
        <v>2012</v>
      </c>
      <c r="D19" s="27">
        <v>41061</v>
      </c>
      <c r="E19" s="46">
        <v>0.28999999999999998</v>
      </c>
      <c r="F19" s="28">
        <v>1.62</v>
      </c>
      <c r="G19" s="28">
        <v>53.5</v>
      </c>
      <c r="H19" s="28">
        <v>53.7</v>
      </c>
      <c r="I19" s="28">
        <v>103.31710272303525</v>
      </c>
      <c r="J19" s="28">
        <v>102.80039100684266</v>
      </c>
      <c r="K19" s="51"/>
      <c r="L19" s="28"/>
      <c r="M19" s="28"/>
      <c r="N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32"/>
      <c r="CR19" s="26"/>
      <c r="CS19" s="26"/>
      <c r="CT19" s="26"/>
      <c r="CU19" s="26"/>
      <c r="CV19" s="26"/>
      <c r="CW19" s="26"/>
      <c r="CX19" s="26"/>
    </row>
    <row r="20" spans="1:102" x14ac:dyDescent="0.25">
      <c r="A20" s="14" t="str">
        <f t="shared" si="0"/>
        <v>20123</v>
      </c>
      <c r="B20" s="14">
        <f t="shared" si="1"/>
        <v>3</v>
      </c>
      <c r="C20" s="14">
        <f t="shared" si="2"/>
        <v>2012</v>
      </c>
      <c r="D20" s="27">
        <v>41091</v>
      </c>
      <c r="E20" s="46">
        <v>0.25</v>
      </c>
      <c r="F20" s="28">
        <v>1.53</v>
      </c>
      <c r="G20" s="28">
        <v>49.7</v>
      </c>
      <c r="H20" s="28">
        <v>52.1</v>
      </c>
      <c r="I20" s="28">
        <v>103.34694172804006</v>
      </c>
      <c r="J20" s="28">
        <v>102.70029325513197</v>
      </c>
      <c r="K20" s="51"/>
      <c r="L20" s="28"/>
      <c r="M20" s="28"/>
      <c r="N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32"/>
      <c r="CR20" s="26"/>
      <c r="CS20" s="26"/>
      <c r="CT20" s="26"/>
      <c r="CU20" s="26"/>
      <c r="CV20" s="26"/>
      <c r="CW20" s="26"/>
      <c r="CX20" s="26"/>
    </row>
    <row r="21" spans="1:102" x14ac:dyDescent="0.25">
      <c r="A21" s="14" t="str">
        <f t="shared" si="0"/>
        <v>20123</v>
      </c>
      <c r="B21" s="14">
        <f t="shared" si="1"/>
        <v>3</v>
      </c>
      <c r="C21" s="14">
        <f t="shared" si="2"/>
        <v>2012</v>
      </c>
      <c r="D21" s="27">
        <v>41122</v>
      </c>
      <c r="E21" s="46">
        <v>0.27</v>
      </c>
      <c r="F21" s="28">
        <v>1.68</v>
      </c>
      <c r="G21" s="28">
        <v>49.8</v>
      </c>
      <c r="H21" s="28">
        <v>52.6</v>
      </c>
      <c r="I21" s="28">
        <v>103.94733867722788</v>
      </c>
      <c r="J21" s="28">
        <v>102.80058651026391</v>
      </c>
      <c r="K21" s="51"/>
      <c r="L21" s="28"/>
      <c r="M21" s="28"/>
      <c r="N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32"/>
      <c r="CR21" s="26"/>
      <c r="CS21" s="26"/>
      <c r="CT21" s="26"/>
      <c r="CU21" s="26"/>
      <c r="CV21" s="26"/>
      <c r="CW21" s="26"/>
      <c r="CX21" s="26"/>
    </row>
    <row r="22" spans="1:102" x14ac:dyDescent="0.25">
      <c r="A22" s="14" t="str">
        <f t="shared" si="0"/>
        <v>20123</v>
      </c>
      <c r="B22" s="14">
        <f t="shared" si="1"/>
        <v>3</v>
      </c>
      <c r="C22" s="14">
        <f t="shared" si="2"/>
        <v>2012</v>
      </c>
      <c r="D22" s="27">
        <v>41153</v>
      </c>
      <c r="E22" s="46">
        <v>0.26</v>
      </c>
      <c r="F22" s="28">
        <v>1.72</v>
      </c>
      <c r="G22" s="28">
        <v>49.6</v>
      </c>
      <c r="H22" s="28">
        <v>53.7</v>
      </c>
      <c r="I22" s="28">
        <v>104.4432991088988</v>
      </c>
      <c r="J22" s="28">
        <v>103.30205278592375</v>
      </c>
      <c r="K22" s="51"/>
      <c r="L22" s="28"/>
      <c r="M22" s="28"/>
      <c r="N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32"/>
      <c r="CR22" s="26"/>
      <c r="CS22" s="26"/>
      <c r="CT22" s="26"/>
      <c r="CU22" s="26"/>
      <c r="CV22" s="26"/>
      <c r="CW22" s="26"/>
      <c r="CX22" s="26"/>
    </row>
    <row r="23" spans="1:102" x14ac:dyDescent="0.25">
      <c r="A23" s="14" t="str">
        <f t="shared" si="0"/>
        <v>20124</v>
      </c>
      <c r="B23" s="14">
        <f t="shared" si="1"/>
        <v>4</v>
      </c>
      <c r="C23" s="14">
        <f t="shared" si="2"/>
        <v>2012</v>
      </c>
      <c r="D23" s="27">
        <v>41183</v>
      </c>
      <c r="E23" s="46">
        <v>0.28000000000000003</v>
      </c>
      <c r="F23" s="28">
        <v>1.75</v>
      </c>
      <c r="G23" s="28">
        <v>51.5</v>
      </c>
      <c r="H23" s="28">
        <v>55.1</v>
      </c>
      <c r="I23" s="28">
        <v>104.7249612318988</v>
      </c>
      <c r="J23" s="28">
        <v>103.20136852394917</v>
      </c>
      <c r="K23" s="51"/>
      <c r="L23" s="28"/>
      <c r="M23" s="28"/>
      <c r="N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32"/>
      <c r="CR23" s="26"/>
      <c r="CS23" s="26"/>
      <c r="CT23" s="26"/>
      <c r="CU23" s="26"/>
      <c r="CV23" s="26"/>
      <c r="CW23" s="26"/>
      <c r="CX23" s="26"/>
    </row>
    <row r="24" spans="1:102" x14ac:dyDescent="0.25">
      <c r="A24" s="14" t="str">
        <f t="shared" si="0"/>
        <v>20124</v>
      </c>
      <c r="B24" s="14">
        <f t="shared" si="1"/>
        <v>4</v>
      </c>
      <c r="C24" s="14">
        <f t="shared" si="2"/>
        <v>2012</v>
      </c>
      <c r="D24" s="27">
        <v>41214</v>
      </c>
      <c r="E24" s="46">
        <v>0.27</v>
      </c>
      <c r="F24" s="28">
        <v>1.65</v>
      </c>
      <c r="G24" s="28">
        <v>51.7</v>
      </c>
      <c r="H24" s="28">
        <v>54.2</v>
      </c>
      <c r="I24" s="28">
        <v>104.54909194482495</v>
      </c>
      <c r="J24" s="28">
        <v>102.89931573802542</v>
      </c>
      <c r="K24" s="51"/>
      <c r="L24" s="28"/>
      <c r="M24" s="28"/>
      <c r="N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32"/>
      <c r="CR24" s="26"/>
      <c r="CS24" s="26"/>
      <c r="CT24" s="26"/>
      <c r="CU24" s="26"/>
      <c r="CV24" s="26"/>
      <c r="CW24" s="26"/>
      <c r="CX24" s="26"/>
    </row>
    <row r="25" spans="1:102" x14ac:dyDescent="0.25">
      <c r="A25" s="14" t="str">
        <f t="shared" si="0"/>
        <v>20124</v>
      </c>
      <c r="B25" s="14">
        <f t="shared" si="1"/>
        <v>4</v>
      </c>
      <c r="C25" s="14">
        <f t="shared" si="2"/>
        <v>2012</v>
      </c>
      <c r="D25" s="27">
        <v>41244</v>
      </c>
      <c r="E25" s="46">
        <v>0.26</v>
      </c>
      <c r="F25" s="28">
        <v>1.72</v>
      </c>
      <c r="G25" s="28">
        <v>49.5</v>
      </c>
      <c r="H25" s="28">
        <v>54.7</v>
      </c>
      <c r="I25" s="28">
        <v>104.53643297300475</v>
      </c>
      <c r="J25" s="28">
        <v>102.69951124144674</v>
      </c>
      <c r="K25" s="51"/>
      <c r="L25" s="28"/>
      <c r="M25" s="28"/>
      <c r="N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32"/>
      <c r="CR25" s="26"/>
      <c r="CS25" s="26"/>
      <c r="CT25" s="26"/>
      <c r="CU25" s="26"/>
      <c r="CV25" s="26"/>
      <c r="CW25" s="26"/>
      <c r="CX25" s="26"/>
    </row>
    <row r="26" spans="1:102" x14ac:dyDescent="0.25">
      <c r="A26" s="14" t="str">
        <f t="shared" si="0"/>
        <v>20131</v>
      </c>
      <c r="B26" s="14">
        <f t="shared" si="1"/>
        <v>1</v>
      </c>
      <c r="C26" s="14">
        <f t="shared" si="2"/>
        <v>2013</v>
      </c>
      <c r="D26" s="27">
        <v>41275</v>
      </c>
      <c r="E26" s="46">
        <v>0.27</v>
      </c>
      <c r="F26" s="28">
        <v>1.91</v>
      </c>
      <c r="G26" s="28">
        <v>50.7</v>
      </c>
      <c r="H26" s="28">
        <v>56.1</v>
      </c>
      <c r="I26" s="28">
        <v>104.74349758349271</v>
      </c>
      <c r="J26" s="28">
        <v>104.75399999999999</v>
      </c>
      <c r="K26" s="51"/>
      <c r="L26" s="28"/>
      <c r="M26" s="28"/>
      <c r="N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32"/>
      <c r="CR26" s="26"/>
      <c r="CS26" s="26"/>
      <c r="CT26" s="26"/>
      <c r="CU26" s="26"/>
      <c r="CV26" s="26"/>
      <c r="CW26" s="26"/>
      <c r="CX26" s="26"/>
    </row>
    <row r="27" spans="1:102" x14ac:dyDescent="0.25">
      <c r="A27" s="14" t="str">
        <f t="shared" si="0"/>
        <v>20131</v>
      </c>
      <c r="B27" s="14">
        <f t="shared" si="1"/>
        <v>1</v>
      </c>
      <c r="C27" s="14">
        <f t="shared" si="2"/>
        <v>2013</v>
      </c>
      <c r="D27" s="27">
        <v>41306</v>
      </c>
      <c r="E27" s="46">
        <v>0.27</v>
      </c>
      <c r="F27" s="28">
        <v>1.98</v>
      </c>
      <c r="G27" s="28">
        <v>53.1</v>
      </c>
      <c r="H27" s="28">
        <v>55.2</v>
      </c>
      <c r="I27" s="28">
        <v>105.31224710312995</v>
      </c>
      <c r="J27" s="28">
        <v>104.75359843597265</v>
      </c>
      <c r="K27" s="51"/>
      <c r="L27" s="28"/>
      <c r="M27" s="28"/>
      <c r="N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32"/>
      <c r="CR27" s="26"/>
      <c r="CS27" s="26"/>
      <c r="CT27" s="26"/>
      <c r="CU27" s="26"/>
      <c r="CV27" s="26"/>
      <c r="CW27" s="26"/>
      <c r="CX27" s="26"/>
    </row>
    <row r="28" spans="1:102" x14ac:dyDescent="0.25">
      <c r="A28" s="14" t="str">
        <f t="shared" si="0"/>
        <v>20131</v>
      </c>
      <c r="B28" s="14">
        <f t="shared" si="1"/>
        <v>1</v>
      </c>
      <c r="C28" s="14">
        <f t="shared" si="2"/>
        <v>2013</v>
      </c>
      <c r="D28" s="27">
        <v>41334</v>
      </c>
      <c r="E28" s="46">
        <v>0.26</v>
      </c>
      <c r="F28" s="28">
        <v>1.96</v>
      </c>
      <c r="G28" s="28">
        <v>54.2</v>
      </c>
      <c r="H28" s="28">
        <v>56</v>
      </c>
      <c r="I28" s="28">
        <v>105.01611758376397</v>
      </c>
      <c r="J28" s="28">
        <v>104.85429061583579</v>
      </c>
      <c r="K28" s="51"/>
      <c r="L28" s="28"/>
      <c r="M28" s="28"/>
      <c r="N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32"/>
      <c r="CR28" s="26"/>
      <c r="CS28" s="26"/>
      <c r="CT28" s="26"/>
      <c r="CU28" s="26"/>
      <c r="CV28" s="26"/>
      <c r="CW28" s="26"/>
      <c r="CX28" s="26"/>
    </row>
    <row r="29" spans="1:102" x14ac:dyDescent="0.25">
      <c r="A29" s="14" t="str">
        <f t="shared" si="0"/>
        <v>20132</v>
      </c>
      <c r="B29" s="14">
        <f t="shared" si="1"/>
        <v>2</v>
      </c>
      <c r="C29" s="14">
        <f t="shared" si="2"/>
        <v>2013</v>
      </c>
      <c r="D29" s="27">
        <v>41365</v>
      </c>
      <c r="E29" s="46">
        <v>0.23</v>
      </c>
      <c r="F29" s="28">
        <v>1.76</v>
      </c>
      <c r="G29" s="28">
        <v>51.3</v>
      </c>
      <c r="H29" s="28">
        <v>54.4</v>
      </c>
      <c r="I29" s="28">
        <v>104.79684610759222</v>
      </c>
      <c r="J29" s="28">
        <v>104.33868387096774</v>
      </c>
      <c r="K29" s="51"/>
      <c r="L29" s="28"/>
      <c r="M29" s="28"/>
      <c r="N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32"/>
      <c r="CR29" s="26"/>
      <c r="CS29" s="26"/>
      <c r="CT29" s="26"/>
      <c r="CU29" s="26"/>
      <c r="CV29" s="26"/>
      <c r="CW29" s="26"/>
      <c r="CX29" s="26"/>
    </row>
    <row r="30" spans="1:102" x14ac:dyDescent="0.25">
      <c r="A30" s="14" t="str">
        <f t="shared" si="0"/>
        <v>20132</v>
      </c>
      <c r="B30" s="14">
        <f t="shared" si="1"/>
        <v>2</v>
      </c>
      <c r="C30" s="14">
        <f t="shared" si="2"/>
        <v>2013</v>
      </c>
      <c r="D30" s="27">
        <v>41395</v>
      </c>
      <c r="E30" s="46">
        <v>0.25</v>
      </c>
      <c r="F30" s="28">
        <v>1.93</v>
      </c>
      <c r="G30" s="28">
        <v>50.7</v>
      </c>
      <c r="H30" s="28">
        <v>53.1</v>
      </c>
      <c r="I30" s="28">
        <v>104.84024829669012</v>
      </c>
      <c r="J30" s="28">
        <v>104.23959648093846</v>
      </c>
      <c r="K30" s="51"/>
      <c r="L30" s="28"/>
      <c r="M30" s="28"/>
      <c r="N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32"/>
      <c r="CR30" s="26"/>
      <c r="CS30" s="26"/>
      <c r="CT30" s="26"/>
      <c r="CU30" s="26"/>
      <c r="CV30" s="26"/>
      <c r="CW30" s="26"/>
      <c r="CX30" s="26"/>
    </row>
    <row r="31" spans="1:102" x14ac:dyDescent="0.25">
      <c r="A31" s="14" t="str">
        <f t="shared" si="0"/>
        <v>20132</v>
      </c>
      <c r="B31" s="14">
        <f t="shared" si="1"/>
        <v>2</v>
      </c>
      <c r="C31" s="14">
        <f t="shared" si="2"/>
        <v>2013</v>
      </c>
      <c r="D31" s="27">
        <v>41426</v>
      </c>
      <c r="E31" s="46">
        <v>0.33</v>
      </c>
      <c r="F31" s="28">
        <v>2.2999999999999998</v>
      </c>
      <c r="G31" s="28">
        <v>49</v>
      </c>
      <c r="H31" s="28">
        <v>53.7</v>
      </c>
      <c r="I31" s="28">
        <v>105.08981088400311</v>
      </c>
      <c r="J31" s="28">
        <v>104.44519726295212</v>
      </c>
      <c r="K31" s="51"/>
      <c r="L31" s="28"/>
      <c r="M31" s="28"/>
      <c r="N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32"/>
      <c r="CR31" s="26"/>
      <c r="CS31" s="26"/>
      <c r="CT31" s="26"/>
      <c r="CU31" s="26"/>
      <c r="CV31" s="26"/>
      <c r="CW31" s="26"/>
      <c r="CX31" s="26"/>
    </row>
    <row r="32" spans="1:102" x14ac:dyDescent="0.25">
      <c r="A32" s="14" t="str">
        <f t="shared" si="0"/>
        <v>20133</v>
      </c>
      <c r="B32" s="14">
        <f t="shared" si="1"/>
        <v>3</v>
      </c>
      <c r="C32" s="14">
        <f t="shared" si="2"/>
        <v>2013</v>
      </c>
      <c r="D32" s="27">
        <v>41456</v>
      </c>
      <c r="E32" s="46">
        <v>0.34</v>
      </c>
      <c r="F32" s="28">
        <v>2.58</v>
      </c>
      <c r="G32" s="28">
        <v>50.9</v>
      </c>
      <c r="H32" s="28">
        <v>52.2</v>
      </c>
      <c r="I32" s="28">
        <v>105.29551917608177</v>
      </c>
      <c r="J32" s="28">
        <v>104.34349794721408</v>
      </c>
      <c r="K32" s="51"/>
      <c r="L32" s="28"/>
      <c r="M32" s="28"/>
      <c r="N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32"/>
      <c r="CR32" s="26"/>
      <c r="CS32" s="26"/>
      <c r="CT32" s="26"/>
      <c r="CU32" s="26"/>
      <c r="CV32" s="26"/>
      <c r="CW32" s="26"/>
      <c r="CX32" s="26"/>
    </row>
    <row r="33" spans="1:102" x14ac:dyDescent="0.25">
      <c r="A33" s="14" t="str">
        <f t="shared" si="0"/>
        <v>20133</v>
      </c>
      <c r="B33" s="14">
        <f t="shared" si="1"/>
        <v>3</v>
      </c>
      <c r="C33" s="14">
        <f t="shared" si="2"/>
        <v>2013</v>
      </c>
      <c r="D33" s="27">
        <v>41487</v>
      </c>
      <c r="E33" s="46">
        <v>0.36</v>
      </c>
      <c r="F33" s="28">
        <v>2.74</v>
      </c>
      <c r="G33" s="28">
        <v>55.4</v>
      </c>
      <c r="H33" s="28">
        <v>56</v>
      </c>
      <c r="I33" s="28">
        <v>105.54689018794051</v>
      </c>
      <c r="J33" s="28">
        <v>104.13699413489735</v>
      </c>
      <c r="K33" s="51"/>
      <c r="L33" s="28"/>
      <c r="M33" s="28"/>
      <c r="N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32"/>
      <c r="CR33" s="26"/>
      <c r="CS33" s="26"/>
      <c r="CT33" s="26"/>
      <c r="CU33" s="26"/>
      <c r="CV33" s="26"/>
      <c r="CW33" s="26"/>
      <c r="CX33" s="26"/>
    </row>
    <row r="34" spans="1:102" x14ac:dyDescent="0.25">
      <c r="A34" s="14" t="str">
        <f t="shared" si="0"/>
        <v>20133</v>
      </c>
      <c r="B34" s="14">
        <f t="shared" si="1"/>
        <v>3</v>
      </c>
      <c r="C34" s="14">
        <f t="shared" si="2"/>
        <v>2013</v>
      </c>
      <c r="D34" s="27">
        <v>41518</v>
      </c>
      <c r="E34" s="46">
        <v>0.4</v>
      </c>
      <c r="F34" s="28">
        <v>2.81</v>
      </c>
      <c r="G34" s="28">
        <v>55.7</v>
      </c>
      <c r="H34" s="28">
        <v>58.6</v>
      </c>
      <c r="I34" s="28">
        <v>105.58667552794694</v>
      </c>
      <c r="J34" s="28">
        <v>104.43837536656891</v>
      </c>
      <c r="K34" s="51"/>
      <c r="L34" s="28"/>
      <c r="M34" s="28"/>
      <c r="N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32"/>
      <c r="CR34" s="26"/>
      <c r="CS34" s="26"/>
      <c r="CT34" s="26"/>
      <c r="CU34" s="26"/>
      <c r="CV34" s="26"/>
      <c r="CW34" s="26"/>
      <c r="CX34" s="26"/>
    </row>
    <row r="35" spans="1:102" x14ac:dyDescent="0.25">
      <c r="A35" s="14" t="str">
        <f t="shared" si="0"/>
        <v>20134</v>
      </c>
      <c r="B35" s="14">
        <f t="shared" si="1"/>
        <v>4</v>
      </c>
      <c r="C35" s="14">
        <f t="shared" si="2"/>
        <v>2013</v>
      </c>
      <c r="D35" s="27">
        <v>41548</v>
      </c>
      <c r="E35" s="46">
        <v>0.34</v>
      </c>
      <c r="F35" s="28">
        <v>2.62</v>
      </c>
      <c r="G35" s="28">
        <v>56.2</v>
      </c>
      <c r="H35" s="28">
        <v>54.4</v>
      </c>
      <c r="I35" s="28">
        <v>105.64318879500152</v>
      </c>
      <c r="J35" s="28">
        <v>103.92377810361681</v>
      </c>
      <c r="K35" s="51"/>
      <c r="L35" s="28"/>
      <c r="M35" s="28"/>
      <c r="N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32"/>
      <c r="CR35" s="26"/>
      <c r="CS35" s="26"/>
      <c r="CT35" s="26"/>
      <c r="CU35" s="26"/>
      <c r="CV35" s="26"/>
      <c r="CW35" s="26"/>
      <c r="CX35" s="26"/>
    </row>
    <row r="36" spans="1:102" x14ac:dyDescent="0.25">
      <c r="A36" s="14" t="str">
        <f t="shared" si="0"/>
        <v>20134</v>
      </c>
      <c r="B36" s="14">
        <f t="shared" si="1"/>
        <v>4</v>
      </c>
      <c r="C36" s="14">
        <f t="shared" si="2"/>
        <v>2013</v>
      </c>
      <c r="D36" s="27">
        <v>41579</v>
      </c>
      <c r="E36" s="46">
        <v>0.3</v>
      </c>
      <c r="F36" s="28">
        <v>2.72</v>
      </c>
      <c r="G36" s="28">
        <v>56.4</v>
      </c>
      <c r="H36" s="28">
        <v>55.4</v>
      </c>
      <c r="I36" s="28">
        <v>105.83804653980569</v>
      </c>
      <c r="J36" s="28">
        <v>103.82540957966766</v>
      </c>
      <c r="K36" s="51"/>
      <c r="L36" s="28"/>
      <c r="M36" s="28"/>
      <c r="N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32"/>
      <c r="CR36" s="26"/>
      <c r="CS36" s="26"/>
      <c r="CT36" s="26"/>
      <c r="CU36" s="26"/>
      <c r="CV36" s="26"/>
      <c r="CW36" s="26"/>
      <c r="CX36" s="26"/>
    </row>
    <row r="37" spans="1:102" x14ac:dyDescent="0.25">
      <c r="A37" s="14" t="str">
        <f t="shared" si="0"/>
        <v>20134</v>
      </c>
      <c r="B37" s="14">
        <f t="shared" si="1"/>
        <v>4</v>
      </c>
      <c r="C37" s="14">
        <f t="shared" si="2"/>
        <v>2013</v>
      </c>
      <c r="D37" s="27">
        <v>41609</v>
      </c>
      <c r="E37" s="46">
        <v>0.34</v>
      </c>
      <c r="F37" s="28">
        <v>2.9</v>
      </c>
      <c r="G37" s="28">
        <v>57.3</v>
      </c>
      <c r="H37" s="28">
        <v>53.9</v>
      </c>
      <c r="I37" s="28">
        <v>106.11790023825994</v>
      </c>
      <c r="J37" s="28">
        <v>103.52110733137832</v>
      </c>
      <c r="K37" s="51"/>
      <c r="L37" s="28"/>
      <c r="M37" s="28"/>
      <c r="N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32"/>
      <c r="CR37" s="26"/>
      <c r="CS37" s="26"/>
      <c r="CT37" s="26"/>
      <c r="CU37" s="26"/>
      <c r="CV37" s="26"/>
      <c r="CW37" s="26"/>
      <c r="CX37" s="26"/>
    </row>
    <row r="38" spans="1:102" x14ac:dyDescent="0.25">
      <c r="A38" s="14" t="str">
        <f t="shared" si="0"/>
        <v>20141</v>
      </c>
      <c r="B38" s="14">
        <f t="shared" si="1"/>
        <v>1</v>
      </c>
      <c r="C38" s="14">
        <f t="shared" si="2"/>
        <v>2014</v>
      </c>
      <c r="D38" s="27">
        <v>41640</v>
      </c>
      <c r="E38" s="46">
        <v>0.39</v>
      </c>
      <c r="F38" s="28">
        <v>2.86</v>
      </c>
      <c r="G38" s="28">
        <v>57</v>
      </c>
      <c r="H38" s="28">
        <v>53</v>
      </c>
      <c r="I38" s="28">
        <v>106.37514862989235</v>
      </c>
      <c r="J38" s="28">
        <v>105.592032</v>
      </c>
      <c r="K38" s="51"/>
      <c r="L38" s="28"/>
      <c r="M38" s="28"/>
      <c r="N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32"/>
      <c r="CR38" s="26"/>
      <c r="CS38" s="26"/>
      <c r="CT38" s="26"/>
      <c r="CU38" s="26"/>
      <c r="CV38" s="26"/>
      <c r="CW38" s="26"/>
      <c r="CX38" s="26"/>
    </row>
    <row r="39" spans="1:102" x14ac:dyDescent="0.25">
      <c r="A39" s="14" t="str">
        <f t="shared" si="0"/>
        <v>20141</v>
      </c>
      <c r="B39" s="14">
        <f t="shared" si="1"/>
        <v>1</v>
      </c>
      <c r="C39" s="14">
        <f t="shared" si="2"/>
        <v>2014</v>
      </c>
      <c r="D39" s="27">
        <v>41671</v>
      </c>
      <c r="E39" s="46">
        <v>0.33</v>
      </c>
      <c r="F39" s="28">
        <v>2.71</v>
      </c>
      <c r="G39" s="28">
        <v>51.3</v>
      </c>
      <c r="H39" s="28">
        <v>54</v>
      </c>
      <c r="I39" s="28">
        <v>106.49224411922941</v>
      </c>
      <c r="J39" s="28">
        <v>105.48687362502447</v>
      </c>
      <c r="K39" s="51"/>
      <c r="L39" s="28"/>
      <c r="M39" s="28"/>
      <c r="N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32"/>
      <c r="CR39" s="26"/>
      <c r="CS39" s="26"/>
      <c r="CT39" s="26"/>
      <c r="CU39" s="26"/>
      <c r="CV39" s="26"/>
      <c r="CW39" s="26"/>
      <c r="CX39" s="26"/>
    </row>
    <row r="40" spans="1:102" x14ac:dyDescent="0.25">
      <c r="A40" s="14" t="str">
        <f t="shared" si="0"/>
        <v>20141</v>
      </c>
      <c r="B40" s="14">
        <f t="shared" si="1"/>
        <v>1</v>
      </c>
      <c r="C40" s="14">
        <f t="shared" si="2"/>
        <v>2014</v>
      </c>
      <c r="D40" s="27">
        <v>41699</v>
      </c>
      <c r="E40" s="46">
        <v>0.4</v>
      </c>
      <c r="F40" s="28">
        <v>2.72</v>
      </c>
      <c r="G40" s="28">
        <v>53.2</v>
      </c>
      <c r="H40" s="28">
        <v>51.6</v>
      </c>
      <c r="I40" s="28">
        <v>106.70970717085541</v>
      </c>
      <c r="J40" s="28">
        <v>105.37856206891496</v>
      </c>
      <c r="K40" s="51"/>
      <c r="L40" s="28"/>
      <c r="M40" s="28"/>
      <c r="N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32"/>
      <c r="CR40" s="26"/>
      <c r="CS40" s="26"/>
      <c r="CT40" s="26"/>
      <c r="CU40" s="26"/>
      <c r="CV40" s="26"/>
      <c r="CW40" s="26"/>
      <c r="CX40" s="26"/>
    </row>
    <row r="41" spans="1:102" x14ac:dyDescent="0.25">
      <c r="A41" s="14" t="str">
        <f t="shared" si="0"/>
        <v>20142</v>
      </c>
      <c r="B41" s="14">
        <f t="shared" si="1"/>
        <v>2</v>
      </c>
      <c r="C41" s="14">
        <f t="shared" si="2"/>
        <v>2014</v>
      </c>
      <c r="D41" s="27">
        <v>41730</v>
      </c>
      <c r="E41" s="46">
        <v>0.42</v>
      </c>
      <c r="F41" s="28">
        <v>2.71</v>
      </c>
      <c r="G41" s="28">
        <v>53.7</v>
      </c>
      <c r="H41" s="28">
        <v>53.1</v>
      </c>
      <c r="I41" s="28">
        <v>106.90863387088751</v>
      </c>
      <c r="J41" s="28">
        <v>105.06905465806453</v>
      </c>
      <c r="K41" s="51"/>
      <c r="L41" s="28"/>
      <c r="M41" s="28"/>
      <c r="N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32"/>
      <c r="CR41" s="26"/>
      <c r="CS41" s="26"/>
      <c r="CT41" s="26"/>
      <c r="CU41" s="26"/>
      <c r="CV41" s="26"/>
      <c r="CW41" s="26"/>
      <c r="CX41" s="26"/>
    </row>
    <row r="42" spans="1:102" x14ac:dyDescent="0.25">
      <c r="A42" s="14" t="str">
        <f t="shared" si="0"/>
        <v>20142</v>
      </c>
      <c r="B42" s="14">
        <f t="shared" si="1"/>
        <v>2</v>
      </c>
      <c r="C42" s="14">
        <f t="shared" si="2"/>
        <v>2014</v>
      </c>
      <c r="D42" s="27">
        <v>41760</v>
      </c>
      <c r="E42" s="46">
        <v>0.39</v>
      </c>
      <c r="F42" s="28">
        <v>2.56</v>
      </c>
      <c r="G42" s="28">
        <v>54.9</v>
      </c>
      <c r="H42" s="28">
        <v>55.2</v>
      </c>
      <c r="I42" s="28">
        <v>107.11208163228399</v>
      </c>
      <c r="J42" s="28">
        <v>104.76079446334315</v>
      </c>
      <c r="K42" s="51"/>
      <c r="L42" s="28"/>
      <c r="M42" s="28"/>
      <c r="N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32"/>
      <c r="CR42" s="26"/>
      <c r="CS42" s="26"/>
      <c r="CT42" s="26"/>
      <c r="CU42" s="26"/>
      <c r="CV42" s="26"/>
      <c r="CW42" s="26"/>
      <c r="CX42" s="26"/>
    </row>
    <row r="43" spans="1:102" x14ac:dyDescent="0.25">
      <c r="A43" s="14" t="str">
        <f t="shared" si="0"/>
        <v>20142</v>
      </c>
      <c r="B43" s="14">
        <f t="shared" si="1"/>
        <v>2</v>
      </c>
      <c r="C43" s="14">
        <f t="shared" si="2"/>
        <v>2014</v>
      </c>
      <c r="D43" s="27">
        <v>41791</v>
      </c>
      <c r="E43" s="46">
        <v>0.45</v>
      </c>
      <c r="F43" s="28">
        <v>2.6</v>
      </c>
      <c r="G43" s="28">
        <v>55.4</v>
      </c>
      <c r="H43" s="28">
        <v>56.3</v>
      </c>
      <c r="I43" s="28">
        <v>107.25359085298865</v>
      </c>
      <c r="J43" s="28">
        <v>104.96742324926687</v>
      </c>
      <c r="K43" s="51"/>
      <c r="L43" s="28"/>
      <c r="M43" s="28"/>
      <c r="N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32"/>
      <c r="CR43" s="26"/>
      <c r="CS43" s="26"/>
      <c r="CT43" s="26"/>
      <c r="CU43" s="26"/>
      <c r="CV43" s="26"/>
      <c r="CW43" s="26"/>
      <c r="CX43" s="26"/>
    </row>
    <row r="44" spans="1:102" x14ac:dyDescent="0.25">
      <c r="A44" s="14" t="str">
        <f t="shared" si="0"/>
        <v>20143</v>
      </c>
      <c r="B44" s="14">
        <f t="shared" si="1"/>
        <v>3</v>
      </c>
      <c r="C44" s="14">
        <f t="shared" si="2"/>
        <v>2014</v>
      </c>
      <c r="D44" s="27">
        <v>41821</v>
      </c>
      <c r="E44" s="46">
        <v>0.51</v>
      </c>
      <c r="F44" s="28">
        <v>2.54</v>
      </c>
      <c r="G44" s="28">
        <v>55.3</v>
      </c>
      <c r="H44" s="28">
        <v>56</v>
      </c>
      <c r="I44" s="28">
        <v>107.37430319141721</v>
      </c>
      <c r="J44" s="28">
        <v>104.76087193900294</v>
      </c>
      <c r="K44" s="51"/>
      <c r="L44" s="28"/>
      <c r="M44" s="28"/>
      <c r="N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32"/>
      <c r="CR44" s="26"/>
      <c r="CS44" s="26"/>
      <c r="CT44" s="26"/>
      <c r="CU44" s="26"/>
      <c r="CV44" s="26"/>
      <c r="CW44" s="26"/>
      <c r="CX44" s="26"/>
    </row>
    <row r="45" spans="1:102" x14ac:dyDescent="0.25">
      <c r="A45" s="14" t="str">
        <f t="shared" si="0"/>
        <v>20143</v>
      </c>
      <c r="B45" s="14">
        <f t="shared" si="1"/>
        <v>3</v>
      </c>
      <c r="C45" s="14">
        <f t="shared" si="2"/>
        <v>2014</v>
      </c>
      <c r="D45" s="27">
        <v>41852</v>
      </c>
      <c r="E45" s="46">
        <v>0.47</v>
      </c>
      <c r="F45" s="28">
        <v>2.42</v>
      </c>
      <c r="G45" s="28">
        <v>57.1</v>
      </c>
      <c r="H45" s="28">
        <v>58.7</v>
      </c>
      <c r="I45" s="28">
        <v>107.35712315823262</v>
      </c>
      <c r="J45" s="28">
        <v>104.55354211143695</v>
      </c>
      <c r="K45" s="51"/>
      <c r="L45" s="28"/>
      <c r="M45" s="28"/>
      <c r="N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32"/>
      <c r="CR45" s="26"/>
      <c r="CS45" s="26"/>
      <c r="CT45" s="26"/>
      <c r="CU45" s="26"/>
      <c r="CV45" s="26"/>
      <c r="CW45" s="26"/>
      <c r="CX45" s="26"/>
    </row>
    <row r="46" spans="1:102" x14ac:dyDescent="0.25">
      <c r="A46" s="14" t="str">
        <f t="shared" si="0"/>
        <v>20143</v>
      </c>
      <c r="B46" s="14">
        <f t="shared" si="1"/>
        <v>3</v>
      </c>
      <c r="C46" s="14">
        <f t="shared" si="2"/>
        <v>2014</v>
      </c>
      <c r="D46" s="27">
        <v>41883</v>
      </c>
      <c r="E46" s="46">
        <v>0.56999999999999995</v>
      </c>
      <c r="F46" s="28">
        <v>2.5299999999999998</v>
      </c>
      <c r="G46" s="28">
        <v>59</v>
      </c>
      <c r="H46" s="28">
        <v>59.6</v>
      </c>
      <c r="I46" s="28">
        <v>107.36480896255205</v>
      </c>
      <c r="J46" s="28">
        <v>104.75169049266862</v>
      </c>
      <c r="K46" s="51"/>
      <c r="L46" s="28"/>
      <c r="M46" s="28"/>
      <c r="N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32"/>
      <c r="CR46" s="26"/>
      <c r="CS46" s="26"/>
      <c r="CT46" s="26"/>
      <c r="CU46" s="26"/>
      <c r="CV46" s="26"/>
      <c r="CW46" s="26"/>
      <c r="CX46" s="26"/>
    </row>
    <row r="47" spans="1:102" x14ac:dyDescent="0.25">
      <c r="A47" s="14" t="str">
        <f t="shared" si="0"/>
        <v>20144</v>
      </c>
      <c r="B47" s="14">
        <f t="shared" si="1"/>
        <v>4</v>
      </c>
      <c r="C47" s="14">
        <f t="shared" si="2"/>
        <v>2014</v>
      </c>
      <c r="D47" s="27">
        <v>41913</v>
      </c>
      <c r="E47" s="46">
        <v>0.45</v>
      </c>
      <c r="F47" s="28">
        <v>2.2999999999999998</v>
      </c>
      <c r="G47" s="28">
        <v>56.6</v>
      </c>
      <c r="H47" s="28">
        <v>58.6</v>
      </c>
      <c r="I47" s="28">
        <v>107.34355997413954</v>
      </c>
      <c r="J47" s="28">
        <v>104.33947321603129</v>
      </c>
      <c r="K47" s="51"/>
      <c r="L47" s="28"/>
      <c r="M47" s="28"/>
      <c r="N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32"/>
      <c r="CR47" s="26"/>
      <c r="CS47" s="26"/>
      <c r="CT47" s="26"/>
      <c r="CU47" s="26"/>
      <c r="CV47" s="26"/>
      <c r="CW47" s="26"/>
      <c r="CX47" s="26"/>
    </row>
    <row r="48" spans="1:102" x14ac:dyDescent="0.25">
      <c r="A48" s="14" t="str">
        <f t="shared" si="0"/>
        <v>20144</v>
      </c>
      <c r="B48" s="14">
        <f t="shared" si="1"/>
        <v>4</v>
      </c>
      <c r="C48" s="14">
        <f t="shared" si="2"/>
        <v>2014</v>
      </c>
      <c r="D48" s="27">
        <v>41944</v>
      </c>
      <c r="E48" s="46">
        <v>0.53</v>
      </c>
      <c r="F48" s="28">
        <v>2.33</v>
      </c>
      <c r="G48" s="28">
        <v>59</v>
      </c>
      <c r="H48" s="28">
        <v>57.1</v>
      </c>
      <c r="I48" s="28">
        <v>107.14146853115236</v>
      </c>
      <c r="J48" s="28">
        <v>104.13688580840666</v>
      </c>
      <c r="K48" s="51"/>
      <c r="L48" s="28"/>
      <c r="M48" s="28"/>
      <c r="N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32"/>
      <c r="CR48" s="26"/>
      <c r="CS48" s="26"/>
      <c r="CT48" s="26"/>
      <c r="CU48" s="26"/>
      <c r="CV48" s="26"/>
      <c r="CW48" s="26"/>
      <c r="CX48" s="26"/>
    </row>
    <row r="49" spans="1:102" x14ac:dyDescent="0.25">
      <c r="A49" s="14" t="str">
        <f t="shared" si="0"/>
        <v>20144</v>
      </c>
      <c r="B49" s="14">
        <f t="shared" si="1"/>
        <v>4</v>
      </c>
      <c r="C49" s="14">
        <f t="shared" si="2"/>
        <v>2014</v>
      </c>
      <c r="D49" s="27">
        <v>41974</v>
      </c>
      <c r="E49" s="46">
        <v>0.64</v>
      </c>
      <c r="F49" s="28">
        <v>2.21</v>
      </c>
      <c r="G49" s="28">
        <v>58.7</v>
      </c>
      <c r="H49" s="28">
        <v>59.3</v>
      </c>
      <c r="I49" s="28">
        <v>106.81097894541722</v>
      </c>
      <c r="J49" s="28">
        <v>103.31406511671555</v>
      </c>
      <c r="K49" s="51"/>
      <c r="L49" s="28"/>
      <c r="M49" s="28"/>
      <c r="N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32"/>
      <c r="CR49" s="26"/>
      <c r="CS49" s="26"/>
      <c r="CT49" s="26"/>
      <c r="CU49" s="26"/>
      <c r="CV49" s="26"/>
      <c r="CW49" s="26"/>
      <c r="CX49" s="26"/>
    </row>
    <row r="50" spans="1:102" x14ac:dyDescent="0.25">
      <c r="A50" s="14" t="str">
        <f t="shared" si="0"/>
        <v>20151</v>
      </c>
      <c r="B50" s="14">
        <f t="shared" si="1"/>
        <v>1</v>
      </c>
      <c r="C50" s="14">
        <f t="shared" si="2"/>
        <v>2015</v>
      </c>
      <c r="D50" s="27">
        <v>42005</v>
      </c>
      <c r="E50" s="46">
        <v>0.55000000000000004</v>
      </c>
      <c r="F50" s="28">
        <v>1.88</v>
      </c>
      <c r="G50" s="28">
        <v>55.5</v>
      </c>
      <c r="H50" s="28">
        <v>56.2</v>
      </c>
      <c r="I50" s="28">
        <v>106.13055921008016</v>
      </c>
      <c r="J50" s="28">
        <v>104.95847980799999</v>
      </c>
      <c r="K50" s="51"/>
      <c r="L50" s="28"/>
      <c r="M50" s="28"/>
      <c r="N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32"/>
      <c r="CR50" s="26"/>
      <c r="CS50" s="26"/>
      <c r="CT50" s="26"/>
      <c r="CU50" s="26"/>
      <c r="CV50" s="26"/>
      <c r="CW50" s="26"/>
      <c r="CX50" s="26"/>
    </row>
    <row r="51" spans="1:102" x14ac:dyDescent="0.25">
      <c r="A51" s="14" t="str">
        <f t="shared" si="0"/>
        <v>20151</v>
      </c>
      <c r="B51" s="14">
        <f t="shared" si="1"/>
        <v>1</v>
      </c>
      <c r="C51" s="14">
        <f t="shared" si="2"/>
        <v>2015</v>
      </c>
      <c r="D51" s="27">
        <v>42036</v>
      </c>
      <c r="E51" s="46">
        <v>0.62</v>
      </c>
      <c r="F51" s="28">
        <v>1.98</v>
      </c>
      <c r="G51" s="28">
        <v>53.5</v>
      </c>
      <c r="H51" s="28">
        <v>56.7</v>
      </c>
      <c r="I51" s="28">
        <v>106.39956236125994</v>
      </c>
      <c r="J51" s="28">
        <v>105.17041300414938</v>
      </c>
      <c r="K51" s="51"/>
      <c r="L51" s="28"/>
      <c r="M51" s="28"/>
      <c r="N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32"/>
      <c r="CR51" s="26"/>
      <c r="CS51" s="26"/>
      <c r="CT51" s="26"/>
      <c r="CU51" s="26"/>
      <c r="CV51" s="26"/>
      <c r="CW51" s="26"/>
      <c r="CX51" s="26"/>
    </row>
    <row r="52" spans="1:102" x14ac:dyDescent="0.25">
      <c r="A52" s="14" t="str">
        <f t="shared" si="0"/>
        <v>20151</v>
      </c>
      <c r="B52" s="14">
        <f t="shared" si="1"/>
        <v>1</v>
      </c>
      <c r="C52" s="14">
        <f t="shared" si="2"/>
        <v>2015</v>
      </c>
      <c r="D52" s="27">
        <v>42064</v>
      </c>
      <c r="E52" s="46">
        <v>0.64</v>
      </c>
      <c r="F52" s="28">
        <v>2.04</v>
      </c>
      <c r="G52" s="28">
        <v>52.9</v>
      </c>
      <c r="H52" s="28">
        <v>56.9</v>
      </c>
      <c r="I52" s="28">
        <v>106.68619765176072</v>
      </c>
      <c r="J52" s="28">
        <v>105.27318350684607</v>
      </c>
      <c r="K52" s="51"/>
      <c r="L52" s="28"/>
      <c r="M52" s="28"/>
      <c r="N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32"/>
      <c r="CR52" s="26"/>
      <c r="CS52" s="26"/>
      <c r="CT52" s="26"/>
      <c r="CU52" s="26"/>
      <c r="CV52" s="26"/>
      <c r="CW52" s="26"/>
      <c r="CX52" s="26"/>
    </row>
    <row r="53" spans="1:102" x14ac:dyDescent="0.25">
      <c r="A53" s="14" t="str">
        <f t="shared" si="0"/>
        <v>20152</v>
      </c>
      <c r="B53" s="14">
        <f t="shared" si="1"/>
        <v>2</v>
      </c>
      <c r="C53" s="14">
        <f t="shared" si="2"/>
        <v>2015</v>
      </c>
      <c r="D53" s="27">
        <v>42095</v>
      </c>
      <c r="E53" s="46">
        <v>0.54</v>
      </c>
      <c r="F53" s="28">
        <v>1.94</v>
      </c>
      <c r="G53" s="28">
        <v>51.5</v>
      </c>
      <c r="H53" s="28">
        <v>56.5</v>
      </c>
      <c r="I53" s="28">
        <v>106.79741576132413</v>
      </c>
      <c r="J53" s="28">
        <v>105.27919276738065</v>
      </c>
      <c r="K53" s="51"/>
      <c r="L53" s="28"/>
      <c r="M53" s="28"/>
      <c r="N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32"/>
      <c r="CR53" s="26"/>
      <c r="CS53" s="26"/>
      <c r="CT53" s="26"/>
      <c r="CU53" s="26"/>
      <c r="CV53" s="26"/>
      <c r="CW53" s="26"/>
      <c r="CX53" s="26"/>
    </row>
    <row r="54" spans="1:102" x14ac:dyDescent="0.25">
      <c r="A54" s="14" t="str">
        <f t="shared" si="0"/>
        <v>20152</v>
      </c>
      <c r="B54" s="14">
        <f t="shared" si="1"/>
        <v>2</v>
      </c>
      <c r="C54" s="14">
        <f t="shared" si="2"/>
        <v>2015</v>
      </c>
      <c r="D54" s="27">
        <v>42125</v>
      </c>
      <c r="E54" s="46">
        <v>0.61</v>
      </c>
      <c r="F54" s="28">
        <v>2.2000000000000002</v>
      </c>
      <c r="G54" s="28">
        <v>51.5</v>
      </c>
      <c r="H54" s="28">
        <v>57.8</v>
      </c>
      <c r="I54" s="28">
        <v>107.14960644160823</v>
      </c>
      <c r="J54" s="28">
        <v>105.3893592301232</v>
      </c>
      <c r="K54" s="51"/>
      <c r="L54" s="28"/>
      <c r="M54" s="28"/>
      <c r="N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32"/>
      <c r="CR54" s="26"/>
      <c r="CS54" s="26"/>
      <c r="CT54" s="26"/>
      <c r="CU54" s="26"/>
      <c r="CV54" s="26"/>
      <c r="CW54" s="26"/>
      <c r="CX54" s="26"/>
    </row>
    <row r="55" spans="1:102" x14ac:dyDescent="0.25">
      <c r="A55" s="14" t="str">
        <f t="shared" si="0"/>
        <v>20152</v>
      </c>
      <c r="B55" s="14">
        <f t="shared" si="1"/>
        <v>2</v>
      </c>
      <c r="C55" s="14">
        <f t="shared" si="2"/>
        <v>2015</v>
      </c>
      <c r="D55" s="27">
        <v>42156</v>
      </c>
      <c r="E55" s="46">
        <v>0.69</v>
      </c>
      <c r="F55" s="28">
        <v>2.36</v>
      </c>
      <c r="G55" s="28">
        <v>52.8</v>
      </c>
      <c r="H55" s="28">
        <v>55.7</v>
      </c>
      <c r="I55" s="28">
        <v>107.44618806711064</v>
      </c>
      <c r="J55" s="28">
        <v>105.4922603655132</v>
      </c>
      <c r="K55" s="51"/>
      <c r="L55" s="28"/>
      <c r="M55" s="28"/>
      <c r="N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32"/>
      <c r="CR55" s="26"/>
      <c r="CS55" s="26"/>
      <c r="CT55" s="26"/>
      <c r="CU55" s="26"/>
      <c r="CV55" s="26"/>
      <c r="CW55" s="26"/>
      <c r="CX55" s="26"/>
    </row>
    <row r="56" spans="1:102" x14ac:dyDescent="0.25">
      <c r="A56" s="14" t="str">
        <f t="shared" si="0"/>
        <v>20153</v>
      </c>
      <c r="B56" s="14">
        <f t="shared" si="1"/>
        <v>3</v>
      </c>
      <c r="C56" s="14">
        <f t="shared" si="2"/>
        <v>2015</v>
      </c>
      <c r="D56" s="27">
        <v>42186</v>
      </c>
      <c r="E56" s="46">
        <v>0.67</v>
      </c>
      <c r="F56" s="28">
        <v>2.3199999999999998</v>
      </c>
      <c r="G56" s="28">
        <v>53.5</v>
      </c>
      <c r="H56" s="28">
        <v>56</v>
      </c>
      <c r="I56" s="28">
        <v>107.61663208054722</v>
      </c>
      <c r="J56" s="28">
        <v>105.28467629869796</v>
      </c>
      <c r="K56" s="51"/>
      <c r="L56" s="28"/>
      <c r="M56" s="28"/>
      <c r="N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32"/>
      <c r="CR56" s="26"/>
      <c r="CS56" s="26"/>
      <c r="CT56" s="26"/>
      <c r="CU56" s="26"/>
      <c r="CV56" s="26"/>
      <c r="CW56" s="26"/>
      <c r="CX56" s="26"/>
    </row>
    <row r="57" spans="1:102" x14ac:dyDescent="0.25">
      <c r="A57" s="14" t="str">
        <f t="shared" si="0"/>
        <v>20153</v>
      </c>
      <c r="B57" s="14">
        <f t="shared" si="1"/>
        <v>3</v>
      </c>
      <c r="C57" s="14">
        <f t="shared" si="2"/>
        <v>2015</v>
      </c>
      <c r="D57" s="27">
        <v>42217</v>
      </c>
      <c r="E57" s="46">
        <v>0.7</v>
      </c>
      <c r="F57" s="28">
        <v>2.17</v>
      </c>
      <c r="G57" s="28">
        <v>52.7</v>
      </c>
      <c r="H57" s="28">
        <v>60.3</v>
      </c>
      <c r="I57" s="28">
        <v>107.61617997441077</v>
      </c>
      <c r="J57" s="28">
        <v>104.97175627988268</v>
      </c>
      <c r="K57" s="51"/>
      <c r="L57" s="28"/>
      <c r="M57" s="28"/>
      <c r="N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32"/>
      <c r="CR57" s="26"/>
      <c r="CS57" s="26"/>
      <c r="CT57" s="26"/>
      <c r="CU57" s="26"/>
      <c r="CV57" s="26"/>
      <c r="CW57" s="26"/>
      <c r="CX57" s="26"/>
    </row>
    <row r="58" spans="1:102" x14ac:dyDescent="0.25">
      <c r="A58" s="14" t="str">
        <f t="shared" si="0"/>
        <v>20153</v>
      </c>
      <c r="B58" s="14">
        <f t="shared" si="1"/>
        <v>3</v>
      </c>
      <c r="C58" s="14">
        <f t="shared" si="2"/>
        <v>2015</v>
      </c>
      <c r="D58" s="27">
        <v>42248</v>
      </c>
      <c r="E58" s="46">
        <v>0.71</v>
      </c>
      <c r="F58" s="28">
        <v>2.17</v>
      </c>
      <c r="G58" s="28">
        <v>51.1</v>
      </c>
      <c r="H58" s="28">
        <v>59</v>
      </c>
      <c r="I58" s="28">
        <v>107.37430319141721</v>
      </c>
      <c r="J58" s="28">
        <v>104.96119387365394</v>
      </c>
      <c r="K58" s="51"/>
      <c r="L58" s="28"/>
      <c r="M58" s="28"/>
      <c r="N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32"/>
      <c r="CR58" s="26"/>
      <c r="CS58" s="26"/>
      <c r="CT58" s="26"/>
      <c r="CU58" s="26"/>
      <c r="CV58" s="26"/>
      <c r="CW58" s="26"/>
      <c r="CX58" s="26"/>
    </row>
    <row r="59" spans="1:102" x14ac:dyDescent="0.25">
      <c r="A59" s="14" t="str">
        <f t="shared" si="0"/>
        <v>20154</v>
      </c>
      <c r="B59" s="14">
        <f t="shared" si="1"/>
        <v>4</v>
      </c>
      <c r="C59" s="14">
        <f t="shared" si="2"/>
        <v>2015</v>
      </c>
      <c r="D59" s="27">
        <v>42278</v>
      </c>
      <c r="E59" s="46">
        <v>0.64</v>
      </c>
      <c r="F59" s="28">
        <v>2.0699999999999998</v>
      </c>
      <c r="G59" s="28">
        <v>50.2</v>
      </c>
      <c r="H59" s="28">
        <v>56.9</v>
      </c>
      <c r="I59" s="28">
        <v>107.4805481334798</v>
      </c>
      <c r="J59" s="28">
        <v>104.75683110889543</v>
      </c>
      <c r="K59" s="51"/>
      <c r="L59" s="28"/>
      <c r="M59" s="28"/>
      <c r="N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32"/>
      <c r="CR59" s="26"/>
      <c r="CS59" s="26"/>
      <c r="CT59" s="26"/>
      <c r="CU59" s="26"/>
      <c r="CV59" s="26"/>
      <c r="CW59" s="26"/>
      <c r="CX59" s="26"/>
    </row>
    <row r="60" spans="1:102" x14ac:dyDescent="0.25">
      <c r="A60" s="14" t="str">
        <f t="shared" si="0"/>
        <v>20154</v>
      </c>
      <c r="B60" s="14">
        <f t="shared" si="1"/>
        <v>4</v>
      </c>
      <c r="C60" s="14">
        <f t="shared" si="2"/>
        <v>2015</v>
      </c>
      <c r="D60" s="27">
        <v>42309</v>
      </c>
      <c r="E60" s="46">
        <v>0.88</v>
      </c>
      <c r="F60" s="28">
        <v>2.2599999999999998</v>
      </c>
      <c r="G60" s="28">
        <v>50.1</v>
      </c>
      <c r="H60" s="28">
        <v>59.1</v>
      </c>
      <c r="I60" s="28">
        <v>107.60894627622778</v>
      </c>
      <c r="J60" s="28">
        <v>104.24102269421505</v>
      </c>
      <c r="K60" s="51"/>
      <c r="L60" s="28"/>
      <c r="M60" s="28"/>
      <c r="N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32"/>
      <c r="CR60" s="26"/>
      <c r="CS60" s="26"/>
      <c r="CT60" s="26"/>
      <c r="CU60" s="26"/>
      <c r="CV60" s="26"/>
      <c r="CW60" s="26"/>
      <c r="CX60" s="26"/>
    </row>
    <row r="61" spans="1:102" x14ac:dyDescent="0.25">
      <c r="A61" s="14" t="str">
        <f t="shared" si="0"/>
        <v>20154</v>
      </c>
      <c r="B61" s="14">
        <f t="shared" si="1"/>
        <v>4</v>
      </c>
      <c r="C61" s="14">
        <f t="shared" si="2"/>
        <v>2015</v>
      </c>
      <c r="D61" s="27">
        <v>42339</v>
      </c>
      <c r="E61" s="46">
        <v>0.98</v>
      </c>
      <c r="F61" s="28">
        <v>2.2400000000000002</v>
      </c>
      <c r="G61" s="28">
        <v>48.6</v>
      </c>
      <c r="H61" s="28">
        <v>55.9</v>
      </c>
      <c r="I61" s="28">
        <v>107.49320710530003</v>
      </c>
      <c r="J61" s="28">
        <v>103.62400731206569</v>
      </c>
      <c r="K61" s="51"/>
      <c r="L61" s="28"/>
      <c r="M61" s="28"/>
      <c r="N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32"/>
      <c r="CR61" s="26"/>
      <c r="CS61" s="26"/>
      <c r="CT61" s="26"/>
      <c r="CU61" s="26"/>
      <c r="CV61" s="26"/>
      <c r="CW61" s="26"/>
      <c r="CX61" s="26"/>
    </row>
    <row r="62" spans="1:102" x14ac:dyDescent="0.25">
      <c r="A62" s="14" t="str">
        <f t="shared" si="0"/>
        <v>20161</v>
      </c>
      <c r="B62" s="14">
        <f t="shared" si="1"/>
        <v>1</v>
      </c>
      <c r="C62" s="14">
        <f t="shared" si="2"/>
        <v>2016</v>
      </c>
      <c r="D62" s="27">
        <v>42370</v>
      </c>
      <c r="E62" s="46">
        <v>0.9</v>
      </c>
      <c r="F62" s="28">
        <v>2.09</v>
      </c>
      <c r="G62" s="28">
        <v>48.2</v>
      </c>
      <c r="H62" s="28">
        <v>55.3</v>
      </c>
      <c r="I62" s="28">
        <v>107.44392753642845</v>
      </c>
      <c r="J62" s="28">
        <v>105.27335524742398</v>
      </c>
      <c r="K62" s="51"/>
      <c r="L62" s="28"/>
      <c r="M62" s="28"/>
      <c r="N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32"/>
      <c r="CR62" s="26"/>
      <c r="CS62" s="26"/>
      <c r="CT62" s="26"/>
      <c r="CU62" s="26"/>
      <c r="CV62" s="26"/>
      <c r="CW62" s="26"/>
      <c r="CX62" s="26"/>
    </row>
    <row r="63" spans="1:102" x14ac:dyDescent="0.25">
      <c r="A63" s="14" t="str">
        <f t="shared" si="0"/>
        <v>20161</v>
      </c>
      <c r="B63" s="14">
        <f t="shared" si="1"/>
        <v>1</v>
      </c>
      <c r="C63" s="14">
        <f t="shared" si="2"/>
        <v>2016</v>
      </c>
      <c r="D63" s="27">
        <v>42401</v>
      </c>
      <c r="E63" s="46">
        <v>0.73</v>
      </c>
      <c r="F63" s="28">
        <v>1.78</v>
      </c>
      <c r="G63" s="28">
        <v>48.2</v>
      </c>
      <c r="H63" s="28">
        <v>53.5</v>
      </c>
      <c r="I63" s="28">
        <v>107.30106199731449</v>
      </c>
      <c r="J63" s="28">
        <v>105.06524259114525</v>
      </c>
      <c r="K63" s="51"/>
      <c r="L63" s="28"/>
      <c r="M63" s="28"/>
      <c r="N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32"/>
      <c r="CR63" s="26"/>
      <c r="CS63" s="26"/>
      <c r="CT63" s="26"/>
      <c r="CU63" s="26"/>
      <c r="CV63" s="26"/>
      <c r="CW63" s="26"/>
      <c r="CX63" s="26"/>
    </row>
    <row r="64" spans="1:102" x14ac:dyDescent="0.25">
      <c r="A64" s="14" t="str">
        <f t="shared" si="0"/>
        <v>20161</v>
      </c>
      <c r="B64" s="14">
        <f t="shared" si="1"/>
        <v>1</v>
      </c>
      <c r="C64" s="14">
        <f t="shared" si="2"/>
        <v>2016</v>
      </c>
      <c r="D64" s="27">
        <v>42430</v>
      </c>
      <c r="E64" s="46">
        <v>0.88</v>
      </c>
      <c r="F64" s="28">
        <v>1.89</v>
      </c>
      <c r="G64" s="28">
        <v>49.5</v>
      </c>
      <c r="H64" s="28">
        <v>53.4</v>
      </c>
      <c r="I64" s="28">
        <v>107.63742896282331</v>
      </c>
      <c r="J64" s="28">
        <v>105.27318350684607</v>
      </c>
      <c r="K64" s="51"/>
      <c r="L64" s="28"/>
      <c r="M64" s="28"/>
      <c r="N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32"/>
      <c r="CR64" s="26"/>
      <c r="CS64" s="26"/>
      <c r="CT64" s="26"/>
      <c r="CU64" s="26"/>
      <c r="CV64" s="26"/>
      <c r="CW64" s="26"/>
      <c r="CX64" s="26"/>
    </row>
    <row r="65" spans="1:102" x14ac:dyDescent="0.25">
      <c r="A65" s="14" t="str">
        <f t="shared" si="0"/>
        <v>20162</v>
      </c>
      <c r="B65" s="14">
        <f t="shared" si="1"/>
        <v>2</v>
      </c>
      <c r="C65" s="14">
        <f t="shared" si="2"/>
        <v>2016</v>
      </c>
      <c r="D65" s="27">
        <v>42461</v>
      </c>
      <c r="E65" s="46">
        <v>0.77</v>
      </c>
      <c r="F65" s="28">
        <v>1.81</v>
      </c>
      <c r="G65" s="28">
        <v>51.8</v>
      </c>
      <c r="H65" s="28">
        <v>54.5</v>
      </c>
      <c r="I65" s="28">
        <v>108.04974975925347</v>
      </c>
      <c r="J65" s="28">
        <v>104.96335518907851</v>
      </c>
      <c r="K65" s="51"/>
      <c r="L65" s="28"/>
      <c r="M65" s="28"/>
      <c r="N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32"/>
      <c r="CR65" s="26"/>
      <c r="CS65" s="26"/>
      <c r="CT65" s="26"/>
      <c r="CU65" s="26"/>
      <c r="CV65" s="26"/>
      <c r="CW65" s="26"/>
      <c r="CX65" s="26"/>
    </row>
    <row r="66" spans="1:102" x14ac:dyDescent="0.25">
      <c r="A66" s="14" t="str">
        <f t="shared" ref="A66:A129" si="3">CONCATENATE(C66,B66)</f>
        <v>20162</v>
      </c>
      <c r="B66" s="14">
        <f t="shared" ref="B66:B129" si="4">INT((MONTH(D66)+2)/3)</f>
        <v>2</v>
      </c>
      <c r="C66" s="14">
        <f t="shared" ref="C66:C129" si="5">YEAR(D66)</f>
        <v>2016</v>
      </c>
      <c r="D66" s="27">
        <v>42491</v>
      </c>
      <c r="E66" s="46">
        <v>0.82</v>
      </c>
      <c r="F66" s="28">
        <v>1.81</v>
      </c>
      <c r="G66" s="28">
        <v>50.8</v>
      </c>
      <c r="H66" s="28">
        <v>55.7</v>
      </c>
      <c r="I66" s="28">
        <v>108.30518972634013</v>
      </c>
      <c r="J66" s="28">
        <v>105.2839698708931</v>
      </c>
      <c r="K66" s="51"/>
      <c r="L66" s="28"/>
      <c r="M66" s="28"/>
      <c r="N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32"/>
      <c r="CR66" s="26"/>
      <c r="CS66" s="26"/>
      <c r="CT66" s="26"/>
      <c r="CU66" s="26"/>
      <c r="CV66" s="26"/>
      <c r="CW66" s="26"/>
      <c r="CX66" s="26"/>
    </row>
    <row r="67" spans="1:102" x14ac:dyDescent="0.25">
      <c r="A67" s="14" t="str">
        <f t="shared" si="3"/>
        <v>20162</v>
      </c>
      <c r="B67" s="14">
        <f t="shared" si="4"/>
        <v>2</v>
      </c>
      <c r="C67" s="14">
        <f t="shared" si="5"/>
        <v>2016</v>
      </c>
      <c r="D67" s="27">
        <v>42522</v>
      </c>
      <c r="E67" s="46">
        <v>0.73</v>
      </c>
      <c r="F67" s="28">
        <v>1.64</v>
      </c>
      <c r="G67" s="28">
        <v>51.3</v>
      </c>
      <c r="H67" s="28">
        <v>52.9</v>
      </c>
      <c r="I67" s="28">
        <v>108.60584030707048</v>
      </c>
      <c r="J67" s="28">
        <v>105.4922603655132</v>
      </c>
      <c r="K67" s="51"/>
      <c r="L67" s="28"/>
      <c r="M67" s="28"/>
      <c r="N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32"/>
      <c r="CR67" s="26"/>
      <c r="CS67" s="26"/>
      <c r="CT67" s="26"/>
      <c r="CU67" s="26"/>
      <c r="CV67" s="26"/>
      <c r="CW67" s="26"/>
      <c r="CX67" s="26"/>
    </row>
    <row r="68" spans="1:102" x14ac:dyDescent="0.25">
      <c r="A68" s="14" t="str">
        <f t="shared" si="3"/>
        <v>20163</v>
      </c>
      <c r="B68" s="14">
        <f t="shared" si="4"/>
        <v>3</v>
      </c>
      <c r="C68" s="14">
        <f t="shared" si="5"/>
        <v>2016</v>
      </c>
      <c r="D68" s="27">
        <v>42552</v>
      </c>
      <c r="E68" s="46">
        <v>0.67</v>
      </c>
      <c r="F68" s="28">
        <v>1.5</v>
      </c>
      <c r="G68" s="28">
        <v>53.2</v>
      </c>
      <c r="H68" s="28">
        <v>56.5</v>
      </c>
      <c r="I68" s="28">
        <v>108.55113546456165</v>
      </c>
      <c r="J68" s="28">
        <v>105.49524565129535</v>
      </c>
      <c r="K68" s="51"/>
      <c r="L68" s="28"/>
      <c r="M68" s="28"/>
      <c r="N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32"/>
      <c r="CR68" s="26"/>
      <c r="CS68" s="26"/>
      <c r="CT68" s="26"/>
      <c r="CU68" s="26"/>
      <c r="CV68" s="26"/>
      <c r="CW68" s="26"/>
      <c r="CX68" s="26"/>
    </row>
    <row r="69" spans="1:102" x14ac:dyDescent="0.25">
      <c r="A69" s="14" t="str">
        <f t="shared" si="3"/>
        <v>20163</v>
      </c>
      <c r="B69" s="14">
        <f t="shared" si="4"/>
        <v>3</v>
      </c>
      <c r="C69" s="14">
        <f t="shared" si="5"/>
        <v>2016</v>
      </c>
      <c r="D69" s="27">
        <v>42583</v>
      </c>
      <c r="E69" s="46">
        <v>0.74</v>
      </c>
      <c r="F69" s="28">
        <v>1.56</v>
      </c>
      <c r="G69" s="28">
        <v>52.6</v>
      </c>
      <c r="H69" s="28">
        <v>55.5</v>
      </c>
      <c r="I69" s="28">
        <v>108.75187058913949</v>
      </c>
      <c r="J69" s="28">
        <v>105.18169979244247</v>
      </c>
      <c r="K69" s="51"/>
      <c r="L69" s="28"/>
      <c r="M69" s="28"/>
      <c r="N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32"/>
      <c r="CR69" s="26"/>
      <c r="CS69" s="26"/>
      <c r="CT69" s="26"/>
      <c r="CU69" s="26"/>
      <c r="CV69" s="26"/>
      <c r="CW69" s="26"/>
      <c r="CX69" s="26"/>
    </row>
    <row r="70" spans="1:102" x14ac:dyDescent="0.25">
      <c r="A70" s="14" t="str">
        <f t="shared" si="3"/>
        <v>20163</v>
      </c>
      <c r="B70" s="14">
        <f t="shared" si="4"/>
        <v>3</v>
      </c>
      <c r="C70" s="14">
        <f t="shared" si="5"/>
        <v>2016</v>
      </c>
      <c r="D70" s="27">
        <v>42614</v>
      </c>
      <c r="E70" s="46">
        <v>0.77</v>
      </c>
      <c r="F70" s="28">
        <v>1.63</v>
      </c>
      <c r="G70" s="28">
        <v>49.4</v>
      </c>
      <c r="H70" s="28">
        <v>51.4</v>
      </c>
      <c r="I70" s="28">
        <v>109.03714956123099</v>
      </c>
      <c r="J70" s="28">
        <v>105.38103864914858</v>
      </c>
      <c r="K70" s="51"/>
      <c r="L70" s="28"/>
      <c r="M70" s="28"/>
      <c r="N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32"/>
      <c r="CR70" s="26"/>
      <c r="CS70" s="26"/>
      <c r="CT70" s="26"/>
      <c r="CU70" s="26"/>
      <c r="CV70" s="26"/>
      <c r="CW70" s="26"/>
      <c r="CX70" s="26"/>
    </row>
    <row r="71" spans="1:102" x14ac:dyDescent="0.25">
      <c r="A71" s="14" t="str">
        <f t="shared" si="3"/>
        <v>20164</v>
      </c>
      <c r="B71" s="14">
        <f t="shared" si="4"/>
        <v>4</v>
      </c>
      <c r="C71" s="14">
        <f t="shared" si="5"/>
        <v>2016</v>
      </c>
      <c r="D71" s="27">
        <v>42644</v>
      </c>
      <c r="E71" s="46">
        <v>0.84</v>
      </c>
      <c r="F71" s="28">
        <v>1.76</v>
      </c>
      <c r="G71" s="28">
        <v>51.5</v>
      </c>
      <c r="H71" s="28">
        <v>57.1</v>
      </c>
      <c r="I71" s="28">
        <v>109.29258952831766</v>
      </c>
      <c r="J71" s="28">
        <v>105.2806152644399</v>
      </c>
      <c r="K71" s="51"/>
      <c r="L71" s="28"/>
      <c r="M71" s="28"/>
      <c r="N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32"/>
      <c r="CR71" s="26"/>
      <c r="CS71" s="26"/>
      <c r="CT71" s="26"/>
      <c r="CU71" s="26"/>
      <c r="CV71" s="26"/>
      <c r="CW71" s="26"/>
      <c r="CX71" s="26"/>
    </row>
    <row r="72" spans="1:102" x14ac:dyDescent="0.25">
      <c r="A72" s="14" t="str">
        <f t="shared" si="3"/>
        <v>20164</v>
      </c>
      <c r="B72" s="14">
        <f t="shared" si="4"/>
        <v>4</v>
      </c>
      <c r="C72" s="14">
        <f t="shared" si="5"/>
        <v>2016</v>
      </c>
      <c r="D72" s="27">
        <v>42675</v>
      </c>
      <c r="E72" s="46">
        <v>0.98</v>
      </c>
      <c r="F72" s="28">
        <v>2.14</v>
      </c>
      <c r="G72" s="28">
        <v>51.9</v>
      </c>
      <c r="H72" s="28">
        <v>54.8</v>
      </c>
      <c r="I72" s="28">
        <v>109.4214397772021</v>
      </c>
      <c r="J72" s="28">
        <v>104.86646883038031</v>
      </c>
      <c r="K72" s="51"/>
      <c r="L72" s="28"/>
      <c r="M72" s="28"/>
      <c r="N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32"/>
      <c r="CR72" s="26"/>
      <c r="CS72" s="26"/>
      <c r="CT72" s="26"/>
      <c r="CU72" s="26"/>
      <c r="CV72" s="26"/>
      <c r="CW72" s="26"/>
      <c r="CX72" s="26"/>
    </row>
    <row r="73" spans="1:102" x14ac:dyDescent="0.25">
      <c r="A73" s="14" t="str">
        <f t="shared" si="3"/>
        <v>20164</v>
      </c>
      <c r="B73" s="14">
        <f t="shared" si="4"/>
        <v>4</v>
      </c>
      <c r="C73" s="14">
        <f t="shared" si="5"/>
        <v>2016</v>
      </c>
      <c r="D73" s="27">
        <v>42705</v>
      </c>
      <c r="E73" s="46">
        <v>1.2</v>
      </c>
      <c r="F73" s="28">
        <v>2.4900000000000002</v>
      </c>
      <c r="G73" s="28">
        <v>53.2</v>
      </c>
      <c r="H73" s="28">
        <v>57.2</v>
      </c>
      <c r="I73" s="28">
        <v>109.69767662656484</v>
      </c>
      <c r="J73" s="28">
        <v>104.76387139249843</v>
      </c>
      <c r="K73" s="51"/>
      <c r="L73" s="28"/>
      <c r="M73" s="28"/>
      <c r="N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32"/>
      <c r="CR73" s="26"/>
      <c r="CS73" s="26"/>
      <c r="CT73" s="26"/>
      <c r="CU73" s="26"/>
      <c r="CV73" s="26"/>
      <c r="CW73" s="26"/>
      <c r="CX73" s="26"/>
    </row>
    <row r="74" spans="1:102" x14ac:dyDescent="0.25">
      <c r="A74" s="14" t="str">
        <f t="shared" si="3"/>
        <v>20171</v>
      </c>
      <c r="B74" s="14">
        <f t="shared" si="4"/>
        <v>1</v>
      </c>
      <c r="C74" s="14">
        <f t="shared" si="5"/>
        <v>2017</v>
      </c>
      <c r="D74" s="27">
        <v>42736</v>
      </c>
      <c r="E74" s="46">
        <v>1.21</v>
      </c>
      <c r="F74" s="28">
        <v>2.4300000000000002</v>
      </c>
      <c r="G74" s="28">
        <v>54.7</v>
      </c>
      <c r="H74" s="28">
        <v>57.2</v>
      </c>
      <c r="I74" s="28">
        <v>110.14119274640915</v>
      </c>
      <c r="J74" s="28">
        <v>107.06300228663022</v>
      </c>
      <c r="K74" s="51"/>
      <c r="L74" s="28"/>
      <c r="M74" s="28"/>
      <c r="N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32"/>
      <c r="CR74" s="26"/>
      <c r="CS74" s="26"/>
      <c r="CT74" s="26"/>
      <c r="CU74" s="26"/>
      <c r="CV74" s="26"/>
      <c r="CW74" s="26"/>
      <c r="CX74" s="26"/>
    </row>
    <row r="75" spans="1:102" x14ac:dyDescent="0.25">
      <c r="A75" s="14" t="str">
        <f t="shared" si="3"/>
        <v>20171</v>
      </c>
      <c r="B75" s="14">
        <f t="shared" si="4"/>
        <v>1</v>
      </c>
      <c r="C75" s="14">
        <f t="shared" si="5"/>
        <v>2017</v>
      </c>
      <c r="D75" s="27">
        <v>42767</v>
      </c>
      <c r="E75" s="46">
        <v>1.2</v>
      </c>
      <c r="F75" s="28">
        <v>2.42</v>
      </c>
      <c r="G75" s="28">
        <v>56</v>
      </c>
      <c r="H75" s="28">
        <v>56.5</v>
      </c>
      <c r="I75" s="28">
        <v>110.31660992734653</v>
      </c>
      <c r="J75" s="28">
        <v>107.16654744296817</v>
      </c>
      <c r="K75" s="51"/>
      <c r="L75" s="28"/>
      <c r="M75" s="28"/>
      <c r="N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32"/>
      <c r="CR75" s="26"/>
      <c r="CS75" s="26"/>
      <c r="CT75" s="26"/>
      <c r="CU75" s="26"/>
      <c r="CV75" s="26"/>
      <c r="CW75" s="26"/>
      <c r="CX75" s="26"/>
    </row>
    <row r="76" spans="1:102" x14ac:dyDescent="0.25">
      <c r="A76" s="14" t="str">
        <f t="shared" si="3"/>
        <v>20171</v>
      </c>
      <c r="B76" s="14">
        <f t="shared" si="4"/>
        <v>1</v>
      </c>
      <c r="C76" s="14">
        <f t="shared" si="5"/>
        <v>2017</v>
      </c>
      <c r="D76" s="27">
        <v>42795</v>
      </c>
      <c r="E76" s="46">
        <v>1.31</v>
      </c>
      <c r="F76" s="28">
        <v>2.48</v>
      </c>
      <c r="G76" s="28">
        <v>57.7</v>
      </c>
      <c r="H76" s="28">
        <v>57.6</v>
      </c>
      <c r="I76" s="28">
        <v>110.26506982779276</v>
      </c>
      <c r="J76" s="28">
        <v>106.85228125944877</v>
      </c>
      <c r="K76" s="51"/>
      <c r="L76" s="28"/>
      <c r="M76" s="28"/>
      <c r="N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32"/>
      <c r="CR76" s="26"/>
      <c r="CS76" s="26"/>
      <c r="CT76" s="26"/>
      <c r="CU76" s="26"/>
      <c r="CV76" s="26"/>
      <c r="CW76" s="26"/>
      <c r="CX76" s="26"/>
    </row>
    <row r="77" spans="1:102" x14ac:dyDescent="0.25">
      <c r="A77" s="14" t="str">
        <f t="shared" si="3"/>
        <v>20172</v>
      </c>
      <c r="B77" s="14">
        <f t="shared" si="4"/>
        <v>2</v>
      </c>
      <c r="C77" s="14">
        <f t="shared" si="5"/>
        <v>2017</v>
      </c>
      <c r="D77" s="27">
        <v>42826</v>
      </c>
      <c r="E77" s="46">
        <v>1.24</v>
      </c>
      <c r="F77" s="28">
        <v>2.2999999999999998</v>
      </c>
      <c r="G77" s="28">
        <v>57.2</v>
      </c>
      <c r="H77" s="28">
        <v>55.2</v>
      </c>
      <c r="I77" s="28">
        <v>110.40115377486019</v>
      </c>
      <c r="J77" s="28">
        <v>106.95765893767101</v>
      </c>
      <c r="K77" s="51"/>
      <c r="L77" s="28"/>
      <c r="M77" s="28"/>
      <c r="N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32"/>
      <c r="CR77" s="26"/>
      <c r="CS77" s="26"/>
      <c r="CT77" s="26"/>
      <c r="CU77" s="26"/>
      <c r="CV77" s="26"/>
      <c r="CW77" s="26"/>
      <c r="CX77" s="26"/>
    </row>
    <row r="78" spans="1:102" x14ac:dyDescent="0.25">
      <c r="A78" s="14" t="str">
        <f t="shared" si="3"/>
        <v>20172</v>
      </c>
      <c r="B78" s="14">
        <f t="shared" si="4"/>
        <v>2</v>
      </c>
      <c r="C78" s="14">
        <f t="shared" si="5"/>
        <v>2017</v>
      </c>
      <c r="D78" s="27">
        <v>42856</v>
      </c>
      <c r="E78" s="46">
        <v>1.3</v>
      </c>
      <c r="F78" s="28">
        <v>2.2999999999999998</v>
      </c>
      <c r="G78" s="28">
        <v>54.8</v>
      </c>
      <c r="H78" s="28">
        <v>57.5</v>
      </c>
      <c r="I78" s="28">
        <v>110.31570571507365</v>
      </c>
      <c r="J78" s="28">
        <v>106.75794544908561</v>
      </c>
      <c r="K78" s="51"/>
      <c r="L78" s="28"/>
      <c r="M78" s="28"/>
      <c r="N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32"/>
      <c r="CR78" s="26"/>
      <c r="CS78" s="26"/>
      <c r="CT78" s="26"/>
      <c r="CU78" s="26"/>
      <c r="CV78" s="26"/>
      <c r="CW78" s="26"/>
      <c r="CX78" s="26"/>
    </row>
    <row r="79" spans="1:102" x14ac:dyDescent="0.25">
      <c r="A79" s="14" t="str">
        <f t="shared" si="3"/>
        <v>20172</v>
      </c>
      <c r="B79" s="14">
        <f t="shared" si="4"/>
        <v>2</v>
      </c>
      <c r="C79" s="14">
        <f t="shared" si="5"/>
        <v>2017</v>
      </c>
      <c r="D79" s="27">
        <v>42887</v>
      </c>
      <c r="E79" s="46">
        <v>1.34</v>
      </c>
      <c r="F79" s="28">
        <v>2.19</v>
      </c>
      <c r="G79" s="28">
        <v>54.9</v>
      </c>
      <c r="H79" s="28">
        <v>56.9</v>
      </c>
      <c r="I79" s="28">
        <v>110.38759059076708</v>
      </c>
      <c r="J79" s="28">
        <v>106.86365975026486</v>
      </c>
      <c r="K79" s="51"/>
      <c r="L79" s="28"/>
      <c r="M79" s="28"/>
      <c r="N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32"/>
      <c r="CR79" s="26"/>
      <c r="CS79" s="26"/>
      <c r="CT79" s="26"/>
      <c r="CU79" s="26"/>
      <c r="CV79" s="26"/>
      <c r="CW79" s="26"/>
      <c r="CX79" s="26"/>
    </row>
    <row r="80" spans="1:102" x14ac:dyDescent="0.25">
      <c r="A80" s="14" t="str">
        <f t="shared" si="3"/>
        <v>20173</v>
      </c>
      <c r="B80" s="14">
        <f t="shared" si="4"/>
        <v>3</v>
      </c>
      <c r="C80" s="14">
        <f t="shared" si="5"/>
        <v>2017</v>
      </c>
      <c r="D80" s="27">
        <v>42917</v>
      </c>
      <c r="E80" s="46">
        <v>1.37</v>
      </c>
      <c r="F80" s="28">
        <v>2.3199999999999998</v>
      </c>
      <c r="G80" s="28">
        <v>57.8</v>
      </c>
      <c r="H80" s="28">
        <v>57.4</v>
      </c>
      <c r="I80" s="28">
        <v>110.42375908168201</v>
      </c>
      <c r="J80" s="28">
        <v>106.86668384476219</v>
      </c>
      <c r="K80" s="51"/>
      <c r="L80" s="28"/>
      <c r="M80" s="28"/>
      <c r="N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32"/>
      <c r="CR80" s="26"/>
      <c r="CS80" s="26"/>
      <c r="CT80" s="26"/>
      <c r="CU80" s="26"/>
      <c r="CV80" s="26"/>
      <c r="CW80" s="26"/>
      <c r="CX80" s="26"/>
    </row>
    <row r="81" spans="1:102" x14ac:dyDescent="0.25">
      <c r="A81" s="14" t="str">
        <f t="shared" si="3"/>
        <v>20173</v>
      </c>
      <c r="B81" s="14">
        <f t="shared" si="4"/>
        <v>3</v>
      </c>
      <c r="C81" s="14">
        <f t="shared" si="5"/>
        <v>2017</v>
      </c>
      <c r="D81" s="27">
        <v>42948</v>
      </c>
      <c r="E81" s="46">
        <v>1.34</v>
      </c>
      <c r="F81" s="28">
        <v>2.21</v>
      </c>
      <c r="G81" s="28">
        <v>56.3</v>
      </c>
      <c r="H81" s="28">
        <v>53.9</v>
      </c>
      <c r="I81" s="28">
        <v>110.8487388499324</v>
      </c>
      <c r="J81" s="28">
        <v>106.75942528932909</v>
      </c>
      <c r="K81" s="51"/>
      <c r="L81" s="28"/>
      <c r="M81" s="28"/>
      <c r="N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32"/>
      <c r="CR81" s="26"/>
      <c r="CS81" s="26"/>
      <c r="CT81" s="26"/>
      <c r="CU81" s="26"/>
      <c r="CV81" s="26"/>
      <c r="CW81" s="26"/>
      <c r="CX81" s="26"/>
    </row>
    <row r="82" spans="1:102" x14ac:dyDescent="0.25">
      <c r="A82" s="14" t="str">
        <f t="shared" si="3"/>
        <v>20173</v>
      </c>
      <c r="B82" s="14">
        <f t="shared" si="4"/>
        <v>3</v>
      </c>
      <c r="C82" s="14">
        <f t="shared" si="5"/>
        <v>2017</v>
      </c>
      <c r="D82" s="27">
        <v>42979</v>
      </c>
      <c r="E82" s="46">
        <v>1.38</v>
      </c>
      <c r="F82" s="28">
        <v>2.2000000000000002</v>
      </c>
      <c r="G82" s="28">
        <v>58.8</v>
      </c>
      <c r="H82" s="28">
        <v>55.3</v>
      </c>
      <c r="I82" s="28">
        <v>111.41477573275102</v>
      </c>
      <c r="J82" s="28">
        <v>107.06713526753495</v>
      </c>
      <c r="K82" s="51"/>
      <c r="L82" s="28"/>
      <c r="M82" s="28"/>
      <c r="N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32"/>
      <c r="CR82" s="26"/>
      <c r="CS82" s="26"/>
      <c r="CT82" s="26"/>
      <c r="CU82" s="26"/>
      <c r="CV82" s="26"/>
      <c r="CW82" s="26"/>
      <c r="CX82" s="26"/>
    </row>
    <row r="83" spans="1:102" x14ac:dyDescent="0.25">
      <c r="A83" s="14" t="str">
        <f t="shared" si="3"/>
        <v>20174</v>
      </c>
      <c r="B83" s="14">
        <f t="shared" si="4"/>
        <v>4</v>
      </c>
      <c r="C83" s="14">
        <f t="shared" si="5"/>
        <v>2017</v>
      </c>
      <c r="D83" s="27">
        <v>43009</v>
      </c>
      <c r="E83" s="46">
        <v>1.55</v>
      </c>
      <c r="F83" s="28">
        <v>2.36</v>
      </c>
      <c r="G83" s="28">
        <v>60.8</v>
      </c>
      <c r="H83" s="28">
        <v>59.8</v>
      </c>
      <c r="I83" s="28">
        <v>111.5011280048104</v>
      </c>
      <c r="J83" s="28">
        <v>106.75454387814207</v>
      </c>
      <c r="K83" s="51"/>
      <c r="L83" s="28"/>
      <c r="M83" s="28"/>
      <c r="N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32"/>
      <c r="CR83" s="26"/>
      <c r="CS83" s="26"/>
      <c r="CT83" s="26"/>
      <c r="CU83" s="26"/>
      <c r="CV83" s="26"/>
      <c r="CW83" s="26"/>
      <c r="CX83" s="26"/>
    </row>
    <row r="84" spans="1:102" x14ac:dyDescent="0.25">
      <c r="A84" s="14" t="str">
        <f t="shared" si="3"/>
        <v>20174</v>
      </c>
      <c r="B84" s="14">
        <f t="shared" si="4"/>
        <v>4</v>
      </c>
      <c r="C84" s="14">
        <f t="shared" si="5"/>
        <v>2017</v>
      </c>
      <c r="D84" s="27">
        <v>43040</v>
      </c>
      <c r="E84" s="46">
        <v>1.7</v>
      </c>
      <c r="F84" s="28">
        <v>2.35</v>
      </c>
      <c r="G84" s="28">
        <v>58.7</v>
      </c>
      <c r="H84" s="28">
        <v>60.1</v>
      </c>
      <c r="I84" s="28">
        <v>111.79861384258567</v>
      </c>
      <c r="J84" s="28">
        <v>106.43946586283602</v>
      </c>
      <c r="K84" s="51"/>
      <c r="L84" s="28"/>
      <c r="M84" s="28"/>
      <c r="N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32"/>
      <c r="CR84" s="26"/>
      <c r="CS84" s="26"/>
      <c r="CT84" s="26"/>
      <c r="CU84" s="26"/>
      <c r="CV84" s="26"/>
      <c r="CW84" s="26"/>
      <c r="CX84" s="26"/>
    </row>
    <row r="85" spans="1:102" x14ac:dyDescent="0.25">
      <c r="A85" s="14" t="str">
        <f t="shared" si="3"/>
        <v>20174</v>
      </c>
      <c r="B85" s="14">
        <f t="shared" si="4"/>
        <v>4</v>
      </c>
      <c r="C85" s="14">
        <f t="shared" si="5"/>
        <v>2017</v>
      </c>
      <c r="D85" s="27">
        <v>43070</v>
      </c>
      <c r="E85" s="46">
        <v>1.84</v>
      </c>
      <c r="F85" s="28">
        <v>2.4</v>
      </c>
      <c r="G85" s="28">
        <v>58.2</v>
      </c>
      <c r="H85" s="28">
        <v>57.4</v>
      </c>
      <c r="I85" s="28">
        <v>112.03416113966915</v>
      </c>
      <c r="J85" s="28">
        <v>106.12580172060089</v>
      </c>
      <c r="K85" s="51"/>
      <c r="L85" s="28"/>
      <c r="M85" s="28"/>
      <c r="N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32"/>
      <c r="CR85" s="26"/>
      <c r="CS85" s="26"/>
      <c r="CT85" s="26"/>
      <c r="CU85" s="26"/>
      <c r="CV85" s="26"/>
      <c r="CW85" s="26"/>
      <c r="CX85" s="26"/>
    </row>
    <row r="86" spans="1:102" x14ac:dyDescent="0.25">
      <c r="A86" s="14" t="str">
        <f t="shared" si="3"/>
        <v>20181</v>
      </c>
      <c r="B86" s="14">
        <f t="shared" si="4"/>
        <v>1</v>
      </c>
      <c r="C86" s="14">
        <f t="shared" si="5"/>
        <v>2018</v>
      </c>
      <c r="D86" s="27">
        <v>43101</v>
      </c>
      <c r="E86" s="46">
        <v>2.0299999999999998</v>
      </c>
      <c r="F86" s="28">
        <v>2.58</v>
      </c>
      <c r="G86" s="28">
        <v>59.7</v>
      </c>
      <c r="H86" s="28">
        <v>55.9</v>
      </c>
      <c r="I86" s="28">
        <v>112.51068100747332</v>
      </c>
      <c r="J86" s="28">
        <v>108.4548213163564</v>
      </c>
      <c r="K86" s="51"/>
      <c r="L86" s="28"/>
      <c r="M86" s="28"/>
      <c r="N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32"/>
      <c r="CR86" s="26"/>
      <c r="CS86" s="26"/>
      <c r="CT86" s="26"/>
      <c r="CU86" s="26"/>
      <c r="CV86" s="26"/>
      <c r="CW86" s="26"/>
      <c r="CX86" s="26"/>
    </row>
    <row r="87" spans="1:102" x14ac:dyDescent="0.25">
      <c r="A87" s="14" t="str">
        <f t="shared" si="3"/>
        <v>20181</v>
      </c>
      <c r="B87" s="14">
        <f t="shared" si="4"/>
        <v>1</v>
      </c>
      <c r="C87" s="14">
        <f t="shared" si="5"/>
        <v>2018</v>
      </c>
      <c r="D87" s="27">
        <v>43132</v>
      </c>
      <c r="E87" s="46">
        <v>2.1800000000000002</v>
      </c>
      <c r="F87" s="28">
        <v>2.86</v>
      </c>
      <c r="G87" s="28">
        <v>59.1</v>
      </c>
      <c r="H87" s="28">
        <v>59.9</v>
      </c>
      <c r="I87" s="28">
        <v>112.81359211888582</v>
      </c>
      <c r="J87" s="28">
        <v>108.34537946484079</v>
      </c>
      <c r="K87" s="51"/>
      <c r="L87" s="28"/>
      <c r="M87" s="28"/>
      <c r="N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32"/>
      <c r="CR87" s="26"/>
      <c r="CS87" s="26"/>
      <c r="CT87" s="26"/>
      <c r="CU87" s="26"/>
      <c r="CV87" s="26"/>
      <c r="CW87" s="26"/>
      <c r="CX87" s="26"/>
    </row>
    <row r="88" spans="1:102" x14ac:dyDescent="0.25">
      <c r="A88" s="14" t="str">
        <f t="shared" si="3"/>
        <v>20181</v>
      </c>
      <c r="B88" s="14">
        <f t="shared" si="4"/>
        <v>1</v>
      </c>
      <c r="C88" s="14">
        <f t="shared" si="5"/>
        <v>2018</v>
      </c>
      <c r="D88" s="27">
        <v>43160</v>
      </c>
      <c r="E88" s="46">
        <v>2.2799999999999998</v>
      </c>
      <c r="F88" s="28">
        <v>2.84</v>
      </c>
      <c r="G88" s="28">
        <v>60.8</v>
      </c>
      <c r="H88" s="28">
        <v>59.5</v>
      </c>
      <c r="I88" s="28">
        <v>112.83529321343477</v>
      </c>
      <c r="J88" s="32">
        <v>108.34821319708105</v>
      </c>
      <c r="K88" s="51"/>
      <c r="L88" s="28"/>
      <c r="M88" s="28"/>
      <c r="N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32"/>
      <c r="CR88" s="26"/>
      <c r="CS88" s="26"/>
      <c r="CT88" s="26"/>
      <c r="CU88" s="26"/>
      <c r="CV88" s="26"/>
      <c r="CW88" s="26"/>
      <c r="CX88" s="26"/>
    </row>
    <row r="89" spans="1:102" x14ac:dyDescent="0.25">
      <c r="A89" s="14" t="str">
        <f t="shared" si="3"/>
        <v>20182</v>
      </c>
      <c r="B89" s="14">
        <f t="shared" si="4"/>
        <v>2</v>
      </c>
      <c r="C89" s="14">
        <f t="shared" si="5"/>
        <v>2018</v>
      </c>
      <c r="D89" s="27">
        <v>43191</v>
      </c>
      <c r="E89" s="46">
        <v>2.38</v>
      </c>
      <c r="F89" s="28">
        <v>2.87</v>
      </c>
      <c r="G89" s="28">
        <v>59.3</v>
      </c>
      <c r="H89" s="28">
        <v>58.8</v>
      </c>
      <c r="I89" s="28">
        <v>113.12916220211858</v>
      </c>
      <c r="J89" s="28">
        <v>108.24115084492307</v>
      </c>
      <c r="K89" s="51"/>
      <c r="L89" s="28"/>
      <c r="M89" s="28"/>
      <c r="N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32"/>
      <c r="CR89" s="26"/>
      <c r="CS89" s="26"/>
      <c r="CT89" s="26"/>
      <c r="CU89" s="26"/>
      <c r="CV89" s="26"/>
      <c r="CW89" s="26"/>
      <c r="CX89" s="26"/>
    </row>
    <row r="90" spans="1:102" x14ac:dyDescent="0.25">
      <c r="A90" s="14" t="str">
        <f t="shared" si="3"/>
        <v>20182</v>
      </c>
      <c r="B90" s="14">
        <f t="shared" si="4"/>
        <v>2</v>
      </c>
      <c r="C90" s="14">
        <f t="shared" si="5"/>
        <v>2018</v>
      </c>
      <c r="D90" s="27">
        <v>43221</v>
      </c>
      <c r="E90" s="46">
        <v>2.5099999999999998</v>
      </c>
      <c r="F90" s="28">
        <v>2.98</v>
      </c>
      <c r="G90" s="28">
        <v>57.3</v>
      </c>
      <c r="H90" s="28">
        <v>56.8</v>
      </c>
      <c r="I90" s="28">
        <v>113.38460216920522</v>
      </c>
      <c r="J90" s="28">
        <v>108.89310435806732</v>
      </c>
      <c r="K90" s="51"/>
      <c r="L90" s="28"/>
      <c r="M90" s="28"/>
      <c r="N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32"/>
      <c r="CR90" s="26"/>
      <c r="CS90" s="26"/>
      <c r="CT90" s="26"/>
      <c r="CU90" s="26"/>
      <c r="CV90" s="26"/>
      <c r="CW90" s="26"/>
      <c r="CX90" s="26"/>
    </row>
    <row r="91" spans="1:102" x14ac:dyDescent="0.25">
      <c r="A91" s="14" t="str">
        <f t="shared" si="3"/>
        <v>20182</v>
      </c>
      <c r="B91" s="14">
        <f t="shared" si="4"/>
        <v>2</v>
      </c>
      <c r="C91" s="14">
        <f t="shared" si="5"/>
        <v>2018</v>
      </c>
      <c r="D91" s="27">
        <v>43252</v>
      </c>
      <c r="E91" s="46">
        <v>2.5299999999999998</v>
      </c>
      <c r="F91" s="28">
        <v>2.91</v>
      </c>
      <c r="G91" s="28">
        <v>58.7</v>
      </c>
      <c r="H91" s="28">
        <v>58.6</v>
      </c>
      <c r="I91" s="28">
        <v>113.48677815603992</v>
      </c>
      <c r="J91" s="28">
        <v>109.00093294527015</v>
      </c>
      <c r="K91" s="51"/>
      <c r="L91" s="28"/>
      <c r="M91" s="28"/>
      <c r="N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32"/>
      <c r="CR91" s="26"/>
      <c r="CS91" s="26"/>
      <c r="CT91" s="26"/>
      <c r="CU91" s="26"/>
      <c r="CV91" s="26"/>
      <c r="CW91" s="26"/>
      <c r="CX91" s="26"/>
    </row>
    <row r="92" spans="1:102" x14ac:dyDescent="0.25">
      <c r="A92" s="14" t="str">
        <f t="shared" si="3"/>
        <v>20183</v>
      </c>
      <c r="B92" s="14">
        <f t="shared" si="4"/>
        <v>3</v>
      </c>
      <c r="C92" s="14">
        <f t="shared" si="5"/>
        <v>2018</v>
      </c>
      <c r="D92" s="27">
        <v>43282</v>
      </c>
      <c r="E92" s="46">
        <v>2.61</v>
      </c>
      <c r="F92" s="28">
        <v>2.89</v>
      </c>
      <c r="G92" s="28">
        <v>60.2</v>
      </c>
      <c r="H92" s="28">
        <v>59.1</v>
      </c>
      <c r="I92" s="28">
        <v>113.57539095878148</v>
      </c>
      <c r="J92" s="28">
        <v>109.21775088934696</v>
      </c>
      <c r="K92" s="51"/>
      <c r="L92" s="28"/>
      <c r="M92" s="28"/>
      <c r="N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32"/>
      <c r="CR92" s="26"/>
      <c r="CS92" s="26"/>
      <c r="CT92" s="26"/>
      <c r="CU92" s="26"/>
      <c r="CV92" s="26"/>
      <c r="CW92" s="26"/>
      <c r="CX92" s="26"/>
    </row>
    <row r="93" spans="1:102" x14ac:dyDescent="0.25">
      <c r="A93" s="14" t="str">
        <f t="shared" si="3"/>
        <v>20183</v>
      </c>
      <c r="B93" s="14">
        <f t="shared" si="4"/>
        <v>3</v>
      </c>
      <c r="C93" s="14">
        <f t="shared" si="5"/>
        <v>2018</v>
      </c>
      <c r="D93" s="27">
        <v>43313</v>
      </c>
      <c r="E93" s="46">
        <v>2.64</v>
      </c>
      <c r="F93" s="28">
        <v>2.89</v>
      </c>
      <c r="G93" s="28">
        <v>58.1</v>
      </c>
      <c r="H93" s="28">
        <v>55.7</v>
      </c>
      <c r="I93" s="28">
        <v>113.77838661404152</v>
      </c>
      <c r="J93" s="28">
        <v>109.001373220405</v>
      </c>
      <c r="K93" s="51"/>
      <c r="L93" s="28"/>
      <c r="M93" s="28"/>
      <c r="N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32"/>
      <c r="CR93" s="26"/>
      <c r="CS93" s="26"/>
      <c r="CT93" s="26"/>
      <c r="CU93" s="26"/>
      <c r="CV93" s="26"/>
      <c r="CW93" s="26"/>
      <c r="CX93" s="26"/>
    </row>
    <row r="94" spans="1:102" x14ac:dyDescent="0.25">
      <c r="A94" s="14" t="str">
        <f t="shared" si="3"/>
        <v>20183</v>
      </c>
      <c r="B94" s="14">
        <f t="shared" si="4"/>
        <v>3</v>
      </c>
      <c r="C94" s="14">
        <f t="shared" si="5"/>
        <v>2018</v>
      </c>
      <c r="D94" s="27">
        <v>43344</v>
      </c>
      <c r="E94" s="46">
        <v>2.77</v>
      </c>
      <c r="F94" s="28">
        <v>3</v>
      </c>
      <c r="G94" s="28">
        <v>61.3</v>
      </c>
      <c r="H94" s="28">
        <v>58.5</v>
      </c>
      <c r="I94" s="28">
        <v>114.01302969885209</v>
      </c>
      <c r="J94" s="28">
        <v>109.31554510815317</v>
      </c>
      <c r="K94" s="51"/>
      <c r="L94" s="28"/>
      <c r="M94" s="28"/>
      <c r="N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32"/>
      <c r="CR94" s="26"/>
      <c r="CS94" s="26"/>
      <c r="CT94" s="26"/>
      <c r="CU94" s="26"/>
      <c r="CV94" s="26"/>
      <c r="CW94" s="26"/>
      <c r="CX94" s="26"/>
    </row>
    <row r="95" spans="1:102" x14ac:dyDescent="0.25">
      <c r="A95" s="14" t="str">
        <f t="shared" si="3"/>
        <v>20184</v>
      </c>
      <c r="B95" s="14">
        <f t="shared" si="4"/>
        <v>4</v>
      </c>
      <c r="C95" s="14">
        <f t="shared" si="5"/>
        <v>2018</v>
      </c>
      <c r="D95" s="27">
        <v>43374</v>
      </c>
      <c r="E95" s="46">
        <v>2.86</v>
      </c>
      <c r="F95" s="28">
        <v>3.15</v>
      </c>
      <c r="G95" s="28">
        <v>59.8</v>
      </c>
      <c r="H95" s="28">
        <v>61.6</v>
      </c>
      <c r="I95" s="28">
        <v>114.27977231934968</v>
      </c>
      <c r="J95" s="28">
        <v>109.20989838733932</v>
      </c>
      <c r="K95" s="51"/>
      <c r="L95" s="28"/>
      <c r="M95" s="28"/>
      <c r="N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32"/>
      <c r="CR95" s="26"/>
      <c r="CS95" s="26"/>
      <c r="CT95" s="26"/>
      <c r="CU95" s="26"/>
      <c r="CV95" s="26"/>
      <c r="CW95" s="26"/>
      <c r="CX95" s="26"/>
    </row>
    <row r="96" spans="1:102" x14ac:dyDescent="0.25">
      <c r="A96" s="14" t="str">
        <f t="shared" si="3"/>
        <v>20184</v>
      </c>
      <c r="B96" s="14">
        <f t="shared" si="4"/>
        <v>4</v>
      </c>
      <c r="C96" s="14">
        <f t="shared" si="5"/>
        <v>2018</v>
      </c>
      <c r="D96" s="27">
        <v>43405</v>
      </c>
      <c r="E96" s="46">
        <v>2.86</v>
      </c>
      <c r="F96" s="28">
        <v>3.12</v>
      </c>
      <c r="G96" s="28">
        <v>57.7</v>
      </c>
      <c r="H96" s="28">
        <v>60.3</v>
      </c>
      <c r="I96" s="28">
        <v>114.19929742706397</v>
      </c>
      <c r="J96" s="28">
        <v>108.4618157142299</v>
      </c>
      <c r="K96" s="51"/>
      <c r="L96" s="28"/>
      <c r="M96" s="28"/>
      <c r="N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32"/>
      <c r="CR96" s="26"/>
      <c r="CS96" s="26"/>
      <c r="CT96" s="26"/>
      <c r="CU96" s="26"/>
      <c r="CV96" s="26"/>
      <c r="CW96" s="26"/>
      <c r="CX96" s="26"/>
    </row>
    <row r="97" spans="1:102" x14ac:dyDescent="0.25">
      <c r="A97" s="14" t="str">
        <f t="shared" si="3"/>
        <v>20184</v>
      </c>
      <c r="B97" s="14">
        <f t="shared" si="4"/>
        <v>4</v>
      </c>
      <c r="C97" s="14">
        <f t="shared" si="5"/>
        <v>2018</v>
      </c>
      <c r="D97" s="27">
        <v>43435</v>
      </c>
      <c r="E97" s="46">
        <v>2.68</v>
      </c>
      <c r="F97" s="28">
        <v>2.83</v>
      </c>
      <c r="G97" s="28">
        <v>59.3</v>
      </c>
      <c r="H97" s="28">
        <v>60.7</v>
      </c>
      <c r="I97" s="28">
        <v>114.2775117886675</v>
      </c>
      <c r="J97" s="28">
        <v>107.71768874640991</v>
      </c>
      <c r="K97" s="51"/>
      <c r="L97" s="28"/>
      <c r="M97" s="28"/>
      <c r="N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32"/>
      <c r="CR97" s="26"/>
      <c r="CS97" s="26"/>
      <c r="CT97" s="26"/>
      <c r="CU97" s="26"/>
      <c r="CV97" s="26"/>
      <c r="CW97" s="26"/>
      <c r="CX97" s="26"/>
    </row>
    <row r="98" spans="1:102" x14ac:dyDescent="0.25">
      <c r="A98" s="14" t="str">
        <f t="shared" si="3"/>
        <v>20191</v>
      </c>
      <c r="B98" s="14">
        <f t="shared" si="4"/>
        <v>1</v>
      </c>
      <c r="C98" s="14">
        <f t="shared" si="5"/>
        <v>2019</v>
      </c>
      <c r="D98" s="27">
        <v>43466</v>
      </c>
      <c r="E98" s="46">
        <v>2.54</v>
      </c>
      <c r="F98" s="28">
        <v>2.71</v>
      </c>
      <c r="G98" s="28">
        <v>54.1</v>
      </c>
      <c r="H98" s="28">
        <v>57.6</v>
      </c>
      <c r="I98" s="28">
        <v>114.2553585879821</v>
      </c>
      <c r="J98" s="28">
        <v>109.97318881478539</v>
      </c>
      <c r="K98" s="51"/>
      <c r="L98" s="28"/>
      <c r="M98" s="28"/>
      <c r="N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32"/>
      <c r="CR98" s="26"/>
      <c r="CS98" s="26"/>
      <c r="CT98" s="26"/>
      <c r="CU98" s="26"/>
      <c r="CV98" s="26"/>
      <c r="CW98" s="26"/>
      <c r="CX98" s="26"/>
    </row>
    <row r="99" spans="1:102" x14ac:dyDescent="0.25">
      <c r="A99" s="14" t="str">
        <f t="shared" si="3"/>
        <v>20191</v>
      </c>
      <c r="B99" s="14">
        <f t="shared" si="4"/>
        <v>1</v>
      </c>
      <c r="C99" s="14">
        <f t="shared" si="5"/>
        <v>2019</v>
      </c>
      <c r="D99" s="27">
        <v>43497</v>
      </c>
      <c r="E99" s="46">
        <v>2.5</v>
      </c>
      <c r="F99" s="28">
        <v>2.68</v>
      </c>
      <c r="G99" s="28">
        <v>56.6</v>
      </c>
      <c r="H99" s="28">
        <v>56.7</v>
      </c>
      <c r="I99" s="28">
        <v>114.52843069438981</v>
      </c>
      <c r="J99" s="28">
        <v>109.97056015681341</v>
      </c>
      <c r="K99" s="51"/>
      <c r="L99" s="28"/>
      <c r="M99" s="28"/>
      <c r="N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32"/>
      <c r="CR99" s="26"/>
      <c r="CS99" s="26"/>
      <c r="CT99" s="26"/>
      <c r="CU99" s="26"/>
      <c r="CV99" s="26"/>
      <c r="CW99" s="26"/>
      <c r="CX99" s="26"/>
    </row>
    <row r="100" spans="1:102" x14ac:dyDescent="0.25">
      <c r="A100" s="14" t="str">
        <f t="shared" si="3"/>
        <v>20191</v>
      </c>
      <c r="B100" s="14">
        <f t="shared" si="4"/>
        <v>1</v>
      </c>
      <c r="C100" s="14">
        <f t="shared" si="5"/>
        <v>2019</v>
      </c>
      <c r="D100" s="27">
        <v>43525</v>
      </c>
      <c r="E100" s="46">
        <v>2.41</v>
      </c>
      <c r="F100" s="28">
        <v>2.57</v>
      </c>
      <c r="G100" s="28">
        <v>54.2</v>
      </c>
      <c r="H100" s="28">
        <v>59.7</v>
      </c>
      <c r="I100" s="28">
        <v>114.926284094454</v>
      </c>
      <c r="J100" s="28">
        <v>109.86508818184019</v>
      </c>
      <c r="K100" s="51"/>
      <c r="L100" s="28"/>
      <c r="M100" s="28"/>
      <c r="N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32"/>
      <c r="CR100" s="26"/>
      <c r="CS100" s="26"/>
      <c r="CT100" s="26"/>
      <c r="CU100" s="26"/>
      <c r="CV100" s="26"/>
      <c r="CW100" s="26"/>
      <c r="CX100" s="26"/>
    </row>
    <row r="101" spans="1:102" x14ac:dyDescent="0.25">
      <c r="A101" s="14" t="str">
        <f t="shared" si="3"/>
        <v>20192</v>
      </c>
      <c r="B101" s="14">
        <f t="shared" si="4"/>
        <v>2</v>
      </c>
      <c r="C101" s="14">
        <f t="shared" si="5"/>
        <v>2019</v>
      </c>
      <c r="D101" s="27">
        <v>43556</v>
      </c>
      <c r="E101" s="46">
        <v>2.34</v>
      </c>
      <c r="F101" s="28">
        <v>2.5299999999999998</v>
      </c>
      <c r="G101" s="28">
        <v>55.3</v>
      </c>
      <c r="H101" s="28">
        <v>56.1</v>
      </c>
      <c r="I101" s="28">
        <v>115.38245918611854</v>
      </c>
      <c r="J101" s="28">
        <v>110.08125040928678</v>
      </c>
      <c r="K101" s="51"/>
      <c r="L101" s="28"/>
      <c r="M101" s="28"/>
      <c r="N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32"/>
      <c r="CR101" s="26"/>
      <c r="CS101" s="26"/>
      <c r="CT101" s="26"/>
      <c r="CU101" s="26"/>
      <c r="CV101" s="26"/>
      <c r="CW101" s="26"/>
      <c r="CX101" s="26"/>
    </row>
    <row r="102" spans="1:102" x14ac:dyDescent="0.25">
      <c r="A102" s="14" t="str">
        <f t="shared" si="3"/>
        <v>20192</v>
      </c>
      <c r="B102" s="14">
        <f t="shared" si="4"/>
        <v>2</v>
      </c>
      <c r="C102" s="14">
        <f t="shared" si="5"/>
        <v>2019</v>
      </c>
      <c r="D102" s="27">
        <v>43586</v>
      </c>
      <c r="E102" s="46">
        <v>2.21</v>
      </c>
      <c r="F102" s="28">
        <v>2.4</v>
      </c>
      <c r="G102" s="28">
        <v>52.8</v>
      </c>
      <c r="H102" s="28">
        <v>55.5</v>
      </c>
      <c r="I102" s="28">
        <v>115.41817557089702</v>
      </c>
      <c r="J102" s="28">
        <v>110.19982161036413</v>
      </c>
      <c r="K102" s="51"/>
      <c r="L102" s="28"/>
      <c r="M102" s="28"/>
      <c r="N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32"/>
      <c r="CR102" s="26"/>
      <c r="CS102" s="26"/>
      <c r="CT102" s="26"/>
      <c r="CU102" s="26"/>
      <c r="CV102" s="26"/>
      <c r="CW102" s="26"/>
      <c r="CX102" s="26"/>
    </row>
    <row r="103" spans="1:102" x14ac:dyDescent="0.25">
      <c r="A103" s="14" t="str">
        <f t="shared" si="3"/>
        <v>20192</v>
      </c>
      <c r="B103" s="14">
        <f t="shared" si="4"/>
        <v>2</v>
      </c>
      <c r="C103" s="14">
        <f t="shared" si="5"/>
        <v>2019</v>
      </c>
      <c r="D103" s="27">
        <v>43617</v>
      </c>
      <c r="E103" s="46">
        <v>1.81</v>
      </c>
      <c r="F103" s="28">
        <v>2.0699999999999998</v>
      </c>
      <c r="G103" s="28">
        <v>52.1</v>
      </c>
      <c r="H103" s="28">
        <v>56.9</v>
      </c>
      <c r="I103" s="28">
        <v>115.35894966702382</v>
      </c>
      <c r="J103" s="28">
        <v>110.41794507355867</v>
      </c>
      <c r="K103" s="51"/>
      <c r="L103" s="28"/>
      <c r="M103" s="28"/>
      <c r="N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32"/>
      <c r="CR103" s="26"/>
      <c r="CS103" s="26"/>
      <c r="CT103" s="26"/>
      <c r="CU103" s="26"/>
      <c r="CV103" s="26"/>
      <c r="CW103" s="26"/>
      <c r="CX103" s="26"/>
    </row>
    <row r="104" spans="1:102" x14ac:dyDescent="0.25">
      <c r="A104" s="14" t="str">
        <f t="shared" si="3"/>
        <v>20193</v>
      </c>
      <c r="B104" s="14">
        <f t="shared" si="4"/>
        <v>3</v>
      </c>
      <c r="C104" s="14">
        <f t="shared" si="5"/>
        <v>2019</v>
      </c>
      <c r="D104" s="27">
        <v>43647</v>
      </c>
      <c r="E104" s="46">
        <v>1.84</v>
      </c>
      <c r="F104" s="28">
        <v>2.06</v>
      </c>
      <c r="G104" s="28">
        <v>51.7</v>
      </c>
      <c r="H104" s="28">
        <v>55.1</v>
      </c>
      <c r="I104" s="28">
        <v>115.59675749478949</v>
      </c>
      <c r="J104" s="28">
        <v>110.30992839824043</v>
      </c>
      <c r="K104" s="51"/>
      <c r="L104" s="28"/>
      <c r="M104" s="28"/>
      <c r="N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32"/>
      <c r="CR104" s="26"/>
      <c r="CS104" s="26"/>
      <c r="CT104" s="26"/>
      <c r="CU104" s="26"/>
      <c r="CV104" s="26"/>
      <c r="CW104" s="26"/>
      <c r="CX104" s="26"/>
    </row>
    <row r="105" spans="1:102" x14ac:dyDescent="0.25">
      <c r="A105" s="14" t="str">
        <f t="shared" si="3"/>
        <v>20193</v>
      </c>
      <c r="B105" s="14">
        <f t="shared" si="4"/>
        <v>3</v>
      </c>
      <c r="C105" s="14">
        <f t="shared" si="5"/>
        <v>2019</v>
      </c>
      <c r="D105" s="27">
        <v>43678</v>
      </c>
      <c r="E105" s="46">
        <v>1.57</v>
      </c>
      <c r="F105" s="28">
        <v>1.63</v>
      </c>
      <c r="G105" s="28">
        <v>51.2</v>
      </c>
      <c r="H105" s="28">
        <v>53.7</v>
      </c>
      <c r="I105" s="28">
        <v>115.76584518981676</v>
      </c>
      <c r="J105" s="28">
        <v>110.09138695260903</v>
      </c>
      <c r="K105" s="51"/>
      <c r="L105" s="28"/>
      <c r="M105" s="28"/>
      <c r="N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32"/>
      <c r="CR105" s="26"/>
      <c r="CS105" s="26"/>
      <c r="CT105" s="26"/>
      <c r="CU105" s="26"/>
      <c r="CV105" s="26"/>
      <c r="CW105" s="26"/>
      <c r="CX105" s="26"/>
    </row>
    <row r="106" spans="1:102" x14ac:dyDescent="0.25">
      <c r="A106" s="14" t="str">
        <f t="shared" si="3"/>
        <v>20193</v>
      </c>
      <c r="B106" s="14">
        <f t="shared" si="4"/>
        <v>3</v>
      </c>
      <c r="C106" s="14">
        <f t="shared" si="5"/>
        <v>2019</v>
      </c>
      <c r="D106" s="27">
        <v>43709</v>
      </c>
      <c r="E106" s="46">
        <v>1.65</v>
      </c>
      <c r="F106" s="28">
        <v>1.7</v>
      </c>
      <c r="G106" s="28">
        <v>49.1</v>
      </c>
      <c r="H106" s="28">
        <v>56.4</v>
      </c>
      <c r="I106" s="28">
        <v>115.97019716348611</v>
      </c>
      <c r="J106" s="28">
        <v>110.1900694690184</v>
      </c>
      <c r="K106" s="51"/>
      <c r="L106" s="28"/>
      <c r="M106" s="28"/>
      <c r="N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32"/>
      <c r="CR106" s="26"/>
      <c r="CS106" s="26"/>
      <c r="CT106" s="26"/>
      <c r="CU106" s="26"/>
      <c r="CV106" s="26"/>
      <c r="CW106" s="26"/>
      <c r="CX106" s="26"/>
    </row>
    <row r="107" spans="1:102" x14ac:dyDescent="0.25">
      <c r="A107" s="14" t="str">
        <f t="shared" si="3"/>
        <v>20194</v>
      </c>
      <c r="B107" s="14">
        <f t="shared" si="4"/>
        <v>4</v>
      </c>
      <c r="C107" s="14">
        <f t="shared" si="5"/>
        <v>2019</v>
      </c>
      <c r="D107" s="27">
        <v>43739</v>
      </c>
      <c r="E107" s="46">
        <v>1.55</v>
      </c>
      <c r="F107" s="28">
        <v>1.71</v>
      </c>
      <c r="G107" s="28">
        <v>47.8</v>
      </c>
      <c r="H107" s="28">
        <v>52.6</v>
      </c>
      <c r="I107" s="28">
        <v>116.30159096149413</v>
      </c>
      <c r="J107" s="28">
        <v>109.9743676760507</v>
      </c>
      <c r="K107" s="51"/>
      <c r="L107" s="28"/>
      <c r="M107" s="28"/>
      <c r="N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32"/>
      <c r="CR107" s="26"/>
      <c r="CS107" s="26"/>
      <c r="CT107" s="26"/>
      <c r="CU107" s="26"/>
      <c r="CV107" s="26"/>
      <c r="CW107" s="26"/>
      <c r="CX107" s="26"/>
    </row>
    <row r="108" spans="1:102" x14ac:dyDescent="0.25">
      <c r="A108" s="14" t="str">
        <f t="shared" si="3"/>
        <v>20194</v>
      </c>
      <c r="B108" s="14">
        <f t="shared" si="4"/>
        <v>4</v>
      </c>
      <c r="C108" s="14">
        <f t="shared" si="5"/>
        <v>2019</v>
      </c>
      <c r="D108" s="27">
        <v>43770</v>
      </c>
      <c r="E108" s="46">
        <v>1.61</v>
      </c>
      <c r="F108" s="28">
        <v>1.81</v>
      </c>
      <c r="G108" s="28">
        <v>48.3</v>
      </c>
      <c r="H108" s="28">
        <v>54.7</v>
      </c>
      <c r="I108" s="28">
        <v>116.55431829176217</v>
      </c>
      <c r="J108" s="28">
        <v>109.5464338713722</v>
      </c>
      <c r="K108" s="51"/>
      <c r="L108" s="28"/>
      <c r="M108" s="28"/>
      <c r="N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32"/>
      <c r="CR108" s="26"/>
      <c r="CS108" s="26"/>
      <c r="CT108" s="26"/>
      <c r="CU108" s="26"/>
      <c r="CV108" s="26"/>
      <c r="CW108" s="26"/>
      <c r="CX108" s="26"/>
    </row>
    <row r="109" spans="1:102" x14ac:dyDescent="0.25">
      <c r="A109" s="14" t="str">
        <f t="shared" si="3"/>
        <v>20194</v>
      </c>
      <c r="B109" s="14">
        <f t="shared" si="4"/>
        <v>4</v>
      </c>
      <c r="C109" s="14">
        <f t="shared" si="5"/>
        <v>2019</v>
      </c>
      <c r="D109" s="27">
        <v>43800</v>
      </c>
      <c r="E109" s="46">
        <v>1.61</v>
      </c>
      <c r="F109" s="28">
        <v>1.86</v>
      </c>
      <c r="G109" s="28">
        <v>48.1</v>
      </c>
      <c r="H109" s="28">
        <v>53.9</v>
      </c>
      <c r="I109" s="28">
        <v>116.92188058068511</v>
      </c>
      <c r="J109" s="28">
        <v>109.11801870011321</v>
      </c>
      <c r="K109" s="51"/>
      <c r="L109" s="28"/>
      <c r="M109" s="28"/>
      <c r="N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32"/>
      <c r="CR109" s="26"/>
      <c r="CS109" s="26"/>
      <c r="CT109" s="26"/>
      <c r="CU109" s="26"/>
      <c r="CV109" s="26"/>
      <c r="CW109" s="26"/>
      <c r="CX109" s="26"/>
    </row>
    <row r="110" spans="1:102" x14ac:dyDescent="0.25">
      <c r="A110" s="14" t="str">
        <f t="shared" si="3"/>
        <v>20201</v>
      </c>
      <c r="B110" s="14">
        <f t="shared" si="4"/>
        <v>1</v>
      </c>
      <c r="C110" s="14">
        <f t="shared" si="5"/>
        <v>2020</v>
      </c>
      <c r="D110" s="27">
        <v>43831</v>
      </c>
      <c r="E110" s="46">
        <v>1.52</v>
      </c>
      <c r="F110" s="28">
        <v>1.76</v>
      </c>
      <c r="G110" s="28">
        <v>47.2</v>
      </c>
      <c r="H110" s="28">
        <v>55</v>
      </c>
      <c r="I110" s="28">
        <v>117.11221726412491</v>
      </c>
      <c r="J110" s="28">
        <v>111.5128134581924</v>
      </c>
      <c r="K110" s="51"/>
      <c r="L110" s="28"/>
      <c r="M110" s="28"/>
      <c r="N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32"/>
      <c r="CR110" s="26"/>
      <c r="CS110" s="26"/>
      <c r="CT110" s="26"/>
      <c r="CU110" s="26"/>
      <c r="CV110" s="26"/>
      <c r="CW110" s="26"/>
      <c r="CX110" s="26"/>
    </row>
    <row r="111" spans="1:102" x14ac:dyDescent="0.25">
      <c r="A111" s="14" t="str">
        <f t="shared" si="3"/>
        <v>20201</v>
      </c>
      <c r="B111" s="14">
        <f t="shared" si="4"/>
        <v>1</v>
      </c>
      <c r="C111" s="14">
        <f t="shared" si="5"/>
        <v>2020</v>
      </c>
      <c r="D111" s="27">
        <v>43862</v>
      </c>
      <c r="E111" s="46">
        <v>1.33</v>
      </c>
      <c r="F111" s="28">
        <v>1.5</v>
      </c>
      <c r="G111" s="28">
        <v>50.9</v>
      </c>
      <c r="H111" s="28">
        <v>55.5</v>
      </c>
      <c r="I111" s="28">
        <v>117.20761165891305</v>
      </c>
      <c r="J111" s="28">
        <v>111.29020687869517</v>
      </c>
      <c r="K111" s="51"/>
      <c r="L111" s="28"/>
      <c r="M111" s="28"/>
      <c r="N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32"/>
      <c r="CR111" s="26"/>
      <c r="CS111" s="26"/>
      <c r="CT111" s="26"/>
      <c r="CU111" s="26"/>
      <c r="CV111" s="26"/>
      <c r="CW111" s="26"/>
      <c r="CX111" s="26"/>
    </row>
    <row r="112" spans="1:102" x14ac:dyDescent="0.25">
      <c r="A112" s="14" t="str">
        <f t="shared" si="3"/>
        <v>20201</v>
      </c>
      <c r="B112" s="14">
        <f t="shared" si="4"/>
        <v>1</v>
      </c>
      <c r="C112" s="14">
        <f t="shared" si="5"/>
        <v>2020</v>
      </c>
      <c r="D112" s="27">
        <v>43891</v>
      </c>
      <c r="E112" s="46">
        <v>0.45</v>
      </c>
      <c r="F112" s="28">
        <v>0.87</v>
      </c>
      <c r="G112" s="28">
        <v>50.1</v>
      </c>
      <c r="H112" s="28">
        <v>57.3</v>
      </c>
      <c r="I112" s="28">
        <v>116.69944436155832</v>
      </c>
      <c r="J112" s="28">
        <v>110.63414379911309</v>
      </c>
      <c r="K112" s="51"/>
      <c r="L112" s="28"/>
      <c r="M112" s="28"/>
      <c r="N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32"/>
      <c r="CR112" s="26"/>
      <c r="CS112" s="26"/>
      <c r="CT112" s="26"/>
      <c r="CU112" s="26"/>
      <c r="CV112" s="26"/>
      <c r="CW112" s="26"/>
      <c r="CX112" s="26"/>
    </row>
    <row r="113" spans="1:102" x14ac:dyDescent="0.25">
      <c r="A113" s="14" t="str">
        <f t="shared" si="3"/>
        <v>20202</v>
      </c>
      <c r="B113" s="14">
        <f t="shared" si="4"/>
        <v>2</v>
      </c>
      <c r="C113" s="14">
        <f t="shared" si="5"/>
        <v>2020</v>
      </c>
      <c r="D113" s="27">
        <v>43922</v>
      </c>
      <c r="E113" s="46">
        <v>0.22</v>
      </c>
      <c r="F113" s="28">
        <v>0.66</v>
      </c>
      <c r="G113" s="28">
        <v>49.1</v>
      </c>
      <c r="H113" s="28">
        <v>52.5</v>
      </c>
      <c r="I113" s="28">
        <v>115.78076469231915</v>
      </c>
      <c r="J113" s="28">
        <v>110.41149416051464</v>
      </c>
      <c r="K113" s="51"/>
      <c r="L113" s="28"/>
      <c r="M113" s="28"/>
      <c r="N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32"/>
      <c r="CR113" s="26"/>
      <c r="CS113" s="26"/>
      <c r="CT113" s="26"/>
      <c r="CU113" s="26"/>
      <c r="CV113" s="26"/>
      <c r="CW113" s="26"/>
      <c r="CX113" s="26"/>
    </row>
    <row r="114" spans="1:102" x14ac:dyDescent="0.25">
      <c r="A114" s="14" t="str">
        <f t="shared" si="3"/>
        <v>20202</v>
      </c>
      <c r="B114" s="14">
        <f t="shared" si="4"/>
        <v>2</v>
      </c>
      <c r="C114" s="14">
        <f t="shared" si="5"/>
        <v>2020</v>
      </c>
      <c r="D114" s="27">
        <v>43952</v>
      </c>
      <c r="E114" s="46">
        <v>0.17</v>
      </c>
      <c r="F114" s="28">
        <v>0.67</v>
      </c>
      <c r="G114" s="28">
        <v>41.5</v>
      </c>
      <c r="H114" s="28">
        <v>41.8</v>
      </c>
      <c r="I114" s="28">
        <v>115.67949291775736</v>
      </c>
      <c r="J114" s="28">
        <v>110.31002143197448</v>
      </c>
      <c r="K114" s="51"/>
      <c r="L114" s="28"/>
      <c r="M114" s="28"/>
      <c r="N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32"/>
      <c r="CR114" s="26"/>
      <c r="CS114" s="26"/>
      <c r="CT114" s="26"/>
      <c r="CU114" s="26"/>
      <c r="CV114" s="26"/>
      <c r="CW114" s="26"/>
      <c r="CX114" s="26"/>
    </row>
    <row r="115" spans="1:102" x14ac:dyDescent="0.25">
      <c r="A115" s="14" t="str">
        <f t="shared" si="3"/>
        <v>20202</v>
      </c>
      <c r="B115" s="14">
        <f t="shared" si="4"/>
        <v>2</v>
      </c>
      <c r="C115" s="14">
        <f t="shared" si="5"/>
        <v>2020</v>
      </c>
      <c r="D115" s="27">
        <v>43983</v>
      </c>
      <c r="E115" s="46">
        <v>0.19</v>
      </c>
      <c r="F115" s="28">
        <v>0.73</v>
      </c>
      <c r="G115" s="28">
        <v>43.1</v>
      </c>
      <c r="H115" s="28">
        <v>45.4</v>
      </c>
      <c r="I115" s="28">
        <v>116.18494757829347</v>
      </c>
      <c r="J115" s="28">
        <v>110.74919890877932</v>
      </c>
      <c r="K115" s="51"/>
      <c r="L115" s="28"/>
      <c r="M115" s="28"/>
      <c r="N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32"/>
      <c r="CR115" s="26"/>
      <c r="CS115" s="26"/>
      <c r="CT115" s="26"/>
      <c r="CU115" s="26"/>
      <c r="CV115" s="26"/>
      <c r="CW115" s="26"/>
      <c r="CX115" s="26"/>
    </row>
    <row r="116" spans="1:102" x14ac:dyDescent="0.25">
      <c r="A116" s="14" t="str">
        <f t="shared" si="3"/>
        <v>20203</v>
      </c>
      <c r="B116" s="14">
        <f t="shared" si="4"/>
        <v>3</v>
      </c>
      <c r="C116" s="14">
        <f t="shared" si="5"/>
        <v>2020</v>
      </c>
      <c r="D116" s="27">
        <v>44013</v>
      </c>
      <c r="E116" s="46">
        <v>0.15</v>
      </c>
      <c r="F116" s="28">
        <v>0.62</v>
      </c>
      <c r="G116" s="28">
        <v>52.6</v>
      </c>
      <c r="H116" s="28">
        <v>57.1</v>
      </c>
      <c r="I116" s="28">
        <v>116.76906870656956</v>
      </c>
      <c r="J116" s="28">
        <v>110.75116811183338</v>
      </c>
      <c r="K116" s="51"/>
      <c r="L116" s="28"/>
      <c r="M116" s="28"/>
      <c r="N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32"/>
      <c r="CR116" s="26"/>
      <c r="CS116" s="26"/>
      <c r="CT116" s="26"/>
      <c r="CU116" s="26"/>
      <c r="CV116" s="26"/>
      <c r="CW116" s="26"/>
      <c r="CX116" s="26"/>
    </row>
    <row r="117" spans="1:102" x14ac:dyDescent="0.25">
      <c r="A117" s="14" t="str">
        <f t="shared" si="3"/>
        <v>20203</v>
      </c>
      <c r="B117" s="14">
        <f t="shared" si="4"/>
        <v>3</v>
      </c>
      <c r="C117" s="14">
        <f t="shared" si="5"/>
        <v>2020</v>
      </c>
      <c r="D117" s="27">
        <v>44044</v>
      </c>
      <c r="E117" s="46">
        <v>0.14000000000000001</v>
      </c>
      <c r="F117" s="28">
        <v>0.65</v>
      </c>
      <c r="G117" s="28">
        <v>54.2</v>
      </c>
      <c r="H117" s="28">
        <v>58.1</v>
      </c>
      <c r="I117" s="28">
        <v>117.28130495915221</v>
      </c>
      <c r="J117" s="28">
        <v>109.87120417870382</v>
      </c>
      <c r="K117" s="51"/>
      <c r="L117" s="28"/>
      <c r="M117" s="28"/>
      <c r="N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32"/>
      <c r="CR117" s="26"/>
      <c r="CS117" s="26"/>
      <c r="CT117" s="26"/>
      <c r="CU117" s="26"/>
      <c r="CV117" s="26"/>
      <c r="CW117" s="26"/>
      <c r="CX117" s="26"/>
    </row>
    <row r="118" spans="1:102" x14ac:dyDescent="0.25">
      <c r="A118" s="14" t="str">
        <f t="shared" si="3"/>
        <v>20203</v>
      </c>
      <c r="B118" s="14">
        <f t="shared" si="4"/>
        <v>3</v>
      </c>
      <c r="C118" s="14">
        <f t="shared" si="5"/>
        <v>2020</v>
      </c>
      <c r="D118" s="27">
        <v>44075</v>
      </c>
      <c r="E118" s="46">
        <v>0.13</v>
      </c>
      <c r="F118" s="28">
        <v>0.68</v>
      </c>
      <c r="G118" s="28">
        <v>56</v>
      </c>
      <c r="H118" s="28">
        <v>56.9</v>
      </c>
      <c r="I118" s="28">
        <v>117.56070655147002</v>
      </c>
      <c r="J118" s="28">
        <v>109.85949926061136</v>
      </c>
      <c r="K118" s="51"/>
      <c r="L118" s="28"/>
      <c r="M118" s="28"/>
      <c r="N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32"/>
      <c r="CR118" s="26"/>
      <c r="CS118" s="26"/>
      <c r="CT118" s="26"/>
      <c r="CU118" s="26"/>
      <c r="CV118" s="26"/>
      <c r="CW118" s="26"/>
      <c r="CX118" s="26"/>
    </row>
    <row r="119" spans="1:102" x14ac:dyDescent="0.25">
      <c r="A119" s="14" t="str">
        <f t="shared" si="3"/>
        <v>20204</v>
      </c>
      <c r="B119" s="14">
        <f t="shared" si="4"/>
        <v>4</v>
      </c>
      <c r="C119" s="14">
        <f t="shared" si="5"/>
        <v>2020</v>
      </c>
      <c r="D119" s="27">
        <v>44105</v>
      </c>
      <c r="E119" s="46">
        <v>0.15</v>
      </c>
      <c r="F119" s="28">
        <v>0.79</v>
      </c>
      <c r="G119" s="28">
        <v>55.4</v>
      </c>
      <c r="H119" s="28">
        <v>57.8</v>
      </c>
      <c r="I119" s="28">
        <v>117.67689782853421</v>
      </c>
      <c r="J119" s="28">
        <v>109.64444457302255</v>
      </c>
      <c r="K119" s="51"/>
      <c r="L119" s="28"/>
      <c r="M119" s="28"/>
      <c r="N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32"/>
      <c r="CR119" s="26"/>
      <c r="CS119" s="26"/>
      <c r="CT119" s="26"/>
      <c r="CU119" s="26"/>
      <c r="CV119" s="26"/>
      <c r="CW119" s="26"/>
      <c r="CX119" s="26"/>
    </row>
    <row r="120" spans="1:102" x14ac:dyDescent="0.25">
      <c r="A120" s="14" t="str">
        <f t="shared" si="3"/>
        <v>20204</v>
      </c>
      <c r="B120" s="14">
        <f t="shared" si="4"/>
        <v>4</v>
      </c>
      <c r="C120" s="14">
        <f t="shared" si="5"/>
        <v>2020</v>
      </c>
      <c r="D120" s="27">
        <v>44136</v>
      </c>
      <c r="E120" s="46">
        <v>0.17</v>
      </c>
      <c r="F120" s="28">
        <v>0.87</v>
      </c>
      <c r="G120" s="28">
        <v>59.3</v>
      </c>
      <c r="H120" s="28">
        <v>56.6</v>
      </c>
      <c r="I120" s="28">
        <v>117.91515776243631</v>
      </c>
      <c r="J120" s="28">
        <v>109.21779456975808</v>
      </c>
      <c r="K120" s="51"/>
      <c r="L120" s="28"/>
      <c r="M120" s="28"/>
      <c r="N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32"/>
      <c r="CR120" s="26"/>
      <c r="CS120" s="26"/>
      <c r="CT120" s="26"/>
      <c r="CU120" s="26"/>
      <c r="CV120" s="26"/>
      <c r="CW120" s="26"/>
      <c r="CX120" s="26"/>
    </row>
    <row r="121" spans="1:102" x14ac:dyDescent="0.25">
      <c r="A121" s="14" t="str">
        <f t="shared" si="3"/>
        <v>20204</v>
      </c>
      <c r="B121" s="14">
        <f t="shared" si="4"/>
        <v>4</v>
      </c>
      <c r="C121" s="14">
        <f t="shared" si="5"/>
        <v>2020</v>
      </c>
      <c r="D121" s="27">
        <v>44166</v>
      </c>
      <c r="E121" s="46">
        <v>0.14000000000000001</v>
      </c>
      <c r="F121" s="28">
        <v>0.93</v>
      </c>
      <c r="G121" s="28">
        <v>57.5</v>
      </c>
      <c r="H121" s="28">
        <v>55.9</v>
      </c>
      <c r="I121" s="28">
        <v>118.46763146116184</v>
      </c>
      <c r="J121" s="28">
        <v>108.79066464401288</v>
      </c>
      <c r="K121" s="51"/>
      <c r="L121" s="28"/>
      <c r="M121" s="28"/>
      <c r="N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32"/>
      <c r="CR121" s="26"/>
      <c r="CS121" s="26"/>
      <c r="CT121" s="26"/>
      <c r="CU121" s="26"/>
      <c r="CV121" s="26"/>
      <c r="CW121" s="26"/>
      <c r="CX121" s="26"/>
    </row>
    <row r="122" spans="1:102" x14ac:dyDescent="0.25">
      <c r="A122" s="14" t="str">
        <f t="shared" si="3"/>
        <v>20211</v>
      </c>
      <c r="B122" s="14">
        <f t="shared" si="4"/>
        <v>1</v>
      </c>
      <c r="C122" s="14">
        <f t="shared" si="5"/>
        <v>2021</v>
      </c>
      <c r="D122" s="27">
        <v>44197</v>
      </c>
      <c r="E122" s="46">
        <v>0.13</v>
      </c>
      <c r="F122" s="28">
        <v>1.08</v>
      </c>
      <c r="G122" s="28">
        <v>60.7</v>
      </c>
      <c r="H122" s="28">
        <v>57.2</v>
      </c>
      <c r="I122" s="28">
        <v>118.7456767350703</v>
      </c>
      <c r="J122" s="28">
        <v>112.51642877931613</v>
      </c>
      <c r="K122" s="51"/>
      <c r="L122" s="28"/>
      <c r="M122" s="28"/>
      <c r="N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32"/>
      <c r="CR122" s="26"/>
      <c r="CS122" s="26"/>
      <c r="CT122" s="26"/>
      <c r="CU122" s="26"/>
      <c r="CV122" s="26"/>
      <c r="CW122" s="26"/>
      <c r="CX122" s="26"/>
    </row>
    <row r="123" spans="1:102" x14ac:dyDescent="0.25">
      <c r="A123" s="14" t="str">
        <f t="shared" si="3"/>
        <v>20211</v>
      </c>
      <c r="B123" s="14">
        <f t="shared" si="4"/>
        <v>1</v>
      </c>
      <c r="C123" s="14">
        <f t="shared" si="5"/>
        <v>2021</v>
      </c>
      <c r="D123" s="27">
        <v>44228</v>
      </c>
      <c r="E123" s="46">
        <v>0.12</v>
      </c>
      <c r="F123" s="28">
        <v>1.26</v>
      </c>
      <c r="G123" s="28">
        <v>58.7</v>
      </c>
      <c r="H123" s="28">
        <v>58.7</v>
      </c>
      <c r="I123" s="28">
        <v>119.19235759786966</v>
      </c>
      <c r="J123" s="28">
        <v>112.29181874060343</v>
      </c>
      <c r="K123" s="51"/>
      <c r="L123" s="28"/>
      <c r="M123" s="28"/>
      <c r="N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32"/>
      <c r="CR123" s="26"/>
      <c r="CS123" s="26"/>
      <c r="CT123" s="26"/>
      <c r="CU123" s="26"/>
      <c r="CV123" s="26"/>
      <c r="CW123" s="26"/>
      <c r="CX123" s="26"/>
    </row>
    <row r="124" spans="1:102" x14ac:dyDescent="0.25">
      <c r="A124" s="14" t="str">
        <f t="shared" si="3"/>
        <v>20211</v>
      </c>
      <c r="B124" s="14">
        <f t="shared" si="4"/>
        <v>1</v>
      </c>
      <c r="C124" s="14">
        <f t="shared" si="5"/>
        <v>2021</v>
      </c>
      <c r="D124" s="27">
        <v>44256</v>
      </c>
      <c r="E124" s="46">
        <v>0.15</v>
      </c>
      <c r="F124" s="28">
        <v>1.61</v>
      </c>
      <c r="G124" s="28">
        <v>60.8</v>
      </c>
      <c r="H124" s="28">
        <v>55.3</v>
      </c>
      <c r="I124" s="28">
        <v>119.76924502796275</v>
      </c>
      <c r="J124" s="28">
        <v>112.07238766850153</v>
      </c>
      <c r="K124" s="51"/>
      <c r="L124" s="28"/>
      <c r="M124" s="28"/>
      <c r="N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32"/>
      <c r="CR124" s="26"/>
      <c r="CS124" s="26"/>
      <c r="CT124" s="26"/>
      <c r="CU124" s="26"/>
      <c r="CV124" s="26"/>
      <c r="CW124" s="26"/>
      <c r="CX124" s="26"/>
    </row>
    <row r="125" spans="1:102" x14ac:dyDescent="0.25">
      <c r="A125" s="14" t="str">
        <f t="shared" si="3"/>
        <v>20212</v>
      </c>
      <c r="B125" s="14">
        <f t="shared" si="4"/>
        <v>2</v>
      </c>
      <c r="C125" s="14">
        <f t="shared" si="5"/>
        <v>2021</v>
      </c>
      <c r="D125" s="27">
        <v>44287</v>
      </c>
      <c r="E125" s="46">
        <v>0.16</v>
      </c>
      <c r="F125" s="28">
        <v>1.64</v>
      </c>
      <c r="G125" s="28">
        <v>64.7</v>
      </c>
      <c r="H125" s="28">
        <v>63.7</v>
      </c>
      <c r="I125" s="28">
        <v>120.56314340354541</v>
      </c>
      <c r="J125" s="28">
        <v>112.17807806708284</v>
      </c>
      <c r="K125" s="51"/>
      <c r="L125" s="28"/>
      <c r="M125" s="28"/>
      <c r="N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32"/>
      <c r="CR125" s="26"/>
      <c r="CS125" s="26"/>
      <c r="CT125" s="26"/>
      <c r="CU125" s="26"/>
      <c r="CV125" s="26"/>
      <c r="CW125" s="26"/>
      <c r="CX125" s="26"/>
    </row>
    <row r="126" spans="1:102" x14ac:dyDescent="0.25">
      <c r="A126" s="14" t="str">
        <f t="shared" si="3"/>
        <v>20212</v>
      </c>
      <c r="B126" s="14">
        <f t="shared" si="4"/>
        <v>2</v>
      </c>
      <c r="C126" s="14">
        <f t="shared" si="5"/>
        <v>2021</v>
      </c>
      <c r="D126" s="27">
        <v>44317</v>
      </c>
      <c r="E126" s="46">
        <v>0.16</v>
      </c>
      <c r="F126" s="28">
        <v>1.62</v>
      </c>
      <c r="G126" s="28">
        <v>60.7</v>
      </c>
      <c r="H126" s="28">
        <v>62.7</v>
      </c>
      <c r="I126" s="28">
        <v>121.36517968958394</v>
      </c>
      <c r="J126" s="28">
        <v>112.51622186061398</v>
      </c>
      <c r="K126" s="51"/>
      <c r="L126" s="28"/>
      <c r="M126" s="28"/>
      <c r="N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32"/>
      <c r="CR126" s="26"/>
      <c r="CS126" s="26"/>
      <c r="CT126" s="26"/>
      <c r="CU126" s="26"/>
      <c r="CV126" s="26"/>
      <c r="CW126" s="26"/>
      <c r="CX126" s="26"/>
    </row>
    <row r="127" spans="1:102" x14ac:dyDescent="0.25">
      <c r="A127" s="14" t="str">
        <f t="shared" si="3"/>
        <v>20212</v>
      </c>
      <c r="B127" s="14">
        <f t="shared" si="4"/>
        <v>2</v>
      </c>
      <c r="C127" s="14">
        <f t="shared" si="5"/>
        <v>2021</v>
      </c>
      <c r="D127" s="27">
        <v>44348</v>
      </c>
      <c r="E127" s="46">
        <v>0.2</v>
      </c>
      <c r="F127" s="28">
        <v>1.52</v>
      </c>
      <c r="G127" s="28">
        <v>61.2</v>
      </c>
      <c r="H127" s="28">
        <v>64</v>
      </c>
      <c r="I127" s="28">
        <v>122.32138416814733</v>
      </c>
      <c r="J127" s="28">
        <v>112.85343368804615</v>
      </c>
      <c r="K127" s="51"/>
      <c r="L127" s="28"/>
      <c r="M127" s="28"/>
      <c r="N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32"/>
      <c r="CR127" s="26"/>
      <c r="CS127" s="26"/>
      <c r="CT127" s="26"/>
      <c r="CU127" s="26"/>
      <c r="CV127" s="26"/>
      <c r="CW127" s="26"/>
      <c r="CX127" s="26"/>
    </row>
    <row r="128" spans="1:102" x14ac:dyDescent="0.25">
      <c r="A128" s="14" t="str">
        <f t="shared" si="3"/>
        <v>20213</v>
      </c>
      <c r="B128" s="14">
        <f t="shared" si="4"/>
        <v>3</v>
      </c>
      <c r="C128" s="14">
        <f t="shared" si="5"/>
        <v>2021</v>
      </c>
      <c r="D128" s="27">
        <v>44378</v>
      </c>
      <c r="E128" s="46">
        <v>0.22</v>
      </c>
      <c r="F128" s="28">
        <v>1.32</v>
      </c>
      <c r="G128" s="28">
        <v>60.6</v>
      </c>
      <c r="H128" s="28">
        <v>60.1</v>
      </c>
      <c r="I128" s="28">
        <v>122.86617206255342</v>
      </c>
      <c r="J128" s="28">
        <v>113.18769381029372</v>
      </c>
      <c r="K128" s="51"/>
      <c r="L128" s="28"/>
      <c r="M128" s="28"/>
      <c r="N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32"/>
      <c r="CR128" s="26"/>
      <c r="CS128" s="26"/>
      <c r="CT128" s="26"/>
      <c r="CU128" s="26"/>
      <c r="CV128" s="26"/>
      <c r="CW128" s="26"/>
      <c r="CX128" s="26"/>
    </row>
    <row r="129" spans="1:102" x14ac:dyDescent="0.25">
      <c r="A129" s="14" t="str">
        <f t="shared" si="3"/>
        <v>20213</v>
      </c>
      <c r="B129" s="14">
        <f t="shared" si="4"/>
        <v>3</v>
      </c>
      <c r="C129" s="14">
        <f t="shared" si="5"/>
        <v>2021</v>
      </c>
      <c r="D129" s="27">
        <v>44409</v>
      </c>
      <c r="E129" s="46">
        <v>0.22</v>
      </c>
      <c r="F129" s="28">
        <v>1.28</v>
      </c>
      <c r="G129" s="28">
        <v>59.5</v>
      </c>
      <c r="H129" s="28">
        <v>64.099999999999994</v>
      </c>
      <c r="I129" s="28">
        <v>123.36620144945228</v>
      </c>
      <c r="J129" s="28">
        <v>113.16734030406492</v>
      </c>
      <c r="K129" s="51"/>
      <c r="L129" s="28"/>
      <c r="M129" s="28"/>
      <c r="N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32"/>
      <c r="CR129" s="26"/>
      <c r="CS129" s="26"/>
      <c r="CT129" s="26"/>
      <c r="CU129" s="26"/>
      <c r="CV129" s="26"/>
      <c r="CW129" s="26"/>
      <c r="CX129" s="26"/>
    </row>
    <row r="130" spans="1:102" x14ac:dyDescent="0.25">
      <c r="A130" s="14" t="str">
        <f t="shared" ref="A130:A158" si="6">CONCATENATE(C130,B130)</f>
        <v>20213</v>
      </c>
      <c r="B130" s="14">
        <f t="shared" ref="B130:B158" si="7">INT((MONTH(D130)+2)/3)</f>
        <v>3</v>
      </c>
      <c r="C130" s="14">
        <f t="shared" ref="C130:C158" si="8">YEAR(D130)</f>
        <v>2021</v>
      </c>
      <c r="D130" s="27">
        <v>44440</v>
      </c>
      <c r="E130" s="46">
        <v>0.24</v>
      </c>
      <c r="F130" s="28">
        <v>1.37</v>
      </c>
      <c r="G130" s="28">
        <v>59.9</v>
      </c>
      <c r="H130" s="28">
        <v>61.7</v>
      </c>
      <c r="I130" s="28">
        <v>123.88974035544584</v>
      </c>
      <c r="J130" s="28">
        <v>113.59472223547213</v>
      </c>
      <c r="K130" s="51"/>
      <c r="L130" s="28"/>
      <c r="M130" s="28"/>
      <c r="N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32"/>
      <c r="CR130" s="26"/>
      <c r="CS130" s="26"/>
      <c r="CT130" s="26"/>
      <c r="CU130" s="26"/>
      <c r="CV130" s="26"/>
      <c r="CW130" s="26"/>
      <c r="CX130" s="26"/>
    </row>
    <row r="131" spans="1:102" x14ac:dyDescent="0.25">
      <c r="A131" s="14" t="str">
        <f t="shared" si="6"/>
        <v>20214</v>
      </c>
      <c r="B131" s="14">
        <f t="shared" si="7"/>
        <v>4</v>
      </c>
      <c r="C131" s="14">
        <f t="shared" si="8"/>
        <v>2021</v>
      </c>
      <c r="D131" s="27">
        <v>44470</v>
      </c>
      <c r="E131" s="46">
        <v>0.39</v>
      </c>
      <c r="F131" s="28">
        <v>1.58</v>
      </c>
      <c r="G131" s="28">
        <v>61.1</v>
      </c>
      <c r="H131" s="28">
        <v>61.9</v>
      </c>
      <c r="I131" s="28">
        <v>125.0172930597187</v>
      </c>
      <c r="J131" s="28">
        <v>114.13986680051647</v>
      </c>
      <c r="K131" s="51"/>
      <c r="L131" s="28"/>
      <c r="M131" s="28"/>
      <c r="N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32"/>
      <c r="CR131" s="26"/>
      <c r="CS131" s="26"/>
      <c r="CT131" s="26"/>
      <c r="CU131" s="26"/>
      <c r="CV131" s="26"/>
      <c r="CW131" s="26"/>
      <c r="CX131" s="26"/>
    </row>
    <row r="132" spans="1:102" x14ac:dyDescent="0.25">
      <c r="A132" s="14" t="str">
        <f t="shared" si="6"/>
        <v>20214</v>
      </c>
      <c r="B132" s="14">
        <f t="shared" si="7"/>
        <v>4</v>
      </c>
      <c r="C132" s="14">
        <f t="shared" si="8"/>
        <v>2021</v>
      </c>
      <c r="D132" s="27">
        <v>44501</v>
      </c>
      <c r="E132" s="46">
        <v>0.51</v>
      </c>
      <c r="F132" s="28">
        <v>1.56</v>
      </c>
      <c r="G132" s="28">
        <v>60.8</v>
      </c>
      <c r="H132" s="28">
        <v>66.7</v>
      </c>
      <c r="I132" s="28">
        <v>126.00695339237839</v>
      </c>
      <c r="J132" s="28">
        <v>114.56946650367624</v>
      </c>
      <c r="K132" s="51"/>
      <c r="L132" s="28"/>
      <c r="M132" s="28"/>
      <c r="N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32"/>
      <c r="CR132" s="26"/>
      <c r="CS132" s="26"/>
      <c r="CT132" s="26"/>
      <c r="CU132" s="26"/>
      <c r="CV132" s="26"/>
      <c r="CW132" s="26"/>
      <c r="CX132" s="26"/>
    </row>
    <row r="133" spans="1:102" x14ac:dyDescent="0.25">
      <c r="A133" s="14" t="str">
        <f t="shared" si="6"/>
        <v>20214</v>
      </c>
      <c r="B133" s="14">
        <f t="shared" si="7"/>
        <v>4</v>
      </c>
      <c r="C133" s="14">
        <f t="shared" si="8"/>
        <v>2021</v>
      </c>
      <c r="D133" s="27">
        <v>44531</v>
      </c>
      <c r="E133" s="46">
        <v>0.68</v>
      </c>
      <c r="F133" s="28">
        <v>1.47</v>
      </c>
      <c r="G133" s="28">
        <v>61.1</v>
      </c>
      <c r="H133" s="28">
        <v>69.099999999999994</v>
      </c>
      <c r="I133" s="28">
        <v>126.99073634526441</v>
      </c>
      <c r="J133" s="28">
        <v>114.23019787621351</v>
      </c>
      <c r="K133" s="51"/>
      <c r="L133" s="28"/>
      <c r="M133" s="28"/>
      <c r="N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32"/>
      <c r="CR133" s="26"/>
      <c r="CS133" s="26"/>
      <c r="CT133" s="26"/>
      <c r="CU133" s="26"/>
      <c r="CV133" s="26"/>
      <c r="CW133" s="26"/>
      <c r="CX133" s="26"/>
    </row>
    <row r="134" spans="1:102" x14ac:dyDescent="0.25">
      <c r="A134" s="14" t="str">
        <f t="shared" si="6"/>
        <v>20221</v>
      </c>
      <c r="B134" s="14">
        <f t="shared" si="7"/>
        <v>1</v>
      </c>
      <c r="C134" s="14">
        <f t="shared" si="8"/>
        <v>2022</v>
      </c>
      <c r="D134" s="27">
        <v>44562</v>
      </c>
      <c r="E134" s="46">
        <v>0.98</v>
      </c>
      <c r="F134" s="28">
        <v>1.76</v>
      </c>
      <c r="G134" s="28">
        <v>58.7</v>
      </c>
      <c r="H134" s="28">
        <v>62</v>
      </c>
      <c r="I134" s="28">
        <v>127.76474205084385</v>
      </c>
      <c r="J134" s="28">
        <v>118.25476664706125</v>
      </c>
      <c r="K134" s="51"/>
      <c r="L134" s="28"/>
      <c r="M134" s="28"/>
      <c r="N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32"/>
      <c r="CR134" s="26"/>
      <c r="CS134" s="26"/>
      <c r="CT134" s="26"/>
      <c r="CU134" s="26"/>
      <c r="CV134" s="26"/>
      <c r="CW134" s="26"/>
      <c r="CX134" s="26"/>
    </row>
    <row r="135" spans="1:102" x14ac:dyDescent="0.25">
      <c r="A135" s="14" t="str">
        <f t="shared" si="6"/>
        <v>20221</v>
      </c>
      <c r="B135" s="14">
        <f t="shared" si="7"/>
        <v>1</v>
      </c>
      <c r="C135" s="14">
        <f t="shared" si="8"/>
        <v>2022</v>
      </c>
      <c r="D135" s="27">
        <v>44593</v>
      </c>
      <c r="E135" s="46">
        <v>1.44</v>
      </c>
      <c r="F135" s="28">
        <v>1.93</v>
      </c>
      <c r="G135" s="28">
        <v>57.6</v>
      </c>
      <c r="H135" s="28">
        <v>59.9</v>
      </c>
      <c r="I135" s="28">
        <v>128.67392749121785</v>
      </c>
      <c r="J135" s="28">
        <v>118.91703604629905</v>
      </c>
      <c r="K135" s="51"/>
      <c r="L135" s="28"/>
      <c r="M135" s="28"/>
      <c r="N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32"/>
      <c r="CR135" s="26"/>
      <c r="CS135" s="26"/>
      <c r="CT135" s="26"/>
      <c r="CU135" s="26"/>
      <c r="CV135" s="26"/>
      <c r="CW135" s="26"/>
      <c r="CX135" s="26"/>
    </row>
    <row r="136" spans="1:102" x14ac:dyDescent="0.25">
      <c r="A136" s="14" t="str">
        <f t="shared" si="6"/>
        <v>20221</v>
      </c>
      <c r="B136" s="14">
        <f t="shared" si="7"/>
        <v>1</v>
      </c>
      <c r="C136" s="14">
        <f t="shared" si="8"/>
        <v>2022</v>
      </c>
      <c r="D136" s="27">
        <v>44621</v>
      </c>
      <c r="E136" s="46">
        <v>1.91</v>
      </c>
      <c r="F136" s="28">
        <v>2.13</v>
      </c>
      <c r="G136" s="28">
        <v>58.6</v>
      </c>
      <c r="H136" s="28">
        <v>56.5</v>
      </c>
      <c r="I136" s="28">
        <v>129.96785525369933</v>
      </c>
      <c r="J136" s="28">
        <v>120.36574435597068</v>
      </c>
      <c r="K136" s="51"/>
      <c r="L136" s="28"/>
      <c r="M136" s="28"/>
      <c r="N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32"/>
      <c r="CR136" s="26"/>
      <c r="CS136" s="26"/>
      <c r="CT136" s="26"/>
      <c r="CU136" s="26"/>
      <c r="CV136" s="26"/>
      <c r="CW136" s="26"/>
      <c r="CX136" s="26"/>
    </row>
    <row r="137" spans="1:102" x14ac:dyDescent="0.25">
      <c r="A137" s="14" t="str">
        <f t="shared" si="6"/>
        <v>20222</v>
      </c>
      <c r="B137" s="14">
        <f t="shared" si="7"/>
        <v>2</v>
      </c>
      <c r="C137" s="14">
        <f t="shared" si="8"/>
        <v>2022</v>
      </c>
      <c r="D137" s="27">
        <v>44652</v>
      </c>
      <c r="E137" s="46">
        <v>2.54</v>
      </c>
      <c r="F137" s="28">
        <v>2.75</v>
      </c>
      <c r="G137" s="28">
        <v>57.1</v>
      </c>
      <c r="H137" s="28">
        <v>58.3</v>
      </c>
      <c r="I137" s="28">
        <v>130.48280414310062</v>
      </c>
      <c r="J137" s="28">
        <v>120.47925584404697</v>
      </c>
      <c r="K137" s="51"/>
      <c r="L137" s="28"/>
      <c r="M137" s="28"/>
      <c r="N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32"/>
      <c r="CR137" s="26"/>
      <c r="CS137" s="26"/>
      <c r="CT137" s="26"/>
      <c r="CU137" s="26"/>
      <c r="CV137" s="26"/>
      <c r="CW137" s="26"/>
      <c r="CX137" s="26"/>
    </row>
    <row r="138" spans="1:102" x14ac:dyDescent="0.25">
      <c r="A138" s="14" t="str">
        <f t="shared" si="6"/>
        <v>20222</v>
      </c>
      <c r="B138" s="14">
        <f t="shared" si="7"/>
        <v>2</v>
      </c>
      <c r="C138" s="14">
        <f t="shared" si="8"/>
        <v>2022</v>
      </c>
      <c r="D138" s="27">
        <v>44682</v>
      </c>
      <c r="E138" s="46">
        <v>2.62</v>
      </c>
      <c r="F138" s="28">
        <v>2.9</v>
      </c>
      <c r="G138" s="28">
        <v>55.4</v>
      </c>
      <c r="H138" s="28">
        <v>57.1</v>
      </c>
      <c r="I138" s="28">
        <v>131.68405014761265</v>
      </c>
      <c r="J138" s="28">
        <v>121.6300358313237</v>
      </c>
      <c r="K138" s="51"/>
      <c r="L138" s="28"/>
      <c r="M138" s="28"/>
      <c r="N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32"/>
      <c r="CR138" s="26"/>
      <c r="CS138" s="26"/>
      <c r="CT138" s="26"/>
      <c r="CU138" s="26"/>
      <c r="CV138" s="26"/>
      <c r="CW138" s="26"/>
      <c r="CX138" s="26"/>
    </row>
    <row r="139" spans="1:102" x14ac:dyDescent="0.25">
      <c r="A139" s="14" t="str">
        <f t="shared" si="6"/>
        <v>20222</v>
      </c>
      <c r="B139" s="14">
        <f t="shared" si="7"/>
        <v>2</v>
      </c>
      <c r="C139" s="14">
        <f t="shared" si="8"/>
        <v>2022</v>
      </c>
      <c r="D139" s="27">
        <v>44713</v>
      </c>
      <c r="E139" s="46">
        <v>3</v>
      </c>
      <c r="F139" s="28">
        <v>3.14</v>
      </c>
      <c r="G139" s="28">
        <v>56.1</v>
      </c>
      <c r="H139" s="28">
        <v>55.9</v>
      </c>
      <c r="I139" s="28">
        <v>133.24833737968325</v>
      </c>
      <c r="J139" s="28">
        <v>122.5588289852181</v>
      </c>
      <c r="K139" s="51"/>
      <c r="L139" s="28"/>
      <c r="M139" s="28"/>
      <c r="N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32"/>
      <c r="CR139" s="26"/>
      <c r="CS139" s="26"/>
      <c r="CT139" s="26"/>
      <c r="CU139" s="26"/>
      <c r="CV139" s="26"/>
      <c r="CW139" s="26"/>
      <c r="CX139" s="26"/>
    </row>
    <row r="140" spans="1:102" x14ac:dyDescent="0.25">
      <c r="A140" s="14" t="str">
        <f t="shared" si="6"/>
        <v>20223</v>
      </c>
      <c r="B140" s="14">
        <f t="shared" si="7"/>
        <v>3</v>
      </c>
      <c r="C140" s="14">
        <f t="shared" si="8"/>
        <v>2022</v>
      </c>
      <c r="D140" s="27">
        <v>44743</v>
      </c>
      <c r="E140" s="46">
        <v>3.04</v>
      </c>
      <c r="F140" s="28">
        <v>2.9</v>
      </c>
      <c r="G140" s="28">
        <v>53</v>
      </c>
      <c r="H140" s="28">
        <v>55.3</v>
      </c>
      <c r="I140" s="28">
        <v>133.20312676603959</v>
      </c>
      <c r="J140" s="28">
        <v>123.2613985594099</v>
      </c>
      <c r="K140" s="51"/>
      <c r="L140" s="28"/>
      <c r="M140" s="28"/>
      <c r="N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32"/>
      <c r="CR140" s="26"/>
      <c r="CS140" s="26"/>
      <c r="CT140" s="26"/>
      <c r="CU140" s="26"/>
      <c r="CV140" s="26"/>
      <c r="CW140" s="26"/>
      <c r="CX140" s="26"/>
    </row>
    <row r="141" spans="1:102" x14ac:dyDescent="0.25">
      <c r="A141" s="14" t="str">
        <f t="shared" si="6"/>
        <v>20223</v>
      </c>
      <c r="B141" s="14">
        <f t="shared" si="7"/>
        <v>3</v>
      </c>
      <c r="C141" s="14">
        <f t="shared" si="8"/>
        <v>2022</v>
      </c>
      <c r="D141" s="27">
        <v>44774</v>
      </c>
      <c r="E141" s="46">
        <v>3.25</v>
      </c>
      <c r="F141" s="28">
        <v>2.9</v>
      </c>
      <c r="G141" s="28">
        <v>52.8</v>
      </c>
      <c r="H141" s="28">
        <v>56.7</v>
      </c>
      <c r="I141" s="28">
        <v>133.5159842124537</v>
      </c>
      <c r="J141" s="28">
        <v>123.46556827173481</v>
      </c>
      <c r="K141" s="51"/>
      <c r="L141" s="28"/>
      <c r="M141" s="28"/>
      <c r="N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32"/>
      <c r="CR141" s="26"/>
      <c r="CS141" s="26"/>
      <c r="CT141" s="26"/>
      <c r="CU141" s="26"/>
      <c r="CV141" s="26"/>
      <c r="CW141" s="26"/>
      <c r="CX141" s="26"/>
    </row>
    <row r="142" spans="1:102" x14ac:dyDescent="0.25">
      <c r="A142" s="14" t="str">
        <f t="shared" si="6"/>
        <v>20223</v>
      </c>
      <c r="B142" s="14">
        <f t="shared" si="7"/>
        <v>3</v>
      </c>
      <c r="C142" s="14">
        <f t="shared" si="8"/>
        <v>2022</v>
      </c>
      <c r="D142" s="27">
        <v>44805</v>
      </c>
      <c r="E142" s="46">
        <v>3.86</v>
      </c>
      <c r="F142" s="28">
        <v>3.52</v>
      </c>
      <c r="G142" s="28">
        <v>52.8</v>
      </c>
      <c r="H142" s="28">
        <v>56.9</v>
      </c>
      <c r="I142" s="28">
        <v>134.06710159276992</v>
      </c>
      <c r="J142" s="28">
        <v>124.8405997367839</v>
      </c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32"/>
      <c r="CR142" s="26"/>
      <c r="CS142" s="26"/>
      <c r="CT142" s="26"/>
      <c r="CU142" s="26"/>
      <c r="CV142" s="26"/>
      <c r="CW142" s="26"/>
      <c r="CX142" s="26"/>
    </row>
    <row r="143" spans="1:102" x14ac:dyDescent="0.25">
      <c r="A143" s="14" t="str">
        <f t="shared" si="6"/>
        <v>20224</v>
      </c>
      <c r="B143" s="14">
        <f t="shared" si="7"/>
        <v>4</v>
      </c>
      <c r="C143" s="14">
        <f t="shared" si="8"/>
        <v>2022</v>
      </c>
      <c r="D143" s="27">
        <v>44835</v>
      </c>
      <c r="E143" s="46">
        <v>4.38</v>
      </c>
      <c r="F143" s="28">
        <v>3.98</v>
      </c>
      <c r="G143" s="28">
        <v>50.9</v>
      </c>
      <c r="H143" s="28">
        <v>56.7</v>
      </c>
      <c r="I143" s="28">
        <v>134.72175127833012</v>
      </c>
      <c r="J143" s="28">
        <v>126.23869268137121</v>
      </c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32"/>
      <c r="CR143" s="26"/>
      <c r="CS143" s="26"/>
      <c r="CT143" s="26"/>
      <c r="CU143" s="26"/>
      <c r="CV143" s="26"/>
      <c r="CW143" s="26"/>
      <c r="CX143" s="26"/>
    </row>
    <row r="144" spans="1:102" x14ac:dyDescent="0.25">
      <c r="A144" s="14" t="str">
        <f t="shared" si="6"/>
        <v>20224</v>
      </c>
      <c r="B144" s="14">
        <f t="shared" si="7"/>
        <v>4</v>
      </c>
      <c r="C144" s="14">
        <f t="shared" si="8"/>
        <v>2022</v>
      </c>
      <c r="D144" s="27">
        <v>44866</v>
      </c>
      <c r="E144" s="46">
        <v>4.5</v>
      </c>
      <c r="F144" s="28">
        <v>3.89</v>
      </c>
      <c r="G144" s="28">
        <v>50.2</v>
      </c>
      <c r="H144" s="28">
        <v>54.4</v>
      </c>
      <c r="I144" s="28">
        <v>134.99798812769285</v>
      </c>
      <c r="J144" s="28">
        <v>126.14098262054753</v>
      </c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32"/>
      <c r="CR144" s="26"/>
      <c r="CS144" s="26"/>
      <c r="CT144" s="26"/>
      <c r="CU144" s="26"/>
      <c r="CV144" s="26"/>
      <c r="CW144" s="26"/>
      <c r="CX144" s="26"/>
    </row>
    <row r="145" spans="1:102" x14ac:dyDescent="0.25">
      <c r="A145" s="14" t="str">
        <f t="shared" si="6"/>
        <v>20224</v>
      </c>
      <c r="B145" s="14">
        <f t="shared" si="7"/>
        <v>4</v>
      </c>
      <c r="C145" s="14">
        <f t="shared" si="8"/>
        <v>2022</v>
      </c>
      <c r="D145" s="27">
        <v>44896</v>
      </c>
      <c r="E145" s="46">
        <v>4.29</v>
      </c>
      <c r="F145" s="28">
        <v>3.62</v>
      </c>
      <c r="G145" s="28">
        <v>49</v>
      </c>
      <c r="H145" s="28">
        <v>56.5</v>
      </c>
      <c r="I145" s="28">
        <v>135.17521373317601</v>
      </c>
      <c r="J145" s="28">
        <v>124.73937608082517</v>
      </c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32"/>
      <c r="CR145" s="26"/>
      <c r="CS145" s="26"/>
      <c r="CT145" s="26"/>
      <c r="CU145" s="26"/>
      <c r="CV145" s="26"/>
      <c r="CW145" s="26"/>
      <c r="CX145" s="26"/>
    </row>
    <row r="146" spans="1:102" x14ac:dyDescent="0.25">
      <c r="A146" s="14" t="str">
        <f t="shared" si="6"/>
        <v>20231</v>
      </c>
      <c r="B146" s="14">
        <f t="shared" si="7"/>
        <v>1</v>
      </c>
      <c r="C146" s="14">
        <f t="shared" si="8"/>
        <v>2023</v>
      </c>
      <c r="D146" s="27">
        <v>44927</v>
      </c>
      <c r="E146" s="46">
        <v>4.21</v>
      </c>
      <c r="F146" s="28">
        <v>3.53</v>
      </c>
      <c r="G146" s="28">
        <v>48.4</v>
      </c>
      <c r="H146" s="28">
        <v>49.6</v>
      </c>
      <c r="I146" s="28">
        <v>135.87416982010697</v>
      </c>
      <c r="J146" s="28">
        <v>128.42467657870853</v>
      </c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32"/>
      <c r="CR146" s="26"/>
      <c r="CS146" s="26"/>
      <c r="CT146" s="26"/>
      <c r="CU146" s="26"/>
      <c r="CV146" s="26"/>
      <c r="CW146" s="26"/>
      <c r="CX146" s="26"/>
    </row>
    <row r="147" spans="1:102" x14ac:dyDescent="0.25">
      <c r="A147" s="14" t="str">
        <f t="shared" si="6"/>
        <v>20231</v>
      </c>
      <c r="B147" s="14">
        <f t="shared" si="7"/>
        <v>1</v>
      </c>
      <c r="C147" s="14">
        <f t="shared" si="8"/>
        <v>2023</v>
      </c>
      <c r="D147" s="27">
        <v>44958</v>
      </c>
      <c r="E147" s="46">
        <v>4.53</v>
      </c>
      <c r="F147" s="28">
        <v>3.75</v>
      </c>
      <c r="G147" s="28">
        <v>47.4</v>
      </c>
      <c r="H147" s="28">
        <v>55.2</v>
      </c>
      <c r="I147" s="28">
        <v>136.37691184382444</v>
      </c>
      <c r="J147" s="28">
        <v>129.0249841102345</v>
      </c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32"/>
      <c r="CR147" s="26"/>
      <c r="CS147" s="26"/>
      <c r="CT147" s="26"/>
      <c r="CU147" s="26"/>
      <c r="CV147" s="26"/>
      <c r="CW147" s="26"/>
      <c r="CX147" s="26"/>
    </row>
    <row r="148" spans="1:102" x14ac:dyDescent="0.25">
      <c r="A148" s="14" t="str">
        <f t="shared" si="6"/>
        <v>20231</v>
      </c>
      <c r="B148" s="14">
        <f t="shared" si="7"/>
        <v>1</v>
      </c>
      <c r="C148" s="14">
        <f t="shared" si="8"/>
        <v>2023</v>
      </c>
      <c r="D148" s="27">
        <v>44986</v>
      </c>
      <c r="E148" s="46">
        <v>4.3</v>
      </c>
      <c r="F148" s="28">
        <v>3.66</v>
      </c>
      <c r="G148" s="28">
        <v>47.7</v>
      </c>
      <c r="H148" s="28">
        <v>55.1</v>
      </c>
      <c r="I148" s="28">
        <v>136.44924882565431</v>
      </c>
      <c r="J148" s="28">
        <v>128.67098071653265</v>
      </c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32"/>
      <c r="CR148" s="26"/>
      <c r="CS148" s="26"/>
      <c r="CT148" s="26"/>
      <c r="CU148" s="26"/>
      <c r="CV148" s="26"/>
      <c r="CW148" s="26"/>
      <c r="CX148" s="26"/>
    </row>
    <row r="149" spans="1:102" x14ac:dyDescent="0.25">
      <c r="A149" s="14" t="str">
        <f t="shared" si="6"/>
        <v>20232</v>
      </c>
      <c r="B149" s="14">
        <f t="shared" si="7"/>
        <v>2</v>
      </c>
      <c r="C149" s="14">
        <f t="shared" si="8"/>
        <v>2023</v>
      </c>
      <c r="D149" s="27">
        <v>45017</v>
      </c>
      <c r="E149" s="46">
        <v>4.0199999999999996</v>
      </c>
      <c r="F149" s="28">
        <v>3.46</v>
      </c>
      <c r="G149" s="28">
        <v>46.3</v>
      </c>
      <c r="H149" s="28">
        <v>51.2</v>
      </c>
      <c r="I149" s="28">
        <v>136.95108663709891</v>
      </c>
      <c r="J149" s="28">
        <v>128.91280375313028</v>
      </c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32"/>
      <c r="CR149" s="26"/>
      <c r="CS149" s="26"/>
      <c r="CT149" s="26"/>
      <c r="CU149" s="26"/>
      <c r="CV149" s="26"/>
      <c r="CW149" s="26"/>
      <c r="CX149" s="26"/>
    </row>
    <row r="150" spans="1:102" x14ac:dyDescent="0.25">
      <c r="A150" s="14" t="str">
        <f t="shared" si="6"/>
        <v>20232</v>
      </c>
      <c r="B150" s="14">
        <f t="shared" si="7"/>
        <v>2</v>
      </c>
      <c r="C150" s="14">
        <f t="shared" si="8"/>
        <v>2023</v>
      </c>
      <c r="D150" s="27">
        <v>45047</v>
      </c>
      <c r="E150" s="46">
        <v>4.13</v>
      </c>
      <c r="F150" s="28">
        <v>3.57</v>
      </c>
      <c r="G150" s="28">
        <v>47.1</v>
      </c>
      <c r="H150" s="28">
        <v>51.9</v>
      </c>
      <c r="I150" s="28">
        <v>137.12107854439907</v>
      </c>
      <c r="J150" s="28">
        <v>129.04946801703443</v>
      </c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32"/>
      <c r="CR150" s="26"/>
      <c r="CS150" s="26"/>
      <c r="CT150" s="26"/>
      <c r="CU150" s="26"/>
      <c r="CV150" s="26"/>
      <c r="CW150" s="26"/>
      <c r="CX150" s="26"/>
    </row>
    <row r="151" spans="1:102" x14ac:dyDescent="0.25">
      <c r="A151" s="14" t="str">
        <f t="shared" si="6"/>
        <v>20232</v>
      </c>
      <c r="B151" s="14">
        <f t="shared" si="7"/>
        <v>2</v>
      </c>
      <c r="C151" s="14">
        <f t="shared" si="8"/>
        <v>2023</v>
      </c>
      <c r="D151" s="27">
        <v>45078</v>
      </c>
      <c r="E151" s="46">
        <v>4.6399999999999997</v>
      </c>
      <c r="F151" s="28">
        <v>3.75</v>
      </c>
      <c r="G151" s="28">
        <v>46.9</v>
      </c>
      <c r="H151" s="28">
        <v>50.3</v>
      </c>
      <c r="I151" s="28">
        <v>137.36838060102988</v>
      </c>
      <c r="J151" s="28">
        <v>129.29956457940511</v>
      </c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32"/>
      <c r="CR151" s="26"/>
      <c r="CS151" s="26"/>
      <c r="CT151" s="26"/>
      <c r="CU151" s="26"/>
      <c r="CV151" s="26"/>
      <c r="CW151" s="26"/>
      <c r="CX151" s="26"/>
    </row>
    <row r="152" spans="1:102" x14ac:dyDescent="0.25">
      <c r="A152" s="14" t="str">
        <f t="shared" si="6"/>
        <v>20233</v>
      </c>
      <c r="B152" s="14">
        <f t="shared" si="7"/>
        <v>3</v>
      </c>
      <c r="C152" s="14">
        <f t="shared" si="8"/>
        <v>2023</v>
      </c>
      <c r="D152" s="27">
        <v>45108</v>
      </c>
      <c r="E152" s="46">
        <v>4.83</v>
      </c>
      <c r="F152" s="28">
        <v>3.9</v>
      </c>
      <c r="G152" s="28">
        <v>46</v>
      </c>
      <c r="H152" s="28">
        <v>53.9</v>
      </c>
      <c r="I152" s="28">
        <v>137.59759841220324</v>
      </c>
      <c r="J152" s="28">
        <v>129.7942526830586</v>
      </c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32"/>
      <c r="CR152" s="26"/>
      <c r="CS152" s="26"/>
      <c r="CT152" s="26"/>
      <c r="CU152" s="26"/>
      <c r="CV152" s="26"/>
      <c r="CW152" s="26"/>
      <c r="CX152" s="26"/>
    </row>
    <row r="153" spans="1:102" x14ac:dyDescent="0.25">
      <c r="A153" s="14" t="str">
        <f t="shared" si="6"/>
        <v>20233</v>
      </c>
      <c r="B153" s="14">
        <f t="shared" si="7"/>
        <v>3</v>
      </c>
      <c r="C153" s="14">
        <f t="shared" si="8"/>
        <v>2023</v>
      </c>
      <c r="D153" s="27">
        <v>45139</v>
      </c>
      <c r="E153" s="46">
        <v>4.9000000000000004</v>
      </c>
      <c r="F153" s="28">
        <v>4.17</v>
      </c>
      <c r="G153" s="28">
        <v>46.4</v>
      </c>
      <c r="H153" s="28">
        <v>52.7</v>
      </c>
      <c r="I153" s="28">
        <v>138.46609430029793</v>
      </c>
      <c r="J153" s="28">
        <v>129.88577782186502</v>
      </c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32"/>
      <c r="CR153" s="26"/>
      <c r="CS153" s="26"/>
      <c r="CT153" s="26"/>
      <c r="CU153" s="26"/>
      <c r="CV153" s="26"/>
      <c r="CW153" s="26"/>
      <c r="CX153" s="26"/>
    </row>
    <row r="154" spans="1:102" x14ac:dyDescent="0.25">
      <c r="A154" s="14" t="str">
        <f t="shared" si="6"/>
        <v>20233</v>
      </c>
      <c r="B154" s="14">
        <f t="shared" si="7"/>
        <v>3</v>
      </c>
      <c r="C154" s="14">
        <f t="shared" si="8"/>
        <v>2023</v>
      </c>
      <c r="D154" s="27">
        <v>45170</v>
      </c>
      <c r="E154" s="46">
        <v>5.0199999999999996</v>
      </c>
      <c r="F154" s="28">
        <v>4.38</v>
      </c>
      <c r="G154" s="28">
        <v>47.6</v>
      </c>
      <c r="H154" s="28">
        <v>54.5</v>
      </c>
      <c r="I154" s="28">
        <v>139.01404693765909</v>
      </c>
      <c r="J154" s="28">
        <v>130.20874552546559</v>
      </c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32"/>
      <c r="CR154" s="26"/>
      <c r="CS154" s="26"/>
      <c r="CT154" s="26"/>
      <c r="CU154" s="26"/>
      <c r="CV154" s="26"/>
      <c r="CW154" s="26"/>
      <c r="CX154" s="26"/>
    </row>
    <row r="155" spans="1:102" x14ac:dyDescent="0.25">
      <c r="A155" s="14" t="str">
        <f t="shared" si="6"/>
        <v>20234</v>
      </c>
      <c r="B155" s="14">
        <f t="shared" si="7"/>
        <v>4</v>
      </c>
      <c r="C155" s="14">
        <f t="shared" si="8"/>
        <v>2023</v>
      </c>
      <c r="D155" s="27">
        <v>45200</v>
      </c>
      <c r="E155" s="46">
        <v>5.07</v>
      </c>
      <c r="F155" s="28">
        <v>4.8</v>
      </c>
      <c r="G155" s="28">
        <v>49</v>
      </c>
      <c r="H155" s="28">
        <v>53.6</v>
      </c>
      <c r="I155" s="28">
        <v>139.07643758448734</v>
      </c>
      <c r="J155" s="28">
        <v>129.89961476913098</v>
      </c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32"/>
      <c r="CR155" s="26"/>
      <c r="CS155" s="26"/>
      <c r="CT155" s="26"/>
      <c r="CU155" s="26"/>
      <c r="CV155" s="26"/>
      <c r="CW155" s="26"/>
      <c r="CX155" s="26"/>
    </row>
    <row r="156" spans="1:102" x14ac:dyDescent="0.25">
      <c r="A156" s="14" t="str">
        <f t="shared" si="6"/>
        <v>20234</v>
      </c>
      <c r="B156" s="14">
        <f t="shared" si="7"/>
        <v>4</v>
      </c>
      <c r="C156" s="14">
        <f t="shared" si="8"/>
        <v>2023</v>
      </c>
      <c r="D156" s="27">
        <v>45231</v>
      </c>
      <c r="E156" s="46">
        <v>4.88</v>
      </c>
      <c r="F156" s="28">
        <v>4.5</v>
      </c>
      <c r="G156" s="28">
        <v>46.7</v>
      </c>
      <c r="H156" s="28">
        <v>51.8</v>
      </c>
      <c r="I156" s="28">
        <v>139.21116521314542</v>
      </c>
      <c r="J156" s="28">
        <v>129.16836620344068</v>
      </c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32"/>
      <c r="CR156" s="26"/>
      <c r="CS156" s="26"/>
      <c r="CT156" s="26"/>
      <c r="CU156" s="26"/>
      <c r="CV156" s="26"/>
      <c r="CW156" s="26"/>
      <c r="CX156" s="26"/>
    </row>
    <row r="157" spans="1:102" x14ac:dyDescent="0.25">
      <c r="A157" s="14" t="str">
        <f t="shared" si="6"/>
        <v>20234</v>
      </c>
      <c r="B157" s="14">
        <f t="shared" si="7"/>
        <v>4</v>
      </c>
      <c r="C157" s="14">
        <f t="shared" si="8"/>
        <v>2023</v>
      </c>
      <c r="D157" s="27">
        <v>45261</v>
      </c>
      <c r="E157" s="46">
        <v>4.46</v>
      </c>
      <c r="F157" s="28">
        <v>4.0199999999999996</v>
      </c>
      <c r="G157" s="28">
        <v>46.7</v>
      </c>
      <c r="H157" s="28">
        <v>52.7</v>
      </c>
      <c r="I157" s="28">
        <v>139.63298023844078</v>
      </c>
      <c r="J157" s="28">
        <v>128.35681798716911</v>
      </c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  <c r="CF157" s="26"/>
      <c r="CG157" s="26"/>
      <c r="CH157" s="26"/>
      <c r="CI157" s="26"/>
      <c r="CJ157" s="26"/>
      <c r="CK157" s="26"/>
      <c r="CL157" s="26"/>
      <c r="CM157" s="26"/>
      <c r="CN157" s="26"/>
      <c r="CO157" s="26"/>
      <c r="CP157" s="26"/>
      <c r="CQ157" s="32"/>
      <c r="CR157" s="26"/>
      <c r="CS157" s="26"/>
      <c r="CT157" s="26"/>
      <c r="CU157" s="26"/>
      <c r="CV157" s="26"/>
      <c r="CW157" s="26"/>
      <c r="CX157" s="26"/>
    </row>
    <row r="158" spans="1:102" x14ac:dyDescent="0.25">
      <c r="A158" s="14" t="str">
        <f t="shared" si="6"/>
        <v>20241</v>
      </c>
      <c r="B158" s="14">
        <f t="shared" si="7"/>
        <v>1</v>
      </c>
      <c r="C158" s="14">
        <f t="shared" si="8"/>
        <v>2024</v>
      </c>
      <c r="D158" s="27">
        <v>45292</v>
      </c>
      <c r="E158" s="28">
        <v>4.32</v>
      </c>
      <c r="F158" s="28">
        <v>4.0599999999999996</v>
      </c>
      <c r="G158" s="28">
        <v>47.4</v>
      </c>
      <c r="H158" s="28">
        <v>50.6</v>
      </c>
      <c r="I158" s="28"/>
      <c r="J158" s="28"/>
    </row>
    <row r="161" spans="11:14" x14ac:dyDescent="0.25">
      <c r="K161" s="51"/>
      <c r="L161" s="28"/>
      <c r="M161" s="28"/>
      <c r="N161" s="28"/>
    </row>
    <row r="162" spans="11:14" x14ac:dyDescent="0.25">
      <c r="K162" s="51"/>
      <c r="L162" s="28"/>
      <c r="M162" s="28"/>
      <c r="N162" s="28"/>
    </row>
    <row r="163" spans="11:14" x14ac:dyDescent="0.25">
      <c r="L163" s="78"/>
    </row>
    <row r="164" spans="11:14" x14ac:dyDescent="0.25">
      <c r="L164" s="78"/>
    </row>
    <row r="165" spans="11:14" x14ac:dyDescent="0.25">
      <c r="L165" s="78"/>
    </row>
    <row r="166" spans="11:14" x14ac:dyDescent="0.25">
      <c r="L166" s="78"/>
    </row>
    <row r="167" spans="11:14" x14ac:dyDescent="0.25">
      <c r="L167" s="78"/>
    </row>
    <row r="168" spans="11:14" x14ac:dyDescent="0.25">
      <c r="L168" s="78"/>
    </row>
    <row r="169" spans="11:14" x14ac:dyDescent="0.25">
      <c r="L169" s="78"/>
    </row>
    <row r="170" spans="11:14" x14ac:dyDescent="0.25">
      <c r="K170" s="51"/>
      <c r="L170" s="28"/>
      <c r="M170" s="28"/>
      <c r="N170" s="28"/>
    </row>
    <row r="171" spans="11:14" x14ac:dyDescent="0.25">
      <c r="L171" s="78"/>
    </row>
    <row r="172" spans="11:14" x14ac:dyDescent="0.25">
      <c r="L172" s="78"/>
    </row>
    <row r="173" spans="11:14" x14ac:dyDescent="0.25">
      <c r="L173" s="78"/>
    </row>
    <row r="174" spans="11:14" x14ac:dyDescent="0.25">
      <c r="L174" s="78"/>
    </row>
    <row r="175" spans="11:14" x14ac:dyDescent="0.25">
      <c r="L175" s="78"/>
    </row>
    <row r="176" spans="11:14" x14ac:dyDescent="0.25">
      <c r="L176" s="78"/>
    </row>
    <row r="177" spans="11:16" x14ac:dyDescent="0.25">
      <c r="L177" s="78"/>
    </row>
    <row r="178" spans="11:16" x14ac:dyDescent="0.25">
      <c r="L178" s="78"/>
    </row>
    <row r="179" spans="11:16" x14ac:dyDescent="0.25">
      <c r="K179" s="51"/>
      <c r="L179" s="28"/>
      <c r="M179" s="28"/>
      <c r="N179" s="28"/>
      <c r="P179" s="28"/>
    </row>
    <row r="180" spans="11:16" x14ac:dyDescent="0.25">
      <c r="K180" s="51"/>
      <c r="L180" s="28"/>
      <c r="M180" s="28"/>
      <c r="N180" s="28"/>
      <c r="P180" s="28"/>
    </row>
    <row r="181" spans="11:16" x14ac:dyDescent="0.25">
      <c r="K181" s="51"/>
      <c r="L181" s="28"/>
      <c r="M181" s="28"/>
      <c r="N181" s="28"/>
      <c r="P181" s="28"/>
    </row>
    <row r="182" spans="11:16" x14ac:dyDescent="0.25">
      <c r="K182" s="51"/>
      <c r="L182" s="28"/>
      <c r="M182" s="28"/>
      <c r="N182" s="28"/>
      <c r="P182" s="28"/>
    </row>
    <row r="183" spans="11:16" x14ac:dyDescent="0.25">
      <c r="K183" s="51"/>
      <c r="L183" s="28"/>
      <c r="M183" s="28"/>
      <c r="N183" s="28"/>
      <c r="P183" s="28"/>
    </row>
    <row r="184" spans="11:16" x14ac:dyDescent="0.25">
      <c r="K184" s="51"/>
      <c r="L184" s="28"/>
      <c r="M184" s="28"/>
      <c r="N184" s="28"/>
      <c r="P184" s="28"/>
    </row>
    <row r="185" spans="11:16" x14ac:dyDescent="0.25">
      <c r="K185" s="51"/>
      <c r="L185" s="28"/>
      <c r="M185" s="28"/>
      <c r="N185" s="28"/>
      <c r="P185" s="28"/>
    </row>
    <row r="186" spans="11:16" x14ac:dyDescent="0.25">
      <c r="K186" s="51"/>
      <c r="L186" s="28"/>
      <c r="M186" s="28"/>
      <c r="N186" s="28"/>
      <c r="P186" s="28"/>
    </row>
    <row r="187" spans="11:16" x14ac:dyDescent="0.25">
      <c r="K187" s="51"/>
      <c r="L187" s="28"/>
      <c r="M187" s="28"/>
      <c r="N187" s="28"/>
      <c r="P187" s="28"/>
    </row>
    <row r="188" spans="11:16" x14ac:dyDescent="0.25">
      <c r="K188" s="51"/>
      <c r="L188" s="28"/>
      <c r="M188" s="28"/>
      <c r="N188" s="28"/>
      <c r="P188" s="28"/>
    </row>
    <row r="189" spans="11:16" x14ac:dyDescent="0.25">
      <c r="K189" s="51"/>
      <c r="L189" s="28"/>
      <c r="M189" s="28"/>
      <c r="N189" s="28"/>
      <c r="P189" s="28"/>
    </row>
    <row r="190" spans="11:16" x14ac:dyDescent="0.25">
      <c r="K190" s="51"/>
      <c r="L190" s="28"/>
      <c r="M190" s="28"/>
      <c r="N190" s="28"/>
      <c r="P190" s="28"/>
    </row>
    <row r="191" spans="11:16" x14ac:dyDescent="0.25">
      <c r="K191" s="51"/>
      <c r="L191" s="28"/>
      <c r="M191" s="28"/>
      <c r="N191" s="28"/>
      <c r="P191" s="28"/>
    </row>
    <row r="192" spans="11:16" x14ac:dyDescent="0.25">
      <c r="K192" s="51"/>
      <c r="L192" s="28"/>
      <c r="M192" s="28"/>
      <c r="N192" s="28"/>
      <c r="P192" s="2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0B103-8AC2-4718-89DE-826D9C0E540D}">
  <dimension ref="A1:CY158"/>
  <sheetViews>
    <sheetView zoomScale="83" zoomScaleNormal="83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M17" sqref="M17"/>
    </sheetView>
  </sheetViews>
  <sheetFormatPr defaultColWidth="8.88671875" defaultRowHeight="13.8" x14ac:dyDescent="0.25"/>
  <cols>
    <col min="1" max="1" width="12.109375" style="14" bestFit="1" customWidth="1"/>
    <col min="2" max="2" width="8.44140625" style="14" bestFit="1" customWidth="1"/>
    <col min="3" max="3" width="5.6640625" style="14" bestFit="1" customWidth="1"/>
    <col min="4" max="4" width="11.5546875" style="14" bestFit="1" customWidth="1"/>
    <col min="5" max="6" width="8.88671875" style="14"/>
    <col min="7" max="7" width="10.6640625" style="14" customWidth="1"/>
    <col min="8" max="8" width="12.33203125" style="14" bestFit="1" customWidth="1"/>
    <col min="9" max="11" width="10.5546875" style="14" customWidth="1"/>
    <col min="12" max="12" width="10.5546875" style="14" bestFit="1" customWidth="1"/>
    <col min="13" max="13" width="8.44140625" style="14" bestFit="1" customWidth="1"/>
    <col min="14" max="15" width="7.5546875" style="14" customWidth="1"/>
    <col min="16" max="16" width="8.44140625" style="14" bestFit="1" customWidth="1"/>
    <col min="17" max="17" width="13.33203125" style="14" bestFit="1" customWidth="1"/>
    <col min="18" max="19" width="13.88671875" style="14" bestFit="1" customWidth="1"/>
    <col min="20" max="20" width="14.44140625" style="14" bestFit="1" customWidth="1"/>
    <col min="21" max="21" width="13.88671875" style="14" bestFit="1" customWidth="1"/>
    <col min="22" max="22" width="11.33203125" style="14" bestFit="1" customWidth="1"/>
    <col min="23" max="23" width="13.88671875" style="14" bestFit="1" customWidth="1"/>
    <col min="24" max="24" width="8.88671875" style="14"/>
    <col min="25" max="25" width="10" style="14" bestFit="1" customWidth="1"/>
    <col min="26" max="26" width="11.88671875" style="14" customWidth="1"/>
    <col min="27" max="40" width="8.88671875" style="14"/>
    <col min="41" max="47" width="9.109375" style="14" bestFit="1" customWidth="1"/>
    <col min="48" max="50" width="9" style="14" bestFit="1" customWidth="1"/>
    <col min="51" max="51" width="8.88671875" style="14"/>
    <col min="52" max="58" width="9.109375" style="14" bestFit="1" customWidth="1"/>
    <col min="59" max="61" width="9" style="14" bestFit="1" customWidth="1"/>
    <col min="62" max="72" width="8.88671875" style="14"/>
    <col min="73" max="80" width="9.109375" style="14" bestFit="1" customWidth="1"/>
    <col min="81" max="83" width="9" style="14" bestFit="1" customWidth="1"/>
    <col min="84" max="16384" width="8.88671875" style="14"/>
  </cols>
  <sheetData>
    <row r="1" spans="1:103" s="29" customFormat="1" x14ac:dyDescent="0.3">
      <c r="A1" s="26" t="s">
        <v>121</v>
      </c>
      <c r="B1" s="26" t="s">
        <v>122</v>
      </c>
      <c r="C1" s="26" t="s">
        <v>127</v>
      </c>
      <c r="D1" s="26" t="s">
        <v>128</v>
      </c>
      <c r="E1" s="26" t="s">
        <v>84</v>
      </c>
      <c r="F1" s="26" t="s">
        <v>406</v>
      </c>
      <c r="G1" s="26" t="s">
        <v>407</v>
      </c>
      <c r="H1" s="26" t="s">
        <v>408</v>
      </c>
      <c r="I1" s="26" t="s">
        <v>90</v>
      </c>
      <c r="J1" s="26" t="s">
        <v>91</v>
      </c>
      <c r="K1" s="26" t="s">
        <v>414</v>
      </c>
      <c r="L1" s="26" t="s">
        <v>421</v>
      </c>
      <c r="M1" s="26" t="s">
        <v>92</v>
      </c>
      <c r="N1" s="26" t="s">
        <v>43</v>
      </c>
      <c r="O1" s="26"/>
      <c r="P1" s="26"/>
      <c r="Q1" s="26"/>
      <c r="R1" s="26"/>
      <c r="S1" s="26"/>
      <c r="T1" s="26"/>
      <c r="U1" s="26"/>
      <c r="V1" s="26"/>
      <c r="W1" s="26"/>
      <c r="X1" s="26"/>
      <c r="Z1" s="26"/>
      <c r="AA1" s="26"/>
      <c r="AB1" s="26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26"/>
      <c r="CS1" s="26"/>
      <c r="CT1" s="26"/>
      <c r="CU1" s="26"/>
      <c r="CV1" s="26"/>
      <c r="CW1" s="26"/>
      <c r="CX1" s="26"/>
      <c r="CY1" s="26"/>
    </row>
    <row r="2" spans="1:103" x14ac:dyDescent="0.25">
      <c r="A2" s="14" t="str">
        <f t="shared" ref="A2:A65" si="0">CONCATENATE(C2,B2)</f>
        <v>20111</v>
      </c>
      <c r="B2" s="14">
        <f t="shared" ref="B2:B65" si="1">INT((MONTH(D2)+2)/3)</f>
        <v>1</v>
      </c>
      <c r="C2" s="14">
        <f t="shared" ref="C2:C65" si="2">YEAR(D2)</f>
        <v>2011</v>
      </c>
      <c r="D2" s="27">
        <v>40544</v>
      </c>
      <c r="E2" s="46">
        <v>101.18614645668174</v>
      </c>
      <c r="F2" s="46">
        <v>101.73114276784469</v>
      </c>
      <c r="G2" s="46">
        <v>100.90305082030187</v>
      </c>
      <c r="H2" s="46">
        <v>100.76959253345863</v>
      </c>
      <c r="I2" s="46">
        <v>101.00970263257676</v>
      </c>
      <c r="J2" s="46">
        <v>112.19</v>
      </c>
      <c r="K2" s="46">
        <v>95.07</v>
      </c>
      <c r="L2" s="46">
        <v>2514.75</v>
      </c>
      <c r="M2" s="46">
        <v>1411.2</v>
      </c>
      <c r="N2" s="46">
        <v>4.0069999999999997</v>
      </c>
      <c r="O2" s="28"/>
    </row>
    <row r="3" spans="1:103" x14ac:dyDescent="0.25">
      <c r="A3" s="14" t="str">
        <f t="shared" si="0"/>
        <v>20111</v>
      </c>
      <c r="B3" s="14">
        <f t="shared" si="1"/>
        <v>1</v>
      </c>
      <c r="C3" s="14">
        <f t="shared" si="2"/>
        <v>2011</v>
      </c>
      <c r="D3" s="27">
        <v>40575</v>
      </c>
      <c r="E3" s="46">
        <v>100.69958529652094</v>
      </c>
      <c r="F3" s="46">
        <v>100.75018284343081</v>
      </c>
      <c r="G3" s="46">
        <v>100.35437071629288</v>
      </c>
      <c r="H3" s="46">
        <v>101.08691974341713</v>
      </c>
      <c r="I3" s="46">
        <v>101.26869742844673</v>
      </c>
      <c r="J3" s="46">
        <v>117.07</v>
      </c>
      <c r="K3" s="46">
        <v>110.47</v>
      </c>
      <c r="L3" s="46">
        <v>2575.5</v>
      </c>
      <c r="M3" s="46">
        <v>1432.31</v>
      </c>
      <c r="N3" s="46">
        <v>4.3250000000000002</v>
      </c>
      <c r="O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32"/>
      <c r="CS3" s="26"/>
      <c r="CT3" s="26"/>
      <c r="CU3" s="26"/>
      <c r="CV3" s="26"/>
      <c r="CW3" s="26"/>
      <c r="CX3" s="26"/>
      <c r="CY3" s="26"/>
    </row>
    <row r="4" spans="1:103" x14ac:dyDescent="0.25">
      <c r="A4" s="14" t="str">
        <f t="shared" si="0"/>
        <v>20111</v>
      </c>
      <c r="B4" s="14">
        <f t="shared" si="1"/>
        <v>1</v>
      </c>
      <c r="C4" s="14">
        <f t="shared" si="2"/>
        <v>2011</v>
      </c>
      <c r="D4" s="27">
        <v>40603</v>
      </c>
      <c r="E4" s="46">
        <v>100.55435751573521</v>
      </c>
      <c r="F4" s="46">
        <v>100.61584268334383</v>
      </c>
      <c r="G4" s="46">
        <v>100.45392164423484</v>
      </c>
      <c r="H4" s="46">
        <v>100.60533519203317</v>
      </c>
      <c r="I4" s="46">
        <v>100.75070783670681</v>
      </c>
      <c r="J4" s="46">
        <v>126.22</v>
      </c>
      <c r="K4" s="46">
        <v>113.13</v>
      </c>
      <c r="L4" s="46">
        <v>2624.5</v>
      </c>
      <c r="M4" s="46">
        <v>1563.75</v>
      </c>
      <c r="N4" s="46">
        <v>4.6189999999999998</v>
      </c>
      <c r="O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32"/>
      <c r="CS4" s="26"/>
      <c r="CT4" s="26"/>
      <c r="CU4" s="26"/>
      <c r="CV4" s="26"/>
      <c r="CW4" s="26"/>
      <c r="CX4" s="26"/>
      <c r="CY4" s="26"/>
    </row>
    <row r="5" spans="1:103" x14ac:dyDescent="0.25">
      <c r="A5" s="14" t="str">
        <f t="shared" si="0"/>
        <v>20112</v>
      </c>
      <c r="B5" s="14">
        <f t="shared" si="1"/>
        <v>2</v>
      </c>
      <c r="C5" s="14">
        <f t="shared" si="2"/>
        <v>2011</v>
      </c>
      <c r="D5" s="27">
        <v>40634</v>
      </c>
      <c r="E5" s="46">
        <v>100.48311816442792</v>
      </c>
      <c r="F5" s="46">
        <v>100.27938357039359</v>
      </c>
      <c r="G5" s="46">
        <v>100.50305067371612</v>
      </c>
      <c r="H5" s="46">
        <v>100.77081432903094</v>
      </c>
      <c r="I5" s="46">
        <v>100.96377874573899</v>
      </c>
      <c r="J5" s="46">
        <v>117.6</v>
      </c>
      <c r="K5" s="46">
        <v>122.99</v>
      </c>
      <c r="L5" s="46">
        <v>2741.5</v>
      </c>
      <c r="M5" s="46">
        <v>1535.64</v>
      </c>
      <c r="N5" s="46">
        <v>4.6120000000000001</v>
      </c>
      <c r="O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32"/>
      <c r="CS5" s="26"/>
      <c r="CT5" s="26"/>
      <c r="CU5" s="26"/>
      <c r="CV5" s="26"/>
      <c r="CW5" s="26"/>
      <c r="CX5" s="26"/>
      <c r="CY5" s="26"/>
    </row>
    <row r="6" spans="1:103" x14ac:dyDescent="0.25">
      <c r="A6" s="14" t="str">
        <f t="shared" si="0"/>
        <v>20112</v>
      </c>
      <c r="B6" s="14">
        <f t="shared" si="1"/>
        <v>2</v>
      </c>
      <c r="C6" s="14">
        <f t="shared" si="2"/>
        <v>2011</v>
      </c>
      <c r="D6" s="27">
        <v>40664</v>
      </c>
      <c r="E6" s="46">
        <v>100.49329672029695</v>
      </c>
      <c r="F6" s="46">
        <v>99.962327129715462</v>
      </c>
      <c r="G6" s="46">
        <v>100.88172014715016</v>
      </c>
      <c r="H6" s="46">
        <v>100.7687440610962</v>
      </c>
      <c r="I6" s="46">
        <v>101.74635045779756</v>
      </c>
      <c r="J6" s="46">
        <v>114.08</v>
      </c>
      <c r="K6" s="46">
        <v>114.2</v>
      </c>
      <c r="L6" s="46">
        <v>2661.25</v>
      </c>
      <c r="M6" s="46">
        <v>1500.08</v>
      </c>
      <c r="N6" s="46">
        <v>4.3630000000000004</v>
      </c>
      <c r="O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32"/>
      <c r="CS6" s="26"/>
      <c r="CT6" s="26"/>
      <c r="CU6" s="26"/>
      <c r="CV6" s="26"/>
      <c r="CW6" s="26"/>
      <c r="CX6" s="26"/>
      <c r="CY6" s="26"/>
    </row>
    <row r="7" spans="1:103" x14ac:dyDescent="0.25">
      <c r="A7" s="14" t="str">
        <f t="shared" si="0"/>
        <v>20112</v>
      </c>
      <c r="B7" s="14">
        <f t="shared" si="1"/>
        <v>2</v>
      </c>
      <c r="C7" s="14">
        <f t="shared" si="2"/>
        <v>2011</v>
      </c>
      <c r="D7" s="27">
        <v>40695</v>
      </c>
      <c r="E7" s="46">
        <v>100.28527193798716</v>
      </c>
      <c r="F7" s="46">
        <v>99.75120126334933</v>
      </c>
      <c r="G7" s="46">
        <v>100.55000589070495</v>
      </c>
      <c r="H7" s="46">
        <v>100.72545848631944</v>
      </c>
      <c r="I7" s="46">
        <v>100.2547200087031</v>
      </c>
      <c r="J7" s="46">
        <v>117.87</v>
      </c>
      <c r="K7" s="46">
        <v>109.96</v>
      </c>
      <c r="L7" s="46">
        <v>2509.25</v>
      </c>
      <c r="M7" s="46">
        <v>1626.65</v>
      </c>
      <c r="N7" s="46">
        <v>4.1680000000000001</v>
      </c>
      <c r="O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32"/>
      <c r="CS7" s="26"/>
      <c r="CT7" s="26"/>
      <c r="CU7" s="26"/>
      <c r="CV7" s="26"/>
      <c r="CW7" s="26"/>
      <c r="CX7" s="26"/>
      <c r="CY7" s="26"/>
    </row>
    <row r="8" spans="1:103" x14ac:dyDescent="0.25">
      <c r="A8" s="14" t="str">
        <f t="shared" si="0"/>
        <v>20113</v>
      </c>
      <c r="B8" s="14">
        <f t="shared" si="1"/>
        <v>3</v>
      </c>
      <c r="C8" s="14">
        <f t="shared" si="2"/>
        <v>2011</v>
      </c>
      <c r="D8" s="27">
        <v>40725</v>
      </c>
      <c r="E8" s="46">
        <v>100.17888163315604</v>
      </c>
      <c r="F8" s="46">
        <v>99.675085243256376</v>
      </c>
      <c r="G8" s="46">
        <v>100.43745607723777</v>
      </c>
      <c r="H8" s="46">
        <v>100.5784519802766</v>
      </c>
      <c r="I8" s="46">
        <v>100.2221875161094</v>
      </c>
      <c r="J8" s="46">
        <v>114.82</v>
      </c>
      <c r="K8" s="46">
        <v>114.03</v>
      </c>
      <c r="L8" s="46">
        <v>2617.75</v>
      </c>
      <c r="M8" s="46">
        <v>1825.61</v>
      </c>
      <c r="N8" s="46">
        <v>4.0880000000000001</v>
      </c>
      <c r="O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32"/>
      <c r="CS8" s="26"/>
      <c r="CT8" s="26"/>
      <c r="CU8" s="26"/>
      <c r="CV8" s="26"/>
      <c r="CW8" s="26"/>
      <c r="CX8" s="26"/>
      <c r="CY8" s="26"/>
    </row>
    <row r="9" spans="1:103" x14ac:dyDescent="0.25">
      <c r="A9" s="14" t="str">
        <f t="shared" si="0"/>
        <v>20113</v>
      </c>
      <c r="B9" s="14">
        <f t="shared" si="1"/>
        <v>3</v>
      </c>
      <c r="C9" s="14">
        <f t="shared" si="2"/>
        <v>2011</v>
      </c>
      <c r="D9" s="27">
        <v>40756</v>
      </c>
      <c r="E9" s="46">
        <v>100.25911166351869</v>
      </c>
      <c r="F9" s="46">
        <v>99.715939111558541</v>
      </c>
      <c r="G9" s="46">
        <v>100.56472724569198</v>
      </c>
      <c r="H9" s="46">
        <v>100.60966166000911</v>
      </c>
      <c r="I9" s="46">
        <v>99.056703494808033</v>
      </c>
      <c r="J9" s="46">
        <v>103.72</v>
      </c>
      <c r="K9" s="46">
        <v>116.08</v>
      </c>
      <c r="L9" s="46">
        <v>2439.75</v>
      </c>
      <c r="M9" s="46">
        <v>1623.81</v>
      </c>
      <c r="N9" s="46">
        <v>3.6040000000000001</v>
      </c>
      <c r="O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32"/>
      <c r="CS9" s="26"/>
      <c r="CT9" s="26"/>
      <c r="CU9" s="26"/>
      <c r="CV9" s="26"/>
      <c r="CW9" s="26"/>
      <c r="CX9" s="26"/>
      <c r="CY9" s="26"/>
    </row>
    <row r="10" spans="1:103" x14ac:dyDescent="0.25">
      <c r="A10" s="14" t="str">
        <f t="shared" si="0"/>
        <v>20113</v>
      </c>
      <c r="B10" s="14">
        <f t="shared" si="1"/>
        <v>3</v>
      </c>
      <c r="C10" s="14">
        <f t="shared" si="2"/>
        <v>2011</v>
      </c>
      <c r="D10" s="27">
        <v>40787</v>
      </c>
      <c r="E10" s="46">
        <v>100.32440928715116</v>
      </c>
      <c r="F10" s="46">
        <v>99.93450437919013</v>
      </c>
      <c r="G10" s="46">
        <v>100.53077939529192</v>
      </c>
      <c r="H10" s="46">
        <v>100.61648798360071</v>
      </c>
      <c r="I10" s="46">
        <v>99.196821400527384</v>
      </c>
      <c r="J10" s="46">
        <v>110.29</v>
      </c>
      <c r="K10" s="46">
        <v>104.12</v>
      </c>
      <c r="L10" s="46">
        <v>2221</v>
      </c>
      <c r="M10" s="46">
        <v>1715</v>
      </c>
      <c r="N10" s="46">
        <v>3.7610000000000001</v>
      </c>
      <c r="O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32"/>
      <c r="CS10" s="26"/>
      <c r="CT10" s="26"/>
      <c r="CU10" s="26"/>
      <c r="CV10" s="26"/>
      <c r="CW10" s="26"/>
      <c r="CX10" s="26"/>
      <c r="CY10" s="26"/>
    </row>
    <row r="11" spans="1:103" x14ac:dyDescent="0.25">
      <c r="A11" s="14" t="str">
        <f t="shared" si="0"/>
        <v>20114</v>
      </c>
      <c r="B11" s="14">
        <f t="shared" si="1"/>
        <v>4</v>
      </c>
      <c r="C11" s="14">
        <f t="shared" si="2"/>
        <v>2011</v>
      </c>
      <c r="D11" s="27">
        <v>40817</v>
      </c>
      <c r="E11" s="46">
        <v>100.571952326439</v>
      </c>
      <c r="F11" s="46">
        <v>100.49715354667613</v>
      </c>
      <c r="G11" s="46">
        <v>100.52762109225657</v>
      </c>
      <c r="H11" s="46">
        <v>100.7442436407197</v>
      </c>
      <c r="I11" s="46">
        <v>102.30245894919446</v>
      </c>
      <c r="J11" s="46">
        <v>110.51</v>
      </c>
      <c r="K11" s="46">
        <v>108.63</v>
      </c>
      <c r="L11" s="46">
        <v>2202.25</v>
      </c>
      <c r="M11" s="46">
        <v>1746.44</v>
      </c>
      <c r="N11" s="46">
        <v>3.4489999999999998</v>
      </c>
      <c r="O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32"/>
      <c r="CS11" s="26"/>
      <c r="CT11" s="26"/>
      <c r="CU11" s="26"/>
      <c r="CV11" s="26"/>
      <c r="CW11" s="26"/>
      <c r="CX11" s="26"/>
      <c r="CY11" s="26"/>
    </row>
    <row r="12" spans="1:103" x14ac:dyDescent="0.25">
      <c r="A12" s="14" t="str">
        <f t="shared" si="0"/>
        <v>20114</v>
      </c>
      <c r="B12" s="14">
        <f t="shared" si="1"/>
        <v>4</v>
      </c>
      <c r="C12" s="14">
        <f t="shared" si="2"/>
        <v>2011</v>
      </c>
      <c r="D12" s="27">
        <v>40848</v>
      </c>
      <c r="E12" s="46">
        <v>100.4295709086567</v>
      </c>
      <c r="F12" s="46">
        <v>100.25401875381732</v>
      </c>
      <c r="G12" s="46">
        <v>100.43230295068778</v>
      </c>
      <c r="H12" s="46">
        <v>100.6579318698688</v>
      </c>
      <c r="I12" s="46">
        <v>101.20811861062991</v>
      </c>
      <c r="J12" s="46">
        <v>108.07</v>
      </c>
      <c r="K12" s="46">
        <v>111.52</v>
      </c>
      <c r="L12" s="46">
        <v>2110.75</v>
      </c>
      <c r="M12" s="46">
        <v>1565.03</v>
      </c>
      <c r="N12" s="46">
        <v>2.9460000000000002</v>
      </c>
      <c r="O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32"/>
      <c r="CS12" s="26"/>
      <c r="CT12" s="26"/>
      <c r="CU12" s="26"/>
      <c r="CV12" s="26"/>
      <c r="CW12" s="26"/>
      <c r="CX12" s="26"/>
      <c r="CY12" s="26"/>
    </row>
    <row r="13" spans="1:103" x14ac:dyDescent="0.25">
      <c r="A13" s="14" t="str">
        <f t="shared" si="0"/>
        <v>20114</v>
      </c>
      <c r="B13" s="14">
        <f t="shared" si="1"/>
        <v>4</v>
      </c>
      <c r="C13" s="14">
        <f t="shared" si="2"/>
        <v>2011</v>
      </c>
      <c r="D13" s="27">
        <v>40878</v>
      </c>
      <c r="E13" s="46">
        <v>100.3096951257274</v>
      </c>
      <c r="F13" s="46">
        <v>100.21084697498442</v>
      </c>
      <c r="G13" s="46">
        <v>100.31842744663794</v>
      </c>
      <c r="H13" s="46">
        <v>100.45789866140227</v>
      </c>
      <c r="I13" s="46">
        <v>101.20151195893179</v>
      </c>
      <c r="J13" s="46">
        <v>110.98</v>
      </c>
      <c r="K13" s="46">
        <v>105.84</v>
      </c>
      <c r="L13" s="46">
        <v>1997</v>
      </c>
      <c r="M13" s="46">
        <v>1737.72</v>
      </c>
      <c r="N13" s="46">
        <v>2.4350000000000001</v>
      </c>
      <c r="O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32"/>
      <c r="CS13" s="26"/>
      <c r="CT13" s="26"/>
      <c r="CU13" s="26"/>
      <c r="CV13" s="26"/>
      <c r="CW13" s="26"/>
      <c r="CX13" s="26"/>
      <c r="CY13" s="26"/>
    </row>
    <row r="14" spans="1:103" x14ac:dyDescent="0.25">
      <c r="A14" s="14" t="str">
        <f t="shared" si="0"/>
        <v>20121</v>
      </c>
      <c r="B14" s="14">
        <f t="shared" si="1"/>
        <v>1</v>
      </c>
      <c r="C14" s="14">
        <f t="shared" si="2"/>
        <v>2012</v>
      </c>
      <c r="D14" s="27">
        <v>40909</v>
      </c>
      <c r="E14" s="46">
        <v>100.26261738539364</v>
      </c>
      <c r="F14" s="46">
        <v>100.09164919324732</v>
      </c>
      <c r="G14" s="46">
        <v>100.4674667608457</v>
      </c>
      <c r="H14" s="46">
        <v>100.20605020075247</v>
      </c>
      <c r="I14" s="46">
        <v>100.23916169894231</v>
      </c>
      <c r="J14" s="46">
        <v>123.29</v>
      </c>
      <c r="K14" s="46">
        <v>110.56</v>
      </c>
      <c r="L14" s="46">
        <v>2208</v>
      </c>
      <c r="M14" s="46">
        <v>1696.91</v>
      </c>
      <c r="N14" s="46">
        <v>2.468</v>
      </c>
      <c r="O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32"/>
      <c r="CS14" s="26"/>
      <c r="CT14" s="26"/>
      <c r="CU14" s="26"/>
      <c r="CV14" s="26"/>
      <c r="CW14" s="26"/>
      <c r="CX14" s="26"/>
      <c r="CY14" s="26"/>
    </row>
    <row r="15" spans="1:103" x14ac:dyDescent="0.25">
      <c r="A15" s="14" t="str">
        <f t="shared" si="0"/>
        <v>20121</v>
      </c>
      <c r="B15" s="14">
        <f t="shared" si="1"/>
        <v>1</v>
      </c>
      <c r="C15" s="14">
        <f t="shared" si="2"/>
        <v>2012</v>
      </c>
      <c r="D15" s="27">
        <v>40940</v>
      </c>
      <c r="E15" s="46">
        <v>100.3291829960415</v>
      </c>
      <c r="F15" s="46">
        <v>100.31819936260661</v>
      </c>
      <c r="G15" s="46">
        <v>100.36486994512737</v>
      </c>
      <c r="H15" s="46">
        <v>100.29623478050661</v>
      </c>
      <c r="I15" s="46">
        <v>99.955224837711427</v>
      </c>
      <c r="J15" s="46">
        <v>123.17</v>
      </c>
      <c r="K15" s="46">
        <v>121.18</v>
      </c>
      <c r="L15" s="46">
        <v>2294.5</v>
      </c>
      <c r="M15" s="46">
        <v>1668.32</v>
      </c>
      <c r="N15" s="46">
        <v>2.0459999999999998</v>
      </c>
      <c r="O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32"/>
      <c r="CS15" s="26"/>
      <c r="CT15" s="26"/>
      <c r="CU15" s="26"/>
      <c r="CV15" s="26"/>
      <c r="CW15" s="26"/>
      <c r="CX15" s="26"/>
      <c r="CY15" s="26"/>
    </row>
    <row r="16" spans="1:103" x14ac:dyDescent="0.25">
      <c r="A16" s="14" t="str">
        <f t="shared" si="0"/>
        <v>20121</v>
      </c>
      <c r="B16" s="14">
        <f t="shared" si="1"/>
        <v>1</v>
      </c>
      <c r="C16" s="14">
        <f t="shared" si="2"/>
        <v>2012</v>
      </c>
      <c r="D16" s="27">
        <v>40969</v>
      </c>
      <c r="E16" s="46">
        <v>100.51272272348788</v>
      </c>
      <c r="F16" s="46">
        <v>100.5528062459358</v>
      </c>
      <c r="G16" s="46">
        <v>100.42788185310799</v>
      </c>
      <c r="H16" s="46">
        <v>100.56950329592824</v>
      </c>
      <c r="I16" s="46">
        <v>101.19913720767761</v>
      </c>
      <c r="J16" s="46">
        <v>119.49</v>
      </c>
      <c r="K16" s="46">
        <v>120.81</v>
      </c>
      <c r="L16" s="46">
        <v>2094.25</v>
      </c>
      <c r="M16" s="46">
        <v>1664.89</v>
      </c>
      <c r="N16" s="46">
        <v>2.2370000000000001</v>
      </c>
      <c r="O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32"/>
      <c r="CS16" s="26"/>
      <c r="CT16" s="26"/>
      <c r="CU16" s="26"/>
      <c r="CV16" s="26"/>
      <c r="CW16" s="26"/>
      <c r="CX16" s="26"/>
      <c r="CY16" s="26"/>
    </row>
    <row r="17" spans="1:103" x14ac:dyDescent="0.25">
      <c r="A17" s="14" t="str">
        <f t="shared" si="0"/>
        <v>20122</v>
      </c>
      <c r="B17" s="14">
        <f t="shared" si="1"/>
        <v>2</v>
      </c>
      <c r="C17" s="14">
        <f t="shared" si="2"/>
        <v>2012</v>
      </c>
      <c r="D17" s="27">
        <v>41000</v>
      </c>
      <c r="E17" s="46">
        <v>100.33566131521501</v>
      </c>
      <c r="F17" s="46">
        <v>100.16146958342424</v>
      </c>
      <c r="G17" s="46">
        <v>100.43500810835106</v>
      </c>
      <c r="H17" s="46">
        <v>100.42462800668942</v>
      </c>
      <c r="I17" s="46">
        <v>100.66868486924332</v>
      </c>
      <c r="J17" s="46">
        <v>101.94</v>
      </c>
      <c r="K17" s="46">
        <v>117.41</v>
      </c>
      <c r="L17" s="46">
        <v>2086</v>
      </c>
      <c r="M17" s="46">
        <v>1560.51</v>
      </c>
      <c r="N17" s="46">
        <v>2.3719999999999999</v>
      </c>
      <c r="O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32"/>
      <c r="CS17" s="26"/>
      <c r="CT17" s="26"/>
      <c r="CU17" s="26"/>
      <c r="CV17" s="26"/>
      <c r="CW17" s="26"/>
      <c r="CX17" s="26"/>
      <c r="CY17" s="26"/>
    </row>
    <row r="18" spans="1:103" x14ac:dyDescent="0.25">
      <c r="A18" s="14" t="str">
        <f t="shared" si="0"/>
        <v>20122</v>
      </c>
      <c r="B18" s="14">
        <f t="shared" si="1"/>
        <v>2</v>
      </c>
      <c r="C18" s="14">
        <f t="shared" si="2"/>
        <v>2012</v>
      </c>
      <c r="D18" s="27">
        <v>41030</v>
      </c>
      <c r="E18" s="46">
        <v>100.50864416225346</v>
      </c>
      <c r="F18" s="46">
        <v>100.53029023610655</v>
      </c>
      <c r="G18" s="46">
        <v>100.44046507444256</v>
      </c>
      <c r="H18" s="46">
        <v>100.56228788677009</v>
      </c>
      <c r="I18" s="46">
        <v>98.868591557562638</v>
      </c>
      <c r="J18" s="46">
        <v>97.799000000000007</v>
      </c>
      <c r="K18" s="46">
        <v>101.02</v>
      </c>
      <c r="L18" s="46">
        <v>1962.5</v>
      </c>
      <c r="M18" s="46">
        <v>1597.58</v>
      </c>
      <c r="N18" s="46">
        <v>2.7879999999999998</v>
      </c>
      <c r="O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32"/>
      <c r="CS18" s="26"/>
      <c r="CT18" s="26"/>
      <c r="CU18" s="26"/>
      <c r="CV18" s="26"/>
      <c r="CW18" s="26"/>
      <c r="CX18" s="26"/>
      <c r="CY18" s="26"/>
    </row>
    <row r="19" spans="1:103" x14ac:dyDescent="0.25">
      <c r="A19" s="14" t="str">
        <f t="shared" si="0"/>
        <v>20122</v>
      </c>
      <c r="B19" s="14">
        <f t="shared" si="1"/>
        <v>2</v>
      </c>
      <c r="C19" s="14">
        <f t="shared" si="2"/>
        <v>2012</v>
      </c>
      <c r="D19" s="27">
        <v>41061</v>
      </c>
      <c r="E19" s="46">
        <v>100.90011070651485</v>
      </c>
      <c r="F19" s="46">
        <v>101.61653507465499</v>
      </c>
      <c r="G19" s="46">
        <v>100.35335880687897</v>
      </c>
      <c r="H19" s="46">
        <v>100.65299365125666</v>
      </c>
      <c r="I19" s="46">
        <v>101.03799877505438</v>
      </c>
      <c r="J19" s="46">
        <v>105.34</v>
      </c>
      <c r="K19" s="46">
        <v>93.42</v>
      </c>
      <c r="L19" s="46">
        <v>1882.75</v>
      </c>
      <c r="M19" s="46">
        <v>1614.54</v>
      </c>
      <c r="N19" s="46">
        <v>3.2490000000000001</v>
      </c>
      <c r="O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32"/>
      <c r="CS19" s="26"/>
      <c r="CT19" s="26"/>
      <c r="CU19" s="26"/>
      <c r="CV19" s="26"/>
      <c r="CW19" s="26"/>
      <c r="CX19" s="26"/>
      <c r="CY19" s="26"/>
    </row>
    <row r="20" spans="1:103" x14ac:dyDescent="0.25">
      <c r="A20" s="14" t="str">
        <f t="shared" si="0"/>
        <v>20123</v>
      </c>
      <c r="B20" s="14">
        <f t="shared" si="1"/>
        <v>3</v>
      </c>
      <c r="C20" s="14">
        <f t="shared" si="2"/>
        <v>2012</v>
      </c>
      <c r="D20" s="27">
        <v>41091</v>
      </c>
      <c r="E20" s="46">
        <v>100.94597703460576</v>
      </c>
      <c r="F20" s="46">
        <v>101.57713166902165</v>
      </c>
      <c r="G20" s="46">
        <v>100.46019088872964</v>
      </c>
      <c r="H20" s="46">
        <v>100.7229839585822</v>
      </c>
      <c r="I20" s="46">
        <v>99.744179622388941</v>
      </c>
      <c r="J20" s="46">
        <v>115.61</v>
      </c>
      <c r="K20" s="46">
        <v>105.94</v>
      </c>
      <c r="L20" s="46">
        <v>1859.75</v>
      </c>
      <c r="M20" s="46">
        <v>1691.89</v>
      </c>
      <c r="N20" s="46">
        <v>2.7839999999999998</v>
      </c>
      <c r="O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32"/>
      <c r="CS20" s="26"/>
      <c r="CT20" s="26"/>
      <c r="CU20" s="26"/>
      <c r="CV20" s="26"/>
      <c r="CW20" s="26"/>
      <c r="CX20" s="26"/>
      <c r="CY20" s="26"/>
    </row>
    <row r="21" spans="1:103" x14ac:dyDescent="0.25">
      <c r="A21" s="14" t="str">
        <f t="shared" si="0"/>
        <v>20123</v>
      </c>
      <c r="B21" s="14">
        <f t="shared" si="1"/>
        <v>3</v>
      </c>
      <c r="C21" s="14">
        <f t="shared" si="2"/>
        <v>2012</v>
      </c>
      <c r="D21" s="27">
        <v>41122</v>
      </c>
      <c r="E21" s="46">
        <v>100.61849818895146</v>
      </c>
      <c r="F21" s="46">
        <v>100.77960519324469</v>
      </c>
      <c r="G21" s="46">
        <v>100.42899799909846</v>
      </c>
      <c r="H21" s="46">
        <v>100.64556235994213</v>
      </c>
      <c r="I21" s="46">
        <v>100.19498611876931</v>
      </c>
      <c r="J21" s="46">
        <v>112.48</v>
      </c>
      <c r="K21" s="46">
        <v>113.68</v>
      </c>
      <c r="L21" s="46">
        <v>1890.75</v>
      </c>
      <c r="M21" s="46">
        <v>1772.26</v>
      </c>
      <c r="N21" s="46">
        <v>3.1419999999999999</v>
      </c>
      <c r="O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32"/>
      <c r="CS21" s="26"/>
      <c r="CT21" s="26"/>
      <c r="CU21" s="26"/>
      <c r="CV21" s="26"/>
      <c r="CW21" s="26"/>
      <c r="CX21" s="26"/>
      <c r="CY21" s="26"/>
    </row>
    <row r="22" spans="1:103" x14ac:dyDescent="0.25">
      <c r="A22" s="14" t="str">
        <f t="shared" si="0"/>
        <v>20123</v>
      </c>
      <c r="B22" s="14">
        <f t="shared" si="1"/>
        <v>3</v>
      </c>
      <c r="C22" s="14">
        <f t="shared" si="2"/>
        <v>2012</v>
      </c>
      <c r="D22" s="27">
        <v>41153</v>
      </c>
      <c r="E22" s="46">
        <v>100.90716263922283</v>
      </c>
      <c r="F22" s="46">
        <v>100.84081085601599</v>
      </c>
      <c r="G22" s="46">
        <v>100.55730785995782</v>
      </c>
      <c r="H22" s="46">
        <v>101.49038910535731</v>
      </c>
      <c r="I22" s="46">
        <v>102.66792945002834</v>
      </c>
      <c r="J22" s="46">
        <v>108.89</v>
      </c>
      <c r="K22" s="46">
        <v>109.86</v>
      </c>
      <c r="L22" s="46">
        <v>2084</v>
      </c>
      <c r="M22" s="46">
        <v>1720.62</v>
      </c>
      <c r="N22" s="46">
        <v>3.4079999999999999</v>
      </c>
      <c r="O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32"/>
      <c r="CS22" s="26"/>
      <c r="CT22" s="26"/>
      <c r="CU22" s="26"/>
      <c r="CV22" s="26"/>
      <c r="CW22" s="26"/>
      <c r="CX22" s="26"/>
      <c r="CY22" s="26"/>
    </row>
    <row r="23" spans="1:103" x14ac:dyDescent="0.25">
      <c r="A23" s="14" t="str">
        <f t="shared" si="0"/>
        <v>20124</v>
      </c>
      <c r="B23" s="14">
        <f t="shared" si="1"/>
        <v>4</v>
      </c>
      <c r="C23" s="14">
        <f t="shared" si="2"/>
        <v>2012</v>
      </c>
      <c r="D23" s="27">
        <v>41183</v>
      </c>
      <c r="E23" s="46">
        <v>100.52241359359162</v>
      </c>
      <c r="F23" s="46">
        <v>100.5042822623564</v>
      </c>
      <c r="G23" s="46">
        <v>100.51074424264897</v>
      </c>
      <c r="H23" s="46">
        <v>100.55902521494588</v>
      </c>
      <c r="I23" s="46">
        <v>100.91652253462451</v>
      </c>
      <c r="J23" s="46">
        <v>111.65</v>
      </c>
      <c r="K23" s="46">
        <v>109.45</v>
      </c>
      <c r="L23" s="46">
        <v>1906</v>
      </c>
      <c r="M23" s="46">
        <v>1714.88</v>
      </c>
      <c r="N23" s="46">
        <v>3.4470000000000001</v>
      </c>
      <c r="O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32"/>
      <c r="CS23" s="26"/>
      <c r="CT23" s="26"/>
      <c r="CU23" s="26"/>
      <c r="CV23" s="26"/>
      <c r="CW23" s="26"/>
      <c r="CX23" s="26"/>
      <c r="CY23" s="26"/>
    </row>
    <row r="24" spans="1:103" x14ac:dyDescent="0.25">
      <c r="A24" s="14" t="str">
        <f t="shared" si="0"/>
        <v>20124</v>
      </c>
      <c r="B24" s="14">
        <f t="shared" si="1"/>
        <v>4</v>
      </c>
      <c r="C24" s="14">
        <f t="shared" si="2"/>
        <v>2012</v>
      </c>
      <c r="D24" s="27">
        <v>41214</v>
      </c>
      <c r="E24" s="46">
        <v>100.31190351831111</v>
      </c>
      <c r="F24" s="46">
        <v>100.15091905298995</v>
      </c>
      <c r="G24" s="46">
        <v>100.32386133697662</v>
      </c>
      <c r="H24" s="46">
        <v>100.52263633528206</v>
      </c>
      <c r="I24" s="46">
        <v>99.704104935925344</v>
      </c>
      <c r="J24" s="46">
        <v>111.62</v>
      </c>
      <c r="K24" s="46">
        <v>110.29</v>
      </c>
      <c r="L24" s="46">
        <v>2094</v>
      </c>
      <c r="M24" s="46">
        <v>1676.24</v>
      </c>
      <c r="N24" s="46">
        <v>3.3140000000000001</v>
      </c>
      <c r="O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32"/>
      <c r="CS24" s="26"/>
      <c r="CT24" s="26"/>
      <c r="CU24" s="26"/>
      <c r="CV24" s="26"/>
      <c r="CW24" s="26"/>
      <c r="CX24" s="26"/>
      <c r="CY24" s="26"/>
    </row>
    <row r="25" spans="1:103" x14ac:dyDescent="0.25">
      <c r="A25" s="14" t="str">
        <f t="shared" si="0"/>
        <v>20124</v>
      </c>
      <c r="B25" s="14">
        <f t="shared" si="1"/>
        <v>4</v>
      </c>
      <c r="C25" s="14">
        <f t="shared" si="2"/>
        <v>2012</v>
      </c>
      <c r="D25" s="27">
        <v>41244</v>
      </c>
      <c r="E25" s="46">
        <v>100.33705978050929</v>
      </c>
      <c r="F25" s="46">
        <v>100.35413299279575</v>
      </c>
      <c r="G25" s="46">
        <v>100.27629908413935</v>
      </c>
      <c r="H25" s="46">
        <v>100.40825784134441</v>
      </c>
      <c r="I25" s="46">
        <v>100.02369279255544</v>
      </c>
      <c r="J25" s="46">
        <v>116.13</v>
      </c>
      <c r="K25" s="46">
        <v>109.6</v>
      </c>
      <c r="L25" s="46">
        <v>2073</v>
      </c>
      <c r="M25" s="46">
        <v>1663.67</v>
      </c>
      <c r="N25" s="46">
        <v>3.3319999999999999</v>
      </c>
      <c r="O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32"/>
      <c r="CS25" s="26"/>
      <c r="CT25" s="26"/>
      <c r="CU25" s="26"/>
      <c r="CV25" s="26"/>
      <c r="CW25" s="26"/>
      <c r="CX25" s="26"/>
      <c r="CY25" s="26"/>
    </row>
    <row r="26" spans="1:103" x14ac:dyDescent="0.25">
      <c r="A26" s="14" t="str">
        <f t="shared" si="0"/>
        <v>20131</v>
      </c>
      <c r="B26" s="14">
        <f t="shared" si="1"/>
        <v>1</v>
      </c>
      <c r="C26" s="14">
        <f t="shared" si="2"/>
        <v>2013</v>
      </c>
      <c r="D26" s="27">
        <v>41275</v>
      </c>
      <c r="E26" s="46">
        <v>100.68194716894102</v>
      </c>
      <c r="F26" s="46">
        <v>101.0458539091172</v>
      </c>
      <c r="G26" s="46">
        <v>100.44695719686052</v>
      </c>
      <c r="H26" s="46">
        <v>100.51118985000556</v>
      </c>
      <c r="I26" s="46">
        <v>99.729263493800914</v>
      </c>
      <c r="J26" s="46">
        <v>111.42</v>
      </c>
      <c r="K26" s="46">
        <v>115.83</v>
      </c>
      <c r="L26" s="46">
        <v>2091</v>
      </c>
      <c r="M26" s="46">
        <v>1579.61</v>
      </c>
      <c r="N26" s="46">
        <v>3.4460000000000002</v>
      </c>
      <c r="O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32"/>
      <c r="CS26" s="26"/>
      <c r="CT26" s="26"/>
      <c r="CU26" s="26"/>
      <c r="CV26" s="26"/>
      <c r="CW26" s="26"/>
      <c r="CX26" s="26"/>
      <c r="CY26" s="26"/>
    </row>
    <row r="27" spans="1:103" x14ac:dyDescent="0.25">
      <c r="A27" s="14" t="str">
        <f t="shared" si="0"/>
        <v>20131</v>
      </c>
      <c r="B27" s="14">
        <f t="shared" si="1"/>
        <v>1</v>
      </c>
      <c r="C27" s="14">
        <f t="shared" si="2"/>
        <v>2013</v>
      </c>
      <c r="D27" s="27">
        <v>41306</v>
      </c>
      <c r="E27" s="46">
        <v>100.49666253672396</v>
      </c>
      <c r="F27" s="46">
        <v>100.41268735004857</v>
      </c>
      <c r="G27" s="46">
        <v>100.47092673740885</v>
      </c>
      <c r="H27" s="46">
        <v>100.64675890090322</v>
      </c>
      <c r="I27" s="46">
        <v>99.926147769589008</v>
      </c>
      <c r="J27" s="46">
        <v>110.41</v>
      </c>
      <c r="K27" s="46">
        <v>109.31</v>
      </c>
      <c r="L27" s="46">
        <v>2005</v>
      </c>
      <c r="M27" s="46">
        <v>1596.95</v>
      </c>
      <c r="N27" s="46">
        <v>3.9660000000000002</v>
      </c>
      <c r="O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32"/>
      <c r="CS27" s="26"/>
      <c r="CT27" s="26"/>
      <c r="CU27" s="26"/>
      <c r="CV27" s="26"/>
      <c r="CW27" s="26"/>
      <c r="CX27" s="26"/>
      <c r="CY27" s="26"/>
    </row>
    <row r="28" spans="1:103" x14ac:dyDescent="0.25">
      <c r="A28" s="14" t="str">
        <f t="shared" si="0"/>
        <v>20131</v>
      </c>
      <c r="B28" s="14">
        <f t="shared" si="1"/>
        <v>1</v>
      </c>
      <c r="C28" s="14">
        <f t="shared" si="2"/>
        <v>2013</v>
      </c>
      <c r="D28" s="27">
        <v>41334</v>
      </c>
      <c r="E28" s="46">
        <v>100.30550957303952</v>
      </c>
      <c r="F28" s="46">
        <v>100.16951412387084</v>
      </c>
      <c r="G28" s="46">
        <v>100.37202030637248</v>
      </c>
      <c r="H28" s="46">
        <v>100.40694482274144</v>
      </c>
      <c r="I28" s="46">
        <v>100.56962239959661</v>
      </c>
      <c r="J28" s="46">
        <v>101.71</v>
      </c>
      <c r="K28" s="46">
        <v>107.56</v>
      </c>
      <c r="L28" s="46">
        <v>1904</v>
      </c>
      <c r="M28" s="46">
        <v>1476.74</v>
      </c>
      <c r="N28" s="46">
        <v>4.2880000000000003</v>
      </c>
      <c r="O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32"/>
      <c r="CS28" s="26"/>
      <c r="CT28" s="26"/>
      <c r="CU28" s="26"/>
      <c r="CV28" s="26"/>
      <c r="CW28" s="26"/>
      <c r="CX28" s="26"/>
      <c r="CY28" s="26"/>
    </row>
    <row r="29" spans="1:103" x14ac:dyDescent="0.25">
      <c r="A29" s="14" t="str">
        <f t="shared" si="0"/>
        <v>20132</v>
      </c>
      <c r="B29" s="14">
        <f t="shared" si="1"/>
        <v>2</v>
      </c>
      <c r="C29" s="14">
        <f t="shared" si="2"/>
        <v>2013</v>
      </c>
      <c r="D29" s="27">
        <v>41365</v>
      </c>
      <c r="E29" s="46">
        <v>100.54532212136547</v>
      </c>
      <c r="F29" s="46">
        <v>100.61486903360235</v>
      </c>
      <c r="G29" s="46">
        <v>100.37416731755401</v>
      </c>
      <c r="H29" s="46">
        <v>100.6877201844013</v>
      </c>
      <c r="I29" s="46">
        <v>99.106369490633099</v>
      </c>
      <c r="J29" s="46">
        <v>100.19</v>
      </c>
      <c r="K29" s="46">
        <v>101.39</v>
      </c>
      <c r="L29" s="46">
        <v>1870</v>
      </c>
      <c r="M29" s="46">
        <v>1387.96</v>
      </c>
      <c r="N29" s="46">
        <v>3.944</v>
      </c>
      <c r="O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32"/>
      <c r="CS29" s="26"/>
      <c r="CT29" s="26"/>
      <c r="CU29" s="26"/>
      <c r="CV29" s="26"/>
      <c r="CW29" s="26"/>
      <c r="CX29" s="26"/>
      <c r="CY29" s="26"/>
    </row>
    <row r="30" spans="1:103" x14ac:dyDescent="0.25">
      <c r="A30" s="14" t="str">
        <f t="shared" si="0"/>
        <v>20132</v>
      </c>
      <c r="B30" s="14">
        <f t="shared" si="1"/>
        <v>2</v>
      </c>
      <c r="C30" s="14">
        <f t="shared" si="2"/>
        <v>2013</v>
      </c>
      <c r="D30" s="27">
        <v>41395</v>
      </c>
      <c r="E30" s="46">
        <v>100.66428848239067</v>
      </c>
      <c r="F30" s="46">
        <v>100.90701171830752</v>
      </c>
      <c r="G30" s="46">
        <v>100.31010994984442</v>
      </c>
      <c r="H30" s="46">
        <v>100.80333621431072</v>
      </c>
      <c r="I30" s="46">
        <v>99.413546566144333</v>
      </c>
      <c r="J30" s="46">
        <v>102.14</v>
      </c>
      <c r="K30" s="46">
        <v>99.98</v>
      </c>
      <c r="L30" s="46">
        <v>1906</v>
      </c>
      <c r="M30" s="46">
        <v>1234.69</v>
      </c>
      <c r="N30" s="46">
        <v>3.54</v>
      </c>
      <c r="O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32"/>
      <c r="CS30" s="26"/>
      <c r="CT30" s="26"/>
      <c r="CU30" s="26"/>
      <c r="CV30" s="26"/>
      <c r="CW30" s="26"/>
      <c r="CX30" s="26"/>
      <c r="CY30" s="26"/>
    </row>
    <row r="31" spans="1:103" x14ac:dyDescent="0.25">
      <c r="A31" s="14" t="str">
        <f t="shared" si="0"/>
        <v>20132</v>
      </c>
      <c r="B31" s="14">
        <f t="shared" si="1"/>
        <v>2</v>
      </c>
      <c r="C31" s="14">
        <f t="shared" si="2"/>
        <v>2013</v>
      </c>
      <c r="D31" s="27">
        <v>41426</v>
      </c>
      <c r="E31" s="46">
        <v>100.45564463948831</v>
      </c>
      <c r="F31" s="46">
        <v>100.54906744959331</v>
      </c>
      <c r="G31" s="46">
        <v>100.31963714506561</v>
      </c>
      <c r="H31" s="46">
        <v>100.49571941355343</v>
      </c>
      <c r="I31" s="46">
        <v>100.14521494142204</v>
      </c>
      <c r="J31" s="46">
        <v>108.26</v>
      </c>
      <c r="K31" s="46">
        <v>102.3</v>
      </c>
      <c r="L31" s="46">
        <v>1773</v>
      </c>
      <c r="M31" s="46">
        <v>1325.08</v>
      </c>
      <c r="N31" s="46">
        <v>3.4460000000000002</v>
      </c>
      <c r="O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32"/>
      <c r="CS31" s="26"/>
      <c r="CT31" s="26"/>
      <c r="CU31" s="26"/>
      <c r="CV31" s="26"/>
      <c r="CW31" s="26"/>
      <c r="CX31" s="26"/>
      <c r="CY31" s="26"/>
    </row>
    <row r="32" spans="1:103" x14ac:dyDescent="0.25">
      <c r="A32" s="14" t="str">
        <f t="shared" si="0"/>
        <v>20133</v>
      </c>
      <c r="B32" s="14">
        <f t="shared" si="1"/>
        <v>3</v>
      </c>
      <c r="C32" s="14">
        <f t="shared" si="2"/>
        <v>2013</v>
      </c>
      <c r="D32" s="27">
        <v>41456</v>
      </c>
      <c r="E32" s="46">
        <v>100.43009021073317</v>
      </c>
      <c r="F32" s="46">
        <v>100.46055490619813</v>
      </c>
      <c r="G32" s="46">
        <v>100.27629158748283</v>
      </c>
      <c r="H32" s="46">
        <v>100.6181380385636</v>
      </c>
      <c r="I32" s="46">
        <v>100.96159846033952</v>
      </c>
      <c r="J32" s="46">
        <v>114.5</v>
      </c>
      <c r="K32" s="46">
        <v>108.54</v>
      </c>
      <c r="L32" s="46">
        <v>1804</v>
      </c>
      <c r="M32" s="46">
        <v>1395.29</v>
      </c>
      <c r="N32" s="46">
        <v>3.5920000000000001</v>
      </c>
      <c r="O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32"/>
      <c r="CS32" s="26"/>
      <c r="CT32" s="26"/>
      <c r="CU32" s="26"/>
      <c r="CV32" s="26"/>
      <c r="CW32" s="26"/>
      <c r="CX32" s="26"/>
      <c r="CY32" s="26"/>
    </row>
    <row r="33" spans="1:103" x14ac:dyDescent="0.25">
      <c r="A33" s="14" t="str">
        <f t="shared" si="0"/>
        <v>20133</v>
      </c>
      <c r="B33" s="14">
        <f t="shared" si="1"/>
        <v>3</v>
      </c>
      <c r="C33" s="14">
        <f t="shared" si="2"/>
        <v>2013</v>
      </c>
      <c r="D33" s="27">
        <v>41487</v>
      </c>
      <c r="E33" s="46">
        <v>100.66134906652292</v>
      </c>
      <c r="F33" s="46">
        <v>100.516559733207</v>
      </c>
      <c r="G33" s="46">
        <v>100.55157815197917</v>
      </c>
      <c r="H33" s="46">
        <v>101.02253667761677</v>
      </c>
      <c r="I33" s="46">
        <v>101.52705483450552</v>
      </c>
      <c r="J33" s="46">
        <v>108.98</v>
      </c>
      <c r="K33" s="46">
        <v>115.77</v>
      </c>
      <c r="L33" s="46">
        <v>1814</v>
      </c>
      <c r="M33" s="46">
        <v>1328.92</v>
      </c>
      <c r="N33" s="46">
        <v>3.508</v>
      </c>
      <c r="O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32"/>
      <c r="CS33" s="26"/>
      <c r="CT33" s="26"/>
      <c r="CU33" s="26"/>
      <c r="CV33" s="26"/>
      <c r="CW33" s="26"/>
      <c r="CX33" s="26"/>
      <c r="CY33" s="26"/>
    </row>
    <row r="34" spans="1:103" x14ac:dyDescent="0.25">
      <c r="A34" s="14" t="str">
        <f t="shared" si="0"/>
        <v>20133</v>
      </c>
      <c r="B34" s="14">
        <f t="shared" si="1"/>
        <v>3</v>
      </c>
      <c r="C34" s="14">
        <f t="shared" si="2"/>
        <v>2013</v>
      </c>
      <c r="D34" s="27">
        <v>41518</v>
      </c>
      <c r="E34" s="46">
        <v>100.54081902643945</v>
      </c>
      <c r="F34" s="46">
        <v>100.60083604508505</v>
      </c>
      <c r="G34" s="46">
        <v>100.40039016734404</v>
      </c>
      <c r="H34" s="46">
        <v>100.65623341144187</v>
      </c>
      <c r="I34" s="46">
        <v>101.31829060785272</v>
      </c>
      <c r="J34" s="46">
        <v>109.39</v>
      </c>
      <c r="K34" s="46">
        <v>107</v>
      </c>
      <c r="L34" s="46">
        <v>1845</v>
      </c>
      <c r="M34" s="46">
        <v>1323.14</v>
      </c>
      <c r="N34" s="46">
        <v>3.47</v>
      </c>
      <c r="O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32"/>
      <c r="CS34" s="26"/>
      <c r="CT34" s="26"/>
      <c r="CU34" s="26"/>
      <c r="CV34" s="26"/>
      <c r="CW34" s="26"/>
      <c r="CX34" s="26"/>
      <c r="CY34" s="26"/>
    </row>
    <row r="35" spans="1:103" x14ac:dyDescent="0.25">
      <c r="A35" s="14" t="str">
        <f t="shared" si="0"/>
        <v>20134</v>
      </c>
      <c r="B35" s="14">
        <f t="shared" si="1"/>
        <v>4</v>
      </c>
      <c r="C35" s="14">
        <f t="shared" si="2"/>
        <v>2013</v>
      </c>
      <c r="D35" s="27">
        <v>41548</v>
      </c>
      <c r="E35" s="46">
        <v>100.65035943992176</v>
      </c>
      <c r="F35" s="46">
        <v>101.01890555918601</v>
      </c>
      <c r="G35" s="46">
        <v>100.32580241067714</v>
      </c>
      <c r="H35" s="46">
        <v>100.56905009767593</v>
      </c>
      <c r="I35" s="46">
        <v>100.09504264937068</v>
      </c>
      <c r="J35" s="46">
        <v>110.25</v>
      </c>
      <c r="K35" s="46">
        <v>106.48</v>
      </c>
      <c r="L35" s="46">
        <v>1859</v>
      </c>
      <c r="M35" s="46">
        <v>1251.22</v>
      </c>
      <c r="N35" s="46">
        <v>3.8940000000000001</v>
      </c>
      <c r="O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32"/>
      <c r="CS35" s="26"/>
      <c r="CT35" s="26"/>
      <c r="CU35" s="26"/>
      <c r="CV35" s="26"/>
      <c r="CW35" s="26"/>
      <c r="CX35" s="26"/>
      <c r="CY35" s="26"/>
    </row>
    <row r="36" spans="1:103" x14ac:dyDescent="0.25">
      <c r="A36" s="14" t="str">
        <f t="shared" si="0"/>
        <v>20134</v>
      </c>
      <c r="B36" s="14">
        <f t="shared" si="1"/>
        <v>4</v>
      </c>
      <c r="C36" s="14">
        <f t="shared" si="2"/>
        <v>2013</v>
      </c>
      <c r="D36" s="27">
        <v>41579</v>
      </c>
      <c r="E36" s="46">
        <v>100.49838657216412</v>
      </c>
      <c r="F36" s="46">
        <v>100.57553423881141</v>
      </c>
      <c r="G36" s="46">
        <v>100.31771778267978</v>
      </c>
      <c r="H36" s="46">
        <v>100.64768844670878</v>
      </c>
      <c r="I36" s="46">
        <v>99.821838506099979</v>
      </c>
      <c r="J36" s="46">
        <v>110.94</v>
      </c>
      <c r="K36" s="46">
        <v>110.72</v>
      </c>
      <c r="L36" s="46">
        <v>1755</v>
      </c>
      <c r="M36" s="46">
        <v>1205.0899999999999</v>
      </c>
      <c r="N36" s="46">
        <v>4.2359999999999998</v>
      </c>
      <c r="O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32"/>
      <c r="CS36" s="26"/>
      <c r="CT36" s="26"/>
      <c r="CU36" s="26"/>
      <c r="CV36" s="26"/>
      <c r="CW36" s="26"/>
      <c r="CX36" s="26"/>
      <c r="CY36" s="26"/>
    </row>
    <row r="37" spans="1:103" x14ac:dyDescent="0.25">
      <c r="A37" s="14" t="str">
        <f t="shared" si="0"/>
        <v>20134</v>
      </c>
      <c r="B37" s="14">
        <f t="shared" si="1"/>
        <v>4</v>
      </c>
      <c r="C37" s="14">
        <f t="shared" si="2"/>
        <v>2013</v>
      </c>
      <c r="D37" s="27">
        <v>41609</v>
      </c>
      <c r="E37" s="46">
        <v>100.30405250758885</v>
      </c>
      <c r="F37" s="46">
        <v>100.16370697296713</v>
      </c>
      <c r="G37" s="46">
        <v>100.22846311419663</v>
      </c>
      <c r="H37" s="46">
        <v>100.61688562397021</v>
      </c>
      <c r="I37" s="46">
        <v>99.788428172796955</v>
      </c>
      <c r="J37" s="46">
        <v>106.54</v>
      </c>
      <c r="K37" s="46">
        <v>108.75</v>
      </c>
      <c r="L37" s="46">
        <v>1800</v>
      </c>
      <c r="M37" s="46">
        <v>1244.48</v>
      </c>
      <c r="N37" s="46">
        <v>4.9020000000000001</v>
      </c>
      <c r="O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32"/>
      <c r="CS37" s="26"/>
      <c r="CT37" s="26"/>
      <c r="CU37" s="26"/>
      <c r="CV37" s="26"/>
      <c r="CW37" s="26"/>
      <c r="CX37" s="26"/>
      <c r="CY37" s="26"/>
    </row>
    <row r="38" spans="1:103" x14ac:dyDescent="0.25">
      <c r="A38" s="14" t="str">
        <f t="shared" si="0"/>
        <v>20141</v>
      </c>
      <c r="B38" s="14">
        <f t="shared" si="1"/>
        <v>1</v>
      </c>
      <c r="C38" s="14">
        <f t="shared" si="2"/>
        <v>2014</v>
      </c>
      <c r="D38" s="27">
        <v>41640</v>
      </c>
      <c r="E38" s="46">
        <v>100.32950967193217</v>
      </c>
      <c r="F38" s="46">
        <v>100.30772726355873</v>
      </c>
      <c r="G38" s="46">
        <v>100.29715628263747</v>
      </c>
      <c r="H38" s="46">
        <v>100.42851136073988</v>
      </c>
      <c r="I38" s="46">
        <v>101.35341779665514</v>
      </c>
      <c r="J38" s="46">
        <v>109.44</v>
      </c>
      <c r="K38" s="46">
        <v>107.31</v>
      </c>
      <c r="L38" s="46">
        <v>1706</v>
      </c>
      <c r="M38" s="46">
        <v>1326.56</v>
      </c>
      <c r="N38" s="46">
        <v>4.84</v>
      </c>
      <c r="O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32"/>
      <c r="CS38" s="26"/>
      <c r="CT38" s="26"/>
      <c r="CU38" s="26"/>
      <c r="CV38" s="26"/>
      <c r="CW38" s="26"/>
      <c r="CX38" s="26"/>
      <c r="CY38" s="26"/>
    </row>
    <row r="39" spans="1:103" x14ac:dyDescent="0.25">
      <c r="A39" s="14" t="str">
        <f t="shared" si="0"/>
        <v>20141</v>
      </c>
      <c r="B39" s="14">
        <f t="shared" si="1"/>
        <v>1</v>
      </c>
      <c r="C39" s="14">
        <f t="shared" si="2"/>
        <v>2014</v>
      </c>
      <c r="D39" s="27">
        <v>41671</v>
      </c>
      <c r="E39" s="46">
        <v>100.59038597089001</v>
      </c>
      <c r="F39" s="46">
        <v>100.75299542179616</v>
      </c>
      <c r="G39" s="46">
        <v>100.43851347295907</v>
      </c>
      <c r="H39" s="46">
        <v>100.57073192740394</v>
      </c>
      <c r="I39" s="46">
        <v>100.66412066795675</v>
      </c>
      <c r="J39" s="46">
        <v>107.96</v>
      </c>
      <c r="K39" s="46">
        <v>108.13</v>
      </c>
      <c r="L39" s="46">
        <v>1754</v>
      </c>
      <c r="M39" s="46">
        <v>1284.01</v>
      </c>
      <c r="N39" s="46">
        <v>4.5069999999999997</v>
      </c>
      <c r="O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32"/>
      <c r="CS39" s="26"/>
      <c r="CT39" s="26"/>
      <c r="CU39" s="26"/>
      <c r="CV39" s="26"/>
      <c r="CW39" s="26"/>
      <c r="CX39" s="26"/>
      <c r="CY39" s="26"/>
    </row>
    <row r="40" spans="1:103" x14ac:dyDescent="0.25">
      <c r="A40" s="14" t="str">
        <f t="shared" si="0"/>
        <v>20141</v>
      </c>
      <c r="B40" s="14">
        <f t="shared" si="1"/>
        <v>1</v>
      </c>
      <c r="C40" s="14">
        <f t="shared" si="2"/>
        <v>2014</v>
      </c>
      <c r="D40" s="27">
        <v>41699</v>
      </c>
      <c r="E40" s="46">
        <v>100.9633803158938</v>
      </c>
      <c r="F40" s="46">
        <v>101.51760653811263</v>
      </c>
      <c r="G40" s="46">
        <v>100.65329935272155</v>
      </c>
      <c r="H40" s="46">
        <v>100.62623217715569</v>
      </c>
      <c r="I40" s="46">
        <v>99.899650930462187</v>
      </c>
      <c r="J40" s="46">
        <v>108.19</v>
      </c>
      <c r="K40" s="46">
        <v>105.15</v>
      </c>
      <c r="L40" s="46">
        <v>1785</v>
      </c>
      <c r="M40" s="46">
        <v>1291.45</v>
      </c>
      <c r="N40" s="46">
        <v>4.827</v>
      </c>
      <c r="O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32"/>
      <c r="CS40" s="26"/>
      <c r="CT40" s="26"/>
      <c r="CU40" s="26"/>
      <c r="CV40" s="26"/>
      <c r="CW40" s="26"/>
      <c r="CX40" s="26"/>
      <c r="CY40" s="26"/>
    </row>
    <row r="41" spans="1:103" x14ac:dyDescent="0.25">
      <c r="A41" s="14" t="str">
        <f t="shared" si="0"/>
        <v>20142</v>
      </c>
      <c r="B41" s="14">
        <f t="shared" si="1"/>
        <v>2</v>
      </c>
      <c r="C41" s="14">
        <f t="shared" si="2"/>
        <v>2014</v>
      </c>
      <c r="D41" s="27">
        <v>41730</v>
      </c>
      <c r="E41" s="46">
        <v>100.91085291759549</v>
      </c>
      <c r="F41" s="46">
        <v>101.20720004668148</v>
      </c>
      <c r="G41" s="46">
        <v>100.66168976478217</v>
      </c>
      <c r="H41" s="46">
        <v>100.8411012512714</v>
      </c>
      <c r="I41" s="46">
        <v>100.37765656354523</v>
      </c>
      <c r="J41" s="46">
        <v>109.81</v>
      </c>
      <c r="K41" s="46">
        <v>107.68</v>
      </c>
      <c r="L41" s="46">
        <v>1800</v>
      </c>
      <c r="M41" s="46">
        <v>1249.67</v>
      </c>
      <c r="N41" s="46">
        <v>4.5540000000000003</v>
      </c>
      <c r="O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32"/>
      <c r="CS41" s="26"/>
      <c r="CT41" s="26"/>
      <c r="CU41" s="26"/>
      <c r="CV41" s="26"/>
      <c r="CW41" s="26"/>
      <c r="CX41" s="26"/>
      <c r="CY41" s="26"/>
    </row>
    <row r="42" spans="1:103" x14ac:dyDescent="0.25">
      <c r="A42" s="14" t="str">
        <f t="shared" si="0"/>
        <v>20142</v>
      </c>
      <c r="B42" s="14">
        <f t="shared" si="1"/>
        <v>2</v>
      </c>
      <c r="C42" s="14">
        <f t="shared" si="2"/>
        <v>2014</v>
      </c>
      <c r="D42" s="27">
        <v>41760</v>
      </c>
      <c r="E42" s="46">
        <v>100.89155059646426</v>
      </c>
      <c r="F42" s="46">
        <v>101.43061468505073</v>
      </c>
      <c r="G42" s="46">
        <v>100.51780268558039</v>
      </c>
      <c r="H42" s="46">
        <v>100.66067799406146</v>
      </c>
      <c r="I42" s="46">
        <v>100.26229314511892</v>
      </c>
      <c r="J42" s="46">
        <v>112.67</v>
      </c>
      <c r="K42" s="46">
        <v>106.81</v>
      </c>
      <c r="L42" s="46">
        <v>1838</v>
      </c>
      <c r="M42" s="46">
        <v>1327.15</v>
      </c>
      <c r="N42" s="46">
        <v>4.4320000000000004</v>
      </c>
      <c r="O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32"/>
      <c r="CS42" s="26"/>
      <c r="CT42" s="26"/>
      <c r="CU42" s="26"/>
      <c r="CV42" s="26"/>
      <c r="CW42" s="26"/>
      <c r="CX42" s="26"/>
      <c r="CY42" s="26"/>
    </row>
    <row r="43" spans="1:103" x14ac:dyDescent="0.25">
      <c r="A43" s="14" t="str">
        <f t="shared" si="0"/>
        <v>20142</v>
      </c>
      <c r="B43" s="14">
        <f t="shared" si="1"/>
        <v>2</v>
      </c>
      <c r="C43" s="14">
        <f t="shared" si="2"/>
        <v>2014</v>
      </c>
      <c r="D43" s="27">
        <v>41791</v>
      </c>
      <c r="E43" s="46">
        <v>100.64035929299686</v>
      </c>
      <c r="F43" s="46">
        <v>100.80146456369948</v>
      </c>
      <c r="G43" s="46">
        <v>100.48598328623633</v>
      </c>
      <c r="H43" s="46">
        <v>100.61688509729817</v>
      </c>
      <c r="I43" s="46">
        <v>101.9304803740891</v>
      </c>
      <c r="J43" s="46">
        <v>105.52</v>
      </c>
      <c r="K43" s="46">
        <v>109.28</v>
      </c>
      <c r="L43" s="46">
        <v>1891</v>
      </c>
      <c r="M43" s="46">
        <v>1282.92</v>
      </c>
      <c r="N43" s="46">
        <v>3.83</v>
      </c>
      <c r="O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32"/>
      <c r="CS43" s="26"/>
      <c r="CT43" s="26"/>
      <c r="CU43" s="26"/>
      <c r="CV43" s="26"/>
      <c r="CW43" s="26"/>
      <c r="CX43" s="26"/>
      <c r="CY43" s="26"/>
    </row>
    <row r="44" spans="1:103" x14ac:dyDescent="0.25">
      <c r="A44" s="14" t="str">
        <f t="shared" si="0"/>
        <v>20143</v>
      </c>
      <c r="B44" s="14">
        <f t="shared" si="1"/>
        <v>3</v>
      </c>
      <c r="C44" s="14">
        <f t="shared" si="2"/>
        <v>2014</v>
      </c>
      <c r="D44" s="27">
        <v>41821</v>
      </c>
      <c r="E44" s="46">
        <v>100.44153246064424</v>
      </c>
      <c r="F44" s="46">
        <v>100.46146841964422</v>
      </c>
      <c r="G44" s="46">
        <v>100.53103274362525</v>
      </c>
      <c r="H44" s="46">
        <v>100.26393773349086</v>
      </c>
      <c r="I44" s="46">
        <v>100.41216461124429</v>
      </c>
      <c r="J44" s="46">
        <v>102.77</v>
      </c>
      <c r="K44" s="46">
        <v>105.04</v>
      </c>
      <c r="L44" s="46">
        <v>1988</v>
      </c>
      <c r="M44" s="46">
        <v>1287.58</v>
      </c>
      <c r="N44" s="46">
        <v>4.0629999999999997</v>
      </c>
      <c r="O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32"/>
      <c r="CS44" s="26"/>
      <c r="CT44" s="26"/>
      <c r="CU44" s="26"/>
      <c r="CV44" s="26"/>
      <c r="CW44" s="26"/>
      <c r="CX44" s="26"/>
      <c r="CY44" s="26"/>
    </row>
    <row r="45" spans="1:103" x14ac:dyDescent="0.25">
      <c r="A45" s="14" t="str">
        <f t="shared" si="0"/>
        <v>20143</v>
      </c>
      <c r="B45" s="14">
        <f t="shared" si="1"/>
        <v>3</v>
      </c>
      <c r="C45" s="14">
        <f t="shared" si="2"/>
        <v>2014</v>
      </c>
      <c r="D45" s="27">
        <v>41852</v>
      </c>
      <c r="E45" s="46">
        <v>100.67656035013016</v>
      </c>
      <c r="F45" s="46">
        <v>100.8896918644411</v>
      </c>
      <c r="G45" s="46">
        <v>100.4877912819959</v>
      </c>
      <c r="H45" s="46">
        <v>100.65542652841474</v>
      </c>
      <c r="I45" s="46">
        <v>101.06906386975653</v>
      </c>
      <c r="J45" s="46">
        <v>94.468000000000004</v>
      </c>
      <c r="K45" s="46">
        <v>100.37</v>
      </c>
      <c r="L45" s="46">
        <v>2097</v>
      </c>
      <c r="M45" s="46">
        <v>1208.1300000000001</v>
      </c>
      <c r="N45" s="46">
        <v>4.0720000000000001</v>
      </c>
      <c r="O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32"/>
      <c r="CS45" s="26"/>
      <c r="CT45" s="26"/>
      <c r="CU45" s="26"/>
      <c r="CV45" s="26"/>
      <c r="CW45" s="26"/>
      <c r="CX45" s="26"/>
      <c r="CY45" s="26"/>
    </row>
    <row r="46" spans="1:103" x14ac:dyDescent="0.25">
      <c r="A46" s="14" t="str">
        <f t="shared" si="0"/>
        <v>20143</v>
      </c>
      <c r="B46" s="14">
        <f t="shared" si="1"/>
        <v>3</v>
      </c>
      <c r="C46" s="14">
        <f t="shared" si="2"/>
        <v>2014</v>
      </c>
      <c r="D46" s="27">
        <v>41883</v>
      </c>
      <c r="E46" s="46">
        <v>100.92707497281567</v>
      </c>
      <c r="F46" s="46">
        <v>101.57522843692452</v>
      </c>
      <c r="G46" s="46">
        <v>100.4314740525905</v>
      </c>
      <c r="H46" s="46">
        <v>100.69635451098884</v>
      </c>
      <c r="I46" s="46">
        <v>99.531389008350459</v>
      </c>
      <c r="J46" s="46">
        <v>85.781000000000006</v>
      </c>
      <c r="K46" s="46">
        <v>92.72</v>
      </c>
      <c r="L46" s="46">
        <v>1960</v>
      </c>
      <c r="M46" s="46">
        <v>1173.1600000000001</v>
      </c>
      <c r="N46" s="46">
        <v>3.806</v>
      </c>
      <c r="O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32"/>
      <c r="CS46" s="26"/>
      <c r="CT46" s="26"/>
      <c r="CU46" s="26"/>
      <c r="CV46" s="26"/>
      <c r="CW46" s="26"/>
      <c r="CX46" s="26"/>
      <c r="CY46" s="26"/>
    </row>
    <row r="47" spans="1:103" x14ac:dyDescent="0.25">
      <c r="A47" s="14" t="str">
        <f t="shared" si="0"/>
        <v>20144</v>
      </c>
      <c r="B47" s="14">
        <f t="shared" si="1"/>
        <v>4</v>
      </c>
      <c r="C47" s="14">
        <f t="shared" si="2"/>
        <v>2014</v>
      </c>
      <c r="D47" s="27">
        <v>41913</v>
      </c>
      <c r="E47" s="46">
        <v>100.85069593392662</v>
      </c>
      <c r="F47" s="46">
        <v>101.05894822111564</v>
      </c>
      <c r="G47" s="46">
        <v>100.48126894337784</v>
      </c>
      <c r="H47" s="46">
        <v>101.07779596931604</v>
      </c>
      <c r="I47" s="46">
        <v>99.56256058307531</v>
      </c>
      <c r="J47" s="46">
        <v>69.753</v>
      </c>
      <c r="K47" s="46">
        <v>83.32</v>
      </c>
      <c r="L47" s="46">
        <v>2039</v>
      </c>
      <c r="M47" s="46">
        <v>1167.05</v>
      </c>
      <c r="N47" s="46">
        <v>3.99</v>
      </c>
      <c r="O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32"/>
      <c r="CS47" s="26"/>
      <c r="CT47" s="26"/>
      <c r="CU47" s="26"/>
      <c r="CV47" s="26"/>
      <c r="CW47" s="26"/>
      <c r="CX47" s="26"/>
      <c r="CY47" s="26"/>
    </row>
    <row r="48" spans="1:103" x14ac:dyDescent="0.25">
      <c r="A48" s="14" t="str">
        <f t="shared" si="0"/>
        <v>20144</v>
      </c>
      <c r="B48" s="14">
        <f t="shared" si="1"/>
        <v>4</v>
      </c>
      <c r="C48" s="14">
        <f t="shared" si="2"/>
        <v>2014</v>
      </c>
      <c r="D48" s="27">
        <v>41944</v>
      </c>
      <c r="E48" s="46">
        <v>101.16907005469436</v>
      </c>
      <c r="F48" s="46">
        <v>101.62095673412928</v>
      </c>
      <c r="G48" s="46">
        <v>100.53560985026698</v>
      </c>
      <c r="H48" s="46">
        <v>101.41489326928829</v>
      </c>
      <c r="I48" s="46">
        <v>100.88548352146844</v>
      </c>
      <c r="J48" s="46">
        <v>56.661000000000001</v>
      </c>
      <c r="K48" s="46">
        <v>71.39</v>
      </c>
      <c r="L48" s="46">
        <v>2004</v>
      </c>
      <c r="M48" s="46">
        <v>1182.79</v>
      </c>
      <c r="N48" s="46">
        <v>2.911</v>
      </c>
      <c r="O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32"/>
      <c r="CS48" s="26"/>
      <c r="CT48" s="26"/>
      <c r="CU48" s="26"/>
      <c r="CV48" s="26"/>
      <c r="CW48" s="26"/>
      <c r="CX48" s="26"/>
      <c r="CY48" s="26"/>
    </row>
    <row r="49" spans="1:103" x14ac:dyDescent="0.25">
      <c r="A49" s="14" t="str">
        <f t="shared" si="0"/>
        <v>20144</v>
      </c>
      <c r="B49" s="14">
        <f t="shared" si="1"/>
        <v>4</v>
      </c>
      <c r="C49" s="14">
        <f t="shared" si="2"/>
        <v>2014</v>
      </c>
      <c r="D49" s="27">
        <v>41974</v>
      </c>
      <c r="E49" s="46">
        <v>102.34247522290255</v>
      </c>
      <c r="F49" s="46">
        <v>102.59499937775121</v>
      </c>
      <c r="G49" s="46">
        <v>102.26386021167961</v>
      </c>
      <c r="H49" s="46">
        <v>102.09873372314681</v>
      </c>
      <c r="I49" s="46">
        <v>100.45151279258684</v>
      </c>
      <c r="J49" s="46">
        <v>51.99</v>
      </c>
      <c r="K49" s="46">
        <v>53.42</v>
      </c>
      <c r="L49" s="46">
        <v>1852.5</v>
      </c>
      <c r="M49" s="46">
        <v>1283.96</v>
      </c>
      <c r="N49" s="46">
        <v>2.68</v>
      </c>
      <c r="O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32"/>
      <c r="CS49" s="26"/>
      <c r="CT49" s="26"/>
      <c r="CU49" s="26"/>
      <c r="CV49" s="26"/>
      <c r="CW49" s="26"/>
      <c r="CX49" s="26"/>
      <c r="CY49" s="26"/>
    </row>
    <row r="50" spans="1:103" x14ac:dyDescent="0.25">
      <c r="A50" s="14" t="str">
        <f t="shared" si="0"/>
        <v>20151</v>
      </c>
      <c r="B50" s="14">
        <f t="shared" si="1"/>
        <v>1</v>
      </c>
      <c r="C50" s="14">
        <f t="shared" si="2"/>
        <v>2015</v>
      </c>
      <c r="D50" s="27">
        <v>42005</v>
      </c>
      <c r="E50" s="46">
        <v>103.51427030642648</v>
      </c>
      <c r="F50" s="46">
        <v>104.78972395816686</v>
      </c>
      <c r="G50" s="46">
        <v>103.22882145002903</v>
      </c>
      <c r="H50" s="46">
        <v>102.07495224613379</v>
      </c>
      <c r="I50" s="46">
        <v>101.30093749080082</v>
      </c>
      <c r="J50" s="46">
        <v>61.628999999999998</v>
      </c>
      <c r="K50" s="46">
        <v>47.62</v>
      </c>
      <c r="L50" s="46">
        <v>1864</v>
      </c>
      <c r="M50" s="46">
        <v>1213.1400000000001</v>
      </c>
      <c r="N50" s="46">
        <v>2.6949999999999998</v>
      </c>
      <c r="O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32"/>
      <c r="CS50" s="26"/>
      <c r="CT50" s="26"/>
      <c r="CU50" s="26"/>
      <c r="CV50" s="26"/>
      <c r="CW50" s="26"/>
      <c r="CX50" s="26"/>
      <c r="CY50" s="26"/>
    </row>
    <row r="51" spans="1:103" x14ac:dyDescent="0.25">
      <c r="A51" s="14" t="str">
        <f t="shared" si="0"/>
        <v>20151</v>
      </c>
      <c r="B51" s="14">
        <f t="shared" si="1"/>
        <v>1</v>
      </c>
      <c r="C51" s="14">
        <f t="shared" si="2"/>
        <v>2015</v>
      </c>
      <c r="D51" s="27">
        <v>42036</v>
      </c>
      <c r="E51" s="46">
        <v>102.08986297634847</v>
      </c>
      <c r="F51" s="46">
        <v>102.78732045079592</v>
      </c>
      <c r="G51" s="46">
        <v>102.0848141454686</v>
      </c>
      <c r="H51" s="46">
        <v>101.03496397842596</v>
      </c>
      <c r="I51" s="46">
        <v>101.73943756917232</v>
      </c>
      <c r="J51" s="46">
        <v>54.872</v>
      </c>
      <c r="K51" s="46">
        <v>60.49</v>
      </c>
      <c r="L51" s="46">
        <v>1815</v>
      </c>
      <c r="M51" s="46">
        <v>1183.6400000000001</v>
      </c>
      <c r="N51" s="46">
        <v>2.633</v>
      </c>
      <c r="O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32"/>
      <c r="CS51" s="26"/>
      <c r="CT51" s="26"/>
      <c r="CU51" s="26"/>
      <c r="CV51" s="26"/>
      <c r="CW51" s="26"/>
      <c r="CX51" s="26"/>
      <c r="CY51" s="26"/>
    </row>
    <row r="52" spans="1:103" x14ac:dyDescent="0.25">
      <c r="A52" s="14" t="str">
        <f t="shared" si="0"/>
        <v>20151</v>
      </c>
      <c r="B52" s="14">
        <f t="shared" si="1"/>
        <v>1</v>
      </c>
      <c r="C52" s="14">
        <f t="shared" si="2"/>
        <v>2015</v>
      </c>
      <c r="D52" s="27">
        <v>42064</v>
      </c>
      <c r="E52" s="46">
        <v>101.16556809509224</v>
      </c>
      <c r="F52" s="46">
        <v>101.32818214161402</v>
      </c>
      <c r="G52" s="46">
        <v>101.40267090070311</v>
      </c>
      <c r="H52" s="46">
        <v>100.54548204381162</v>
      </c>
      <c r="I52" s="46">
        <v>102.72507060610754</v>
      </c>
      <c r="J52" s="46">
        <v>66.206000000000003</v>
      </c>
      <c r="K52" s="46">
        <v>52.44</v>
      </c>
      <c r="L52" s="46">
        <v>1785</v>
      </c>
      <c r="M52" s="46">
        <v>1184.3900000000001</v>
      </c>
      <c r="N52" s="46">
        <v>2.6890000000000001</v>
      </c>
      <c r="O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32"/>
      <c r="CS52" s="26"/>
      <c r="CT52" s="26"/>
      <c r="CU52" s="26"/>
      <c r="CV52" s="26"/>
      <c r="CW52" s="26"/>
      <c r="CX52" s="26"/>
      <c r="CY52" s="26"/>
    </row>
    <row r="53" spans="1:103" x14ac:dyDescent="0.25">
      <c r="A53" s="14" t="str">
        <f t="shared" si="0"/>
        <v>20152</v>
      </c>
      <c r="B53" s="14">
        <f t="shared" si="1"/>
        <v>2</v>
      </c>
      <c r="C53" s="14">
        <f t="shared" si="2"/>
        <v>2015</v>
      </c>
      <c r="D53" s="27">
        <v>42095</v>
      </c>
      <c r="E53" s="46">
        <v>100.48287137184622</v>
      </c>
      <c r="F53" s="46">
        <v>100.24888282477455</v>
      </c>
      <c r="G53" s="46">
        <v>100.89812338464645</v>
      </c>
      <c r="H53" s="46">
        <v>100.21286740633353</v>
      </c>
      <c r="I53" s="46">
        <v>102.98208882755162</v>
      </c>
      <c r="J53" s="46">
        <v>65.024000000000001</v>
      </c>
      <c r="K53" s="46">
        <v>63.1</v>
      </c>
      <c r="L53" s="46">
        <v>1925</v>
      </c>
      <c r="M53" s="46">
        <v>1190.42</v>
      </c>
      <c r="N53" s="46">
        <v>2.6080000000000001</v>
      </c>
      <c r="O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32"/>
      <c r="CS53" s="26"/>
      <c r="CT53" s="26"/>
      <c r="CU53" s="26"/>
      <c r="CV53" s="26"/>
      <c r="CW53" s="26"/>
      <c r="CX53" s="26"/>
      <c r="CY53" s="26"/>
    </row>
    <row r="54" spans="1:103" x14ac:dyDescent="0.25">
      <c r="A54" s="14" t="str">
        <f t="shared" si="0"/>
        <v>20152</v>
      </c>
      <c r="B54" s="14">
        <f t="shared" si="1"/>
        <v>2</v>
      </c>
      <c r="C54" s="14">
        <f t="shared" si="2"/>
        <v>2015</v>
      </c>
      <c r="D54" s="27">
        <v>42125</v>
      </c>
      <c r="E54" s="46">
        <v>100.36901626880534</v>
      </c>
      <c r="F54" s="46">
        <v>100.07797312560447</v>
      </c>
      <c r="G54" s="46">
        <v>100.59415973538145</v>
      </c>
      <c r="H54" s="46">
        <v>100.48312288875545</v>
      </c>
      <c r="I54" s="46">
        <v>100.54770529525308</v>
      </c>
      <c r="J54" s="46">
        <v>62.863999999999997</v>
      </c>
      <c r="K54" s="46">
        <v>62.36</v>
      </c>
      <c r="L54" s="46">
        <v>1740</v>
      </c>
      <c r="M54" s="46">
        <v>1172.3699999999999</v>
      </c>
      <c r="N54" s="46">
        <v>2.802</v>
      </c>
      <c r="O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32"/>
      <c r="CS54" s="26"/>
      <c r="CT54" s="26"/>
      <c r="CU54" s="26"/>
      <c r="CV54" s="26"/>
      <c r="CW54" s="26"/>
      <c r="CX54" s="26"/>
      <c r="CY54" s="26"/>
    </row>
    <row r="55" spans="1:103" x14ac:dyDescent="0.25">
      <c r="A55" s="14" t="str">
        <f t="shared" si="0"/>
        <v>20152</v>
      </c>
      <c r="B55" s="14">
        <f t="shared" si="1"/>
        <v>2</v>
      </c>
      <c r="C55" s="14">
        <f t="shared" si="2"/>
        <v>2015</v>
      </c>
      <c r="D55" s="27">
        <v>42156</v>
      </c>
      <c r="E55" s="46">
        <v>100.23251253316187</v>
      </c>
      <c r="F55" s="46">
        <v>99.697943407479784</v>
      </c>
      <c r="G55" s="46">
        <v>100.44378927615135</v>
      </c>
      <c r="H55" s="46">
        <v>100.73954473228565</v>
      </c>
      <c r="I55" s="46">
        <v>101.53475818668399</v>
      </c>
      <c r="J55" s="46">
        <v>51.631</v>
      </c>
      <c r="K55" s="46">
        <v>60.26</v>
      </c>
      <c r="L55" s="46">
        <v>1691</v>
      </c>
      <c r="M55" s="46">
        <v>1095.57</v>
      </c>
      <c r="N55" s="46">
        <v>2.7040000000000002</v>
      </c>
      <c r="O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32"/>
      <c r="CS55" s="26"/>
      <c r="CT55" s="26"/>
      <c r="CU55" s="26"/>
      <c r="CV55" s="26"/>
      <c r="CW55" s="26"/>
      <c r="CX55" s="26"/>
      <c r="CY55" s="26"/>
    </row>
    <row r="56" spans="1:103" x14ac:dyDescent="0.25">
      <c r="A56" s="14" t="str">
        <f t="shared" si="0"/>
        <v>20153</v>
      </c>
      <c r="B56" s="14">
        <f t="shared" si="1"/>
        <v>3</v>
      </c>
      <c r="C56" s="14">
        <f t="shared" si="2"/>
        <v>2015</v>
      </c>
      <c r="D56" s="27">
        <v>42186</v>
      </c>
      <c r="E56" s="46">
        <v>100.57249555720553</v>
      </c>
      <c r="F56" s="46">
        <v>100.3106754082802</v>
      </c>
      <c r="G56" s="46">
        <v>100.57610295150289</v>
      </c>
      <c r="H56" s="46">
        <v>100.99342102969787</v>
      </c>
      <c r="I56" s="46">
        <v>99.468197011739434</v>
      </c>
      <c r="J56" s="46">
        <v>52.645000000000003</v>
      </c>
      <c r="K56" s="46">
        <v>51.84</v>
      </c>
      <c r="L56" s="46">
        <v>1618</v>
      </c>
      <c r="M56" s="46">
        <v>1134.94</v>
      </c>
      <c r="N56" s="46">
        <v>2.6619999999999999</v>
      </c>
      <c r="O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32"/>
      <c r="CS56" s="26"/>
      <c r="CT56" s="26"/>
      <c r="CU56" s="26"/>
      <c r="CV56" s="26"/>
      <c r="CW56" s="26"/>
      <c r="CX56" s="26"/>
      <c r="CY56" s="26"/>
    </row>
    <row r="57" spans="1:103" x14ac:dyDescent="0.25">
      <c r="A57" s="14" t="str">
        <f t="shared" si="0"/>
        <v>20153</v>
      </c>
      <c r="B57" s="14">
        <f t="shared" si="1"/>
        <v>3</v>
      </c>
      <c r="C57" s="14">
        <f t="shared" si="2"/>
        <v>2015</v>
      </c>
      <c r="D57" s="27">
        <v>42217</v>
      </c>
      <c r="E57" s="46">
        <v>100.85063402106491</v>
      </c>
      <c r="F57" s="46">
        <v>100.57052137747124</v>
      </c>
      <c r="G57" s="46">
        <v>100.76190581431175</v>
      </c>
      <c r="H57" s="46">
        <v>101.39854246275948</v>
      </c>
      <c r="I57" s="46">
        <v>100.71077410583347</v>
      </c>
      <c r="J57" s="46">
        <v>48.051000000000002</v>
      </c>
      <c r="K57" s="46">
        <v>47.07</v>
      </c>
      <c r="L57" s="46">
        <v>1603</v>
      </c>
      <c r="M57" s="46">
        <v>1114.8699999999999</v>
      </c>
      <c r="N57" s="46">
        <v>2.468</v>
      </c>
      <c r="O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32"/>
      <c r="CS57" s="26"/>
      <c r="CT57" s="26"/>
      <c r="CU57" s="26"/>
      <c r="CV57" s="26"/>
      <c r="CW57" s="26"/>
      <c r="CX57" s="26"/>
      <c r="CY57" s="26"/>
    </row>
    <row r="58" spans="1:103" x14ac:dyDescent="0.25">
      <c r="A58" s="14" t="str">
        <f t="shared" si="0"/>
        <v>20153</v>
      </c>
      <c r="B58" s="14">
        <f t="shared" si="1"/>
        <v>3</v>
      </c>
      <c r="C58" s="14">
        <f t="shared" si="2"/>
        <v>2015</v>
      </c>
      <c r="D58" s="27">
        <v>42248</v>
      </c>
      <c r="E58" s="46">
        <v>100.86964485983108</v>
      </c>
      <c r="F58" s="46">
        <v>101.02228656748734</v>
      </c>
      <c r="G58" s="46">
        <v>100.96867064750533</v>
      </c>
      <c r="H58" s="46">
        <v>100.49143039649799</v>
      </c>
      <c r="I58" s="46">
        <v>100.6507734398779</v>
      </c>
      <c r="J58" s="46">
        <v>49.23</v>
      </c>
      <c r="K58" s="46">
        <v>45.94</v>
      </c>
      <c r="L58" s="46">
        <v>1577</v>
      </c>
      <c r="M58" s="46">
        <v>1142.17</v>
      </c>
      <c r="N58" s="46">
        <v>2.17</v>
      </c>
      <c r="O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32"/>
      <c r="CS58" s="26"/>
      <c r="CT58" s="26"/>
      <c r="CU58" s="26"/>
      <c r="CV58" s="26"/>
      <c r="CW58" s="26"/>
      <c r="CX58" s="26"/>
      <c r="CY58" s="26"/>
    </row>
    <row r="59" spans="1:103" x14ac:dyDescent="0.25">
      <c r="A59" s="14" t="str">
        <f t="shared" si="0"/>
        <v>20154</v>
      </c>
      <c r="B59" s="14">
        <f t="shared" si="1"/>
        <v>4</v>
      </c>
      <c r="C59" s="14">
        <f t="shared" si="2"/>
        <v>2015</v>
      </c>
      <c r="D59" s="27">
        <v>42278</v>
      </c>
      <c r="E59" s="46">
        <v>100.79623560849232</v>
      </c>
      <c r="F59" s="46">
        <v>100.90424218672312</v>
      </c>
      <c r="G59" s="46">
        <v>100.84401032998259</v>
      </c>
      <c r="H59" s="46">
        <v>100.56198036187541</v>
      </c>
      <c r="I59" s="46">
        <v>99.117436301738678</v>
      </c>
      <c r="J59" s="46">
        <v>44.204000000000001</v>
      </c>
      <c r="K59" s="46">
        <v>46.4</v>
      </c>
      <c r="L59" s="46">
        <v>1478.5</v>
      </c>
      <c r="M59" s="46">
        <v>1064.96</v>
      </c>
      <c r="N59" s="46">
        <v>2.0979999999999999</v>
      </c>
      <c r="O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32"/>
      <c r="CS59" s="26"/>
      <c r="CT59" s="26"/>
      <c r="CU59" s="26"/>
      <c r="CV59" s="26"/>
      <c r="CW59" s="26"/>
      <c r="CX59" s="26"/>
      <c r="CY59" s="26"/>
    </row>
    <row r="60" spans="1:103" x14ac:dyDescent="0.25">
      <c r="A60" s="14" t="str">
        <f t="shared" si="0"/>
        <v>20154</v>
      </c>
      <c r="B60" s="14">
        <f t="shared" si="1"/>
        <v>4</v>
      </c>
      <c r="C60" s="14">
        <f t="shared" si="2"/>
        <v>2015</v>
      </c>
      <c r="D60" s="27">
        <v>42309</v>
      </c>
      <c r="E60" s="46">
        <v>100.66185277576724</v>
      </c>
      <c r="F60" s="46">
        <v>100.75597207165627</v>
      </c>
      <c r="G60" s="46">
        <v>100.63315670649375</v>
      </c>
      <c r="H60" s="46">
        <v>100.55468502215383</v>
      </c>
      <c r="I60" s="46">
        <v>101.80757558072884</v>
      </c>
      <c r="J60" s="46">
        <v>37.612000000000002</v>
      </c>
      <c r="K60" s="46">
        <v>42.88</v>
      </c>
      <c r="L60" s="46">
        <v>1446</v>
      </c>
      <c r="M60" s="46">
        <v>1060.9000000000001</v>
      </c>
      <c r="N60" s="46">
        <v>2.2290000000000001</v>
      </c>
      <c r="O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32"/>
      <c r="CS60" s="26"/>
      <c r="CT60" s="26"/>
      <c r="CU60" s="26"/>
      <c r="CV60" s="26"/>
      <c r="CW60" s="26"/>
      <c r="CX60" s="26"/>
      <c r="CY60" s="26"/>
    </row>
    <row r="61" spans="1:103" x14ac:dyDescent="0.25">
      <c r="A61" s="14" t="str">
        <f t="shared" si="0"/>
        <v>20154</v>
      </c>
      <c r="B61" s="14">
        <f t="shared" si="1"/>
        <v>4</v>
      </c>
      <c r="C61" s="14">
        <f t="shared" si="2"/>
        <v>2015</v>
      </c>
      <c r="D61" s="27">
        <v>42339</v>
      </c>
      <c r="E61" s="46">
        <v>100.53752928522353</v>
      </c>
      <c r="F61" s="46">
        <v>100.52884310160697</v>
      </c>
      <c r="G61" s="46">
        <v>100.44782895656508</v>
      </c>
      <c r="H61" s="46">
        <v>100.67071071092863</v>
      </c>
      <c r="I61" s="46">
        <v>99.369629710782164</v>
      </c>
      <c r="J61" s="46">
        <v>35.281999999999996</v>
      </c>
      <c r="K61" s="46">
        <v>35.159999999999997</v>
      </c>
      <c r="L61" s="46">
        <v>1507</v>
      </c>
      <c r="M61" s="46">
        <v>1118.1400000000001</v>
      </c>
      <c r="N61" s="46">
        <v>2.29</v>
      </c>
      <c r="O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32"/>
      <c r="CS61" s="26"/>
      <c r="CT61" s="26"/>
      <c r="CU61" s="26"/>
      <c r="CV61" s="26"/>
      <c r="CW61" s="26"/>
      <c r="CX61" s="26"/>
      <c r="CY61" s="26"/>
    </row>
    <row r="62" spans="1:103" x14ac:dyDescent="0.25">
      <c r="A62" s="14" t="str">
        <f t="shared" si="0"/>
        <v>20161</v>
      </c>
      <c r="B62" s="14">
        <f t="shared" si="1"/>
        <v>1</v>
      </c>
      <c r="C62" s="14">
        <f t="shared" si="2"/>
        <v>2016</v>
      </c>
      <c r="D62" s="27">
        <v>42370</v>
      </c>
      <c r="E62" s="46">
        <v>100.6557007658414</v>
      </c>
      <c r="F62" s="46">
        <v>100.42135902404161</v>
      </c>
      <c r="G62" s="46">
        <v>100.69538579052605</v>
      </c>
      <c r="H62" s="46">
        <v>100.94575471474231</v>
      </c>
      <c r="I62" s="46">
        <v>98.729579881710578</v>
      </c>
      <c r="J62" s="46">
        <v>36.031999999999996</v>
      </c>
      <c r="K62" s="46">
        <v>31.69</v>
      </c>
      <c r="L62" s="46">
        <v>1519</v>
      </c>
      <c r="M62" s="46">
        <v>1238.5999999999999</v>
      </c>
      <c r="N62" s="46">
        <v>1.6579999999999999</v>
      </c>
      <c r="O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32"/>
      <c r="CS62" s="26"/>
      <c r="CT62" s="26"/>
      <c r="CU62" s="26"/>
      <c r="CV62" s="26"/>
      <c r="CW62" s="26"/>
      <c r="CX62" s="26"/>
      <c r="CY62" s="26"/>
    </row>
    <row r="63" spans="1:103" x14ac:dyDescent="0.25">
      <c r="A63" s="14" t="str">
        <f t="shared" si="0"/>
        <v>20161</v>
      </c>
      <c r="B63" s="14">
        <f t="shared" si="1"/>
        <v>1</v>
      </c>
      <c r="C63" s="14">
        <f t="shared" si="2"/>
        <v>2016</v>
      </c>
      <c r="D63" s="27">
        <v>42401</v>
      </c>
      <c r="E63" s="46">
        <v>100.50495157076793</v>
      </c>
      <c r="F63" s="46">
        <v>100.24441250805874</v>
      </c>
      <c r="G63" s="46">
        <v>100.80624917799896</v>
      </c>
      <c r="H63" s="46">
        <v>100.4627692068794</v>
      </c>
      <c r="I63" s="46">
        <v>99.084824790313078</v>
      </c>
      <c r="J63" s="46">
        <v>39.456000000000003</v>
      </c>
      <c r="K63" s="46">
        <v>33.97</v>
      </c>
      <c r="L63" s="46">
        <v>1573</v>
      </c>
      <c r="M63" s="46">
        <v>1232.95</v>
      </c>
      <c r="N63" s="46">
        <v>1.8959999999999999</v>
      </c>
      <c r="O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32"/>
      <c r="CS63" s="26"/>
      <c r="CT63" s="26"/>
      <c r="CU63" s="26"/>
      <c r="CV63" s="26"/>
      <c r="CW63" s="26"/>
      <c r="CX63" s="26"/>
      <c r="CY63" s="26"/>
    </row>
    <row r="64" spans="1:103" x14ac:dyDescent="0.25">
      <c r="A64" s="14" t="str">
        <f t="shared" si="0"/>
        <v>20161</v>
      </c>
      <c r="B64" s="14">
        <f t="shared" si="1"/>
        <v>1</v>
      </c>
      <c r="C64" s="14">
        <f t="shared" si="2"/>
        <v>2016</v>
      </c>
      <c r="D64" s="27">
        <v>42430</v>
      </c>
      <c r="E64" s="46">
        <v>100.4169230637102</v>
      </c>
      <c r="F64" s="46">
        <v>100.20196643211219</v>
      </c>
      <c r="G64" s="46">
        <v>100.78315248666263</v>
      </c>
      <c r="H64" s="46">
        <v>100.22584138483279</v>
      </c>
      <c r="I64" s="46">
        <v>100.69075087290882</v>
      </c>
      <c r="J64" s="46">
        <v>47.366999999999997</v>
      </c>
      <c r="K64" s="46">
        <v>36.01</v>
      </c>
      <c r="L64" s="46">
        <v>1520</v>
      </c>
      <c r="M64" s="46">
        <v>1293.3499999999999</v>
      </c>
      <c r="N64" s="46">
        <v>2.052</v>
      </c>
      <c r="O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32"/>
      <c r="CS64" s="26"/>
      <c r="CT64" s="26"/>
      <c r="CU64" s="26"/>
      <c r="CV64" s="26"/>
      <c r="CW64" s="26"/>
      <c r="CX64" s="26"/>
      <c r="CY64" s="26"/>
    </row>
    <row r="65" spans="1:103" x14ac:dyDescent="0.25">
      <c r="A65" s="14" t="str">
        <f t="shared" si="0"/>
        <v>20162</v>
      </c>
      <c r="B65" s="14">
        <f t="shared" si="1"/>
        <v>2</v>
      </c>
      <c r="C65" s="14">
        <f t="shared" si="2"/>
        <v>2016</v>
      </c>
      <c r="D65" s="27">
        <v>42461</v>
      </c>
      <c r="E65" s="46">
        <v>100.43629143357094</v>
      </c>
      <c r="F65" s="46">
        <v>100.31999316368733</v>
      </c>
      <c r="G65" s="46">
        <v>100.61709493625632</v>
      </c>
      <c r="H65" s="46">
        <v>100.36102708684658</v>
      </c>
      <c r="I65" s="46">
        <v>100.95127570706043</v>
      </c>
      <c r="J65" s="46">
        <v>49.01</v>
      </c>
      <c r="K65" s="46">
        <v>44.34</v>
      </c>
      <c r="L65" s="46">
        <v>1679</v>
      </c>
      <c r="M65" s="46">
        <v>1215.3399999999999</v>
      </c>
      <c r="N65" s="46">
        <v>2.1709999999999998</v>
      </c>
      <c r="O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32"/>
      <c r="CS65" s="26"/>
      <c r="CT65" s="26"/>
      <c r="CU65" s="26"/>
      <c r="CV65" s="26"/>
      <c r="CW65" s="26"/>
      <c r="CX65" s="26"/>
      <c r="CY65" s="26"/>
    </row>
    <row r="66" spans="1:103" x14ac:dyDescent="0.25">
      <c r="A66" s="14" t="str">
        <f t="shared" ref="A66:A129" si="3">CONCATENATE(C66,B66)</f>
        <v>20162</v>
      </c>
      <c r="B66" s="14">
        <f t="shared" ref="B66:B129" si="4">INT((MONTH(D66)+2)/3)</f>
        <v>2</v>
      </c>
      <c r="C66" s="14">
        <f t="shared" ref="C66:C129" si="5">YEAR(D66)</f>
        <v>2016</v>
      </c>
      <c r="D66" s="27">
        <v>42491</v>
      </c>
      <c r="E66" s="46">
        <v>100.42058664696249</v>
      </c>
      <c r="F66" s="46">
        <v>100.40592205689748</v>
      </c>
      <c r="G66" s="46">
        <v>100.47384948600482</v>
      </c>
      <c r="H66" s="46">
        <v>100.36971258663867</v>
      </c>
      <c r="I66" s="46">
        <v>101.98889003126628</v>
      </c>
      <c r="J66" s="46">
        <v>49.122</v>
      </c>
      <c r="K66" s="46">
        <v>47.71</v>
      </c>
      <c r="L66" s="46">
        <v>1556</v>
      </c>
      <c r="M66" s="46">
        <v>1322.01</v>
      </c>
      <c r="N66" s="46">
        <v>2.9060000000000001</v>
      </c>
      <c r="O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32"/>
      <c r="CS66" s="26"/>
      <c r="CT66" s="26"/>
      <c r="CU66" s="26"/>
      <c r="CV66" s="26"/>
      <c r="CW66" s="26"/>
      <c r="CX66" s="26"/>
      <c r="CY66" s="26"/>
    </row>
    <row r="67" spans="1:103" x14ac:dyDescent="0.25">
      <c r="A67" s="14" t="str">
        <f t="shared" si="3"/>
        <v>20162</v>
      </c>
      <c r="B67" s="14">
        <f t="shared" si="4"/>
        <v>2</v>
      </c>
      <c r="C67" s="14">
        <f t="shared" si="5"/>
        <v>2016</v>
      </c>
      <c r="D67" s="27">
        <v>42522</v>
      </c>
      <c r="E67" s="46">
        <v>100.38448533876775</v>
      </c>
      <c r="F67" s="46">
        <v>100.27323383241328</v>
      </c>
      <c r="G67" s="46">
        <v>100.57015546751271</v>
      </c>
      <c r="H67" s="46">
        <v>100.26661670427612</v>
      </c>
      <c r="I67" s="46">
        <v>100.115435468295</v>
      </c>
      <c r="J67" s="46">
        <v>42.933</v>
      </c>
      <c r="K67" s="46">
        <v>46.85</v>
      </c>
      <c r="L67" s="46">
        <v>1649</v>
      </c>
      <c r="M67" s="46">
        <v>1351.21</v>
      </c>
      <c r="N67" s="46">
        <v>2.8919999999999999</v>
      </c>
      <c r="O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32"/>
      <c r="CS67" s="26"/>
      <c r="CT67" s="26"/>
      <c r="CU67" s="26"/>
      <c r="CV67" s="26"/>
      <c r="CW67" s="26"/>
      <c r="CX67" s="26"/>
      <c r="CY67" s="26"/>
    </row>
    <row r="68" spans="1:103" x14ac:dyDescent="0.25">
      <c r="A68" s="14" t="str">
        <f t="shared" si="3"/>
        <v>20163</v>
      </c>
      <c r="B68" s="14">
        <f t="shared" si="4"/>
        <v>3</v>
      </c>
      <c r="C68" s="14">
        <f t="shared" si="5"/>
        <v>2016</v>
      </c>
      <c r="D68" s="27">
        <v>42552</v>
      </c>
      <c r="E68" s="46">
        <v>100.52049578223146</v>
      </c>
      <c r="F68" s="46">
        <v>100.54907188933781</v>
      </c>
      <c r="G68" s="46">
        <v>100.49055109747525</v>
      </c>
      <c r="H68" s="46">
        <v>100.5159946646496</v>
      </c>
      <c r="I68" s="46">
        <v>102.28913708767013</v>
      </c>
      <c r="J68" s="46">
        <v>46.707000000000001</v>
      </c>
      <c r="K68" s="46">
        <v>39.51</v>
      </c>
      <c r="L68" s="46">
        <v>1644</v>
      </c>
      <c r="M68" s="46">
        <v>1308.98</v>
      </c>
      <c r="N68" s="46">
        <v>2.8620000000000001</v>
      </c>
      <c r="O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32"/>
      <c r="CS68" s="26"/>
      <c r="CT68" s="26"/>
      <c r="CU68" s="26"/>
      <c r="CV68" s="26"/>
      <c r="CW68" s="26"/>
      <c r="CX68" s="26"/>
      <c r="CY68" s="26"/>
    </row>
    <row r="69" spans="1:103" x14ac:dyDescent="0.25">
      <c r="A69" s="14" t="str">
        <f t="shared" si="3"/>
        <v>20163</v>
      </c>
      <c r="B69" s="14">
        <f t="shared" si="4"/>
        <v>3</v>
      </c>
      <c r="C69" s="14">
        <f t="shared" si="5"/>
        <v>2016</v>
      </c>
      <c r="D69" s="27">
        <v>42583</v>
      </c>
      <c r="E69" s="46">
        <v>100.47598667828777</v>
      </c>
      <c r="F69" s="46">
        <v>100.60583404400391</v>
      </c>
      <c r="G69" s="46">
        <v>100.41658051348371</v>
      </c>
      <c r="H69" s="46">
        <v>100.37739163610546</v>
      </c>
      <c r="I69" s="46">
        <v>99.714277285532489</v>
      </c>
      <c r="J69" s="46">
        <v>49.460999999999999</v>
      </c>
      <c r="K69" s="46">
        <v>44.31</v>
      </c>
      <c r="L69" s="46">
        <v>1614</v>
      </c>
      <c r="M69" s="46">
        <v>1316.06</v>
      </c>
      <c r="N69" s="46">
        <v>2.847</v>
      </c>
      <c r="O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32"/>
      <c r="CS69" s="26"/>
      <c r="CT69" s="26"/>
      <c r="CU69" s="26"/>
      <c r="CV69" s="26"/>
      <c r="CW69" s="26"/>
      <c r="CX69" s="26"/>
      <c r="CY69" s="26"/>
    </row>
    <row r="70" spans="1:103" x14ac:dyDescent="0.25">
      <c r="A70" s="14" t="str">
        <f t="shared" si="3"/>
        <v>20163</v>
      </c>
      <c r="B70" s="14">
        <f t="shared" si="4"/>
        <v>3</v>
      </c>
      <c r="C70" s="14">
        <f t="shared" si="5"/>
        <v>2016</v>
      </c>
      <c r="D70" s="27">
        <v>42614</v>
      </c>
      <c r="E70" s="46">
        <v>100.43313057085687</v>
      </c>
      <c r="F70" s="46">
        <v>100.42435933252152</v>
      </c>
      <c r="G70" s="46">
        <v>100.43976507883545</v>
      </c>
      <c r="H70" s="46">
        <v>100.4618766119866</v>
      </c>
      <c r="I70" s="46">
        <v>99.657746851267603</v>
      </c>
      <c r="J70" s="46">
        <v>47.55</v>
      </c>
      <c r="K70" s="46">
        <v>46.34</v>
      </c>
      <c r="L70" s="46">
        <v>1673</v>
      </c>
      <c r="M70" s="46">
        <v>1276.8699999999999</v>
      </c>
      <c r="N70" s="46">
        <v>2.702</v>
      </c>
      <c r="O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32"/>
      <c r="CS70" s="26"/>
      <c r="CT70" s="26"/>
      <c r="CU70" s="26"/>
      <c r="CV70" s="26"/>
      <c r="CW70" s="26"/>
      <c r="CX70" s="26"/>
      <c r="CY70" s="26"/>
    </row>
    <row r="71" spans="1:103" x14ac:dyDescent="0.25">
      <c r="A71" s="14" t="str">
        <f t="shared" si="3"/>
        <v>20164</v>
      </c>
      <c r="B71" s="14">
        <f t="shared" si="4"/>
        <v>4</v>
      </c>
      <c r="C71" s="14">
        <f t="shared" si="5"/>
        <v>2016</v>
      </c>
      <c r="D71" s="27">
        <v>42644</v>
      </c>
      <c r="E71" s="46">
        <v>100.44587091158269</v>
      </c>
      <c r="F71" s="46">
        <v>100.61293353098216</v>
      </c>
      <c r="G71" s="46">
        <v>100.39419765815222</v>
      </c>
      <c r="H71" s="46">
        <v>100.25465491065664</v>
      </c>
      <c r="I71" s="46">
        <v>100.6173018623757</v>
      </c>
      <c r="J71" s="46">
        <v>49.975999999999999</v>
      </c>
      <c r="K71" s="46">
        <v>44.85</v>
      </c>
      <c r="L71" s="46">
        <v>1734</v>
      </c>
      <c r="M71" s="46">
        <v>1173.33</v>
      </c>
      <c r="N71" s="46">
        <v>3.198</v>
      </c>
      <c r="O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32"/>
      <c r="CS71" s="26"/>
      <c r="CT71" s="26"/>
      <c r="CU71" s="26"/>
      <c r="CV71" s="26"/>
      <c r="CW71" s="26"/>
      <c r="CX71" s="26"/>
      <c r="CY71" s="26"/>
    </row>
    <row r="72" spans="1:103" x14ac:dyDescent="0.25">
      <c r="A72" s="14" t="str">
        <f t="shared" si="3"/>
        <v>20164</v>
      </c>
      <c r="B72" s="14">
        <f t="shared" si="4"/>
        <v>4</v>
      </c>
      <c r="C72" s="14">
        <f t="shared" si="5"/>
        <v>2016</v>
      </c>
      <c r="D72" s="27">
        <v>42675</v>
      </c>
      <c r="E72" s="46">
        <v>100.34091844198261</v>
      </c>
      <c r="F72" s="46">
        <v>100.34122492083421</v>
      </c>
      <c r="G72" s="46">
        <v>100.34546701323244</v>
      </c>
      <c r="H72" s="46">
        <v>100.33144227591779</v>
      </c>
      <c r="I72" s="46">
        <v>100.13744361594665</v>
      </c>
      <c r="J72" s="46">
        <v>55.334000000000003</v>
      </c>
      <c r="K72" s="46">
        <v>46.85</v>
      </c>
      <c r="L72" s="46">
        <v>1732</v>
      </c>
      <c r="M72" s="46">
        <v>1151.6099999999999</v>
      </c>
      <c r="N72" s="46">
        <v>3.69</v>
      </c>
      <c r="O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32"/>
      <c r="CS72" s="26"/>
      <c r="CT72" s="26"/>
      <c r="CU72" s="26"/>
      <c r="CV72" s="26"/>
      <c r="CW72" s="26"/>
      <c r="CX72" s="26"/>
      <c r="CY72" s="26"/>
    </row>
    <row r="73" spans="1:103" x14ac:dyDescent="0.25">
      <c r="A73" s="14" t="str">
        <f t="shared" si="3"/>
        <v>20164</v>
      </c>
      <c r="B73" s="14">
        <f t="shared" si="4"/>
        <v>4</v>
      </c>
      <c r="C73" s="14">
        <f t="shared" si="5"/>
        <v>2016</v>
      </c>
      <c r="D73" s="27">
        <v>42705</v>
      </c>
      <c r="E73" s="46">
        <v>100.17529734271312</v>
      </c>
      <c r="F73" s="46">
        <v>99.98683808939694</v>
      </c>
      <c r="G73" s="46">
        <v>100.32090318361226</v>
      </c>
      <c r="H73" s="46">
        <v>100.23401399604894</v>
      </c>
      <c r="I73" s="46">
        <v>102.19576796902797</v>
      </c>
      <c r="J73" s="46">
        <v>54.707999999999998</v>
      </c>
      <c r="K73" s="46">
        <v>53.46</v>
      </c>
      <c r="L73" s="46">
        <v>1693</v>
      </c>
      <c r="M73" s="46">
        <v>1210.57</v>
      </c>
      <c r="N73" s="46">
        <v>3.1179999999999999</v>
      </c>
      <c r="O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32"/>
      <c r="CS73" s="26"/>
      <c r="CT73" s="26"/>
      <c r="CU73" s="26"/>
      <c r="CV73" s="26"/>
      <c r="CW73" s="26"/>
      <c r="CX73" s="26"/>
      <c r="CY73" s="26"/>
    </row>
    <row r="74" spans="1:103" x14ac:dyDescent="0.25">
      <c r="A74" s="14" t="str">
        <f t="shared" si="3"/>
        <v>20171</v>
      </c>
      <c r="B74" s="14">
        <f t="shared" si="4"/>
        <v>1</v>
      </c>
      <c r="C74" s="14">
        <f t="shared" si="5"/>
        <v>2017</v>
      </c>
      <c r="D74" s="27">
        <v>42736</v>
      </c>
      <c r="E74" s="46">
        <v>100.33814231698193</v>
      </c>
      <c r="F74" s="46">
        <v>100.15951333168647</v>
      </c>
      <c r="G74" s="46">
        <v>100.4982686995631</v>
      </c>
      <c r="H74" s="46">
        <v>100.39945873300384</v>
      </c>
      <c r="I74" s="46">
        <v>102.82881889321136</v>
      </c>
      <c r="J74" s="46">
        <v>55.85</v>
      </c>
      <c r="K74" s="46">
        <v>53.95</v>
      </c>
      <c r="L74" s="46">
        <v>1819</v>
      </c>
      <c r="M74" s="46">
        <v>1248.3</v>
      </c>
      <c r="N74" s="46">
        <v>2.681</v>
      </c>
      <c r="O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32"/>
      <c r="CS74" s="26"/>
      <c r="CT74" s="26"/>
      <c r="CU74" s="26"/>
      <c r="CV74" s="26"/>
      <c r="CW74" s="26"/>
      <c r="CX74" s="26"/>
      <c r="CY74" s="26"/>
    </row>
    <row r="75" spans="1:103" x14ac:dyDescent="0.25">
      <c r="A75" s="14" t="str">
        <f t="shared" si="3"/>
        <v>20171</v>
      </c>
      <c r="B75" s="14">
        <f t="shared" si="4"/>
        <v>1</v>
      </c>
      <c r="C75" s="14">
        <f t="shared" si="5"/>
        <v>2017</v>
      </c>
      <c r="D75" s="27">
        <v>42767</v>
      </c>
      <c r="E75" s="46">
        <v>100.10944189497283</v>
      </c>
      <c r="F75" s="46">
        <v>99.797401353865354</v>
      </c>
      <c r="G75" s="46">
        <v>100.22260417771851</v>
      </c>
      <c r="H75" s="46">
        <v>100.41359857327399</v>
      </c>
      <c r="I75" s="46">
        <v>100.7493196000577</v>
      </c>
      <c r="J75" s="46">
        <v>53.491999999999997</v>
      </c>
      <c r="K75" s="46">
        <v>52.31</v>
      </c>
      <c r="L75" s="46">
        <v>1924</v>
      </c>
      <c r="M75" s="46">
        <v>1249.1199999999999</v>
      </c>
      <c r="N75" s="46">
        <v>3.1219999999999999</v>
      </c>
      <c r="O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32"/>
      <c r="CS75" s="26"/>
      <c r="CT75" s="26"/>
      <c r="CU75" s="26"/>
      <c r="CV75" s="26"/>
      <c r="CW75" s="26"/>
      <c r="CX75" s="26"/>
      <c r="CY75" s="26"/>
    </row>
    <row r="76" spans="1:103" x14ac:dyDescent="0.25">
      <c r="A76" s="14" t="str">
        <f t="shared" si="3"/>
        <v>20171</v>
      </c>
      <c r="B76" s="14">
        <f t="shared" si="4"/>
        <v>1</v>
      </c>
      <c r="C76" s="14">
        <f t="shared" si="5"/>
        <v>2017</v>
      </c>
      <c r="D76" s="27">
        <v>42795</v>
      </c>
      <c r="E76" s="46">
        <v>100.09996920545912</v>
      </c>
      <c r="F76" s="46">
        <v>99.961141686028583</v>
      </c>
      <c r="G76" s="46">
        <v>100.19571277723033</v>
      </c>
      <c r="H76" s="46">
        <v>100.17863690986802</v>
      </c>
      <c r="I76" s="46">
        <v>99.247417242478335</v>
      </c>
      <c r="J76" s="46">
        <v>51.438000000000002</v>
      </c>
      <c r="K76" s="46">
        <v>50.6</v>
      </c>
      <c r="L76" s="46">
        <v>1962.5</v>
      </c>
      <c r="M76" s="46">
        <v>1268.23</v>
      </c>
      <c r="N76" s="46">
        <v>3.181</v>
      </c>
      <c r="O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32"/>
      <c r="CS76" s="26"/>
      <c r="CT76" s="26"/>
      <c r="CU76" s="26"/>
      <c r="CV76" s="26"/>
      <c r="CW76" s="26"/>
      <c r="CX76" s="26"/>
      <c r="CY76" s="26"/>
    </row>
    <row r="77" spans="1:103" x14ac:dyDescent="0.25">
      <c r="A77" s="14" t="str">
        <f t="shared" si="3"/>
        <v>20172</v>
      </c>
      <c r="B77" s="14">
        <f t="shared" si="4"/>
        <v>2</v>
      </c>
      <c r="C77" s="14">
        <f t="shared" si="5"/>
        <v>2017</v>
      </c>
      <c r="D77" s="27">
        <v>42826</v>
      </c>
      <c r="E77" s="46">
        <v>100.32450642147542</v>
      </c>
      <c r="F77" s="46">
        <v>100.4742713368944</v>
      </c>
      <c r="G77" s="46">
        <v>100.18842278846743</v>
      </c>
      <c r="H77" s="46">
        <v>100.29708452991422</v>
      </c>
      <c r="I77" s="46">
        <v>98.801702256637824</v>
      </c>
      <c r="J77" s="46">
        <v>50.783999999999999</v>
      </c>
      <c r="K77" s="46">
        <v>49.36</v>
      </c>
      <c r="L77" s="46">
        <v>1911.5</v>
      </c>
      <c r="M77" s="46">
        <v>1268.81</v>
      </c>
      <c r="N77" s="46">
        <v>3.004</v>
      </c>
      <c r="O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32"/>
      <c r="CS77" s="26"/>
      <c r="CT77" s="26"/>
      <c r="CU77" s="26"/>
      <c r="CV77" s="26"/>
      <c r="CW77" s="26"/>
      <c r="CX77" s="26"/>
      <c r="CY77" s="26"/>
    </row>
    <row r="78" spans="1:103" x14ac:dyDescent="0.25">
      <c r="A78" s="14" t="str">
        <f t="shared" si="3"/>
        <v>20172</v>
      </c>
      <c r="B78" s="14">
        <f t="shared" si="4"/>
        <v>2</v>
      </c>
      <c r="C78" s="14">
        <f t="shared" si="5"/>
        <v>2017</v>
      </c>
      <c r="D78" s="27">
        <v>42856</v>
      </c>
      <c r="E78" s="46">
        <v>100.39046202944617</v>
      </c>
      <c r="F78" s="46">
        <v>100.63015307719357</v>
      </c>
      <c r="G78" s="46">
        <v>100.20264301154796</v>
      </c>
      <c r="H78" s="46">
        <v>100.29788721458414</v>
      </c>
      <c r="I78" s="46">
        <v>99.695087813843628</v>
      </c>
      <c r="J78" s="46">
        <v>48.764000000000003</v>
      </c>
      <c r="K78" s="46">
        <v>48.15</v>
      </c>
      <c r="L78" s="46">
        <v>1928</v>
      </c>
      <c r="M78" s="46">
        <v>1242.1199999999999</v>
      </c>
      <c r="N78" s="46">
        <v>3.0139999999999998</v>
      </c>
      <c r="O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32"/>
      <c r="CS78" s="26"/>
      <c r="CT78" s="26"/>
      <c r="CU78" s="26"/>
      <c r="CV78" s="26"/>
      <c r="CW78" s="26"/>
      <c r="CX78" s="26"/>
      <c r="CY78" s="26"/>
    </row>
    <row r="79" spans="1:103" x14ac:dyDescent="0.25">
      <c r="A79" s="14" t="str">
        <f t="shared" si="3"/>
        <v>20172</v>
      </c>
      <c r="B79" s="14">
        <f t="shared" si="4"/>
        <v>2</v>
      </c>
      <c r="C79" s="14">
        <f t="shared" si="5"/>
        <v>2017</v>
      </c>
      <c r="D79" s="27">
        <v>42887</v>
      </c>
      <c r="E79" s="46">
        <v>100.63320215361263</v>
      </c>
      <c r="F79" s="46">
        <v>101.18751978331996</v>
      </c>
      <c r="G79" s="46">
        <v>100.2151384068321</v>
      </c>
      <c r="H79" s="46">
        <v>100.38038263855564</v>
      </c>
      <c r="I79" s="46">
        <v>98.496311077304043</v>
      </c>
      <c r="J79" s="46">
        <v>52.41</v>
      </c>
      <c r="K79" s="46">
        <v>46.08</v>
      </c>
      <c r="L79" s="46">
        <v>1919</v>
      </c>
      <c r="M79" s="46">
        <v>1269.51</v>
      </c>
      <c r="N79" s="46">
        <v>2.8170000000000002</v>
      </c>
      <c r="O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32"/>
      <c r="CS79" s="26"/>
      <c r="CT79" s="26"/>
      <c r="CU79" s="26"/>
      <c r="CV79" s="26"/>
      <c r="CW79" s="26"/>
      <c r="CX79" s="26"/>
      <c r="CY79" s="26"/>
    </row>
    <row r="80" spans="1:103" x14ac:dyDescent="0.25">
      <c r="A80" s="14" t="str">
        <f t="shared" si="3"/>
        <v>20173</v>
      </c>
      <c r="B80" s="14">
        <f t="shared" si="4"/>
        <v>3</v>
      </c>
      <c r="C80" s="14">
        <f t="shared" si="5"/>
        <v>2017</v>
      </c>
      <c r="D80" s="27">
        <v>42917</v>
      </c>
      <c r="E80" s="46">
        <v>100.06341624727362</v>
      </c>
      <c r="F80" s="46">
        <v>99.682075027560188</v>
      </c>
      <c r="G80" s="46">
        <v>100.19121770002943</v>
      </c>
      <c r="H80" s="46">
        <v>100.45544411372202</v>
      </c>
      <c r="I80" s="46">
        <v>100.78479544398269</v>
      </c>
      <c r="J80" s="46">
        <v>52.969000000000001</v>
      </c>
      <c r="K80" s="46">
        <v>51.74</v>
      </c>
      <c r="L80" s="46">
        <v>1918</v>
      </c>
      <c r="M80" s="46">
        <v>1321.37</v>
      </c>
      <c r="N80" s="46">
        <v>3.012</v>
      </c>
      <c r="O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32"/>
      <c r="CS80" s="26"/>
      <c r="CT80" s="26"/>
      <c r="CU80" s="26"/>
      <c r="CV80" s="26"/>
      <c r="CW80" s="26"/>
      <c r="CX80" s="26"/>
      <c r="CY80" s="26"/>
    </row>
    <row r="81" spans="1:103" x14ac:dyDescent="0.25">
      <c r="A81" s="14" t="str">
        <f t="shared" si="3"/>
        <v>20173</v>
      </c>
      <c r="B81" s="14">
        <f t="shared" si="4"/>
        <v>3</v>
      </c>
      <c r="C81" s="14">
        <f t="shared" si="5"/>
        <v>2017</v>
      </c>
      <c r="D81" s="27">
        <v>42948</v>
      </c>
      <c r="E81" s="46">
        <v>99.924376591545737</v>
      </c>
      <c r="F81" s="46">
        <v>99.39372085696516</v>
      </c>
      <c r="G81" s="46">
        <v>100.13878782029681</v>
      </c>
      <c r="H81" s="46">
        <v>100.40753390383958</v>
      </c>
      <c r="I81" s="46">
        <v>101.81176621826378</v>
      </c>
      <c r="J81" s="46">
        <v>56.896999999999998</v>
      </c>
      <c r="K81" s="46">
        <v>51.69</v>
      </c>
      <c r="L81" s="46">
        <v>2117</v>
      </c>
      <c r="M81" s="46">
        <v>1280.08</v>
      </c>
      <c r="N81" s="46">
        <v>2.972</v>
      </c>
      <c r="O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32"/>
      <c r="CS81" s="26"/>
      <c r="CT81" s="26"/>
      <c r="CU81" s="26"/>
      <c r="CV81" s="26"/>
      <c r="CW81" s="26"/>
      <c r="CX81" s="26"/>
      <c r="CY81" s="26"/>
    </row>
    <row r="82" spans="1:103" x14ac:dyDescent="0.25">
      <c r="A82" s="14" t="str">
        <f t="shared" si="3"/>
        <v>20173</v>
      </c>
      <c r="B82" s="14">
        <f t="shared" si="4"/>
        <v>3</v>
      </c>
      <c r="C82" s="14">
        <f t="shared" si="5"/>
        <v>2017</v>
      </c>
      <c r="D82" s="27">
        <v>42979</v>
      </c>
      <c r="E82" s="46">
        <v>100.101081323899</v>
      </c>
      <c r="F82" s="46">
        <v>99.829503511689921</v>
      </c>
      <c r="G82" s="46">
        <v>100.13276100039248</v>
      </c>
      <c r="H82" s="46">
        <v>100.45512393660576</v>
      </c>
      <c r="I82" s="46">
        <v>101.4482988415091</v>
      </c>
      <c r="J82" s="46">
        <v>61.32</v>
      </c>
      <c r="K82" s="46">
        <v>56.27</v>
      </c>
      <c r="L82" s="46">
        <v>2102</v>
      </c>
      <c r="M82" s="46">
        <v>1271.21</v>
      </c>
      <c r="N82" s="46">
        <v>2.778</v>
      </c>
      <c r="O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32"/>
      <c r="CS82" s="26"/>
      <c r="CT82" s="26"/>
      <c r="CU82" s="26"/>
      <c r="CV82" s="26"/>
      <c r="CW82" s="26"/>
      <c r="CX82" s="26"/>
      <c r="CY82" s="26"/>
    </row>
    <row r="83" spans="1:103" x14ac:dyDescent="0.25">
      <c r="A83" s="14" t="str">
        <f t="shared" si="3"/>
        <v>20174</v>
      </c>
      <c r="B83" s="14">
        <f t="shared" si="4"/>
        <v>4</v>
      </c>
      <c r="C83" s="14">
        <f t="shared" si="5"/>
        <v>2017</v>
      </c>
      <c r="D83" s="27">
        <v>43009</v>
      </c>
      <c r="E83" s="46">
        <v>100.21215972053953</v>
      </c>
      <c r="F83" s="46">
        <v>100.20807499741235</v>
      </c>
      <c r="G83" s="46">
        <v>100.16128498078615</v>
      </c>
      <c r="H83" s="46">
        <v>100.26875562822792</v>
      </c>
      <c r="I83" s="46">
        <v>100.7776007826469</v>
      </c>
      <c r="J83" s="46">
        <v>63.055</v>
      </c>
      <c r="K83" s="46">
        <v>61.15</v>
      </c>
      <c r="L83" s="46">
        <v>2160</v>
      </c>
      <c r="M83" s="46">
        <v>1275.03</v>
      </c>
      <c r="N83" s="46">
        <v>2.9289999999999998</v>
      </c>
      <c r="O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32"/>
      <c r="CS83" s="26"/>
      <c r="CT83" s="26"/>
      <c r="CU83" s="26"/>
      <c r="CV83" s="26"/>
      <c r="CW83" s="26"/>
      <c r="CX83" s="26"/>
      <c r="CY83" s="26"/>
    </row>
    <row r="84" spans="1:103" x14ac:dyDescent="0.25">
      <c r="A84" s="14" t="str">
        <f t="shared" si="3"/>
        <v>20174</v>
      </c>
      <c r="B84" s="14">
        <f t="shared" si="4"/>
        <v>4</v>
      </c>
      <c r="C84" s="14">
        <f t="shared" si="5"/>
        <v>2017</v>
      </c>
      <c r="D84" s="27">
        <v>43040</v>
      </c>
      <c r="E84" s="46">
        <v>100.11660928650613</v>
      </c>
      <c r="F84" s="46">
        <v>99.819343642013067</v>
      </c>
      <c r="G84" s="46">
        <v>100.23638643552741</v>
      </c>
      <c r="H84" s="46">
        <v>100.37829470967681</v>
      </c>
      <c r="I84" s="46">
        <v>100.68259760107226</v>
      </c>
      <c r="J84" s="46">
        <v>67.003</v>
      </c>
      <c r="K84" s="46">
        <v>63.33</v>
      </c>
      <c r="L84" s="46">
        <v>2048</v>
      </c>
      <c r="M84" s="46">
        <v>1303.25</v>
      </c>
      <c r="N84" s="46">
        <v>2.93</v>
      </c>
      <c r="O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32"/>
      <c r="CS84" s="26"/>
      <c r="CT84" s="26"/>
      <c r="CU84" s="26"/>
      <c r="CV84" s="26"/>
      <c r="CW84" s="26"/>
      <c r="CX84" s="26"/>
      <c r="CY84" s="26"/>
    </row>
    <row r="85" spans="1:103" x14ac:dyDescent="0.25">
      <c r="A85" s="14" t="str">
        <f t="shared" si="3"/>
        <v>20174</v>
      </c>
      <c r="B85" s="14">
        <f t="shared" si="4"/>
        <v>4</v>
      </c>
      <c r="C85" s="14">
        <f t="shared" si="5"/>
        <v>2017</v>
      </c>
      <c r="D85" s="27">
        <v>43070</v>
      </c>
      <c r="E85" s="46">
        <v>100.19227449750274</v>
      </c>
      <c r="F85" s="46">
        <v>99.984151175395922</v>
      </c>
      <c r="G85" s="46">
        <v>100.32841098128685</v>
      </c>
      <c r="H85" s="46">
        <v>100.30667663936154</v>
      </c>
      <c r="I85" s="46">
        <v>102.45262369908468</v>
      </c>
      <c r="J85" s="46">
        <v>69.281999999999996</v>
      </c>
      <c r="K85" s="46">
        <v>66.73</v>
      </c>
      <c r="L85" s="46">
        <v>2268</v>
      </c>
      <c r="M85" s="46">
        <v>1345.06</v>
      </c>
      <c r="N85" s="46">
        <v>3.1739999999999999</v>
      </c>
      <c r="O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32"/>
      <c r="CS85" s="26"/>
      <c r="CT85" s="26"/>
      <c r="CU85" s="26"/>
      <c r="CV85" s="26"/>
      <c r="CW85" s="26"/>
      <c r="CX85" s="26"/>
      <c r="CY85" s="26"/>
    </row>
    <row r="86" spans="1:103" x14ac:dyDescent="0.25">
      <c r="A86" s="14" t="str">
        <f t="shared" si="3"/>
        <v>20181</v>
      </c>
      <c r="B86" s="14">
        <f t="shared" si="4"/>
        <v>1</v>
      </c>
      <c r="C86" s="14">
        <f t="shared" si="5"/>
        <v>2018</v>
      </c>
      <c r="D86" s="27">
        <v>43101</v>
      </c>
      <c r="E86" s="46">
        <v>100.07873205687621</v>
      </c>
      <c r="F86" s="46">
        <v>99.861762464363068</v>
      </c>
      <c r="G86" s="46">
        <v>100.32777335921924</v>
      </c>
      <c r="H86" s="46">
        <v>100.0726520573569</v>
      </c>
      <c r="I86" s="46">
        <v>100.15242724098241</v>
      </c>
      <c r="J86" s="46">
        <v>64.941999999999993</v>
      </c>
      <c r="K86" s="46">
        <v>66.67</v>
      </c>
      <c r="L86" s="46">
        <v>2219.5</v>
      </c>
      <c r="M86" s="46">
        <v>1318.38</v>
      </c>
      <c r="N86" s="46">
        <v>2.68</v>
      </c>
      <c r="O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32"/>
      <c r="CS86" s="26"/>
      <c r="CT86" s="26"/>
      <c r="CU86" s="26"/>
      <c r="CV86" s="26"/>
      <c r="CW86" s="26"/>
      <c r="CX86" s="26"/>
      <c r="CY86" s="26"/>
    </row>
    <row r="87" spans="1:103" x14ac:dyDescent="0.25">
      <c r="A87" s="14" t="str">
        <f t="shared" si="3"/>
        <v>20181</v>
      </c>
      <c r="B87" s="14">
        <f t="shared" si="4"/>
        <v>1</v>
      </c>
      <c r="C87" s="14">
        <f t="shared" si="5"/>
        <v>2018</v>
      </c>
      <c r="D87" s="27">
        <v>43132</v>
      </c>
      <c r="E87" s="46">
        <v>100.10219873340215</v>
      </c>
      <c r="F87" s="46">
        <v>99.949276676257711</v>
      </c>
      <c r="G87" s="46">
        <v>100.1495111078958</v>
      </c>
      <c r="H87" s="46">
        <v>100.25100987051611</v>
      </c>
      <c r="I87" s="46">
        <v>101.13817455779514</v>
      </c>
      <c r="J87" s="46">
        <v>70.085999999999999</v>
      </c>
      <c r="K87" s="46">
        <v>63.83</v>
      </c>
      <c r="L87" s="46">
        <v>2132</v>
      </c>
      <c r="M87" s="46">
        <v>1325.24</v>
      </c>
      <c r="N87" s="46">
        <v>2.718</v>
      </c>
      <c r="O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32"/>
      <c r="CS87" s="26"/>
      <c r="CT87" s="26"/>
      <c r="CU87" s="26"/>
      <c r="CV87" s="26"/>
      <c r="CW87" s="26"/>
      <c r="CX87" s="26"/>
      <c r="CY87" s="26"/>
    </row>
    <row r="88" spans="1:103" x14ac:dyDescent="0.25">
      <c r="A88" s="14" t="str">
        <f t="shared" si="3"/>
        <v>20181</v>
      </c>
      <c r="B88" s="14">
        <f t="shared" si="4"/>
        <v>1</v>
      </c>
      <c r="C88" s="14">
        <f t="shared" si="5"/>
        <v>2018</v>
      </c>
      <c r="D88" s="27">
        <v>43160</v>
      </c>
      <c r="E88" s="46">
        <v>100.24690682612254</v>
      </c>
      <c r="F88" s="46">
        <v>100.31464030706931</v>
      </c>
      <c r="G88" s="46">
        <v>100.14179314402554</v>
      </c>
      <c r="H88" s="46">
        <v>100.28252461321924</v>
      </c>
      <c r="I88" s="46">
        <v>99.232896609539779</v>
      </c>
      <c r="J88" s="46">
        <v>75.385999999999996</v>
      </c>
      <c r="K88" s="46">
        <v>67.67</v>
      </c>
      <c r="L88" s="46">
        <v>2004.5</v>
      </c>
      <c r="M88" s="46">
        <v>1315.6</v>
      </c>
      <c r="N88" s="46">
        <v>2.738</v>
      </c>
      <c r="O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32"/>
      <c r="CS88" s="26"/>
      <c r="CT88" s="26"/>
      <c r="CU88" s="26"/>
      <c r="CV88" s="26"/>
      <c r="CW88" s="26"/>
      <c r="CX88" s="26"/>
      <c r="CY88" s="26"/>
    </row>
    <row r="89" spans="1:103" x14ac:dyDescent="0.25">
      <c r="A89" s="14" t="str">
        <f t="shared" si="3"/>
        <v>20182</v>
      </c>
      <c r="B89" s="14">
        <f t="shared" si="4"/>
        <v>2</v>
      </c>
      <c r="C89" s="14">
        <f t="shared" si="5"/>
        <v>2018</v>
      </c>
      <c r="D89" s="27">
        <v>43191</v>
      </c>
      <c r="E89" s="46">
        <v>100.35202362313537</v>
      </c>
      <c r="F89" s="46">
        <v>100.24561059265527</v>
      </c>
      <c r="G89" s="46">
        <v>100.39027210236172</v>
      </c>
      <c r="H89" s="46">
        <v>100.44640879632482</v>
      </c>
      <c r="I89" s="46">
        <v>101.56153729994615</v>
      </c>
      <c r="J89" s="46">
        <v>77.793999999999997</v>
      </c>
      <c r="K89" s="46">
        <v>73.17</v>
      </c>
      <c r="L89" s="46">
        <v>2255</v>
      </c>
      <c r="M89" s="46">
        <v>1298.45</v>
      </c>
      <c r="N89" s="46">
        <v>2.919</v>
      </c>
      <c r="O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32"/>
      <c r="CS89" s="26"/>
      <c r="CT89" s="26"/>
      <c r="CU89" s="26"/>
      <c r="CV89" s="26"/>
      <c r="CW89" s="26"/>
      <c r="CX89" s="26"/>
      <c r="CY89" s="26"/>
    </row>
    <row r="90" spans="1:103" x14ac:dyDescent="0.25">
      <c r="A90" s="14" t="str">
        <f t="shared" si="3"/>
        <v>20182</v>
      </c>
      <c r="B90" s="14">
        <f t="shared" si="4"/>
        <v>2</v>
      </c>
      <c r="C90" s="14">
        <f t="shared" si="5"/>
        <v>2018</v>
      </c>
      <c r="D90" s="27">
        <v>43221</v>
      </c>
      <c r="E90" s="46">
        <v>100.40925688629343</v>
      </c>
      <c r="F90" s="46">
        <v>100.01345840786412</v>
      </c>
      <c r="G90" s="46">
        <v>100.93043151694563</v>
      </c>
      <c r="H90" s="46">
        <v>100.29051676196637</v>
      </c>
      <c r="I90" s="46">
        <v>102.78585437500189</v>
      </c>
      <c r="J90" s="46">
        <v>79.349999999999994</v>
      </c>
      <c r="K90" s="46">
        <v>75.75</v>
      </c>
      <c r="L90" s="46">
        <v>2292</v>
      </c>
      <c r="M90" s="46">
        <v>1253.02</v>
      </c>
      <c r="N90" s="46">
        <v>2.923</v>
      </c>
      <c r="O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32"/>
      <c r="CS90" s="26"/>
      <c r="CT90" s="26"/>
      <c r="CU90" s="26"/>
      <c r="CV90" s="26"/>
      <c r="CW90" s="26"/>
      <c r="CX90" s="26"/>
      <c r="CY90" s="26"/>
    </row>
    <row r="91" spans="1:103" x14ac:dyDescent="0.25">
      <c r="A91" s="14" t="str">
        <f t="shared" si="3"/>
        <v>20182</v>
      </c>
      <c r="B91" s="14">
        <f t="shared" si="4"/>
        <v>2</v>
      </c>
      <c r="C91" s="14">
        <f t="shared" si="5"/>
        <v>2018</v>
      </c>
      <c r="D91" s="27">
        <v>43252</v>
      </c>
      <c r="E91" s="46">
        <v>100.5153877530243</v>
      </c>
      <c r="F91" s="46">
        <v>100.6091437385697</v>
      </c>
      <c r="G91" s="46">
        <v>100.50596285556489</v>
      </c>
      <c r="H91" s="46">
        <v>100.39198809248808</v>
      </c>
      <c r="I91" s="46">
        <v>102.03244001399072</v>
      </c>
      <c r="J91" s="46">
        <v>73.573999999999998</v>
      </c>
      <c r="K91" s="46">
        <v>76.44</v>
      </c>
      <c r="L91" s="46">
        <v>2133</v>
      </c>
      <c r="M91" s="46">
        <v>1223.82</v>
      </c>
      <c r="N91" s="46">
        <v>2.7919999999999998</v>
      </c>
      <c r="O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32"/>
      <c r="CS91" s="26"/>
      <c r="CT91" s="26"/>
      <c r="CU91" s="26"/>
      <c r="CV91" s="26"/>
      <c r="CW91" s="26"/>
      <c r="CX91" s="26"/>
      <c r="CY91" s="26"/>
    </row>
    <row r="92" spans="1:103" x14ac:dyDescent="0.25">
      <c r="A92" s="14" t="str">
        <f t="shared" si="3"/>
        <v>20183</v>
      </c>
      <c r="B92" s="14">
        <f t="shared" si="4"/>
        <v>3</v>
      </c>
      <c r="C92" s="14">
        <f t="shared" si="5"/>
        <v>2018</v>
      </c>
      <c r="D92" s="27">
        <v>43282</v>
      </c>
      <c r="E92" s="46">
        <v>100.26360826242191</v>
      </c>
      <c r="F92" s="46">
        <v>100.34962303192718</v>
      </c>
      <c r="G92" s="46">
        <v>100.21912464971193</v>
      </c>
      <c r="H92" s="46">
        <v>100.19216548491758</v>
      </c>
      <c r="I92" s="46">
        <v>101.09856249102074</v>
      </c>
      <c r="J92" s="46">
        <v>77.433999999999997</v>
      </c>
      <c r="K92" s="46">
        <v>72.760000000000005</v>
      </c>
      <c r="L92" s="46">
        <v>2081</v>
      </c>
      <c r="M92" s="46">
        <v>1201.06</v>
      </c>
      <c r="N92" s="46">
        <v>2.931</v>
      </c>
      <c r="O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32"/>
      <c r="CS92" s="26"/>
      <c r="CT92" s="26"/>
      <c r="CU92" s="26"/>
      <c r="CV92" s="26"/>
      <c r="CW92" s="26"/>
      <c r="CX92" s="26"/>
      <c r="CY92" s="26"/>
    </row>
    <row r="93" spans="1:103" x14ac:dyDescent="0.25">
      <c r="A93" s="14" t="str">
        <f t="shared" si="3"/>
        <v>20183</v>
      </c>
      <c r="B93" s="14">
        <f t="shared" si="4"/>
        <v>3</v>
      </c>
      <c r="C93" s="14">
        <f t="shared" si="5"/>
        <v>2018</v>
      </c>
      <c r="D93" s="27">
        <v>43313</v>
      </c>
      <c r="E93" s="46">
        <v>100.48300410496905</v>
      </c>
      <c r="F93" s="46">
        <v>100.86273498710482</v>
      </c>
      <c r="G93" s="46">
        <v>100.21501274808423</v>
      </c>
      <c r="H93" s="46">
        <v>100.31272920894985</v>
      </c>
      <c r="I93" s="46">
        <v>100.64487226971266</v>
      </c>
      <c r="J93" s="46">
        <v>83.536000000000001</v>
      </c>
      <c r="K93" s="46">
        <v>76.89</v>
      </c>
      <c r="L93" s="46">
        <v>2125</v>
      </c>
      <c r="M93" s="46">
        <v>1191.82</v>
      </c>
      <c r="N93" s="46">
        <v>3.024</v>
      </c>
      <c r="O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32"/>
      <c r="CS93" s="26"/>
      <c r="CT93" s="26"/>
      <c r="CU93" s="26"/>
      <c r="CV93" s="26"/>
      <c r="CW93" s="26"/>
      <c r="CX93" s="26"/>
      <c r="CY93" s="26"/>
    </row>
    <row r="94" spans="1:103" x14ac:dyDescent="0.25">
      <c r="A94" s="14" t="str">
        <f t="shared" si="3"/>
        <v>20183</v>
      </c>
      <c r="B94" s="14">
        <f t="shared" si="4"/>
        <v>3</v>
      </c>
      <c r="C94" s="14">
        <f t="shared" si="5"/>
        <v>2018</v>
      </c>
      <c r="D94" s="27">
        <v>43344</v>
      </c>
      <c r="E94" s="46">
        <v>100.4094483327178</v>
      </c>
      <c r="F94" s="46">
        <v>100.42333851464193</v>
      </c>
      <c r="G94" s="46">
        <v>100.25073896496166</v>
      </c>
      <c r="H94" s="46">
        <v>100.60727290884799</v>
      </c>
      <c r="I94" s="46">
        <v>100.87770000623047</v>
      </c>
      <c r="J94" s="46">
        <v>74.614000000000004</v>
      </c>
      <c r="K94" s="46">
        <v>82.07</v>
      </c>
      <c r="L94" s="46">
        <v>2062</v>
      </c>
      <c r="M94" s="46">
        <v>1214.6500000000001</v>
      </c>
      <c r="N94" s="46">
        <v>3.242</v>
      </c>
      <c r="O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32"/>
      <c r="CS94" s="26"/>
      <c r="CT94" s="26"/>
      <c r="CU94" s="26"/>
      <c r="CV94" s="26"/>
      <c r="CW94" s="26"/>
      <c r="CX94" s="26"/>
      <c r="CY94" s="26"/>
    </row>
    <row r="95" spans="1:103" x14ac:dyDescent="0.25">
      <c r="A95" s="14" t="str">
        <f t="shared" si="3"/>
        <v>20184</v>
      </c>
      <c r="B95" s="14">
        <f t="shared" si="4"/>
        <v>4</v>
      </c>
      <c r="C95" s="14">
        <f t="shared" si="5"/>
        <v>2018</v>
      </c>
      <c r="D95" s="27">
        <v>43374</v>
      </c>
      <c r="E95" s="46">
        <v>100.34522639855287</v>
      </c>
      <c r="F95" s="46">
        <v>100.30679885828908</v>
      </c>
      <c r="G95" s="46">
        <v>100.32404951433544</v>
      </c>
      <c r="H95" s="46">
        <v>100.41068958598778</v>
      </c>
      <c r="I95" s="46">
        <v>102.47453086866692</v>
      </c>
      <c r="J95" s="46">
        <v>59.067</v>
      </c>
      <c r="K95" s="46">
        <v>73.290000000000006</v>
      </c>
      <c r="L95" s="46">
        <v>1953.5</v>
      </c>
      <c r="M95" s="46">
        <v>1222.03</v>
      </c>
      <c r="N95" s="46">
        <v>4.6100000000000003</v>
      </c>
      <c r="O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32"/>
      <c r="CS95" s="26"/>
      <c r="CT95" s="26"/>
      <c r="CU95" s="26"/>
      <c r="CV95" s="26"/>
      <c r="CW95" s="26"/>
      <c r="CX95" s="26"/>
      <c r="CY95" s="26"/>
    </row>
    <row r="96" spans="1:103" x14ac:dyDescent="0.25">
      <c r="A96" s="14" t="str">
        <f t="shared" si="3"/>
        <v>20184</v>
      </c>
      <c r="B96" s="14">
        <f t="shared" si="4"/>
        <v>4</v>
      </c>
      <c r="C96" s="14">
        <f t="shared" si="5"/>
        <v>2018</v>
      </c>
      <c r="D96" s="27">
        <v>43405</v>
      </c>
      <c r="E96" s="46">
        <v>100.38818942421773</v>
      </c>
      <c r="F96" s="46">
        <v>100.58191854480438</v>
      </c>
      <c r="G96" s="46">
        <v>100.31618569274893</v>
      </c>
      <c r="H96" s="46">
        <v>100.23920552934948</v>
      </c>
      <c r="I96" s="46">
        <v>100.69071290789529</v>
      </c>
      <c r="J96" s="46">
        <v>53.904000000000003</v>
      </c>
      <c r="K96" s="46">
        <v>57.91</v>
      </c>
      <c r="L96" s="46">
        <v>1958</v>
      </c>
      <c r="M96" s="46">
        <v>1282.4100000000001</v>
      </c>
      <c r="N96" s="46">
        <v>3</v>
      </c>
      <c r="O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32"/>
      <c r="CS96" s="26"/>
      <c r="CT96" s="26"/>
      <c r="CU96" s="26"/>
      <c r="CV96" s="26"/>
      <c r="CW96" s="26"/>
      <c r="CX96" s="26"/>
      <c r="CY96" s="26"/>
    </row>
    <row r="97" spans="1:103" x14ac:dyDescent="0.25">
      <c r="A97" s="14" t="str">
        <f t="shared" si="3"/>
        <v>20184</v>
      </c>
      <c r="B97" s="14">
        <f t="shared" si="4"/>
        <v>4</v>
      </c>
      <c r="C97" s="14">
        <f t="shared" si="5"/>
        <v>2018</v>
      </c>
      <c r="D97" s="27">
        <v>43435</v>
      </c>
      <c r="E97" s="46">
        <v>100.59669442729867</v>
      </c>
      <c r="F97" s="46">
        <v>101.0759278807368</v>
      </c>
      <c r="G97" s="46">
        <v>100.2601938861601</v>
      </c>
      <c r="H97" s="46">
        <v>100.3548545226236</v>
      </c>
      <c r="I97" s="46">
        <v>98.647089536660502</v>
      </c>
      <c r="J97" s="46">
        <v>61.171999999999997</v>
      </c>
      <c r="K97" s="46">
        <v>50.62</v>
      </c>
      <c r="L97" s="46">
        <v>1846</v>
      </c>
      <c r="M97" s="46">
        <v>1321.29</v>
      </c>
      <c r="N97" s="46">
        <v>2.8940000000000001</v>
      </c>
      <c r="O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32"/>
      <c r="CS97" s="26"/>
      <c r="CT97" s="26"/>
      <c r="CU97" s="26"/>
      <c r="CV97" s="26"/>
      <c r="CW97" s="26"/>
      <c r="CX97" s="26"/>
      <c r="CY97" s="26"/>
    </row>
    <row r="98" spans="1:103" x14ac:dyDescent="0.25">
      <c r="A98" s="14" t="str">
        <f t="shared" si="3"/>
        <v>20191</v>
      </c>
      <c r="B98" s="14">
        <f t="shared" si="4"/>
        <v>1</v>
      </c>
      <c r="C98" s="14">
        <f t="shared" si="5"/>
        <v>2019</v>
      </c>
      <c r="D98" s="27">
        <v>43466</v>
      </c>
      <c r="E98" s="46">
        <v>100.75713545663866</v>
      </c>
      <c r="F98" s="46">
        <v>100.61205359752122</v>
      </c>
      <c r="G98" s="46">
        <v>100.66486541394869</v>
      </c>
      <c r="H98" s="46">
        <v>101.0790346370855</v>
      </c>
      <c r="I98" s="46">
        <v>98.368791432563953</v>
      </c>
      <c r="J98" s="46">
        <v>66.260000000000005</v>
      </c>
      <c r="K98" s="46">
        <v>62.96</v>
      </c>
      <c r="L98" s="46">
        <v>1910</v>
      </c>
      <c r="M98" s="46">
        <v>1312.97</v>
      </c>
      <c r="N98" s="46">
        <v>2.7970000000000002</v>
      </c>
      <c r="O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32"/>
      <c r="CS98" s="26"/>
      <c r="CT98" s="26"/>
      <c r="CU98" s="26"/>
      <c r="CV98" s="26"/>
      <c r="CW98" s="26"/>
      <c r="CX98" s="26"/>
      <c r="CY98" s="26"/>
    </row>
    <row r="99" spans="1:103" x14ac:dyDescent="0.25">
      <c r="A99" s="14" t="str">
        <f t="shared" si="3"/>
        <v>20191</v>
      </c>
      <c r="B99" s="14">
        <f t="shared" si="4"/>
        <v>1</v>
      </c>
      <c r="C99" s="14">
        <f t="shared" si="5"/>
        <v>2019</v>
      </c>
      <c r="D99" s="27">
        <v>43497</v>
      </c>
      <c r="E99" s="46">
        <v>100.3171819411602</v>
      </c>
      <c r="F99" s="46">
        <v>100.35050829872642</v>
      </c>
      <c r="G99" s="46">
        <v>100.27565041590525</v>
      </c>
      <c r="H99" s="46">
        <v>100.33571702703995</v>
      </c>
      <c r="I99" s="46">
        <v>100.2031721450314</v>
      </c>
      <c r="J99" s="46">
        <v>68.203999999999994</v>
      </c>
      <c r="K99" s="46">
        <v>64.73</v>
      </c>
      <c r="L99" s="46">
        <v>1911</v>
      </c>
      <c r="M99" s="46">
        <v>1292.4100000000001</v>
      </c>
      <c r="N99" s="46">
        <v>2.6589999999999998</v>
      </c>
      <c r="O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32"/>
      <c r="CS99" s="26"/>
      <c r="CT99" s="26"/>
      <c r="CU99" s="26"/>
      <c r="CV99" s="26"/>
      <c r="CW99" s="26"/>
      <c r="CX99" s="26"/>
      <c r="CY99" s="26"/>
    </row>
    <row r="100" spans="1:103" x14ac:dyDescent="0.25">
      <c r="A100" s="14" t="str">
        <f t="shared" si="3"/>
        <v>20191</v>
      </c>
      <c r="B100" s="14">
        <f t="shared" si="4"/>
        <v>1</v>
      </c>
      <c r="C100" s="14">
        <f t="shared" si="5"/>
        <v>2019</v>
      </c>
      <c r="D100" s="27">
        <v>43525</v>
      </c>
      <c r="E100" s="46">
        <v>100.27641894767329</v>
      </c>
      <c r="F100" s="46">
        <v>100.32647303828386</v>
      </c>
      <c r="G100" s="46">
        <v>100.23019674875341</v>
      </c>
      <c r="H100" s="46">
        <v>100.27624888117202</v>
      </c>
      <c r="I100" s="46">
        <v>100.60205815149766</v>
      </c>
      <c r="J100" s="46">
        <v>72.147000000000006</v>
      </c>
      <c r="K100" s="46">
        <v>68.63</v>
      </c>
      <c r="L100" s="46">
        <v>1912</v>
      </c>
      <c r="M100" s="46">
        <v>1283.53</v>
      </c>
      <c r="N100" s="46">
        <v>2.5419999999999998</v>
      </c>
      <c r="O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32"/>
      <c r="CS100" s="26"/>
      <c r="CT100" s="26"/>
      <c r="CU100" s="26"/>
      <c r="CV100" s="26"/>
      <c r="CW100" s="26"/>
      <c r="CX100" s="26"/>
      <c r="CY100" s="26"/>
    </row>
    <row r="101" spans="1:103" x14ac:dyDescent="0.25">
      <c r="A101" s="14" t="str">
        <f t="shared" si="3"/>
        <v>20192</v>
      </c>
      <c r="B101" s="14">
        <f t="shared" si="4"/>
        <v>2</v>
      </c>
      <c r="C101" s="14">
        <f t="shared" si="5"/>
        <v>2019</v>
      </c>
      <c r="D101" s="27">
        <v>43556</v>
      </c>
      <c r="E101" s="46">
        <v>100.25589159758495</v>
      </c>
      <c r="F101" s="46">
        <v>100.22899325541961</v>
      </c>
      <c r="G101" s="46">
        <v>100.21249458470746</v>
      </c>
      <c r="H101" s="46">
        <v>100.33485807151321</v>
      </c>
      <c r="I101" s="46">
        <v>101.72195573377563</v>
      </c>
      <c r="J101" s="46">
        <v>62.973999999999997</v>
      </c>
      <c r="K101" s="46">
        <v>73.09</v>
      </c>
      <c r="L101" s="46">
        <v>1797</v>
      </c>
      <c r="M101" s="46">
        <v>1305.28</v>
      </c>
      <c r="N101" s="46">
        <v>2.452</v>
      </c>
      <c r="O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32"/>
      <c r="CS101" s="26"/>
      <c r="CT101" s="26"/>
      <c r="CU101" s="26"/>
      <c r="CV101" s="26"/>
      <c r="CW101" s="26"/>
      <c r="CX101" s="26"/>
      <c r="CY101" s="26"/>
    </row>
    <row r="102" spans="1:103" x14ac:dyDescent="0.25">
      <c r="A102" s="14" t="str">
        <f t="shared" si="3"/>
        <v>20192</v>
      </c>
      <c r="B102" s="14">
        <f t="shared" si="4"/>
        <v>2</v>
      </c>
      <c r="C102" s="14">
        <f t="shared" si="5"/>
        <v>2019</v>
      </c>
      <c r="D102" s="27">
        <v>43586</v>
      </c>
      <c r="E102" s="46">
        <v>100.37335864829677</v>
      </c>
      <c r="F102" s="46">
        <v>100.49469380030244</v>
      </c>
      <c r="G102" s="46">
        <v>100.25902389799892</v>
      </c>
      <c r="H102" s="46">
        <v>100.33269286766954</v>
      </c>
      <c r="I102" s="46">
        <v>101.03311774308217</v>
      </c>
      <c r="J102" s="46">
        <v>65.210999999999999</v>
      </c>
      <c r="K102" s="46">
        <v>67.680000000000007</v>
      </c>
      <c r="L102" s="46">
        <v>1794.5</v>
      </c>
      <c r="M102" s="46">
        <v>1409.41</v>
      </c>
      <c r="N102" s="46">
        <v>2.3279999999999998</v>
      </c>
      <c r="O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32"/>
      <c r="CS102" s="26"/>
      <c r="CT102" s="26"/>
      <c r="CU102" s="26"/>
      <c r="CV102" s="26"/>
      <c r="CW102" s="26"/>
      <c r="CX102" s="26"/>
      <c r="CY102" s="26"/>
    </row>
    <row r="103" spans="1:103" x14ac:dyDescent="0.25">
      <c r="A103" s="14" t="str">
        <f t="shared" si="3"/>
        <v>20192</v>
      </c>
      <c r="B103" s="14">
        <f t="shared" si="4"/>
        <v>2</v>
      </c>
      <c r="C103" s="14">
        <f t="shared" si="5"/>
        <v>2019</v>
      </c>
      <c r="D103" s="27">
        <v>43617</v>
      </c>
      <c r="E103" s="46">
        <v>100.08590797587108</v>
      </c>
      <c r="F103" s="46">
        <v>99.792610149330329</v>
      </c>
      <c r="G103" s="46">
        <v>100.26281478141198</v>
      </c>
      <c r="H103" s="46">
        <v>100.2735625026647</v>
      </c>
      <c r="I103" s="46">
        <v>97.937973858077925</v>
      </c>
      <c r="J103" s="46">
        <v>64.423000000000002</v>
      </c>
      <c r="K103" s="46">
        <v>66.27</v>
      </c>
      <c r="L103" s="46">
        <v>1800</v>
      </c>
      <c r="M103" s="46">
        <v>1412.76</v>
      </c>
      <c r="N103" s="46">
        <v>2.25</v>
      </c>
      <c r="O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32"/>
      <c r="CS103" s="26"/>
      <c r="CT103" s="26"/>
      <c r="CU103" s="26"/>
      <c r="CV103" s="26"/>
      <c r="CW103" s="26"/>
      <c r="CX103" s="26"/>
      <c r="CY103" s="26"/>
    </row>
    <row r="104" spans="1:103" x14ac:dyDescent="0.25">
      <c r="A104" s="14" t="str">
        <f t="shared" si="3"/>
        <v>20193</v>
      </c>
      <c r="B104" s="14">
        <f t="shared" si="4"/>
        <v>3</v>
      </c>
      <c r="C104" s="14">
        <f t="shared" si="5"/>
        <v>2019</v>
      </c>
      <c r="D104" s="27">
        <v>43647</v>
      </c>
      <c r="E104" s="46">
        <v>100.20593610910227</v>
      </c>
      <c r="F104" s="46">
        <v>100.39173735453377</v>
      </c>
      <c r="G104" s="46">
        <v>100.26313635411238</v>
      </c>
      <c r="H104" s="46">
        <v>99.888913541778393</v>
      </c>
      <c r="I104" s="46">
        <v>98.015596207645004</v>
      </c>
      <c r="J104" s="46">
        <v>59.576999999999998</v>
      </c>
      <c r="K104" s="46">
        <v>64.89</v>
      </c>
      <c r="L104" s="46">
        <v>1799</v>
      </c>
      <c r="M104" s="46">
        <v>1520.15</v>
      </c>
      <c r="N104" s="46">
        <v>2.278</v>
      </c>
      <c r="O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32"/>
      <c r="CS104" s="26"/>
      <c r="CT104" s="26"/>
      <c r="CU104" s="26"/>
      <c r="CV104" s="26"/>
      <c r="CW104" s="26"/>
      <c r="CX104" s="26"/>
      <c r="CY104" s="26"/>
    </row>
    <row r="105" spans="1:103" x14ac:dyDescent="0.25">
      <c r="A105" s="14" t="str">
        <f t="shared" si="3"/>
        <v>20193</v>
      </c>
      <c r="B105" s="14">
        <f t="shared" si="4"/>
        <v>3</v>
      </c>
      <c r="C105" s="14">
        <f t="shared" si="5"/>
        <v>2019</v>
      </c>
      <c r="D105" s="27">
        <v>43678</v>
      </c>
      <c r="E105" s="46">
        <v>100.22277117893138</v>
      </c>
      <c r="F105" s="46">
        <v>100.28883878120472</v>
      </c>
      <c r="G105" s="46">
        <v>100.16155571669657</v>
      </c>
      <c r="H105" s="46">
        <v>100.23325200377334</v>
      </c>
      <c r="I105" s="46">
        <v>99.628625416888283</v>
      </c>
      <c r="J105" s="46">
        <v>60.265999999999998</v>
      </c>
      <c r="K105" s="46">
        <v>62.09</v>
      </c>
      <c r="L105" s="46">
        <v>1753</v>
      </c>
      <c r="M105" s="46">
        <v>1472.51</v>
      </c>
      <c r="N105" s="46">
        <v>2.31</v>
      </c>
      <c r="O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32"/>
      <c r="CS105" s="26"/>
      <c r="CT105" s="26"/>
      <c r="CU105" s="26"/>
      <c r="CV105" s="26"/>
      <c r="CW105" s="26"/>
      <c r="CX105" s="26"/>
      <c r="CY105" s="26"/>
    </row>
    <row r="106" spans="1:103" x14ac:dyDescent="0.25">
      <c r="A106" s="14" t="str">
        <f t="shared" si="3"/>
        <v>20193</v>
      </c>
      <c r="B106" s="14">
        <f t="shared" si="4"/>
        <v>3</v>
      </c>
      <c r="C106" s="14">
        <f t="shared" si="5"/>
        <v>2019</v>
      </c>
      <c r="D106" s="27">
        <v>43709</v>
      </c>
      <c r="E106" s="46">
        <v>100.09323030737997</v>
      </c>
      <c r="F106" s="46">
        <v>100.03821999191855</v>
      </c>
      <c r="G106" s="46">
        <v>100.08750665306587</v>
      </c>
      <c r="H106" s="46">
        <v>100.1639830169354</v>
      </c>
      <c r="I106" s="46">
        <v>99.744799547647602</v>
      </c>
      <c r="J106" s="46">
        <v>59.877000000000002</v>
      </c>
      <c r="K106" s="46">
        <v>59.94</v>
      </c>
      <c r="L106" s="46">
        <v>1721.5</v>
      </c>
      <c r="M106" s="46">
        <v>1512.58</v>
      </c>
      <c r="N106" s="46">
        <v>2.508</v>
      </c>
      <c r="O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32"/>
      <c r="CS106" s="26"/>
      <c r="CT106" s="26"/>
      <c r="CU106" s="26"/>
      <c r="CV106" s="26"/>
      <c r="CW106" s="26"/>
      <c r="CX106" s="26"/>
      <c r="CY106" s="26"/>
    </row>
    <row r="107" spans="1:103" x14ac:dyDescent="0.25">
      <c r="A107" s="14" t="str">
        <f t="shared" si="3"/>
        <v>20194</v>
      </c>
      <c r="B107" s="14">
        <f t="shared" si="4"/>
        <v>4</v>
      </c>
      <c r="C107" s="14">
        <f t="shared" si="5"/>
        <v>2019</v>
      </c>
      <c r="D107" s="27">
        <v>43739</v>
      </c>
      <c r="E107" s="46">
        <v>100.12768120066056</v>
      </c>
      <c r="F107" s="46">
        <v>99.937403356638228</v>
      </c>
      <c r="G107" s="46">
        <v>100.19313409149946</v>
      </c>
      <c r="H107" s="46">
        <v>100.2808040250076</v>
      </c>
      <c r="I107" s="46">
        <v>99.249353882441994</v>
      </c>
      <c r="J107" s="46">
        <v>61.716999999999999</v>
      </c>
      <c r="K107" s="46">
        <v>60.15</v>
      </c>
      <c r="L107" s="46">
        <v>1755</v>
      </c>
      <c r="M107" s="46">
        <v>1463.99</v>
      </c>
      <c r="N107" s="46">
        <v>2.2610000000000001</v>
      </c>
      <c r="O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32"/>
      <c r="CS107" s="26"/>
      <c r="CT107" s="26"/>
      <c r="CU107" s="26"/>
      <c r="CV107" s="26"/>
      <c r="CW107" s="26"/>
      <c r="CX107" s="26"/>
      <c r="CY107" s="26"/>
    </row>
    <row r="108" spans="1:103" x14ac:dyDescent="0.25">
      <c r="A108" s="14" t="str">
        <f t="shared" si="3"/>
        <v>20194</v>
      </c>
      <c r="B108" s="14">
        <f t="shared" si="4"/>
        <v>4</v>
      </c>
      <c r="C108" s="14">
        <f t="shared" si="5"/>
        <v>2019</v>
      </c>
      <c r="D108" s="27">
        <v>43770</v>
      </c>
      <c r="E108" s="46">
        <v>100.17103453334414</v>
      </c>
      <c r="F108" s="46">
        <v>100.03602449670612</v>
      </c>
      <c r="G108" s="46">
        <v>100.16392559921682</v>
      </c>
      <c r="H108" s="46">
        <v>100.35553136961688</v>
      </c>
      <c r="I108" s="46">
        <v>99.361414999123866</v>
      </c>
      <c r="J108" s="46">
        <v>66.983000000000004</v>
      </c>
      <c r="K108" s="46">
        <v>65.150000000000006</v>
      </c>
      <c r="L108" s="46">
        <v>1770</v>
      </c>
      <c r="M108" s="46">
        <v>1517.11</v>
      </c>
      <c r="N108" s="46">
        <v>2.1819999999999999</v>
      </c>
      <c r="O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32"/>
      <c r="CS108" s="26"/>
      <c r="CT108" s="26"/>
      <c r="CU108" s="26"/>
      <c r="CV108" s="26"/>
      <c r="CW108" s="26"/>
      <c r="CX108" s="26"/>
      <c r="CY108" s="26"/>
    </row>
    <row r="109" spans="1:103" x14ac:dyDescent="0.25">
      <c r="A109" s="14" t="str">
        <f t="shared" si="3"/>
        <v>20194</v>
      </c>
      <c r="B109" s="14">
        <f t="shared" si="4"/>
        <v>4</v>
      </c>
      <c r="C109" s="14">
        <f t="shared" si="5"/>
        <v>2019</v>
      </c>
      <c r="D109" s="27">
        <v>43800</v>
      </c>
      <c r="E109" s="46">
        <v>100.12227849860403</v>
      </c>
      <c r="F109" s="46">
        <v>100.04093124718855</v>
      </c>
      <c r="G109" s="46">
        <v>100.16277629807503</v>
      </c>
      <c r="H109" s="46">
        <v>100.17435574682537</v>
      </c>
      <c r="I109" s="46">
        <v>100.3947529413973</v>
      </c>
      <c r="J109" s="46">
        <v>57.383000000000003</v>
      </c>
      <c r="K109" s="46">
        <v>66.27</v>
      </c>
      <c r="L109" s="46">
        <v>1810</v>
      </c>
      <c r="M109" s="46">
        <v>1589.98</v>
      </c>
      <c r="N109" s="46">
        <v>1.8520000000000001</v>
      </c>
      <c r="O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32"/>
      <c r="CS109" s="26"/>
      <c r="CT109" s="26"/>
      <c r="CU109" s="26"/>
      <c r="CV109" s="26"/>
      <c r="CW109" s="26"/>
      <c r="CX109" s="26"/>
      <c r="CY109" s="26"/>
    </row>
    <row r="110" spans="1:103" x14ac:dyDescent="0.25">
      <c r="A110" s="14" t="str">
        <f t="shared" si="3"/>
        <v>20201</v>
      </c>
      <c r="B110" s="14">
        <f t="shared" si="4"/>
        <v>1</v>
      </c>
      <c r="C110" s="14">
        <f t="shared" si="5"/>
        <v>2020</v>
      </c>
      <c r="D110" s="27">
        <v>43831</v>
      </c>
      <c r="E110" s="46">
        <v>100.17260211846713</v>
      </c>
      <c r="F110" s="46">
        <v>100.04671621574809</v>
      </c>
      <c r="G110" s="46">
        <v>100.25462010372833</v>
      </c>
      <c r="H110" s="46">
        <v>100.24637930027404</v>
      </c>
      <c r="I110" s="46">
        <v>100.94340673955399</v>
      </c>
      <c r="J110" s="46">
        <v>50.491</v>
      </c>
      <c r="K110" s="46">
        <v>58.37</v>
      </c>
      <c r="L110" s="46">
        <v>1722</v>
      </c>
      <c r="M110" s="46">
        <v>1586.54</v>
      </c>
      <c r="N110" s="46">
        <v>1.706</v>
      </c>
      <c r="O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32"/>
      <c r="CS110" s="26"/>
      <c r="CT110" s="26"/>
      <c r="CU110" s="26"/>
      <c r="CV110" s="26"/>
      <c r="CW110" s="26"/>
      <c r="CX110" s="26"/>
      <c r="CY110" s="26"/>
    </row>
    <row r="111" spans="1:103" x14ac:dyDescent="0.25">
      <c r="A111" s="14" t="str">
        <f t="shared" si="3"/>
        <v>20201</v>
      </c>
      <c r="B111" s="14">
        <f t="shared" si="4"/>
        <v>1</v>
      </c>
      <c r="C111" s="14">
        <f t="shared" si="5"/>
        <v>2020</v>
      </c>
      <c r="D111" s="27">
        <v>43862</v>
      </c>
      <c r="E111" s="46">
        <v>100.18127813788527</v>
      </c>
      <c r="F111" s="46">
        <v>100.11983842795019</v>
      </c>
      <c r="G111" s="46">
        <v>100.05462025625643</v>
      </c>
      <c r="H111" s="46">
        <v>100.41698416029527</v>
      </c>
      <c r="I111" s="46">
        <v>99.20890731621364</v>
      </c>
      <c r="J111" s="46">
        <v>23.82</v>
      </c>
      <c r="K111" s="46">
        <v>48.86</v>
      </c>
      <c r="L111" s="46">
        <v>1694.5</v>
      </c>
      <c r="M111" s="46">
        <v>1577.1</v>
      </c>
      <c r="N111" s="46">
        <v>1.5920000000000001</v>
      </c>
      <c r="O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32"/>
      <c r="CS111" s="26"/>
      <c r="CT111" s="26"/>
      <c r="CU111" s="26"/>
      <c r="CV111" s="26"/>
      <c r="CW111" s="26"/>
      <c r="CX111" s="26"/>
      <c r="CY111" s="26"/>
    </row>
    <row r="112" spans="1:103" x14ac:dyDescent="0.25">
      <c r="A112" s="14" t="str">
        <f t="shared" si="3"/>
        <v>20201</v>
      </c>
      <c r="B112" s="14">
        <f t="shared" si="4"/>
        <v>1</v>
      </c>
      <c r="C112" s="14">
        <f t="shared" si="5"/>
        <v>2020</v>
      </c>
      <c r="D112" s="27">
        <v>43891</v>
      </c>
      <c r="E112" s="46">
        <v>100.51047227018883</v>
      </c>
      <c r="F112" s="46">
        <v>100.77908434915152</v>
      </c>
      <c r="G112" s="46">
        <v>100.45810319051328</v>
      </c>
      <c r="H112" s="46">
        <v>100.21728500449851</v>
      </c>
      <c r="I112" s="46">
        <v>98.419444823852942</v>
      </c>
      <c r="J112" s="46">
        <v>23.844000000000001</v>
      </c>
      <c r="K112" s="46">
        <v>15.11</v>
      </c>
      <c r="L112" s="46">
        <v>1526</v>
      </c>
      <c r="M112" s="46">
        <v>1686.62</v>
      </c>
      <c r="N112" s="46">
        <v>1.8180000000000001</v>
      </c>
      <c r="O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32"/>
      <c r="CS112" s="26"/>
      <c r="CT112" s="26"/>
      <c r="CU112" s="26"/>
      <c r="CV112" s="26"/>
      <c r="CW112" s="26"/>
      <c r="CX112" s="26"/>
      <c r="CY112" s="26"/>
    </row>
    <row r="113" spans="1:103" x14ac:dyDescent="0.25">
      <c r="A113" s="14" t="str">
        <f t="shared" si="3"/>
        <v>20202</v>
      </c>
      <c r="B113" s="14">
        <f t="shared" si="4"/>
        <v>2</v>
      </c>
      <c r="C113" s="14">
        <f t="shared" si="5"/>
        <v>2020</v>
      </c>
      <c r="D113" s="27">
        <v>43922</v>
      </c>
      <c r="E113" s="46">
        <v>100.78586340576872</v>
      </c>
      <c r="F113" s="46">
        <v>101.50235789247211</v>
      </c>
      <c r="G113" s="46">
        <v>100.45971985277218</v>
      </c>
      <c r="H113" s="46">
        <v>100.2290742906083</v>
      </c>
      <c r="I113" s="46">
        <v>95.392408388351782</v>
      </c>
      <c r="J113" s="46">
        <v>36.386000000000003</v>
      </c>
      <c r="K113" s="46">
        <v>18.78</v>
      </c>
      <c r="L113" s="46">
        <v>1494.5</v>
      </c>
      <c r="M113" s="46">
        <v>1729.62</v>
      </c>
      <c r="N113" s="46">
        <v>1.66</v>
      </c>
      <c r="O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32"/>
      <c r="CS113" s="26"/>
      <c r="CT113" s="26"/>
      <c r="CU113" s="26"/>
      <c r="CV113" s="26"/>
      <c r="CW113" s="26"/>
      <c r="CX113" s="26"/>
      <c r="CY113" s="26"/>
    </row>
    <row r="114" spans="1:103" x14ac:dyDescent="0.25">
      <c r="A114" s="14" t="str">
        <f t="shared" si="3"/>
        <v>20202</v>
      </c>
      <c r="B114" s="14">
        <f t="shared" si="4"/>
        <v>2</v>
      </c>
      <c r="C114" s="14">
        <f t="shared" si="5"/>
        <v>2020</v>
      </c>
      <c r="D114" s="27">
        <v>43952</v>
      </c>
      <c r="E114" s="46">
        <v>100.32200307643842</v>
      </c>
      <c r="F114" s="46">
        <v>100.28981004792664</v>
      </c>
      <c r="G114" s="46">
        <v>100.29491032800415</v>
      </c>
      <c r="H114" s="46">
        <v>100.41440698177135</v>
      </c>
      <c r="I114" s="46">
        <v>97.831159224858709</v>
      </c>
      <c r="J114" s="46">
        <v>41.16</v>
      </c>
      <c r="K114" s="46">
        <v>35.46</v>
      </c>
      <c r="L114" s="46">
        <v>1548</v>
      </c>
      <c r="M114" s="46">
        <v>1780.87</v>
      </c>
      <c r="N114" s="46">
        <v>1.6539999999999999</v>
      </c>
      <c r="O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32"/>
      <c r="CS114" s="26"/>
      <c r="CT114" s="26"/>
      <c r="CU114" s="26"/>
      <c r="CV114" s="26"/>
      <c r="CW114" s="26"/>
      <c r="CX114" s="26"/>
      <c r="CY114" s="26"/>
    </row>
    <row r="115" spans="1:103" x14ac:dyDescent="0.25">
      <c r="A115" s="14" t="str">
        <f t="shared" si="3"/>
        <v>20202</v>
      </c>
      <c r="B115" s="14">
        <f t="shared" si="4"/>
        <v>2</v>
      </c>
      <c r="C115" s="14">
        <f t="shared" si="5"/>
        <v>2020</v>
      </c>
      <c r="D115" s="27">
        <v>43983</v>
      </c>
      <c r="E115" s="46">
        <v>100.28173326801306</v>
      </c>
      <c r="F115" s="46">
        <v>100.48994144021121</v>
      </c>
      <c r="G115" s="46">
        <v>100.42386603826893</v>
      </c>
      <c r="H115" s="46">
        <v>99.801016815168168</v>
      </c>
      <c r="I115" s="46">
        <v>103.9892806067342</v>
      </c>
      <c r="J115" s="46">
        <v>43.198</v>
      </c>
      <c r="K115" s="46">
        <v>44.16</v>
      </c>
      <c r="L115" s="46">
        <v>1619.5</v>
      </c>
      <c r="M115" s="46">
        <v>1975.96</v>
      </c>
      <c r="N115" s="46">
        <v>1.762</v>
      </c>
      <c r="O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32"/>
      <c r="CS115" s="26"/>
      <c r="CT115" s="26"/>
      <c r="CU115" s="26"/>
      <c r="CV115" s="26"/>
      <c r="CW115" s="26"/>
      <c r="CX115" s="26"/>
      <c r="CY115" s="26"/>
    </row>
    <row r="116" spans="1:103" x14ac:dyDescent="0.25">
      <c r="A116" s="14" t="str">
        <f t="shared" si="3"/>
        <v>20203</v>
      </c>
      <c r="B116" s="14">
        <f t="shared" si="4"/>
        <v>3</v>
      </c>
      <c r="C116" s="14">
        <f t="shared" si="5"/>
        <v>2020</v>
      </c>
      <c r="D116" s="27">
        <v>44013</v>
      </c>
      <c r="E116" s="46">
        <v>100.38432823299331</v>
      </c>
      <c r="F116" s="46">
        <v>100.6739222709853</v>
      </c>
      <c r="G116" s="46">
        <v>100.37493719079326</v>
      </c>
      <c r="H116" s="46">
        <v>99.990293045758236</v>
      </c>
      <c r="I116" s="46">
        <v>103.53634874488553</v>
      </c>
      <c r="J116" s="46">
        <v>45.072000000000003</v>
      </c>
      <c r="K116" s="46">
        <v>43.57</v>
      </c>
      <c r="L116" s="46">
        <v>1713.5</v>
      </c>
      <c r="M116" s="46">
        <v>1967.65</v>
      </c>
      <c r="N116" s="46">
        <v>2.5419999999999998</v>
      </c>
      <c r="O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32"/>
      <c r="CS116" s="26"/>
      <c r="CT116" s="26"/>
      <c r="CU116" s="26"/>
      <c r="CV116" s="26"/>
      <c r="CW116" s="26"/>
      <c r="CX116" s="26"/>
      <c r="CY116" s="26"/>
    </row>
    <row r="117" spans="1:103" x14ac:dyDescent="0.25">
      <c r="A117" s="14" t="str">
        <f t="shared" si="3"/>
        <v>20203</v>
      </c>
      <c r="B117" s="14">
        <f t="shared" si="4"/>
        <v>3</v>
      </c>
      <c r="C117" s="14">
        <f t="shared" si="5"/>
        <v>2020</v>
      </c>
      <c r="D117" s="27">
        <v>44044</v>
      </c>
      <c r="E117" s="46">
        <v>100.41352506492599</v>
      </c>
      <c r="F117" s="46">
        <v>100.50464278986375</v>
      </c>
      <c r="G117" s="46">
        <v>100.39704895670501</v>
      </c>
      <c r="H117" s="46">
        <v>100.30089297429893</v>
      </c>
      <c r="I117" s="46">
        <v>100.97945677484628</v>
      </c>
      <c r="J117" s="46">
        <v>41.533000000000001</v>
      </c>
      <c r="K117" s="46">
        <v>45.1</v>
      </c>
      <c r="L117" s="46">
        <v>1800</v>
      </c>
      <c r="M117" s="46">
        <v>1885.5</v>
      </c>
      <c r="N117" s="46">
        <v>2.004</v>
      </c>
      <c r="O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32"/>
      <c r="CS117" s="26"/>
      <c r="CT117" s="26"/>
      <c r="CU117" s="26"/>
      <c r="CV117" s="26"/>
      <c r="CW117" s="26"/>
      <c r="CX117" s="26"/>
      <c r="CY117" s="26"/>
    </row>
    <row r="118" spans="1:103" x14ac:dyDescent="0.25">
      <c r="A118" s="14" t="str">
        <f t="shared" si="3"/>
        <v>20203</v>
      </c>
      <c r="B118" s="14">
        <f t="shared" si="4"/>
        <v>3</v>
      </c>
      <c r="C118" s="14">
        <f t="shared" si="5"/>
        <v>2020</v>
      </c>
      <c r="D118" s="27">
        <v>44075</v>
      </c>
      <c r="E118" s="46">
        <v>100.23428260156216</v>
      </c>
      <c r="F118" s="46">
        <v>100.07731939709198</v>
      </c>
      <c r="G118" s="46">
        <v>100.46392555831227</v>
      </c>
      <c r="H118" s="46">
        <v>100.14428930126114</v>
      </c>
      <c r="I118" s="46">
        <v>101.26359191244399</v>
      </c>
      <c r="J118" s="46">
        <v>37.545000000000002</v>
      </c>
      <c r="K118" s="46">
        <v>40.49</v>
      </c>
      <c r="L118" s="46">
        <v>1765</v>
      </c>
      <c r="M118" s="46">
        <v>1878.95</v>
      </c>
      <c r="N118" s="46">
        <v>3.0760000000000001</v>
      </c>
      <c r="O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32"/>
      <c r="CS118" s="26"/>
      <c r="CT118" s="26"/>
      <c r="CU118" s="26"/>
      <c r="CV118" s="26"/>
      <c r="CW118" s="26"/>
      <c r="CX118" s="26"/>
      <c r="CY118" s="26"/>
    </row>
    <row r="119" spans="1:103" x14ac:dyDescent="0.25">
      <c r="A119" s="14" t="str">
        <f t="shared" si="3"/>
        <v>20204</v>
      </c>
      <c r="B119" s="14">
        <f t="shared" si="4"/>
        <v>4</v>
      </c>
      <c r="C119" s="14">
        <f t="shared" si="5"/>
        <v>2020</v>
      </c>
      <c r="D119" s="27">
        <v>44105</v>
      </c>
      <c r="E119" s="46">
        <v>100.41117642420463</v>
      </c>
      <c r="F119" s="46">
        <v>100.34144831544461</v>
      </c>
      <c r="G119" s="46">
        <v>100.57661359486629</v>
      </c>
      <c r="H119" s="46">
        <v>100.30613350074375</v>
      </c>
      <c r="I119" s="46">
        <v>100.61833849078891</v>
      </c>
      <c r="J119" s="46">
        <v>47.61</v>
      </c>
      <c r="K119" s="46">
        <v>37.119999999999997</v>
      </c>
      <c r="L119" s="46">
        <v>1848.5</v>
      </c>
      <c r="M119" s="46">
        <v>1776.88</v>
      </c>
      <c r="N119" s="46">
        <v>2.794</v>
      </c>
      <c r="O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32"/>
      <c r="CS119" s="26"/>
      <c r="CT119" s="26"/>
      <c r="CU119" s="26"/>
      <c r="CV119" s="26"/>
      <c r="CW119" s="26"/>
      <c r="CX119" s="26"/>
      <c r="CY119" s="26"/>
    </row>
    <row r="120" spans="1:103" x14ac:dyDescent="0.25">
      <c r="A120" s="14" t="str">
        <f t="shared" si="3"/>
        <v>20204</v>
      </c>
      <c r="B120" s="14">
        <f t="shared" si="4"/>
        <v>4</v>
      </c>
      <c r="C120" s="14">
        <f t="shared" si="5"/>
        <v>2020</v>
      </c>
      <c r="D120" s="27">
        <v>44136</v>
      </c>
      <c r="E120" s="46">
        <v>100.58458092030462</v>
      </c>
      <c r="F120" s="46">
        <v>100.88171302576082</v>
      </c>
      <c r="G120" s="46">
        <v>100.52521082841618</v>
      </c>
      <c r="H120" s="46">
        <v>100.2823142642175</v>
      </c>
      <c r="I120" s="46">
        <v>101.20002886981948</v>
      </c>
      <c r="J120" s="46">
        <v>51.48</v>
      </c>
      <c r="K120" s="46">
        <v>46.92</v>
      </c>
      <c r="L120" s="46">
        <v>2045</v>
      </c>
      <c r="M120" s="46">
        <v>1898.39</v>
      </c>
      <c r="N120" s="46">
        <v>2.5409999999999999</v>
      </c>
      <c r="O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32"/>
      <c r="CS120" s="26"/>
      <c r="CT120" s="26"/>
      <c r="CU120" s="26"/>
      <c r="CV120" s="26"/>
      <c r="CW120" s="26"/>
      <c r="CX120" s="26"/>
      <c r="CY120" s="26"/>
    </row>
    <row r="121" spans="1:103" x14ac:dyDescent="0.25">
      <c r="A121" s="14" t="str">
        <f t="shared" si="3"/>
        <v>20204</v>
      </c>
      <c r="B121" s="14">
        <f t="shared" si="4"/>
        <v>4</v>
      </c>
      <c r="C121" s="14">
        <f t="shared" si="5"/>
        <v>2020</v>
      </c>
      <c r="D121" s="27">
        <v>44166</v>
      </c>
      <c r="E121" s="46">
        <v>100.56760687811507</v>
      </c>
      <c r="F121" s="46">
        <v>100.86204241064058</v>
      </c>
      <c r="G121" s="46">
        <v>100.42014503212623</v>
      </c>
      <c r="H121" s="46">
        <v>100.3464888830021</v>
      </c>
      <c r="I121" s="46">
        <v>101.80371681933325</v>
      </c>
      <c r="J121" s="46">
        <v>55.17</v>
      </c>
      <c r="K121" s="46">
        <v>50.97</v>
      </c>
      <c r="L121" s="46">
        <v>1979.5</v>
      </c>
      <c r="M121" s="46">
        <v>1847.74</v>
      </c>
      <c r="N121" s="46">
        <v>2.556</v>
      </c>
      <c r="O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32"/>
      <c r="CS121" s="26"/>
      <c r="CT121" s="26"/>
      <c r="CU121" s="26"/>
      <c r="CV121" s="26"/>
      <c r="CW121" s="26"/>
      <c r="CX121" s="26"/>
      <c r="CY121" s="26"/>
    </row>
    <row r="122" spans="1:103" x14ac:dyDescent="0.25">
      <c r="A122" s="14" t="str">
        <f t="shared" si="3"/>
        <v>20211</v>
      </c>
      <c r="B122" s="14">
        <f t="shared" si="4"/>
        <v>1</v>
      </c>
      <c r="C122" s="14">
        <f t="shared" si="5"/>
        <v>2021</v>
      </c>
      <c r="D122" s="27">
        <v>44197</v>
      </c>
      <c r="E122" s="46">
        <v>100.39597587100064</v>
      </c>
      <c r="F122" s="46">
        <v>100.29831788648896</v>
      </c>
      <c r="G122" s="46">
        <v>100.55049194267528</v>
      </c>
      <c r="H122" s="46">
        <v>100.34413142162278</v>
      </c>
      <c r="I122" s="46">
        <v>103.819393032905</v>
      </c>
      <c r="J122" s="46">
        <v>65.179000000000002</v>
      </c>
      <c r="K122" s="46">
        <v>55.81</v>
      </c>
      <c r="L122" s="46">
        <v>1977.5</v>
      </c>
      <c r="M122" s="46">
        <v>1734.38</v>
      </c>
      <c r="N122" s="46">
        <v>2.863</v>
      </c>
      <c r="O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32"/>
      <c r="CS122" s="26"/>
      <c r="CT122" s="26"/>
      <c r="CU122" s="26"/>
      <c r="CV122" s="26"/>
      <c r="CW122" s="26"/>
      <c r="CX122" s="26"/>
      <c r="CY122" s="26"/>
    </row>
    <row r="123" spans="1:103" x14ac:dyDescent="0.25">
      <c r="A123" s="14" t="str">
        <f t="shared" si="3"/>
        <v>20211</v>
      </c>
      <c r="B123" s="14">
        <f t="shared" si="4"/>
        <v>1</v>
      </c>
      <c r="C123" s="14">
        <f t="shared" si="5"/>
        <v>2021</v>
      </c>
      <c r="D123" s="27">
        <v>44228</v>
      </c>
      <c r="E123" s="46">
        <v>100.60281348666685</v>
      </c>
      <c r="F123" s="46">
        <v>100.7094706240642</v>
      </c>
      <c r="G123" s="46">
        <v>100.59194882089764</v>
      </c>
      <c r="H123" s="46">
        <v>100.49254680389524</v>
      </c>
      <c r="I123" s="46">
        <v>102.32998358969789</v>
      </c>
      <c r="J123" s="46">
        <v>63.524999999999999</v>
      </c>
      <c r="K123" s="46">
        <v>64.92</v>
      </c>
      <c r="L123" s="46">
        <v>2154.5</v>
      </c>
      <c r="M123" s="46">
        <v>1707.48</v>
      </c>
      <c r="N123" s="46">
        <v>2.5760000000000001</v>
      </c>
      <c r="O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32"/>
      <c r="CS123" s="26"/>
      <c r="CT123" s="26"/>
      <c r="CU123" s="26"/>
      <c r="CV123" s="26"/>
      <c r="CW123" s="26"/>
      <c r="CX123" s="26"/>
      <c r="CY123" s="26"/>
    </row>
    <row r="124" spans="1:103" x14ac:dyDescent="0.25">
      <c r="A124" s="14" t="str">
        <f t="shared" si="3"/>
        <v>20211</v>
      </c>
      <c r="B124" s="14">
        <f t="shared" si="4"/>
        <v>1</v>
      </c>
      <c r="C124" s="14">
        <f t="shared" si="5"/>
        <v>2021</v>
      </c>
      <c r="D124" s="27">
        <v>44256</v>
      </c>
      <c r="E124" s="46">
        <v>100.60639495489633</v>
      </c>
      <c r="F124" s="46">
        <v>100.64907821657441</v>
      </c>
      <c r="G124" s="46">
        <v>100.69615249967258</v>
      </c>
      <c r="H124" s="46">
        <v>100.44650708395906</v>
      </c>
      <c r="I124" s="46">
        <v>101.89208993362683</v>
      </c>
      <c r="J124" s="46">
        <v>67.325000000000003</v>
      </c>
      <c r="K124" s="46">
        <v>61.63</v>
      </c>
      <c r="L124" s="46">
        <v>2212</v>
      </c>
      <c r="M124" s="46">
        <v>1771.95</v>
      </c>
      <c r="N124" s="46">
        <v>2.8660000000000001</v>
      </c>
      <c r="O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32"/>
      <c r="CS124" s="26"/>
      <c r="CT124" s="26"/>
      <c r="CU124" s="26"/>
      <c r="CV124" s="26"/>
      <c r="CW124" s="26"/>
      <c r="CX124" s="26"/>
      <c r="CY124" s="26"/>
    </row>
    <row r="125" spans="1:103" x14ac:dyDescent="0.25">
      <c r="A125" s="14" t="str">
        <f t="shared" si="3"/>
        <v>20212</v>
      </c>
      <c r="B125" s="14">
        <f t="shared" si="4"/>
        <v>2</v>
      </c>
      <c r="C125" s="14">
        <f t="shared" si="5"/>
        <v>2021</v>
      </c>
      <c r="D125" s="27">
        <v>44287</v>
      </c>
      <c r="E125" s="46">
        <v>100.55117737465852</v>
      </c>
      <c r="F125" s="46">
        <v>100.55859250245882</v>
      </c>
      <c r="G125" s="46">
        <v>100.67894206314196</v>
      </c>
      <c r="H125" s="46">
        <v>100.36382137775297</v>
      </c>
      <c r="I125" s="46">
        <v>103.25269181706796</v>
      </c>
      <c r="J125" s="46">
        <v>69.688000000000002</v>
      </c>
      <c r="K125" s="46">
        <v>65.69</v>
      </c>
      <c r="L125" s="46">
        <v>2397</v>
      </c>
      <c r="M125" s="46">
        <v>1906.68</v>
      </c>
      <c r="N125" s="46">
        <v>2.9769999999999999</v>
      </c>
      <c r="O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32"/>
      <c r="CS125" s="26"/>
      <c r="CT125" s="26"/>
      <c r="CU125" s="26"/>
      <c r="CV125" s="26"/>
      <c r="CW125" s="26"/>
      <c r="CX125" s="26"/>
      <c r="CY125" s="26"/>
    </row>
    <row r="126" spans="1:103" x14ac:dyDescent="0.25">
      <c r="A126" s="14" t="str">
        <f t="shared" si="3"/>
        <v>20212</v>
      </c>
      <c r="B126" s="14">
        <f t="shared" si="4"/>
        <v>2</v>
      </c>
      <c r="C126" s="14">
        <f t="shared" si="5"/>
        <v>2021</v>
      </c>
      <c r="D126" s="27">
        <v>44317</v>
      </c>
      <c r="E126" s="46">
        <v>100.82539822602466</v>
      </c>
      <c r="F126" s="46">
        <v>101.13627553830682</v>
      </c>
      <c r="G126" s="46">
        <v>100.78563208198224</v>
      </c>
      <c r="H126" s="46">
        <v>100.44557852640558</v>
      </c>
      <c r="I126" s="46">
        <v>103.31946182346294</v>
      </c>
      <c r="J126" s="46">
        <v>75.23</v>
      </c>
      <c r="K126" s="46">
        <v>67.739999999999995</v>
      </c>
      <c r="L126" s="46">
        <v>2483</v>
      </c>
      <c r="M126" s="46">
        <v>1770.45</v>
      </c>
      <c r="N126" s="46">
        <v>3.7090000000000001</v>
      </c>
      <c r="O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32"/>
      <c r="CS126" s="26"/>
      <c r="CT126" s="26"/>
      <c r="CU126" s="26"/>
      <c r="CV126" s="26"/>
      <c r="CW126" s="26"/>
      <c r="CX126" s="26"/>
      <c r="CY126" s="26"/>
    </row>
    <row r="127" spans="1:103" x14ac:dyDescent="0.25">
      <c r="A127" s="14" t="str">
        <f t="shared" si="3"/>
        <v>20212</v>
      </c>
      <c r="B127" s="14">
        <f t="shared" si="4"/>
        <v>2</v>
      </c>
      <c r="C127" s="14">
        <f t="shared" si="5"/>
        <v>2021</v>
      </c>
      <c r="D127" s="27">
        <v>44348</v>
      </c>
      <c r="E127" s="46">
        <v>100.74209983140312</v>
      </c>
      <c r="F127" s="46">
        <v>101.02319567015375</v>
      </c>
      <c r="G127" s="46">
        <v>100.76416969551825</v>
      </c>
      <c r="H127" s="46">
        <v>100.2857445914623</v>
      </c>
      <c r="I127" s="46">
        <v>102.44327200021304</v>
      </c>
      <c r="J127" s="46">
        <v>75.998000000000005</v>
      </c>
      <c r="K127" s="46">
        <v>74.91</v>
      </c>
      <c r="L127" s="46">
        <v>2523.5</v>
      </c>
      <c r="M127" s="46">
        <v>1814.18</v>
      </c>
      <c r="N127" s="46">
        <v>3.9260000000000002</v>
      </c>
      <c r="O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32"/>
      <c r="CS127" s="26"/>
      <c r="CT127" s="26"/>
      <c r="CU127" s="26"/>
      <c r="CV127" s="26"/>
      <c r="CW127" s="26"/>
      <c r="CX127" s="26"/>
      <c r="CY127" s="26"/>
    </row>
    <row r="128" spans="1:103" x14ac:dyDescent="0.25">
      <c r="A128" s="14" t="str">
        <f t="shared" si="3"/>
        <v>20213</v>
      </c>
      <c r="B128" s="14">
        <f t="shared" si="4"/>
        <v>3</v>
      </c>
      <c r="C128" s="14">
        <f t="shared" si="5"/>
        <v>2021</v>
      </c>
      <c r="D128" s="27">
        <v>44378</v>
      </c>
      <c r="E128" s="46">
        <v>100.4362340184848</v>
      </c>
      <c r="F128" s="46">
        <v>100.25941341779533</v>
      </c>
      <c r="G128" s="46">
        <v>100.85242294082434</v>
      </c>
      <c r="H128" s="46">
        <v>100.13942297504551</v>
      </c>
      <c r="I128" s="46">
        <v>102.01127932390483</v>
      </c>
      <c r="J128" s="46">
        <v>72.623999999999995</v>
      </c>
      <c r="K128" s="46">
        <v>73.97</v>
      </c>
      <c r="L128" s="46">
        <v>2590</v>
      </c>
      <c r="M128" s="46">
        <v>1813.8</v>
      </c>
      <c r="N128" s="46">
        <v>4.3920000000000003</v>
      </c>
      <c r="O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32"/>
      <c r="CS128" s="26"/>
      <c r="CT128" s="26"/>
      <c r="CU128" s="26"/>
      <c r="CV128" s="26"/>
      <c r="CW128" s="26"/>
      <c r="CX128" s="26"/>
      <c r="CY128" s="26"/>
    </row>
    <row r="129" spans="1:103" x14ac:dyDescent="0.25">
      <c r="A129" s="14" t="str">
        <f t="shared" si="3"/>
        <v>20213</v>
      </c>
      <c r="B129" s="14">
        <f t="shared" si="4"/>
        <v>3</v>
      </c>
      <c r="C129" s="14">
        <f t="shared" si="5"/>
        <v>2021</v>
      </c>
      <c r="D129" s="27">
        <v>44409</v>
      </c>
      <c r="E129" s="46">
        <v>100.63563839872398</v>
      </c>
      <c r="F129" s="46">
        <v>100.76175894696765</v>
      </c>
      <c r="G129" s="46">
        <v>100.78585585917909</v>
      </c>
      <c r="H129" s="46">
        <v>100.25671476917039</v>
      </c>
      <c r="I129" s="46">
        <v>101.3541315452534</v>
      </c>
      <c r="J129" s="46">
        <v>79.295000000000002</v>
      </c>
      <c r="K129" s="46">
        <v>70.88</v>
      </c>
      <c r="L129" s="46">
        <v>2718</v>
      </c>
      <c r="M129" s="46">
        <v>1757.04</v>
      </c>
      <c r="N129" s="46">
        <v>5.9180000000000001</v>
      </c>
      <c r="O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32"/>
      <c r="CS129" s="26"/>
      <c r="CT129" s="26"/>
      <c r="CU129" s="26"/>
      <c r="CV129" s="26"/>
      <c r="CW129" s="26"/>
      <c r="CX129" s="26"/>
      <c r="CY129" s="26"/>
    </row>
    <row r="130" spans="1:103" x14ac:dyDescent="0.25">
      <c r="A130" s="14" t="str">
        <f t="shared" ref="A130:A158" si="6">CONCATENATE(C130,B130)</f>
        <v>20213</v>
      </c>
      <c r="B130" s="14">
        <f t="shared" ref="B130:B158" si="7">INT((MONTH(D130)+2)/3)</f>
        <v>3</v>
      </c>
      <c r="C130" s="14">
        <f t="shared" ref="C130:C158" si="8">YEAR(D130)</f>
        <v>2021</v>
      </c>
      <c r="D130" s="27">
        <v>44440</v>
      </c>
      <c r="E130" s="46">
        <v>100.87892711316316</v>
      </c>
      <c r="F130" s="46">
        <v>101.46371644877294</v>
      </c>
      <c r="G130" s="46">
        <v>100.54501827594588</v>
      </c>
      <c r="H130" s="46">
        <v>100.49568864124461</v>
      </c>
      <c r="I130" s="46">
        <v>99.871190996434393</v>
      </c>
      <c r="J130" s="46">
        <v>84.509</v>
      </c>
      <c r="K130" s="46">
        <v>75.86</v>
      </c>
      <c r="L130" s="46">
        <v>2858.5</v>
      </c>
      <c r="M130" s="46">
        <v>1783.35</v>
      </c>
      <c r="N130" s="46">
        <v>5.3810000000000002</v>
      </c>
      <c r="O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32"/>
      <c r="CS130" s="26"/>
      <c r="CT130" s="26"/>
      <c r="CU130" s="26"/>
      <c r="CV130" s="26"/>
      <c r="CW130" s="26"/>
      <c r="CX130" s="26"/>
      <c r="CY130" s="26"/>
    </row>
    <row r="131" spans="1:103" x14ac:dyDescent="0.25">
      <c r="A131" s="14" t="str">
        <f t="shared" si="6"/>
        <v>20214</v>
      </c>
      <c r="B131" s="14">
        <f t="shared" si="7"/>
        <v>4</v>
      </c>
      <c r="C131" s="14">
        <f t="shared" si="8"/>
        <v>2021</v>
      </c>
      <c r="D131" s="27">
        <v>44470</v>
      </c>
      <c r="E131" s="46">
        <v>101.04765463079183</v>
      </c>
      <c r="F131" s="46">
        <v>101.82663054349717</v>
      </c>
      <c r="G131" s="46">
        <v>100.68520784835204</v>
      </c>
      <c r="H131" s="46">
        <v>100.39626423602546</v>
      </c>
      <c r="I131" s="46">
        <v>101.72181178897854</v>
      </c>
      <c r="J131" s="46">
        <v>70.852000000000004</v>
      </c>
      <c r="K131" s="46">
        <v>82.1</v>
      </c>
      <c r="L131" s="46">
        <v>2716.5</v>
      </c>
      <c r="M131" s="46">
        <v>1774.68</v>
      </c>
      <c r="N131" s="46">
        <v>4.5389999999999997</v>
      </c>
      <c r="O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32"/>
      <c r="CS131" s="26"/>
      <c r="CT131" s="26"/>
      <c r="CU131" s="26"/>
      <c r="CV131" s="26"/>
      <c r="CW131" s="26"/>
      <c r="CX131" s="26"/>
      <c r="CY131" s="26"/>
    </row>
    <row r="132" spans="1:103" x14ac:dyDescent="0.25">
      <c r="A132" s="14" t="str">
        <f t="shared" si="6"/>
        <v>20214</v>
      </c>
      <c r="B132" s="14">
        <f t="shared" si="7"/>
        <v>4</v>
      </c>
      <c r="C132" s="14">
        <f t="shared" si="8"/>
        <v>2021</v>
      </c>
      <c r="D132" s="27">
        <v>44501</v>
      </c>
      <c r="E132" s="46">
        <v>100.65320890772568</v>
      </c>
      <c r="F132" s="46">
        <v>100.77106909451031</v>
      </c>
      <c r="G132" s="46">
        <v>100.67130971253027</v>
      </c>
      <c r="H132" s="46">
        <v>100.43993212069422</v>
      </c>
      <c r="I132" s="46">
        <v>102.27542641015805</v>
      </c>
      <c r="J132" s="46">
        <v>78.103999999999999</v>
      </c>
      <c r="K132" s="46">
        <v>69.34</v>
      </c>
      <c r="L132" s="46">
        <v>2625</v>
      </c>
      <c r="M132" s="46">
        <v>1828.78</v>
      </c>
      <c r="N132" s="46">
        <v>3.8639999999999999</v>
      </c>
      <c r="O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32"/>
      <c r="CS132" s="26"/>
      <c r="CT132" s="26"/>
      <c r="CU132" s="26"/>
      <c r="CV132" s="26"/>
      <c r="CW132" s="26"/>
      <c r="CX132" s="26"/>
      <c r="CY132" s="26"/>
    </row>
    <row r="133" spans="1:103" x14ac:dyDescent="0.25">
      <c r="A133" s="14" t="str">
        <f t="shared" si="6"/>
        <v>20214</v>
      </c>
      <c r="B133" s="14">
        <f t="shared" si="7"/>
        <v>4</v>
      </c>
      <c r="C133" s="14">
        <f t="shared" si="8"/>
        <v>2021</v>
      </c>
      <c r="D133" s="27">
        <v>44531</v>
      </c>
      <c r="E133" s="46">
        <v>100.7022468901294</v>
      </c>
      <c r="F133" s="46">
        <v>100.65115010078843</v>
      </c>
      <c r="G133" s="46">
        <v>100.6556104490505</v>
      </c>
      <c r="H133" s="46">
        <v>100.83836339087644</v>
      </c>
      <c r="I133" s="46">
        <v>101.60751694918018</v>
      </c>
      <c r="J133" s="46">
        <v>90.137</v>
      </c>
      <c r="K133" s="46">
        <v>76.8</v>
      </c>
      <c r="L133" s="46">
        <v>2807.5</v>
      </c>
      <c r="M133" s="46">
        <v>1797.17</v>
      </c>
      <c r="N133" s="46">
        <v>5.1079999999999997</v>
      </c>
      <c r="O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32"/>
      <c r="CS133" s="26"/>
      <c r="CT133" s="26"/>
      <c r="CU133" s="26"/>
      <c r="CV133" s="26"/>
      <c r="CW133" s="26"/>
      <c r="CX133" s="26"/>
      <c r="CY133" s="26"/>
    </row>
    <row r="134" spans="1:103" x14ac:dyDescent="0.25">
      <c r="A134" s="14" t="str">
        <f t="shared" si="6"/>
        <v>20221</v>
      </c>
      <c r="B134" s="14">
        <f t="shared" si="7"/>
        <v>1</v>
      </c>
      <c r="C134" s="14">
        <f t="shared" si="8"/>
        <v>2022</v>
      </c>
      <c r="D134" s="27">
        <v>44562</v>
      </c>
      <c r="E134" s="46">
        <v>100.67884276813598</v>
      </c>
      <c r="F134" s="46">
        <v>100.6806737500504</v>
      </c>
      <c r="G134" s="46">
        <v>100.68788492139147</v>
      </c>
      <c r="H134" s="46">
        <v>100.65148654405161</v>
      </c>
      <c r="I134" s="46">
        <v>100.42189489590476</v>
      </c>
      <c r="J134" s="46">
        <v>100.77</v>
      </c>
      <c r="K134" s="46">
        <v>92.04</v>
      </c>
      <c r="L134" s="46">
        <v>3021</v>
      </c>
      <c r="M134" s="46">
        <v>1909.53</v>
      </c>
      <c r="N134" s="46">
        <v>4.4969999999999999</v>
      </c>
      <c r="O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32"/>
      <c r="CS134" s="26"/>
      <c r="CT134" s="26"/>
      <c r="CU134" s="26"/>
      <c r="CV134" s="26"/>
      <c r="CW134" s="26"/>
      <c r="CX134" s="26"/>
      <c r="CY134" s="26"/>
    </row>
    <row r="135" spans="1:103" x14ac:dyDescent="0.25">
      <c r="A135" s="14" t="str">
        <f t="shared" si="6"/>
        <v>20221</v>
      </c>
      <c r="B135" s="14">
        <f t="shared" si="7"/>
        <v>1</v>
      </c>
      <c r="C135" s="14">
        <f t="shared" si="8"/>
        <v>2022</v>
      </c>
      <c r="D135" s="27">
        <v>44593</v>
      </c>
      <c r="E135" s="46">
        <v>100.97935676939386</v>
      </c>
      <c r="F135" s="46">
        <v>100.99797145632925</v>
      </c>
      <c r="G135" s="46">
        <v>100.79208812790404</v>
      </c>
      <c r="H135" s="46">
        <v>101.20575956241773</v>
      </c>
      <c r="I135" s="46">
        <v>102.21085417909659</v>
      </c>
      <c r="J135" s="46">
        <v>108.52</v>
      </c>
      <c r="K135" s="46">
        <v>94.28</v>
      </c>
      <c r="L135" s="46">
        <v>3368.5</v>
      </c>
      <c r="M135" s="46">
        <v>1937.1</v>
      </c>
      <c r="N135" s="46">
        <v>5.6079999999999997</v>
      </c>
      <c r="O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32"/>
      <c r="CS135" s="26"/>
      <c r="CT135" s="26"/>
      <c r="CU135" s="26"/>
      <c r="CV135" s="26"/>
      <c r="CW135" s="26"/>
      <c r="CX135" s="26"/>
      <c r="CY135" s="26"/>
    </row>
    <row r="136" spans="1:103" x14ac:dyDescent="0.25">
      <c r="A136" s="14" t="str">
        <f t="shared" si="6"/>
        <v>20221</v>
      </c>
      <c r="B136" s="14">
        <f t="shared" si="7"/>
        <v>1</v>
      </c>
      <c r="C136" s="14">
        <f t="shared" si="8"/>
        <v>2022</v>
      </c>
      <c r="D136" s="27">
        <v>44621</v>
      </c>
      <c r="E136" s="46">
        <v>107.54469701256215</v>
      </c>
      <c r="F136" s="46">
        <v>106.53541154007532</v>
      </c>
      <c r="G136" s="46">
        <v>111.2226433837547</v>
      </c>
      <c r="H136" s="46">
        <v>104.06254116379897</v>
      </c>
      <c r="I136" s="46">
        <v>103.11124335681035</v>
      </c>
      <c r="J136" s="46">
        <v>107.57</v>
      </c>
      <c r="K136" s="46">
        <v>82.91</v>
      </c>
      <c r="L136" s="46">
        <v>3491</v>
      </c>
      <c r="M136" s="46">
        <v>1896.99</v>
      </c>
      <c r="N136" s="46">
        <v>7.12</v>
      </c>
      <c r="O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32"/>
      <c r="CS136" s="26"/>
      <c r="CT136" s="26"/>
      <c r="CU136" s="26"/>
      <c r="CV136" s="26"/>
      <c r="CW136" s="26"/>
      <c r="CX136" s="26"/>
      <c r="CY136" s="26"/>
    </row>
    <row r="137" spans="1:103" x14ac:dyDescent="0.25">
      <c r="A137" s="14" t="str">
        <f t="shared" si="6"/>
        <v>20222</v>
      </c>
      <c r="B137" s="14">
        <f t="shared" si="7"/>
        <v>2</v>
      </c>
      <c r="C137" s="14">
        <f t="shared" si="8"/>
        <v>2022</v>
      </c>
      <c r="D137" s="27">
        <v>44652</v>
      </c>
      <c r="E137" s="46">
        <v>101.52663760184663</v>
      </c>
      <c r="F137" s="46">
        <v>102.66330151629585</v>
      </c>
      <c r="G137" s="46">
        <v>100.54943706105099</v>
      </c>
      <c r="H137" s="46">
        <v>101.22057274017118</v>
      </c>
      <c r="I137" s="46">
        <v>105.58196358847549</v>
      </c>
      <c r="J137" s="46">
        <v>119.58</v>
      </c>
      <c r="K137" s="46">
        <v>79.41</v>
      </c>
      <c r="L137" s="46">
        <v>3052.5</v>
      </c>
      <c r="M137" s="46">
        <v>1837.47</v>
      </c>
      <c r="N137" s="46">
        <v>8.1980000000000004</v>
      </c>
      <c r="O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32"/>
      <c r="CS137" s="26"/>
      <c r="CT137" s="26"/>
      <c r="CU137" s="26"/>
      <c r="CV137" s="26"/>
      <c r="CW137" s="26"/>
      <c r="CX137" s="26"/>
      <c r="CY137" s="26"/>
    </row>
    <row r="138" spans="1:103" x14ac:dyDescent="0.25">
      <c r="A138" s="14" t="str">
        <f t="shared" si="6"/>
        <v>20222</v>
      </c>
      <c r="B138" s="14">
        <f t="shared" si="7"/>
        <v>2</v>
      </c>
      <c r="C138" s="14">
        <f t="shared" si="8"/>
        <v>2022</v>
      </c>
      <c r="D138" s="27">
        <v>44682</v>
      </c>
      <c r="E138" s="46">
        <v>100.22047737932753</v>
      </c>
      <c r="F138" s="46">
        <v>100.79339903608238</v>
      </c>
      <c r="G138" s="46">
        <v>99.955826677369146</v>
      </c>
      <c r="H138" s="46">
        <v>99.716951461418986</v>
      </c>
      <c r="I138" s="46">
        <v>93.647262026139828</v>
      </c>
      <c r="J138" s="46">
        <v>111.98</v>
      </c>
      <c r="K138" s="46">
        <v>98.03</v>
      </c>
      <c r="L138" s="46">
        <v>2787</v>
      </c>
      <c r="M138" s="46">
        <v>1807.33</v>
      </c>
      <c r="N138" s="46">
        <v>5.4550000000000001</v>
      </c>
      <c r="O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32"/>
      <c r="CS138" s="26"/>
      <c r="CT138" s="26"/>
      <c r="CU138" s="26"/>
      <c r="CV138" s="26"/>
      <c r="CW138" s="26"/>
      <c r="CX138" s="26"/>
      <c r="CY138" s="26"/>
    </row>
    <row r="139" spans="1:103" x14ac:dyDescent="0.25">
      <c r="A139" s="14" t="str">
        <f t="shared" si="6"/>
        <v>20222</v>
      </c>
      <c r="B139" s="14">
        <f t="shared" si="7"/>
        <v>2</v>
      </c>
      <c r="C139" s="14">
        <f t="shared" si="8"/>
        <v>2022</v>
      </c>
      <c r="D139" s="27">
        <v>44713</v>
      </c>
      <c r="E139" s="46">
        <v>99.731500253989708</v>
      </c>
      <c r="F139" s="46">
        <v>99.304948075003793</v>
      </c>
      <c r="G139" s="46">
        <v>99.674452806542888</v>
      </c>
      <c r="H139" s="46">
        <v>100.45880030318378</v>
      </c>
      <c r="I139" s="46">
        <v>97.336779629442276</v>
      </c>
      <c r="J139" s="46">
        <v>108.33</v>
      </c>
      <c r="K139" s="46">
        <v>90.99</v>
      </c>
      <c r="L139" s="46">
        <v>2445.5</v>
      </c>
      <c r="M139" s="46">
        <v>1766.26</v>
      </c>
      <c r="N139" s="46">
        <v>8.4149999999999991</v>
      </c>
      <c r="O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32"/>
      <c r="CS139" s="26"/>
      <c r="CT139" s="26"/>
      <c r="CU139" s="26"/>
      <c r="CV139" s="26"/>
      <c r="CW139" s="26"/>
      <c r="CX139" s="26"/>
      <c r="CY139" s="26"/>
    </row>
    <row r="140" spans="1:103" x14ac:dyDescent="0.25">
      <c r="A140" s="14" t="str">
        <f t="shared" si="6"/>
        <v>20223</v>
      </c>
      <c r="B140" s="14">
        <f t="shared" si="7"/>
        <v>3</v>
      </c>
      <c r="C140" s="14">
        <f t="shared" si="8"/>
        <v>2022</v>
      </c>
      <c r="D140" s="27">
        <v>44743</v>
      </c>
      <c r="E140" s="46">
        <v>99.732352283018315</v>
      </c>
      <c r="F140" s="46">
        <v>99.181441311995343</v>
      </c>
      <c r="G140" s="46">
        <v>99.639685085465658</v>
      </c>
      <c r="H140" s="46">
        <v>100.70288279902138</v>
      </c>
      <c r="I140" s="46">
        <v>98.069099557766265</v>
      </c>
      <c r="J140" s="46">
        <v>96.287999999999997</v>
      </c>
      <c r="K140" s="46">
        <v>82.81</v>
      </c>
      <c r="L140" s="46">
        <v>2488.5</v>
      </c>
      <c r="M140" s="46">
        <v>1711.04</v>
      </c>
      <c r="N140" s="46">
        <v>9.1940000000000008</v>
      </c>
      <c r="O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32"/>
      <c r="CS140" s="26"/>
      <c r="CT140" s="26"/>
      <c r="CU140" s="26"/>
      <c r="CV140" s="26"/>
      <c r="CW140" s="26"/>
      <c r="CX140" s="26"/>
      <c r="CY140" s="26"/>
    </row>
    <row r="141" spans="1:103" x14ac:dyDescent="0.25">
      <c r="A141" s="14" t="str">
        <f t="shared" si="6"/>
        <v>20223</v>
      </c>
      <c r="B141" s="14">
        <f t="shared" si="7"/>
        <v>3</v>
      </c>
      <c r="C141" s="14">
        <f t="shared" si="8"/>
        <v>2022</v>
      </c>
      <c r="D141" s="27">
        <v>44774</v>
      </c>
      <c r="E141" s="46">
        <v>99.897949434232004</v>
      </c>
      <c r="F141" s="46">
        <v>99.766415145675424</v>
      </c>
      <c r="G141" s="46">
        <v>99.93521529901254</v>
      </c>
      <c r="H141" s="46">
        <v>100.03141724994848</v>
      </c>
      <c r="I141" s="46">
        <v>98.455387671603773</v>
      </c>
      <c r="J141" s="46">
        <v>86.591999999999999</v>
      </c>
      <c r="K141" s="46">
        <v>78.14</v>
      </c>
      <c r="L141" s="46">
        <v>2359</v>
      </c>
      <c r="M141" s="46">
        <v>1660.95</v>
      </c>
      <c r="N141" s="46">
        <v>6.72</v>
      </c>
      <c r="O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32"/>
      <c r="CS141" s="26"/>
      <c r="CT141" s="26"/>
      <c r="CU141" s="26"/>
      <c r="CV141" s="26"/>
      <c r="CW141" s="26"/>
      <c r="CX141" s="26"/>
      <c r="CY141" s="26"/>
    </row>
    <row r="142" spans="1:103" x14ac:dyDescent="0.25">
      <c r="A142" s="14" t="str">
        <f t="shared" si="6"/>
        <v>20223</v>
      </c>
      <c r="B142" s="14">
        <f t="shared" si="7"/>
        <v>3</v>
      </c>
      <c r="C142" s="14">
        <f t="shared" si="8"/>
        <v>2022</v>
      </c>
      <c r="D142" s="27">
        <v>44805</v>
      </c>
      <c r="E142" s="46">
        <v>100.25943381686973</v>
      </c>
      <c r="F142" s="46">
        <v>99.999165713679929</v>
      </c>
      <c r="G142" s="46">
        <v>100.05596168478051</v>
      </c>
      <c r="H142" s="46">
        <v>100.89625103994804</v>
      </c>
      <c r="I142" s="46">
        <v>99.059225058776263</v>
      </c>
      <c r="J142" s="46">
        <v>93.905000000000001</v>
      </c>
      <c r="K142" s="46">
        <v>70.400000000000006</v>
      </c>
      <c r="L142" s="46">
        <v>2162</v>
      </c>
      <c r="M142" s="46">
        <v>1633.69</v>
      </c>
      <c r="N142" s="46">
        <v>5.766</v>
      </c>
      <c r="O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32"/>
      <c r="CS142" s="26"/>
      <c r="CT142" s="26"/>
      <c r="CU142" s="26"/>
      <c r="CV142" s="26"/>
      <c r="CW142" s="26"/>
      <c r="CX142" s="26"/>
      <c r="CY142" s="26"/>
    </row>
    <row r="143" spans="1:103" x14ac:dyDescent="0.25">
      <c r="A143" s="14" t="str">
        <f t="shared" si="6"/>
        <v>20224</v>
      </c>
      <c r="B143" s="14">
        <f t="shared" si="7"/>
        <v>4</v>
      </c>
      <c r="C143" s="14">
        <f t="shared" si="8"/>
        <v>2022</v>
      </c>
      <c r="D143" s="27">
        <v>44835</v>
      </c>
      <c r="E143" s="46">
        <v>100.12264766541371</v>
      </c>
      <c r="F143" s="46">
        <v>99.964033896766594</v>
      </c>
      <c r="G143" s="46">
        <v>99.950128888997554</v>
      </c>
      <c r="H143" s="46">
        <v>100.59848224162533</v>
      </c>
      <c r="I143" s="46">
        <v>98.730477439833464</v>
      </c>
      <c r="J143" s="46">
        <v>87.912000000000006</v>
      </c>
      <c r="K143" s="46">
        <v>75.040000000000006</v>
      </c>
      <c r="L143" s="46">
        <v>2222</v>
      </c>
      <c r="M143" s="46">
        <v>1768.24</v>
      </c>
      <c r="N143" s="46">
        <v>6.5460000000000003</v>
      </c>
      <c r="O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32"/>
      <c r="CS143" s="26"/>
      <c r="CT143" s="26"/>
      <c r="CU143" s="26"/>
      <c r="CV143" s="26"/>
      <c r="CW143" s="26"/>
      <c r="CX143" s="26"/>
      <c r="CY143" s="26"/>
    </row>
    <row r="144" spans="1:103" x14ac:dyDescent="0.25">
      <c r="A144" s="14" t="str">
        <f t="shared" si="6"/>
        <v>20224</v>
      </c>
      <c r="B144" s="14">
        <f t="shared" si="7"/>
        <v>4</v>
      </c>
      <c r="C144" s="14">
        <f t="shared" si="8"/>
        <v>2022</v>
      </c>
      <c r="D144" s="27">
        <v>44866</v>
      </c>
      <c r="E144" s="46">
        <v>100.0745722951598</v>
      </c>
      <c r="F144" s="46">
        <v>99.948583449382312</v>
      </c>
      <c r="G144" s="46">
        <v>100.01499834211538</v>
      </c>
      <c r="H144" s="46">
        <v>100.34169774631118</v>
      </c>
      <c r="I144" s="46">
        <v>99.963201100499958</v>
      </c>
      <c r="J144" s="46">
        <v>86.149000000000001</v>
      </c>
      <c r="K144" s="46">
        <v>66.540000000000006</v>
      </c>
      <c r="L144" s="46">
        <v>2477.5</v>
      </c>
      <c r="M144" s="46">
        <v>1823.79</v>
      </c>
      <c r="N144" s="46">
        <v>4.4950000000000001</v>
      </c>
      <c r="O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32"/>
      <c r="CS144" s="26"/>
      <c r="CT144" s="26"/>
      <c r="CU144" s="26"/>
      <c r="CV144" s="26"/>
      <c r="CW144" s="26"/>
      <c r="CX144" s="26"/>
      <c r="CY144" s="26"/>
    </row>
    <row r="145" spans="1:103" x14ac:dyDescent="0.25">
      <c r="A145" s="14" t="str">
        <f t="shared" si="6"/>
        <v>20224</v>
      </c>
      <c r="B145" s="14">
        <f t="shared" si="7"/>
        <v>4</v>
      </c>
      <c r="C145" s="14">
        <f t="shared" si="8"/>
        <v>2022</v>
      </c>
      <c r="D145" s="27">
        <v>44896</v>
      </c>
      <c r="E145" s="46">
        <v>100.4555489885322</v>
      </c>
      <c r="F145" s="46">
        <v>99.96236687897391</v>
      </c>
      <c r="G145" s="46">
        <v>100.06268113506594</v>
      </c>
      <c r="H145" s="46">
        <v>101.69974575396964</v>
      </c>
      <c r="I145" s="46">
        <v>100.84752647522429</v>
      </c>
      <c r="J145" s="46">
        <v>85.41</v>
      </c>
      <c r="K145" s="46">
        <v>56.28</v>
      </c>
      <c r="L145" s="46">
        <v>2378</v>
      </c>
      <c r="M145" s="46">
        <v>1928.24</v>
      </c>
      <c r="N145" s="46">
        <v>2.8580000000000001</v>
      </c>
      <c r="O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32"/>
      <c r="CS145" s="26"/>
      <c r="CT145" s="26"/>
      <c r="CU145" s="26"/>
      <c r="CV145" s="26"/>
      <c r="CW145" s="26"/>
      <c r="CX145" s="26"/>
      <c r="CY145" s="26"/>
    </row>
    <row r="146" spans="1:103" x14ac:dyDescent="0.25">
      <c r="A146" s="14" t="str">
        <f t="shared" si="6"/>
        <v>20231</v>
      </c>
      <c r="B146" s="14">
        <f t="shared" si="7"/>
        <v>1</v>
      </c>
      <c r="C146" s="14">
        <f t="shared" si="8"/>
        <v>2023</v>
      </c>
      <c r="D146" s="27">
        <v>44927</v>
      </c>
      <c r="E146" s="46">
        <v>100.54280681381486</v>
      </c>
      <c r="F146" s="46">
        <v>100.56442504440615</v>
      </c>
      <c r="G146" s="46">
        <v>100.22757199210238</v>
      </c>
      <c r="H146" s="46">
        <v>100.94010165093573</v>
      </c>
      <c r="I146" s="46">
        <v>99.975703087532565</v>
      </c>
      <c r="J146" s="46">
        <v>83.33</v>
      </c>
      <c r="K146" s="46">
        <v>56.05</v>
      </c>
      <c r="L146" s="46">
        <v>2644</v>
      </c>
      <c r="M146" s="46">
        <v>1826.67</v>
      </c>
      <c r="N146" s="46">
        <v>2.76</v>
      </c>
      <c r="O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32"/>
      <c r="CS146" s="26"/>
      <c r="CT146" s="26"/>
      <c r="CU146" s="26"/>
      <c r="CV146" s="26"/>
      <c r="CW146" s="26"/>
      <c r="CX146" s="26"/>
      <c r="CY146" s="26"/>
    </row>
    <row r="147" spans="1:103" x14ac:dyDescent="0.25">
      <c r="A147" s="14" t="str">
        <f t="shared" si="6"/>
        <v>20231</v>
      </c>
      <c r="B147" s="14">
        <f t="shared" si="7"/>
        <v>1</v>
      </c>
      <c r="C147" s="14">
        <f t="shared" si="8"/>
        <v>2023</v>
      </c>
      <c r="D147" s="27">
        <v>44958</v>
      </c>
      <c r="E147" s="46">
        <v>100.27858932166957</v>
      </c>
      <c r="F147" s="46">
        <v>100.2426749173664</v>
      </c>
      <c r="G147" s="46">
        <v>99.931617507190367</v>
      </c>
      <c r="H147" s="46">
        <v>100.79867779547169</v>
      </c>
      <c r="I147" s="46">
        <v>99.772916179397143</v>
      </c>
      <c r="J147" s="46">
        <v>80.233999999999995</v>
      </c>
      <c r="K147" s="46">
        <v>60.27</v>
      </c>
      <c r="L147" s="46">
        <v>2373</v>
      </c>
      <c r="M147" s="46">
        <v>1969.31</v>
      </c>
      <c r="N147" s="46">
        <v>2.0680000000000001</v>
      </c>
      <c r="O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32"/>
      <c r="CS147" s="26"/>
      <c r="CT147" s="26"/>
      <c r="CU147" s="26"/>
      <c r="CV147" s="26"/>
      <c r="CW147" s="26"/>
      <c r="CX147" s="26"/>
      <c r="CY147" s="26"/>
    </row>
    <row r="148" spans="1:103" x14ac:dyDescent="0.25">
      <c r="A148" s="14" t="str">
        <f t="shared" si="6"/>
        <v>20231</v>
      </c>
      <c r="B148" s="14">
        <f t="shared" si="7"/>
        <v>1</v>
      </c>
      <c r="C148" s="14">
        <f t="shared" si="8"/>
        <v>2023</v>
      </c>
      <c r="D148" s="27">
        <v>44986</v>
      </c>
      <c r="E148" s="46">
        <v>100.31168919596512</v>
      </c>
      <c r="F148" s="46">
        <v>99.975816435073867</v>
      </c>
      <c r="G148" s="46">
        <v>100.1115225152457</v>
      </c>
      <c r="H148" s="46">
        <v>101.0067982955312</v>
      </c>
      <c r="I148" s="46">
        <v>99.984262022601655</v>
      </c>
      <c r="J148" s="46">
        <v>80.481999999999999</v>
      </c>
      <c r="K148" s="46">
        <v>58.5</v>
      </c>
      <c r="L148" s="46">
        <v>2413</v>
      </c>
      <c r="M148" s="46">
        <v>1989.54</v>
      </c>
      <c r="N148" s="46">
        <v>2.226</v>
      </c>
      <c r="O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32"/>
      <c r="CS148" s="26"/>
      <c r="CT148" s="26"/>
      <c r="CU148" s="26"/>
      <c r="CV148" s="26"/>
      <c r="CW148" s="26"/>
      <c r="CX148" s="26"/>
      <c r="CY148" s="26"/>
    </row>
    <row r="149" spans="1:103" x14ac:dyDescent="0.25">
      <c r="A149" s="14" t="str">
        <f t="shared" si="6"/>
        <v>20232</v>
      </c>
      <c r="B149" s="14">
        <f t="shared" si="7"/>
        <v>2</v>
      </c>
      <c r="C149" s="14">
        <f t="shared" si="8"/>
        <v>2023</v>
      </c>
      <c r="D149" s="27">
        <v>45017</v>
      </c>
      <c r="E149" s="46">
        <v>100.35663438940293</v>
      </c>
      <c r="F149" s="46">
        <v>100.11355648576456</v>
      </c>
      <c r="G149" s="46">
        <v>100.1701525995954</v>
      </c>
      <c r="H149" s="46">
        <v>100.92238492731596</v>
      </c>
      <c r="I149" s="46">
        <v>102.29445539698673</v>
      </c>
      <c r="J149" s="46">
        <v>72.239000000000004</v>
      </c>
      <c r="K149" s="46">
        <v>62.2</v>
      </c>
      <c r="L149" s="46">
        <v>2356</v>
      </c>
      <c r="M149" s="46">
        <v>1962.62</v>
      </c>
      <c r="N149" s="46">
        <v>2.1139999999999999</v>
      </c>
      <c r="O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32"/>
      <c r="CS149" s="26"/>
      <c r="CT149" s="26"/>
      <c r="CU149" s="26"/>
      <c r="CV149" s="26"/>
      <c r="CW149" s="26"/>
      <c r="CX149" s="26"/>
      <c r="CY149" s="26"/>
    </row>
    <row r="150" spans="1:103" x14ac:dyDescent="0.25">
      <c r="A150" s="14" t="str">
        <f t="shared" si="6"/>
        <v>20232</v>
      </c>
      <c r="B150" s="14">
        <f t="shared" si="7"/>
        <v>2</v>
      </c>
      <c r="C150" s="14">
        <f t="shared" si="8"/>
        <v>2023</v>
      </c>
      <c r="D150" s="27">
        <v>45047</v>
      </c>
      <c r="E150" s="46">
        <v>100.42613381736076</v>
      </c>
      <c r="F150" s="46">
        <v>99.921467617383328</v>
      </c>
      <c r="G150" s="46">
        <v>100.39006096099799</v>
      </c>
      <c r="H150" s="46">
        <v>101.17096182904008</v>
      </c>
      <c r="I150" s="46">
        <v>102.50980157740048</v>
      </c>
      <c r="J150" s="46">
        <v>75.22</v>
      </c>
      <c r="K150" s="46">
        <v>53.6</v>
      </c>
      <c r="L150" s="46">
        <v>2246</v>
      </c>
      <c r="M150" s="46">
        <v>1919.53</v>
      </c>
      <c r="N150" s="46">
        <v>2.6760000000000002</v>
      </c>
      <c r="O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32"/>
      <c r="CS150" s="26"/>
      <c r="CT150" s="26"/>
      <c r="CU150" s="26"/>
      <c r="CV150" s="26"/>
      <c r="CW150" s="26"/>
      <c r="CX150" s="26"/>
      <c r="CY150" s="26"/>
    </row>
    <row r="151" spans="1:103" x14ac:dyDescent="0.25">
      <c r="A151" s="14" t="str">
        <f t="shared" si="6"/>
        <v>20232</v>
      </c>
      <c r="B151" s="14">
        <f t="shared" si="7"/>
        <v>2</v>
      </c>
      <c r="C151" s="14">
        <f t="shared" si="8"/>
        <v>2023</v>
      </c>
      <c r="D151" s="27">
        <v>45078</v>
      </c>
      <c r="E151" s="46">
        <v>100.47944474697616</v>
      </c>
      <c r="F151" s="46">
        <v>100.42188640931735</v>
      </c>
      <c r="G151" s="46">
        <v>100.50826398463288</v>
      </c>
      <c r="H151" s="46">
        <v>100.53076345989975</v>
      </c>
      <c r="I151" s="46">
        <v>101.26354855288729</v>
      </c>
      <c r="J151" s="46">
        <v>85.462999999999994</v>
      </c>
      <c r="K151" s="46">
        <v>57.47</v>
      </c>
      <c r="L151" s="46">
        <v>2151.5</v>
      </c>
      <c r="M151" s="46">
        <v>1965.62</v>
      </c>
      <c r="N151" s="46">
        <v>2.629</v>
      </c>
      <c r="O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32"/>
      <c r="CS151" s="26"/>
      <c r="CT151" s="26"/>
      <c r="CU151" s="26"/>
      <c r="CV151" s="26"/>
      <c r="CW151" s="26"/>
      <c r="CX151" s="26"/>
      <c r="CY151" s="26"/>
    </row>
    <row r="152" spans="1:103" x14ac:dyDescent="0.25">
      <c r="A152" s="14" t="str">
        <f t="shared" si="6"/>
        <v>20233</v>
      </c>
      <c r="B152" s="14">
        <f t="shared" si="7"/>
        <v>3</v>
      </c>
      <c r="C152" s="14">
        <f t="shared" si="8"/>
        <v>2023</v>
      </c>
      <c r="D152" s="27">
        <v>45108</v>
      </c>
      <c r="E152" s="46">
        <v>100.98518943003708</v>
      </c>
      <c r="F152" s="46">
        <v>101.27672802356477</v>
      </c>
      <c r="G152" s="46">
        <v>100.98985733290293</v>
      </c>
      <c r="H152" s="46">
        <v>100.59826403858882</v>
      </c>
      <c r="I152" s="46">
        <v>101.87425922734259</v>
      </c>
      <c r="J152" s="46">
        <v>87.322000000000003</v>
      </c>
      <c r="K152" s="46">
        <v>70.23</v>
      </c>
      <c r="L152" s="46">
        <v>2282.5</v>
      </c>
      <c r="M152" s="46">
        <v>1939.86</v>
      </c>
      <c r="N152" s="46">
        <v>2.6739999999999999</v>
      </c>
      <c r="O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32"/>
      <c r="CS152" s="26"/>
      <c r="CT152" s="26"/>
      <c r="CU152" s="26"/>
      <c r="CV152" s="26"/>
      <c r="CW152" s="26"/>
      <c r="CX152" s="26"/>
      <c r="CY152" s="26"/>
    </row>
    <row r="153" spans="1:103" x14ac:dyDescent="0.25">
      <c r="A153" s="14" t="str">
        <f t="shared" si="6"/>
        <v>20233</v>
      </c>
      <c r="B153" s="14">
        <f t="shared" si="7"/>
        <v>3</v>
      </c>
      <c r="C153" s="14">
        <f t="shared" si="8"/>
        <v>2023</v>
      </c>
      <c r="D153" s="27">
        <v>45139</v>
      </c>
      <c r="E153" s="46">
        <v>100.76023257002679</v>
      </c>
      <c r="F153" s="46">
        <v>101.28229733998499</v>
      </c>
      <c r="G153" s="46">
        <v>101.12012231630358</v>
      </c>
      <c r="H153" s="46">
        <v>99.627777584665949</v>
      </c>
      <c r="I153" s="46">
        <v>103.31401499155139</v>
      </c>
      <c r="J153" s="46">
        <v>92.819000000000003</v>
      </c>
      <c r="K153" s="46">
        <v>71.12</v>
      </c>
      <c r="L153" s="46">
        <v>2208</v>
      </c>
      <c r="M153" s="46">
        <v>1848.82</v>
      </c>
      <c r="N153" s="46">
        <v>2.714</v>
      </c>
      <c r="O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32"/>
      <c r="CS153" s="26"/>
      <c r="CT153" s="26"/>
      <c r="CU153" s="26"/>
      <c r="CV153" s="26"/>
      <c r="CW153" s="26"/>
      <c r="CX153" s="26"/>
      <c r="CY153" s="26"/>
    </row>
    <row r="154" spans="1:103" x14ac:dyDescent="0.25">
      <c r="A154" s="14" t="str">
        <f t="shared" si="6"/>
        <v>20233</v>
      </c>
      <c r="B154" s="14">
        <f t="shared" si="7"/>
        <v>3</v>
      </c>
      <c r="C154" s="14">
        <f t="shared" si="8"/>
        <v>2023</v>
      </c>
      <c r="D154" s="27">
        <v>45170</v>
      </c>
      <c r="E154" s="46">
        <v>101.13285923251478</v>
      </c>
      <c r="F154" s="46">
        <v>101.32480078796539</v>
      </c>
      <c r="G154" s="46">
        <v>100.99285835703266</v>
      </c>
      <c r="H154" s="46">
        <v>101.05545225499921</v>
      </c>
      <c r="I154" s="46">
        <v>103.20775363256681</v>
      </c>
      <c r="J154" s="46">
        <v>86.43</v>
      </c>
      <c r="K154" s="46">
        <v>82.02</v>
      </c>
      <c r="L154" s="46">
        <v>2347</v>
      </c>
      <c r="M154" s="46">
        <v>1983.9</v>
      </c>
      <c r="N154" s="46">
        <v>3.2869999999999999</v>
      </c>
      <c r="O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32"/>
      <c r="CS154" s="26"/>
      <c r="CT154" s="26"/>
      <c r="CU154" s="26"/>
      <c r="CV154" s="26"/>
      <c r="CW154" s="26"/>
      <c r="CX154" s="26"/>
      <c r="CY154" s="26"/>
    </row>
    <row r="155" spans="1:103" x14ac:dyDescent="0.25">
      <c r="A155" s="14" t="str">
        <f t="shared" si="6"/>
        <v>20234</v>
      </c>
      <c r="B155" s="14">
        <f t="shared" si="7"/>
        <v>4</v>
      </c>
      <c r="C155" s="14">
        <f t="shared" si="8"/>
        <v>2023</v>
      </c>
      <c r="D155" s="27">
        <v>45200</v>
      </c>
      <c r="E155" s="46">
        <v>100.75158916807669</v>
      </c>
      <c r="F155" s="46">
        <v>100.98806349566468</v>
      </c>
      <c r="G155" s="46">
        <v>100.45962098657043</v>
      </c>
      <c r="H155" s="46">
        <v>100.79801724930981</v>
      </c>
      <c r="I155" s="46">
        <v>102.33857909146404</v>
      </c>
      <c r="J155" s="46">
        <v>80.617999999999995</v>
      </c>
      <c r="K155" s="46">
        <v>75.8</v>
      </c>
      <c r="L155" s="46">
        <v>2251.5</v>
      </c>
      <c r="M155" s="46">
        <v>2036.17</v>
      </c>
      <c r="N155" s="46">
        <v>2.5920000000000001</v>
      </c>
      <c r="O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32"/>
      <c r="CS155" s="26"/>
      <c r="CT155" s="26"/>
      <c r="CU155" s="26"/>
      <c r="CV155" s="26"/>
      <c r="CW155" s="26"/>
      <c r="CX155" s="26"/>
      <c r="CY155" s="26"/>
    </row>
    <row r="156" spans="1:103" x14ac:dyDescent="0.25">
      <c r="A156" s="14" t="str">
        <f t="shared" si="6"/>
        <v>20234</v>
      </c>
      <c r="B156" s="14">
        <f t="shared" si="7"/>
        <v>4</v>
      </c>
      <c r="C156" s="14">
        <f t="shared" si="8"/>
        <v>2023</v>
      </c>
      <c r="D156" s="27">
        <v>45231</v>
      </c>
      <c r="E156" s="46">
        <v>100.81421115643492</v>
      </c>
      <c r="F156" s="46">
        <v>100.9988880781334</v>
      </c>
      <c r="G156" s="46">
        <v>100.48524727336681</v>
      </c>
      <c r="H156" s="46">
        <v>100.96265143877334</v>
      </c>
      <c r="I156" s="46">
        <v>100.75945285024129</v>
      </c>
      <c r="J156" s="46">
        <v>76.927999999999997</v>
      </c>
      <c r="K156" s="46">
        <v>64.599999999999994</v>
      </c>
      <c r="L156" s="46">
        <v>2193</v>
      </c>
      <c r="M156" s="46">
        <v>2062.9699999999998</v>
      </c>
      <c r="N156" s="46">
        <v>2.46</v>
      </c>
      <c r="O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32"/>
      <c r="CS156" s="26"/>
      <c r="CT156" s="26"/>
      <c r="CU156" s="26"/>
      <c r="CV156" s="26"/>
      <c r="CW156" s="26"/>
      <c r="CX156" s="26"/>
      <c r="CY156" s="26"/>
    </row>
    <row r="157" spans="1:103" x14ac:dyDescent="0.25">
      <c r="A157" s="14" t="str">
        <f t="shared" si="6"/>
        <v>20234</v>
      </c>
      <c r="B157" s="14">
        <f t="shared" si="7"/>
        <v>4</v>
      </c>
      <c r="C157" s="14">
        <f t="shared" si="8"/>
        <v>2023</v>
      </c>
      <c r="D157" s="27">
        <v>45261</v>
      </c>
      <c r="E157" s="46">
        <v>100.52816198787363</v>
      </c>
      <c r="F157" s="46">
        <v>100.70673525625851</v>
      </c>
      <c r="G157" s="46">
        <v>100.43279468401452</v>
      </c>
      <c r="H157" s="46">
        <v>100.41931319990717</v>
      </c>
      <c r="I157" s="46">
        <v>99.779657334723382</v>
      </c>
      <c r="J157" s="46">
        <v>80.756</v>
      </c>
      <c r="K157" s="46">
        <v>59.7</v>
      </c>
      <c r="L157" s="46">
        <v>2384</v>
      </c>
      <c r="M157" s="46">
        <v>2039.16</v>
      </c>
      <c r="N157" s="46">
        <v>2.3180000000000001</v>
      </c>
      <c r="O157" s="28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  <c r="CF157" s="26"/>
      <c r="CG157" s="26"/>
      <c r="CH157" s="26"/>
      <c r="CI157" s="26"/>
      <c r="CJ157" s="26"/>
      <c r="CK157" s="26"/>
      <c r="CL157" s="26"/>
      <c r="CM157" s="26"/>
      <c r="CN157" s="26"/>
      <c r="CO157" s="26"/>
      <c r="CP157" s="26"/>
      <c r="CQ157" s="26"/>
      <c r="CR157" s="32"/>
      <c r="CS157" s="26"/>
      <c r="CT157" s="26"/>
      <c r="CU157" s="26"/>
      <c r="CV157" s="26"/>
      <c r="CW157" s="26"/>
      <c r="CX157" s="26"/>
      <c r="CY157" s="26"/>
    </row>
    <row r="158" spans="1:103" x14ac:dyDescent="0.25">
      <c r="A158" s="14" t="str">
        <f t="shared" si="6"/>
        <v>20241</v>
      </c>
      <c r="B158" s="14">
        <f t="shared" si="7"/>
        <v>1</v>
      </c>
      <c r="C158" s="14">
        <f t="shared" si="8"/>
        <v>2024</v>
      </c>
      <c r="D158" s="27">
        <v>45292</v>
      </c>
      <c r="E158" s="46"/>
      <c r="F158" s="46"/>
      <c r="G158" s="46"/>
      <c r="H158" s="46"/>
      <c r="I158" s="46"/>
      <c r="J158" s="46">
        <v>78.677000000000007</v>
      </c>
      <c r="K158" s="46">
        <v>72.209999999999994</v>
      </c>
      <c r="L158" s="46">
        <v>2280</v>
      </c>
      <c r="M158" s="46">
        <v>2035.84</v>
      </c>
      <c r="N158" s="46">
        <v>2.1619999999999999</v>
      </c>
      <c r="O158" s="2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27DDF-CC1B-4407-894B-EFE531592AF5}">
  <dimension ref="A1:FA76"/>
  <sheetViews>
    <sheetView topLeftCell="A52" workbookViewId="0">
      <selection activeCell="A74" sqref="A74:EZ76"/>
    </sheetView>
  </sheetViews>
  <sheetFormatPr defaultRowHeight="14.4" x14ac:dyDescent="0.3"/>
  <cols>
    <col min="1" max="1" width="12" bestFit="1" customWidth="1"/>
    <col min="17" max="17" width="11" customWidth="1"/>
  </cols>
  <sheetData>
    <row r="1" spans="1:51" ht="15" x14ac:dyDescent="0.3">
      <c r="A1" s="23">
        <v>3318.5364889825141</v>
      </c>
      <c r="B1" s="23">
        <v>3540.8590585115176</v>
      </c>
      <c r="C1" s="23">
        <v>3629.8676267557594</v>
      </c>
      <c r="D1" s="23">
        <v>3627.3381956114736</v>
      </c>
      <c r="E1" s="23">
        <v>3518.4782931070472</v>
      </c>
      <c r="F1" s="23">
        <v>3667.633885083776</v>
      </c>
      <c r="G1" s="23">
        <v>3720.7257223404267</v>
      </c>
      <c r="H1" s="23">
        <v>3699.4171893400235</v>
      </c>
      <c r="I1" s="23">
        <v>3589.1398764945102</v>
      </c>
      <c r="J1" s="23">
        <v>3726.8701192936524</v>
      </c>
      <c r="K1" s="23">
        <v>3793.9069955901468</v>
      </c>
      <c r="L1" s="23">
        <v>3767.2383242735477</v>
      </c>
      <c r="M1" s="23">
        <v>3327.136794763102</v>
      </c>
      <c r="N1" s="23">
        <v>3662.9803713668011</v>
      </c>
      <c r="O1" s="23">
        <v>3874.5726782418374</v>
      </c>
      <c r="P1" s="23">
        <v>3751.7408435170369</v>
      </c>
      <c r="Q1" s="23">
        <v>3259.0090847850493</v>
      </c>
      <c r="R1" s="23">
        <v>3474.0742865170923</v>
      </c>
      <c r="S1" s="23">
        <v>3551.5075697259645</v>
      </c>
      <c r="T1" s="23">
        <v>3546.5199395124441</v>
      </c>
      <c r="U1" s="23">
        <v>3199.9834492671512</v>
      </c>
      <c r="V1" s="23">
        <v>3440.81477969153</v>
      </c>
      <c r="W1" s="23">
        <v>3515.8773426262524</v>
      </c>
      <c r="X1" s="23">
        <v>3555.5833824799338</v>
      </c>
      <c r="Y1" s="23">
        <v>3252.9767395803065</v>
      </c>
      <c r="Z1" s="23">
        <v>3484.7251350477109</v>
      </c>
      <c r="AA1" s="23">
        <v>3630.1957818021783</v>
      </c>
      <c r="AB1" s="23">
        <v>3571.0045680131698</v>
      </c>
      <c r="AC1" s="23">
        <v>3356.3564807298176</v>
      </c>
      <c r="AD1" s="23">
        <v>3599.4410343006689</v>
      </c>
      <c r="AE1" s="23">
        <v>3699.7877410662772</v>
      </c>
      <c r="AF1" s="23">
        <v>3706.3694749433726</v>
      </c>
      <c r="AG1" s="23">
        <v>3411.3475513069925</v>
      </c>
      <c r="AH1" s="23">
        <v>3537.7336420613037</v>
      </c>
      <c r="AI1" s="23">
        <v>3814.6451558372237</v>
      </c>
      <c r="AJ1" s="23">
        <v>3912.9300747237803</v>
      </c>
      <c r="AK1" s="23">
        <v>3352.102300290996</v>
      </c>
      <c r="AL1" s="23">
        <v>3207.3700806915535</v>
      </c>
      <c r="AM1" s="23">
        <v>3457.3839650679806</v>
      </c>
      <c r="AN1" s="23">
        <v>3742.4027161361078</v>
      </c>
      <c r="AO1" s="23">
        <v>3161.9760892426989</v>
      </c>
      <c r="AP1" s="23">
        <v>3503.4725083243839</v>
      </c>
      <c r="AQ1" s="23">
        <v>3466.8746235770182</v>
      </c>
      <c r="AR1" s="23">
        <v>3746.5136456582918</v>
      </c>
      <c r="AS1" s="23">
        <v>3213.0718648755205</v>
      </c>
      <c r="AT1" s="23">
        <v>2876.2558189376168</v>
      </c>
      <c r="AU1" s="23">
        <v>3021.2692219779892</v>
      </c>
      <c r="AV1" s="23">
        <v>3510.1933987151347</v>
      </c>
      <c r="AW1" s="23">
        <v>2965.7479509669361</v>
      </c>
      <c r="AX1" s="23">
        <v>3078.3776061489616</v>
      </c>
      <c r="AY1" s="23">
        <v>3283.6863191118241</v>
      </c>
    </row>
    <row r="2" spans="1:51" ht="15" x14ac:dyDescent="0.3">
      <c r="A2" s="23">
        <v>2477.9715359147917</v>
      </c>
      <c r="B2" s="23">
        <v>2497.931196413836</v>
      </c>
      <c r="C2" s="23">
        <v>2486.5805301767355</v>
      </c>
      <c r="D2" s="23">
        <v>2654.4324919987394</v>
      </c>
      <c r="E2" s="23">
        <v>2618.9384078904218</v>
      </c>
      <c r="F2" s="23">
        <v>2607.2107719329529</v>
      </c>
      <c r="G2" s="23">
        <v>2589.6028814469196</v>
      </c>
      <c r="H2" s="23">
        <v>2620.7601120144045</v>
      </c>
      <c r="I2" s="23">
        <v>2715.6314387905509</v>
      </c>
      <c r="J2" s="23">
        <v>2698.4522442824318</v>
      </c>
      <c r="K2" s="23">
        <v>2699.9994378328379</v>
      </c>
      <c r="L2" s="23">
        <v>2715.880072303351</v>
      </c>
      <c r="M2" s="23">
        <v>2788.5638342190305</v>
      </c>
      <c r="N2" s="23">
        <v>2765.9680251136538</v>
      </c>
      <c r="O2" s="23">
        <v>2762.4065060696034</v>
      </c>
      <c r="P2" s="23">
        <v>2797.0666386460634</v>
      </c>
      <c r="Q2" s="23">
        <v>2796.44537637641</v>
      </c>
      <c r="R2" s="23">
        <v>2772.6884318508578</v>
      </c>
      <c r="S2" s="23">
        <v>2780.5719858963798</v>
      </c>
      <c r="T2" s="23">
        <v>2803.0242116026084</v>
      </c>
      <c r="U2" s="23">
        <v>2802.5230989550196</v>
      </c>
      <c r="V2" s="23">
        <v>2788.1852630417543</v>
      </c>
      <c r="W2" s="23">
        <v>2800.3804688105624</v>
      </c>
      <c r="X2" s="23">
        <v>2818.2056720507408</v>
      </c>
      <c r="Y2" s="23">
        <v>2895.1507765700003</v>
      </c>
      <c r="Z2" s="23">
        <v>2879.6850709424907</v>
      </c>
      <c r="AA2" s="23">
        <v>2888.6614170208245</v>
      </c>
      <c r="AB2" s="23">
        <v>2904.7556757090983</v>
      </c>
      <c r="AC2" s="23">
        <v>2988.4552037589397</v>
      </c>
      <c r="AD2" s="23">
        <v>2975.9100144672761</v>
      </c>
      <c r="AE2" s="23">
        <v>2986.4518177066302</v>
      </c>
      <c r="AF2" s="23">
        <v>3005.1658339926566</v>
      </c>
      <c r="AG2" s="23">
        <v>3065.8202876302353</v>
      </c>
      <c r="AH2" s="23">
        <v>3054.9268734307075</v>
      </c>
      <c r="AI2" s="23">
        <v>3072.8425936311987</v>
      </c>
      <c r="AJ2" s="23">
        <v>3077.2872154168354</v>
      </c>
      <c r="AK2" s="23">
        <v>3034.5098610775349</v>
      </c>
      <c r="AL2" s="23">
        <v>2945.9268257636604</v>
      </c>
      <c r="AM2" s="23">
        <v>3009.3191402958714</v>
      </c>
      <c r="AN2" s="23">
        <v>3051.3527286853105</v>
      </c>
      <c r="AO2" s="23">
        <v>3148.1563072197164</v>
      </c>
      <c r="AP2" s="23">
        <v>3149.8129797077841</v>
      </c>
      <c r="AQ2" s="23">
        <v>3170.1828959733471</v>
      </c>
      <c r="AR2" s="23">
        <v>3208.0217179381016</v>
      </c>
      <c r="AS2" s="23">
        <v>3157.1654162808441</v>
      </c>
      <c r="AT2" s="23">
        <v>3173.9435828001992</v>
      </c>
      <c r="AU2" s="23">
        <v>3180.9158866521384</v>
      </c>
      <c r="AV2" s="23">
        <v>3210.1716002526196</v>
      </c>
      <c r="AW2" s="23">
        <v>3197.542902412632</v>
      </c>
      <c r="AX2" s="23">
        <v>3219.88117421165</v>
      </c>
      <c r="AY2" s="23">
        <v>3217.8455693545161</v>
      </c>
    </row>
    <row r="3" spans="1:51" ht="15" x14ac:dyDescent="0.3">
      <c r="A3" s="23">
        <v>1587.4859533555871</v>
      </c>
      <c r="B3" s="23">
        <v>1732.8065048903752</v>
      </c>
      <c r="C3" s="23">
        <v>1755.2598186525004</v>
      </c>
      <c r="D3" s="23">
        <v>1966.8368422451579</v>
      </c>
      <c r="E3" s="23">
        <v>1647.4031905103725</v>
      </c>
      <c r="F3" s="23">
        <v>1799.1820427682671</v>
      </c>
      <c r="G3" s="23">
        <v>1847.5197321278158</v>
      </c>
      <c r="H3" s="23">
        <v>2024.1094125423074</v>
      </c>
      <c r="I3" s="23">
        <v>1619.2631840655556</v>
      </c>
      <c r="J3" s="23">
        <v>1794.2319714071787</v>
      </c>
      <c r="K3" s="23">
        <v>1846.4425645061951</v>
      </c>
      <c r="L3" s="23">
        <v>2038.0740039191687</v>
      </c>
      <c r="M3" s="23">
        <v>1632.7816990484894</v>
      </c>
      <c r="N3" s="23">
        <v>1820.445631372351</v>
      </c>
      <c r="O3" s="23">
        <v>1823.1720192536834</v>
      </c>
      <c r="P3" s="23">
        <v>2057.7965997554056</v>
      </c>
      <c r="Q3" s="23">
        <v>1614.5049814613114</v>
      </c>
      <c r="R3" s="23">
        <v>1796.5641569129364</v>
      </c>
      <c r="S3" s="23">
        <v>1819.4047124433573</v>
      </c>
      <c r="T3" s="23">
        <v>2053.8004970893144</v>
      </c>
      <c r="U3" s="23">
        <v>1683.8409065317662</v>
      </c>
      <c r="V3" s="23">
        <v>1835.7243008160272</v>
      </c>
      <c r="W3" s="23">
        <v>1870.255970353528</v>
      </c>
      <c r="X3" s="23">
        <v>2067.7516943811233</v>
      </c>
      <c r="Y3" s="23">
        <v>1691.0783709641507</v>
      </c>
      <c r="Z3" s="23">
        <v>1856.0182011535896</v>
      </c>
      <c r="AA3" s="23">
        <v>1888.3171284430716</v>
      </c>
      <c r="AB3" s="23">
        <v>2024.1022992108922</v>
      </c>
      <c r="AC3" s="23">
        <v>1728.5676135439257</v>
      </c>
      <c r="AD3" s="23">
        <v>1927.4629380686567</v>
      </c>
      <c r="AE3" s="23">
        <v>1951.5329187299733</v>
      </c>
      <c r="AF3" s="23">
        <v>2079.2333945880341</v>
      </c>
      <c r="AG3" s="23">
        <v>1780.5421203387857</v>
      </c>
      <c r="AH3" s="23">
        <v>1972.7468634881466</v>
      </c>
      <c r="AI3" s="23">
        <v>1971.0791399561845</v>
      </c>
      <c r="AJ3" s="23">
        <v>2091.3548653036751</v>
      </c>
      <c r="AK3" s="23">
        <v>1684.4477780454033</v>
      </c>
      <c r="AL3" s="23">
        <v>1591.990338653341</v>
      </c>
      <c r="AM3" s="23">
        <v>1773.8632423699298</v>
      </c>
      <c r="AN3" s="23">
        <v>1914.9991209513605</v>
      </c>
      <c r="AO3" s="23">
        <v>1639.2065316583255</v>
      </c>
      <c r="AP3" s="23">
        <v>1906.6573800077801</v>
      </c>
      <c r="AQ3" s="23">
        <v>1914.9205531787622</v>
      </c>
      <c r="AR3" s="23">
        <v>2033.2914209858839</v>
      </c>
      <c r="AS3" s="23">
        <v>1722.2019172343605</v>
      </c>
      <c r="AT3" s="23">
        <v>1841.4502976835504</v>
      </c>
      <c r="AU3" s="23">
        <v>1845.4354952913109</v>
      </c>
      <c r="AV3" s="23">
        <v>1951.1074258449853</v>
      </c>
      <c r="AW3" s="23">
        <v>1755.78625921098</v>
      </c>
      <c r="AX3" s="23">
        <v>1893.8916278702238</v>
      </c>
      <c r="AY3" s="23">
        <v>1901.6215969498576</v>
      </c>
    </row>
    <row r="4" spans="1:51" ht="15.6" x14ac:dyDescent="0.3">
      <c r="A4" s="22">
        <v>26410.644659600726</v>
      </c>
      <c r="B4">
        <v>26410.644659600726</v>
      </c>
      <c r="C4">
        <v>26410.644659600726</v>
      </c>
      <c r="D4">
        <f>C4-B4</f>
        <v>0</v>
      </c>
      <c r="F4" s="21">
        <v>920.89430603539995</v>
      </c>
      <c r="G4" s="21">
        <v>127.00724467960599</v>
      </c>
      <c r="H4" s="20">
        <f>F4+G4</f>
        <v>1047.9015507150059</v>
      </c>
      <c r="J4" s="23">
        <v>878.82674032768864</v>
      </c>
      <c r="K4" s="23">
        <v>3442.3520789002164</v>
      </c>
      <c r="L4" s="23">
        <v>1587.4859533555871</v>
      </c>
      <c r="N4" s="23">
        <v>770.58127452701046</v>
      </c>
      <c r="O4" s="23">
        <v>2477.9715359147917</v>
      </c>
      <c r="Q4" s="23">
        <v>6554.4985017181161</v>
      </c>
      <c r="S4" s="23">
        <v>3318.5364889825141</v>
      </c>
    </row>
    <row r="5" spans="1:51" ht="15.6" x14ac:dyDescent="0.3">
      <c r="A5" s="22">
        <v>28551.309612990379</v>
      </c>
      <c r="B5">
        <v>28551.309612990379</v>
      </c>
      <c r="C5">
        <v>28551.309612990379</v>
      </c>
      <c r="D5">
        <f t="shared" ref="D5:D53" si="0">C5-B5</f>
        <v>0</v>
      </c>
      <c r="F5" s="21">
        <v>664.31883493085377</v>
      </c>
      <c r="G5" s="21">
        <v>149.18430635774894</v>
      </c>
      <c r="H5" s="20">
        <f t="shared" ref="H5:H53" si="1">F5+G5</f>
        <v>813.50314128860271</v>
      </c>
      <c r="J5" s="23">
        <v>1363.4281109011486</v>
      </c>
      <c r="K5" s="23">
        <v>3718.7233996162354</v>
      </c>
      <c r="L5" s="23">
        <v>1732.8065048903752</v>
      </c>
      <c r="N5" s="23">
        <v>754.7554660243751</v>
      </c>
      <c r="O5" s="23">
        <v>2497.931196413836</v>
      </c>
      <c r="Q5" s="23">
        <v>7051.3692841943357</v>
      </c>
      <c r="S5" s="23">
        <v>3540.8590585115176</v>
      </c>
    </row>
    <row r="6" spans="1:51" ht="15.6" x14ac:dyDescent="0.3">
      <c r="A6" s="22">
        <v>30126.555294728143</v>
      </c>
      <c r="B6">
        <v>30126.555294728143</v>
      </c>
      <c r="C6">
        <v>30126.555294728143</v>
      </c>
      <c r="D6">
        <f t="shared" si="0"/>
        <v>0</v>
      </c>
      <c r="F6" s="21">
        <v>558.90196092918245</v>
      </c>
      <c r="G6" s="21">
        <v>142.00233092010401</v>
      </c>
      <c r="H6" s="20">
        <f t="shared" si="1"/>
        <v>700.90429184928644</v>
      </c>
      <c r="J6" s="23">
        <v>1562.130779912223</v>
      </c>
      <c r="K6" s="23">
        <v>3816.9768515851956</v>
      </c>
      <c r="L6" s="23">
        <v>1755.2598186525004</v>
      </c>
      <c r="N6" s="23">
        <v>790.56649723413523</v>
      </c>
      <c r="O6" s="23">
        <v>2486.5805301767355</v>
      </c>
      <c r="Q6" s="23">
        <v>8448.6767291463784</v>
      </c>
      <c r="S6" s="23">
        <v>3629.8676267557594</v>
      </c>
      <c r="U6" s="6" t="s">
        <v>133</v>
      </c>
    </row>
    <row r="7" spans="1:51" ht="15.6" x14ac:dyDescent="0.3">
      <c r="A7" s="22">
        <v>32360.794226034202</v>
      </c>
      <c r="B7">
        <v>32360.794226034202</v>
      </c>
      <c r="C7">
        <v>32360.794226034202</v>
      </c>
      <c r="D7">
        <f t="shared" si="0"/>
        <v>0</v>
      </c>
      <c r="F7" s="21">
        <v>823.03059308486843</v>
      </c>
      <c r="G7" s="21">
        <v>141.05780375180672</v>
      </c>
      <c r="H7" s="20">
        <f t="shared" si="1"/>
        <v>964.0883968366752</v>
      </c>
      <c r="J7" s="23">
        <v>2261.6224496877039</v>
      </c>
      <c r="K7" s="23">
        <v>4314.4720659558916</v>
      </c>
      <c r="L7" s="23">
        <v>1966.8368422451579</v>
      </c>
      <c r="N7" s="23">
        <v>806.60672537142057</v>
      </c>
      <c r="O7" s="23">
        <v>2654.4324919987394</v>
      </c>
      <c r="Q7" s="23">
        <v>8243.5391927659475</v>
      </c>
      <c r="S7" s="23">
        <v>3627.3381956114736</v>
      </c>
    </row>
    <row r="8" spans="1:51" ht="15.6" x14ac:dyDescent="0.3">
      <c r="A8" s="22">
        <v>27917.061670067276</v>
      </c>
      <c r="B8">
        <v>27917.061670067276</v>
      </c>
      <c r="C8">
        <v>27917.061670067276</v>
      </c>
      <c r="D8">
        <f t="shared" si="0"/>
        <v>0</v>
      </c>
      <c r="F8" s="21">
        <v>916.46554607286532</v>
      </c>
      <c r="G8" s="21">
        <v>133.93329396510336</v>
      </c>
      <c r="H8" s="20">
        <f t="shared" si="1"/>
        <v>1050.3988400379687</v>
      </c>
      <c r="J8" s="23">
        <v>922.2741088693665</v>
      </c>
      <c r="K8" s="23">
        <v>3743.3981833557523</v>
      </c>
      <c r="L8" s="23">
        <v>1647.4031905103725</v>
      </c>
      <c r="N8" s="23">
        <v>911.00470594733895</v>
      </c>
      <c r="O8" s="23">
        <v>2618.9384078904218</v>
      </c>
      <c r="Q8" s="23">
        <v>6836.0015768988569</v>
      </c>
      <c r="S8" s="23">
        <v>3518.4782931070472</v>
      </c>
    </row>
    <row r="9" spans="1:51" ht="15.6" x14ac:dyDescent="0.3">
      <c r="A9" s="22">
        <v>29937.52551477899</v>
      </c>
      <c r="B9">
        <v>29937.52551477899</v>
      </c>
      <c r="C9">
        <v>29937.52551477899</v>
      </c>
      <c r="D9">
        <f t="shared" si="0"/>
        <v>0</v>
      </c>
      <c r="F9" s="21">
        <v>657.38701839946953</v>
      </c>
      <c r="G9" s="21">
        <v>154.45270536196975</v>
      </c>
      <c r="H9" s="20">
        <f t="shared" si="1"/>
        <v>811.83972376143925</v>
      </c>
      <c r="J9" s="23">
        <v>1450.2324219292759</v>
      </c>
      <c r="K9" s="23">
        <v>3935.4047943378587</v>
      </c>
      <c r="L9" s="23">
        <v>1799.1820427682671</v>
      </c>
      <c r="N9" s="23">
        <v>899.16699565918532</v>
      </c>
      <c r="O9" s="23">
        <v>2607.2107719329529</v>
      </c>
      <c r="Q9" s="23">
        <v>7386.7620145228948</v>
      </c>
      <c r="S9" s="23">
        <v>3667.633885083776</v>
      </c>
    </row>
    <row r="10" spans="1:51" ht="15.6" x14ac:dyDescent="0.3">
      <c r="A10" s="22">
        <v>31178.718745628303</v>
      </c>
      <c r="B10">
        <v>31178.718745628303</v>
      </c>
      <c r="C10">
        <v>31178.718745628303</v>
      </c>
      <c r="D10">
        <f t="shared" si="0"/>
        <v>0</v>
      </c>
      <c r="F10" s="21">
        <v>564.57078107242762</v>
      </c>
      <c r="G10" s="21">
        <v>143.42322724021847</v>
      </c>
      <c r="H10" s="20">
        <f t="shared" si="1"/>
        <v>707.99400831264609</v>
      </c>
      <c r="J10" s="23">
        <v>1568.1821300353995</v>
      </c>
      <c r="K10" s="23">
        <v>3958.8464730479236</v>
      </c>
      <c r="L10" s="23">
        <v>1847.5197321278158</v>
      </c>
      <c r="N10" s="23">
        <v>919.38527358583394</v>
      </c>
      <c r="O10" s="23">
        <v>2589.6028814469196</v>
      </c>
      <c r="Q10" s="23">
        <v>8636.9724940685828</v>
      </c>
      <c r="S10" s="23">
        <v>3720.7257223404267</v>
      </c>
      <c r="U10" t="s">
        <v>146</v>
      </c>
      <c r="V10" t="s">
        <v>147</v>
      </c>
      <c r="W10" t="s">
        <v>148</v>
      </c>
      <c r="X10" t="s">
        <v>149</v>
      </c>
      <c r="Y10" t="s">
        <v>150</v>
      </c>
      <c r="Z10" t="s">
        <v>151</v>
      </c>
      <c r="AA10" t="s">
        <v>152</v>
      </c>
      <c r="AB10" t="s">
        <v>153</v>
      </c>
      <c r="AC10" t="s">
        <v>154</v>
      </c>
      <c r="AD10" t="s">
        <v>155</v>
      </c>
    </row>
    <row r="11" spans="1:51" ht="15.6" x14ac:dyDescent="0.3">
      <c r="A11" s="22">
        <v>33142.259038531192</v>
      </c>
      <c r="B11">
        <v>33142.259038531192</v>
      </c>
      <c r="C11">
        <v>33142.259038531192</v>
      </c>
      <c r="D11">
        <f t="shared" si="0"/>
        <v>0</v>
      </c>
      <c r="F11" s="21">
        <v>833.54980968454299</v>
      </c>
      <c r="G11" s="21">
        <v>146.21765512390945</v>
      </c>
      <c r="H11" s="20">
        <f t="shared" si="1"/>
        <v>979.76746480845247</v>
      </c>
      <c r="J11" s="23">
        <v>2373.7103282307526</v>
      </c>
      <c r="K11" s="23">
        <v>4230.3194413794517</v>
      </c>
      <c r="L11" s="23">
        <v>2024.1094125423074</v>
      </c>
      <c r="N11" s="23">
        <v>926.05393072061236</v>
      </c>
      <c r="O11" s="23">
        <v>2620.7601120144045</v>
      </c>
      <c r="Q11" s="23">
        <v>8444.3546553024808</v>
      </c>
      <c r="S11" s="23">
        <v>3699.4171893400235</v>
      </c>
    </row>
    <row r="12" spans="1:51" ht="15.6" x14ac:dyDescent="0.3">
      <c r="A12" s="22">
        <v>28232.599064314658</v>
      </c>
      <c r="B12">
        <v>28232.599064314658</v>
      </c>
      <c r="C12">
        <v>28232.599064314658</v>
      </c>
      <c r="D12">
        <f t="shared" si="0"/>
        <v>0</v>
      </c>
      <c r="F12" s="21">
        <v>896.36963908027224</v>
      </c>
      <c r="G12" s="21">
        <v>129.04778100902263</v>
      </c>
      <c r="H12" s="20">
        <f t="shared" si="1"/>
        <v>1025.4174200892949</v>
      </c>
      <c r="J12" s="23">
        <v>925.46675447537848</v>
      </c>
      <c r="K12" s="23">
        <v>3667.0554283410675</v>
      </c>
      <c r="L12" s="23">
        <v>1619.2631840655556</v>
      </c>
      <c r="N12" s="23">
        <v>961.33286632438171</v>
      </c>
      <c r="O12" s="23">
        <v>2715.6314387905509</v>
      </c>
      <c r="Q12" s="23">
        <v>6977.47624269877</v>
      </c>
      <c r="S12" s="23">
        <v>3589.1398764945102</v>
      </c>
    </row>
    <row r="13" spans="1:51" ht="15.6" x14ac:dyDescent="0.3">
      <c r="A13" s="22">
        <v>30452.725447908226</v>
      </c>
      <c r="B13">
        <v>30452.725447908226</v>
      </c>
      <c r="C13">
        <v>30452.725447908226</v>
      </c>
      <c r="D13">
        <f t="shared" si="0"/>
        <v>0</v>
      </c>
      <c r="F13" s="21">
        <v>670.4384289828289</v>
      </c>
      <c r="G13" s="21">
        <v>149.14165328522949</v>
      </c>
      <c r="H13" s="20">
        <f t="shared" si="1"/>
        <v>819.58008226805839</v>
      </c>
      <c r="J13" s="23">
        <v>1429.5592184525353</v>
      </c>
      <c r="K13" s="23">
        <v>3931.8785497732679</v>
      </c>
      <c r="L13" s="23">
        <v>1794.2319714071787</v>
      </c>
      <c r="N13" s="23">
        <v>957.47377832063853</v>
      </c>
      <c r="O13" s="23">
        <v>2698.4522442824318</v>
      </c>
      <c r="Q13" s="23">
        <v>7571.1071119605558</v>
      </c>
      <c r="S13" s="23">
        <v>3726.8701192936524</v>
      </c>
      <c r="U13" t="s">
        <v>146</v>
      </c>
    </row>
    <row r="14" spans="1:51" ht="15.6" x14ac:dyDescent="0.3">
      <c r="A14" s="22">
        <v>31649.196136979175</v>
      </c>
      <c r="B14">
        <v>31649.196136979175</v>
      </c>
      <c r="C14">
        <v>31649.196136979175</v>
      </c>
      <c r="D14">
        <f t="shared" si="0"/>
        <v>0</v>
      </c>
      <c r="F14" s="21">
        <v>564.07225188008215</v>
      </c>
      <c r="G14" s="21">
        <v>146.09621692287723</v>
      </c>
      <c r="H14" s="20">
        <f t="shared" si="1"/>
        <v>710.16846880295941</v>
      </c>
      <c r="J14" s="23">
        <v>1540.4688670365513</v>
      </c>
      <c r="K14" s="23">
        <v>3910.9642065287617</v>
      </c>
      <c r="L14" s="23">
        <v>1846.4425645061951</v>
      </c>
      <c r="N14" s="23">
        <v>984.54805037983476</v>
      </c>
      <c r="O14" s="23">
        <v>2699.9994378328379</v>
      </c>
      <c r="Q14" s="23">
        <v>8814.5286739898511</v>
      </c>
      <c r="S14" s="23">
        <v>3793.9069955901468</v>
      </c>
      <c r="U14" t="s">
        <v>147</v>
      </c>
    </row>
    <row r="15" spans="1:51" ht="15.6" x14ac:dyDescent="0.3">
      <c r="A15" s="22">
        <v>33985.741248134473</v>
      </c>
      <c r="B15">
        <v>33985.741248134473</v>
      </c>
      <c r="C15">
        <v>33985.741248134473</v>
      </c>
      <c r="D15">
        <f t="shared" si="0"/>
        <v>0</v>
      </c>
      <c r="F15" s="21">
        <v>796.6930937528025</v>
      </c>
      <c r="G15" s="21">
        <v>146.64636604982999</v>
      </c>
      <c r="H15" s="20">
        <f t="shared" si="1"/>
        <v>943.33945980263252</v>
      </c>
      <c r="J15" s="23">
        <v>2338.4864647467248</v>
      </c>
      <c r="K15" s="23">
        <v>4382.2863619442023</v>
      </c>
      <c r="L15" s="23">
        <v>2038.0740039191687</v>
      </c>
      <c r="N15" s="23">
        <v>984.61320354079578</v>
      </c>
      <c r="O15" s="23">
        <v>2715.880072303351</v>
      </c>
      <c r="Q15" s="23">
        <v>8944.490556729872</v>
      </c>
      <c r="S15" s="23">
        <v>3767.2383242735477</v>
      </c>
      <c r="U15" t="s">
        <v>148</v>
      </c>
    </row>
    <row r="16" spans="1:51" ht="15.6" x14ac:dyDescent="0.3">
      <c r="A16" s="22">
        <v>28219.148741961413</v>
      </c>
      <c r="B16">
        <v>28219.148741961413</v>
      </c>
      <c r="C16">
        <v>28219.148741961413</v>
      </c>
      <c r="D16">
        <f t="shared" si="0"/>
        <v>0</v>
      </c>
      <c r="F16" s="21">
        <v>863.42084270871214</v>
      </c>
      <c r="G16" s="21">
        <v>122.37965483085476</v>
      </c>
      <c r="H16" s="20">
        <f t="shared" si="1"/>
        <v>985.80049753956689</v>
      </c>
      <c r="J16" s="23">
        <v>885.23955350229301</v>
      </c>
      <c r="K16" s="23">
        <v>3687.507180874356</v>
      </c>
      <c r="L16" s="23">
        <v>1632.7816990484894</v>
      </c>
      <c r="N16" s="23">
        <v>1045.1380390327733</v>
      </c>
      <c r="O16" s="23">
        <v>2788.5638342190305</v>
      </c>
      <c r="Q16" s="23">
        <v>7077.3722971590851</v>
      </c>
      <c r="S16" s="23">
        <v>3327.136794763102</v>
      </c>
      <c r="U16" t="s">
        <v>149</v>
      </c>
    </row>
    <row r="17" spans="1:21" ht="15.6" x14ac:dyDescent="0.3">
      <c r="A17" s="22">
        <v>30621.762797999461</v>
      </c>
      <c r="B17">
        <v>30621.762797999461</v>
      </c>
      <c r="C17">
        <v>30621.762797999461</v>
      </c>
      <c r="D17">
        <f t="shared" si="0"/>
        <v>0</v>
      </c>
      <c r="F17" s="21">
        <v>644.44162236101431</v>
      </c>
      <c r="G17" s="21">
        <v>142.74167941182404</v>
      </c>
      <c r="H17" s="20">
        <f t="shared" si="1"/>
        <v>787.18330177283838</v>
      </c>
      <c r="J17" s="23">
        <v>1378.265337784281</v>
      </c>
      <c r="K17" s="23">
        <v>4009.3099761041831</v>
      </c>
      <c r="L17" s="23">
        <v>1820.445631372351</v>
      </c>
      <c r="N17" s="23">
        <v>1008.1184505129855</v>
      </c>
      <c r="O17" s="23">
        <v>2765.9680251136538</v>
      </c>
      <c r="Q17" s="23">
        <v>7681.9140834976151</v>
      </c>
      <c r="S17" s="23">
        <v>3662.9803713668011</v>
      </c>
      <c r="U17" t="s">
        <v>150</v>
      </c>
    </row>
    <row r="18" spans="1:21" ht="15.6" x14ac:dyDescent="0.3">
      <c r="A18" s="22">
        <v>32093.784104427497</v>
      </c>
      <c r="B18">
        <v>32093.784104427497</v>
      </c>
      <c r="C18">
        <v>32093.784104427497</v>
      </c>
      <c r="D18">
        <f t="shared" si="0"/>
        <v>0</v>
      </c>
      <c r="F18" s="21">
        <v>556.36147421969304</v>
      </c>
      <c r="G18" s="21">
        <v>147.511523297514</v>
      </c>
      <c r="H18" s="20">
        <f t="shared" si="1"/>
        <v>703.87299751720707</v>
      </c>
      <c r="J18" s="23">
        <v>1507.7424862530913</v>
      </c>
      <c r="K18" s="23">
        <v>3929.5442080555067</v>
      </c>
      <c r="L18" s="23">
        <v>1823.1720192536834</v>
      </c>
      <c r="N18" s="23">
        <v>1010.0894150658513</v>
      </c>
      <c r="O18" s="23">
        <v>2762.4065060696034</v>
      </c>
      <c r="Q18" s="23">
        <v>9132.9326222226937</v>
      </c>
      <c r="S18" s="23">
        <v>3874.5726782418374</v>
      </c>
      <c r="U18" t="s">
        <v>151</v>
      </c>
    </row>
    <row r="19" spans="1:21" ht="15.6" x14ac:dyDescent="0.3">
      <c r="A19" s="22">
        <v>34300.895590861539</v>
      </c>
      <c r="B19">
        <v>34300.895590861539</v>
      </c>
      <c r="C19">
        <v>34300.895590861539</v>
      </c>
      <c r="D19">
        <f t="shared" si="0"/>
        <v>0</v>
      </c>
      <c r="F19" s="21">
        <v>809.25007961530014</v>
      </c>
      <c r="G19" s="21">
        <v>148.17719455661171</v>
      </c>
      <c r="H19" s="20">
        <f t="shared" si="1"/>
        <v>957.4272741719119</v>
      </c>
      <c r="J19" s="23">
        <v>2296.1644576802964</v>
      </c>
      <c r="K19" s="23">
        <v>4349.8554428196103</v>
      </c>
      <c r="L19" s="23">
        <v>2057.7965997554056</v>
      </c>
      <c r="N19" s="23">
        <v>993.38884473597727</v>
      </c>
      <c r="O19" s="23">
        <v>2797.0666386460634</v>
      </c>
      <c r="Q19" s="23">
        <v>8973.3153950077376</v>
      </c>
      <c r="S19" s="23">
        <v>3751.7408435170369</v>
      </c>
      <c r="U19" t="s">
        <v>152</v>
      </c>
    </row>
    <row r="20" spans="1:21" ht="15.6" x14ac:dyDescent="0.3">
      <c r="A20" s="22">
        <v>27788.338245198836</v>
      </c>
      <c r="B20">
        <v>27788.338245198836</v>
      </c>
      <c r="C20">
        <v>27788.338245198836</v>
      </c>
      <c r="D20">
        <f t="shared" si="0"/>
        <v>0</v>
      </c>
      <c r="F20" s="21">
        <v>829.72854888068514</v>
      </c>
      <c r="G20" s="21">
        <v>111.55102978497307</v>
      </c>
      <c r="H20" s="20">
        <f t="shared" si="1"/>
        <v>941.27957866565816</v>
      </c>
      <c r="J20" s="23">
        <v>851.03133384116029</v>
      </c>
      <c r="K20" s="23">
        <v>3561.0878303320824</v>
      </c>
      <c r="L20" s="23">
        <v>1614.5049814613114</v>
      </c>
      <c r="N20" s="23">
        <v>989.73900513032913</v>
      </c>
      <c r="O20" s="23">
        <v>2796.44537637641</v>
      </c>
      <c r="Q20" s="23">
        <v>7154.2695595939749</v>
      </c>
      <c r="S20" s="23">
        <v>3259.0090847850493</v>
      </c>
      <c r="U20" t="s">
        <v>153</v>
      </c>
    </row>
    <row r="21" spans="1:21" ht="15.6" x14ac:dyDescent="0.3">
      <c r="A21" s="22">
        <v>29675.741583364306</v>
      </c>
      <c r="B21">
        <v>29675.741583364306</v>
      </c>
      <c r="C21">
        <v>29675.741583364306</v>
      </c>
      <c r="D21">
        <f t="shared" si="0"/>
        <v>0</v>
      </c>
      <c r="F21" s="21">
        <v>629.66322934622804</v>
      </c>
      <c r="G21" s="21">
        <v>126.09774421387698</v>
      </c>
      <c r="H21" s="20">
        <f t="shared" si="1"/>
        <v>755.76097356010496</v>
      </c>
      <c r="J21" s="23">
        <v>1283.7608396730691</v>
      </c>
      <c r="K21" s="23">
        <v>3668.5332157003836</v>
      </c>
      <c r="L21" s="23">
        <v>1796.5641569129364</v>
      </c>
      <c r="N21" s="23">
        <v>938.07279807275165</v>
      </c>
      <c r="O21" s="23">
        <v>2772.6884318508578</v>
      </c>
      <c r="Q21" s="23">
        <v>7734.5545672979861</v>
      </c>
      <c r="S21" s="23">
        <v>3474.0742865170923</v>
      </c>
      <c r="U21" t="s">
        <v>154</v>
      </c>
    </row>
    <row r="22" spans="1:21" ht="15.6" x14ac:dyDescent="0.3">
      <c r="A22" s="22">
        <v>31548.075800856008</v>
      </c>
      <c r="B22">
        <v>31548.075800856008</v>
      </c>
      <c r="C22">
        <v>31548.075800856008</v>
      </c>
      <c r="D22">
        <f t="shared" si="0"/>
        <v>0</v>
      </c>
      <c r="F22" s="21">
        <v>573.9322530729778</v>
      </c>
      <c r="G22" s="21">
        <v>126.5011975579632</v>
      </c>
      <c r="H22" s="20">
        <f t="shared" si="1"/>
        <v>700.43345063094102</v>
      </c>
      <c r="J22" s="23">
        <v>1458.794846358727</v>
      </c>
      <c r="K22" s="23">
        <v>3745.0020588637872</v>
      </c>
      <c r="L22" s="23">
        <v>1819.4047124433573</v>
      </c>
      <c r="N22" s="23">
        <v>957.51068207263438</v>
      </c>
      <c r="O22" s="23">
        <v>2780.5719858963798</v>
      </c>
      <c r="Q22" s="23">
        <v>9152.2504229430779</v>
      </c>
      <c r="S22" s="23">
        <v>3551.5075697259645</v>
      </c>
      <c r="U22" t="s">
        <v>155</v>
      </c>
    </row>
    <row r="23" spans="1:21" ht="15.6" x14ac:dyDescent="0.3">
      <c r="A23" s="22">
        <v>33752.889019199902</v>
      </c>
      <c r="B23">
        <v>33752.889019199902</v>
      </c>
      <c r="C23">
        <v>33752.889019199902</v>
      </c>
      <c r="D23">
        <f t="shared" si="0"/>
        <v>0</v>
      </c>
      <c r="F23" s="21">
        <v>802.18753653862359</v>
      </c>
      <c r="G23" s="21">
        <v>129.21209529693652</v>
      </c>
      <c r="H23" s="20">
        <f t="shared" si="1"/>
        <v>931.39963183556006</v>
      </c>
      <c r="J23" s="23">
        <v>2353.6223876941513</v>
      </c>
      <c r="K23" s="23">
        <v>3920.8539873556374</v>
      </c>
      <c r="L23" s="23">
        <v>2053.8004970893144</v>
      </c>
      <c r="N23" s="23">
        <v>909.91741565452674</v>
      </c>
      <c r="O23" s="23">
        <v>2803.0242116026084</v>
      </c>
      <c r="Q23" s="23">
        <v>9030.9953099746544</v>
      </c>
      <c r="S23" s="23">
        <v>3546.5199395124441</v>
      </c>
    </row>
    <row r="24" spans="1:21" ht="15.6" x14ac:dyDescent="0.3">
      <c r="A24" s="22">
        <v>27730.929142141133</v>
      </c>
      <c r="B24">
        <v>27730.929142141133</v>
      </c>
      <c r="C24">
        <v>27730.929142141133</v>
      </c>
      <c r="D24">
        <f t="shared" si="0"/>
        <v>0</v>
      </c>
      <c r="F24" s="21">
        <v>853.37445881634574</v>
      </c>
      <c r="G24" s="21">
        <v>115.22459288640351</v>
      </c>
      <c r="H24" s="20">
        <f t="shared" si="1"/>
        <v>968.59905170274919</v>
      </c>
      <c r="J24" s="23">
        <v>855.41089745608281</v>
      </c>
      <c r="K24" s="23">
        <v>3347.849049991326</v>
      </c>
      <c r="L24" s="23">
        <v>1683.8409065317662</v>
      </c>
      <c r="N24" s="23">
        <v>1076.1927460829261</v>
      </c>
      <c r="O24" s="23">
        <v>2802.5230989550196</v>
      </c>
      <c r="Q24" s="23">
        <v>7110.5181430756647</v>
      </c>
      <c r="S24" s="23">
        <v>3199.9834492671512</v>
      </c>
    </row>
    <row r="25" spans="1:21" ht="15.6" x14ac:dyDescent="0.3">
      <c r="A25" s="22">
        <v>29770.949637685499</v>
      </c>
      <c r="B25">
        <v>29770.949637685499</v>
      </c>
      <c r="C25">
        <v>29770.949637685499</v>
      </c>
      <c r="D25">
        <f t="shared" si="0"/>
        <v>0</v>
      </c>
      <c r="F25" s="21">
        <v>628.9606539773589</v>
      </c>
      <c r="G25" s="21">
        <v>139.33473779237076</v>
      </c>
      <c r="H25" s="20">
        <f t="shared" si="1"/>
        <v>768.29539176972969</v>
      </c>
      <c r="J25" s="23">
        <v>1305.4383993976489</v>
      </c>
      <c r="K25" s="23">
        <v>3580.5749676182295</v>
      </c>
      <c r="L25" s="23">
        <v>1835.7243008160272</v>
      </c>
      <c r="N25" s="23">
        <v>1016.2871573182249</v>
      </c>
      <c r="O25" s="23">
        <v>2788.1852630417543</v>
      </c>
      <c r="Q25" s="23">
        <v>7728.1270854293098</v>
      </c>
      <c r="S25" s="23">
        <v>3440.81477969153</v>
      </c>
    </row>
    <row r="26" spans="1:21" ht="15.6" x14ac:dyDescent="0.3">
      <c r="A26" s="22">
        <v>31566.490452369893</v>
      </c>
      <c r="B26">
        <v>31566.490452369893</v>
      </c>
      <c r="C26">
        <v>31566.490452369893</v>
      </c>
      <c r="D26">
        <f t="shared" si="0"/>
        <v>0</v>
      </c>
      <c r="F26" s="21">
        <v>581.97470661166847</v>
      </c>
      <c r="G26" s="21">
        <v>136.6091146206835</v>
      </c>
      <c r="H26" s="20">
        <f t="shared" si="1"/>
        <v>718.58382123235197</v>
      </c>
      <c r="J26" s="23">
        <v>1474.4061020828472</v>
      </c>
      <c r="K26" s="23">
        <v>3591.8513693684117</v>
      </c>
      <c r="L26" s="23">
        <v>1870.255970353528</v>
      </c>
      <c r="N26" s="23">
        <v>1014.2353461502669</v>
      </c>
      <c r="O26" s="23">
        <v>2800.3804688105624</v>
      </c>
      <c r="Q26" s="23">
        <v>9103.8540204731853</v>
      </c>
      <c r="S26" s="23">
        <v>3515.8773426262524</v>
      </c>
    </row>
    <row r="27" spans="1:21" ht="15.6" x14ac:dyDescent="0.3">
      <c r="A27" s="22">
        <v>33934.435866496315</v>
      </c>
      <c r="B27">
        <v>33934.435866496315</v>
      </c>
      <c r="C27">
        <v>33934.435866496315</v>
      </c>
      <c r="D27">
        <f t="shared" si="0"/>
        <v>0</v>
      </c>
      <c r="F27" s="21">
        <v>843.9991386992848</v>
      </c>
      <c r="G27" s="21">
        <v>146.54335550428601</v>
      </c>
      <c r="H27" s="20">
        <f t="shared" si="1"/>
        <v>990.54249420357087</v>
      </c>
      <c r="J27" s="23">
        <v>2408.854049016446</v>
      </c>
      <c r="K27" s="23">
        <v>3797.3790994120573</v>
      </c>
      <c r="L27" s="23">
        <v>2067.7516943811233</v>
      </c>
      <c r="N27" s="23">
        <v>1008.5156604723852</v>
      </c>
      <c r="O27" s="23">
        <v>2818.2056720507408</v>
      </c>
      <c r="Q27" s="23">
        <v>8945.6846320189925</v>
      </c>
      <c r="S27" s="23">
        <v>3555.5833824799338</v>
      </c>
    </row>
    <row r="28" spans="1:21" ht="15.6" x14ac:dyDescent="0.3">
      <c r="A28" s="22">
        <v>28094.388565715588</v>
      </c>
      <c r="B28">
        <v>28094.388565715588</v>
      </c>
      <c r="C28">
        <v>28094.388565715588</v>
      </c>
      <c r="D28">
        <f t="shared" si="0"/>
        <v>0</v>
      </c>
      <c r="F28" s="21">
        <v>850.43640368614399</v>
      </c>
      <c r="G28" s="21">
        <v>118.59849974595399</v>
      </c>
      <c r="H28" s="20">
        <f t="shared" si="1"/>
        <v>969.03490343209796</v>
      </c>
      <c r="J28" s="23">
        <v>851.96264480480818</v>
      </c>
      <c r="K28" s="23">
        <v>3253.317959225888</v>
      </c>
      <c r="L28" s="23">
        <v>1691.0783709641507</v>
      </c>
      <c r="N28" s="23">
        <v>1042.8971174756723</v>
      </c>
      <c r="O28" s="23">
        <v>2895.1507765700003</v>
      </c>
      <c r="Q28" s="23">
        <v>7246.619096380713</v>
      </c>
      <c r="S28" s="23">
        <v>3252.9767395803065</v>
      </c>
    </row>
    <row r="29" spans="1:21" ht="15.6" x14ac:dyDescent="0.3">
      <c r="A29" s="22">
        <v>30468.219536799785</v>
      </c>
      <c r="B29">
        <v>30468.219536799785</v>
      </c>
      <c r="C29">
        <v>30468.219536799785</v>
      </c>
      <c r="D29">
        <f t="shared" si="0"/>
        <v>0</v>
      </c>
      <c r="F29" s="21">
        <v>639.08912998603091</v>
      </c>
      <c r="G29" s="21">
        <v>138.35913383238673</v>
      </c>
      <c r="H29" s="20">
        <f t="shared" si="1"/>
        <v>777.44826381841767</v>
      </c>
      <c r="J29" s="23">
        <v>1281.2069097424117</v>
      </c>
      <c r="K29" s="23">
        <v>3625.0551542273706</v>
      </c>
      <c r="L29" s="23">
        <v>1856.0182011535896</v>
      </c>
      <c r="N29" s="23">
        <v>1017.7668861240778</v>
      </c>
      <c r="O29" s="23">
        <v>2879.6850709424907</v>
      </c>
      <c r="Q29" s="23">
        <v>7891.8936839997668</v>
      </c>
      <c r="S29" s="23">
        <v>3484.7251350477109</v>
      </c>
    </row>
    <row r="30" spans="1:21" ht="15.6" x14ac:dyDescent="0.3">
      <c r="A30" s="22">
        <v>32399.407796585321</v>
      </c>
      <c r="B30">
        <v>32399.407796585321</v>
      </c>
      <c r="C30">
        <v>32399.407796585321</v>
      </c>
      <c r="D30">
        <f t="shared" si="0"/>
        <v>0</v>
      </c>
      <c r="F30" s="21">
        <v>578.11328443804689</v>
      </c>
      <c r="G30" s="21">
        <v>132.63781790563408</v>
      </c>
      <c r="H30" s="20">
        <f t="shared" si="1"/>
        <v>710.75110234368094</v>
      </c>
      <c r="J30" s="23">
        <v>1445.2636700802955</v>
      </c>
      <c r="K30" s="23">
        <v>3671.0282025502984</v>
      </c>
      <c r="L30" s="23">
        <v>1888.3171284430716</v>
      </c>
      <c r="N30" s="23">
        <v>1031.4936692359718</v>
      </c>
      <c r="O30" s="23">
        <v>2888.6614170208245</v>
      </c>
      <c r="Q30" s="23">
        <v>9367.4004964555843</v>
      </c>
      <c r="S30" s="23">
        <v>3630.1957818021783</v>
      </c>
    </row>
    <row r="31" spans="1:21" ht="15.6" x14ac:dyDescent="0.3">
      <c r="A31" s="22">
        <v>34287.687929333086</v>
      </c>
      <c r="B31">
        <v>34287.687929333086</v>
      </c>
      <c r="C31">
        <v>34287.687929333086</v>
      </c>
      <c r="D31">
        <f t="shared" si="0"/>
        <v>0</v>
      </c>
      <c r="F31" s="21">
        <v>797.56887541440858</v>
      </c>
      <c r="G31" s="21">
        <v>140.42216966968573</v>
      </c>
      <c r="H31" s="20">
        <f t="shared" si="1"/>
        <v>937.99104508409437</v>
      </c>
      <c r="J31" s="23">
        <v>2379.6989392242585</v>
      </c>
      <c r="K31" s="23">
        <v>3927.8258883410135</v>
      </c>
      <c r="L31" s="23">
        <v>2024.1022992108922</v>
      </c>
      <c r="N31" s="23">
        <v>1047.9917286468119</v>
      </c>
      <c r="O31" s="23">
        <v>2904.7556757090983</v>
      </c>
      <c r="Q31" s="23">
        <v>9144.1068972425037</v>
      </c>
      <c r="S31" s="23">
        <v>3571.0045680131698</v>
      </c>
    </row>
    <row r="32" spans="1:21" ht="15.6" x14ac:dyDescent="0.3">
      <c r="A32" s="22">
        <v>28814.381448462966</v>
      </c>
      <c r="B32">
        <v>28814.381448462966</v>
      </c>
      <c r="C32">
        <v>28814.381448462966</v>
      </c>
      <c r="D32">
        <f t="shared" si="0"/>
        <v>0</v>
      </c>
      <c r="F32" s="21">
        <v>872.50247830565786</v>
      </c>
      <c r="G32" s="21">
        <v>109.52994608806281</v>
      </c>
      <c r="H32" s="20">
        <f t="shared" si="1"/>
        <v>982.0324243937207</v>
      </c>
      <c r="J32" s="23">
        <v>853.58676128021921</v>
      </c>
      <c r="K32" s="23">
        <v>3319.7296604035705</v>
      </c>
      <c r="L32" s="23">
        <v>1728.5676135439257</v>
      </c>
      <c r="N32" s="23">
        <v>1109.5968304626192</v>
      </c>
      <c r="O32" s="23">
        <v>2988.4552037589397</v>
      </c>
      <c r="Q32" s="23">
        <v>7378.8667466882307</v>
      </c>
      <c r="S32" s="23">
        <v>3356.3564807298176</v>
      </c>
    </row>
    <row r="33" spans="1:19" ht="15.6" x14ac:dyDescent="0.3">
      <c r="A33" s="22">
        <v>31299.580315771596</v>
      </c>
      <c r="B33">
        <v>31299.580315771596</v>
      </c>
      <c r="C33">
        <v>31299.580315771596</v>
      </c>
      <c r="D33">
        <f t="shared" si="0"/>
        <v>0</v>
      </c>
      <c r="F33" s="21">
        <v>646.07490387239773</v>
      </c>
      <c r="G33" s="21">
        <v>133.83624490596119</v>
      </c>
      <c r="H33" s="20">
        <f t="shared" si="1"/>
        <v>779.91114877835889</v>
      </c>
      <c r="J33" s="23">
        <v>1292.2872461892539</v>
      </c>
      <c r="K33" s="23">
        <v>3711.2515335184708</v>
      </c>
      <c r="L33" s="23">
        <v>1927.4629380686567</v>
      </c>
      <c r="N33" s="23">
        <v>1111.2319912326845</v>
      </c>
      <c r="O33" s="23">
        <v>2975.9100144672761</v>
      </c>
      <c r="Q33" s="23">
        <v>8055.0605420367156</v>
      </c>
      <c r="S33" s="23">
        <v>3599.4410343006689</v>
      </c>
    </row>
    <row r="34" spans="1:19" ht="15.6" x14ac:dyDescent="0.3">
      <c r="A34" s="22">
        <v>33252.577831814131</v>
      </c>
      <c r="B34">
        <v>33252.577831814131</v>
      </c>
      <c r="C34">
        <v>33252.577831814131</v>
      </c>
      <c r="D34">
        <f t="shared" si="0"/>
        <v>0</v>
      </c>
      <c r="F34" s="21">
        <v>583.44216100031633</v>
      </c>
      <c r="G34" s="21">
        <v>139.07474919943064</v>
      </c>
      <c r="H34" s="20">
        <f t="shared" si="1"/>
        <v>722.51691019974692</v>
      </c>
      <c r="J34" s="23">
        <v>1539.8629437660884</v>
      </c>
      <c r="K34" s="23">
        <v>3721.8994622354376</v>
      </c>
      <c r="L34" s="23">
        <v>1951.5329187299733</v>
      </c>
      <c r="N34" s="23">
        <v>1135.8744211412159</v>
      </c>
      <c r="O34" s="23">
        <v>2986.4518177066302</v>
      </c>
      <c r="Q34" s="23">
        <v>9489.0643912728738</v>
      </c>
      <c r="S34" s="23">
        <v>3699.7877410662772</v>
      </c>
    </row>
    <row r="35" spans="1:19" ht="15.6" x14ac:dyDescent="0.3">
      <c r="A35" s="22">
        <v>35398.097798435789</v>
      </c>
      <c r="B35">
        <v>35398.097798435789</v>
      </c>
      <c r="C35">
        <v>35398.097798435789</v>
      </c>
      <c r="D35">
        <f t="shared" si="0"/>
        <v>0</v>
      </c>
      <c r="F35" s="21">
        <v>825.56316237502062</v>
      </c>
      <c r="G35" s="21">
        <v>148.90310600825345</v>
      </c>
      <c r="H35" s="20">
        <f t="shared" si="1"/>
        <v>974.46626838327404</v>
      </c>
      <c r="J35" s="23">
        <v>2386.6828013693075</v>
      </c>
      <c r="K35" s="23">
        <v>3943.0229806462271</v>
      </c>
      <c r="L35" s="23">
        <v>2079.2333945880341</v>
      </c>
      <c r="N35" s="23">
        <v>1163.4603940979905</v>
      </c>
      <c r="O35" s="23">
        <v>3005.1658339926566</v>
      </c>
      <c r="Q35" s="23">
        <v>9424.2935594090013</v>
      </c>
      <c r="S35" s="23">
        <v>3706.3694749433726</v>
      </c>
    </row>
    <row r="36" spans="1:19" ht="15.6" x14ac:dyDescent="0.3">
      <c r="A36" s="22">
        <v>29214.152126536803</v>
      </c>
      <c r="B36">
        <v>29214.152126536803</v>
      </c>
      <c r="C36">
        <v>29214.152126536803</v>
      </c>
      <c r="D36">
        <f t="shared" si="0"/>
        <v>0</v>
      </c>
      <c r="F36" s="21">
        <v>858.49434696774529</v>
      </c>
      <c r="G36" s="21">
        <v>116.79761231093292</v>
      </c>
      <c r="H36" s="20">
        <f t="shared" si="1"/>
        <v>975.29195927867818</v>
      </c>
      <c r="J36" s="23">
        <v>849.47026476201574</v>
      </c>
      <c r="K36" s="23">
        <v>3172.9589841357338</v>
      </c>
      <c r="L36" s="23">
        <v>1780.5421203387857</v>
      </c>
      <c r="N36" s="23">
        <v>1229.515527547748</v>
      </c>
      <c r="O36" s="23">
        <v>3065.8202876302353</v>
      </c>
      <c r="Q36" s="23">
        <v>7455.4509011270893</v>
      </c>
      <c r="S36" s="23">
        <v>3411.3475513069925</v>
      </c>
    </row>
    <row r="37" spans="1:19" ht="15.6" x14ac:dyDescent="0.3">
      <c r="A37" s="22">
        <v>31724.114866244363</v>
      </c>
      <c r="B37">
        <v>31724.114866244363</v>
      </c>
      <c r="C37">
        <v>31724.114866244363</v>
      </c>
      <c r="D37">
        <f t="shared" si="0"/>
        <v>0</v>
      </c>
      <c r="F37" s="21">
        <v>642.26528137373089</v>
      </c>
      <c r="G37" s="21">
        <v>143.72299119431634</v>
      </c>
      <c r="H37" s="20">
        <f t="shared" si="1"/>
        <v>785.98827256804725</v>
      </c>
      <c r="J37" s="23">
        <v>1272.7433514861441</v>
      </c>
      <c r="K37" s="23">
        <v>3643.2853869403466</v>
      </c>
      <c r="L37" s="23">
        <v>1972.7468634881466</v>
      </c>
      <c r="N37" s="23">
        <v>1224.7316282665195</v>
      </c>
      <c r="O37" s="23">
        <v>3054.9268734307075</v>
      </c>
      <c r="Q37" s="23">
        <v>8207.5664949567617</v>
      </c>
      <c r="S37" s="23">
        <v>3537.7336420613037</v>
      </c>
    </row>
    <row r="38" spans="1:19" ht="15.6" x14ac:dyDescent="0.3">
      <c r="A38" s="22">
        <v>34172.464636120923</v>
      </c>
      <c r="B38">
        <v>34172.464636120923</v>
      </c>
      <c r="C38">
        <v>34172.464636120923</v>
      </c>
      <c r="D38">
        <f t="shared" si="0"/>
        <v>0</v>
      </c>
      <c r="F38" s="21">
        <v>584.34887234510029</v>
      </c>
      <c r="G38" s="21">
        <v>144.48470026956403</v>
      </c>
      <c r="H38" s="20">
        <f t="shared" si="1"/>
        <v>728.83357261466426</v>
      </c>
      <c r="J38" s="23">
        <v>1510.6652325695538</v>
      </c>
      <c r="K38" s="23">
        <v>3775.6962413784172</v>
      </c>
      <c r="L38" s="23">
        <v>1971.0791399561845</v>
      </c>
      <c r="N38" s="23">
        <v>1280.8690109290203</v>
      </c>
      <c r="O38" s="23">
        <v>3072.8425936311987</v>
      </c>
      <c r="Q38" s="23">
        <v>9735.1366397596157</v>
      </c>
      <c r="S38" s="23">
        <v>3814.6451558372237</v>
      </c>
    </row>
    <row r="39" spans="1:19" ht="15.6" x14ac:dyDescent="0.3">
      <c r="A39" s="22">
        <v>36484.249988138719</v>
      </c>
      <c r="B39">
        <v>36484.249988138719</v>
      </c>
      <c r="C39">
        <v>36484.249988138719</v>
      </c>
      <c r="D39">
        <f t="shared" si="0"/>
        <v>0</v>
      </c>
      <c r="F39" s="21">
        <v>813.49949978342806</v>
      </c>
      <c r="G39" s="21">
        <v>143.5073178837701</v>
      </c>
      <c r="H39" s="20">
        <f t="shared" si="1"/>
        <v>957.00681766719822</v>
      </c>
      <c r="J39" s="23">
        <v>2328.0040658826083</v>
      </c>
      <c r="K39" s="23">
        <v>4138.0577015049348</v>
      </c>
      <c r="L39" s="23">
        <v>2091.3548653036751</v>
      </c>
      <c r="N39" s="23">
        <v>1327.6556739186797</v>
      </c>
      <c r="O39" s="23">
        <v>3077.2872154168354</v>
      </c>
      <c r="Q39" s="23">
        <v>9722.6316205771291</v>
      </c>
      <c r="S39" s="23">
        <v>3912.9300747237803</v>
      </c>
    </row>
    <row r="40" spans="1:19" ht="15.6" x14ac:dyDescent="0.3">
      <c r="A40" s="22">
        <v>29656.556682411796</v>
      </c>
      <c r="B40">
        <v>29656.556682411796</v>
      </c>
      <c r="C40">
        <v>29656.556682411796</v>
      </c>
      <c r="D40">
        <f t="shared" si="0"/>
        <v>0</v>
      </c>
      <c r="F40" s="21">
        <v>823.93923671547918</v>
      </c>
      <c r="G40" s="21">
        <v>119.23818480073132</v>
      </c>
      <c r="H40" s="20">
        <f t="shared" si="1"/>
        <v>943.17742151621053</v>
      </c>
      <c r="J40" s="23">
        <v>855.99236224879621</v>
      </c>
      <c r="K40" s="23">
        <v>3384.4220761617148</v>
      </c>
      <c r="L40" s="23">
        <v>1684.4477780454033</v>
      </c>
      <c r="N40" s="23">
        <v>1403.520325788701</v>
      </c>
      <c r="O40" s="23">
        <v>3034.5098610775349</v>
      </c>
      <c r="Q40" s="23">
        <v>7471.7912419938484</v>
      </c>
      <c r="S40" s="23">
        <v>3352.102300290996</v>
      </c>
    </row>
    <row r="41" spans="1:19" ht="15.6" x14ac:dyDescent="0.3">
      <c r="A41" s="22">
        <v>29402.852727791222</v>
      </c>
      <c r="B41">
        <v>29402.852727791222</v>
      </c>
      <c r="C41">
        <v>29402.852727791222</v>
      </c>
      <c r="D41">
        <f t="shared" si="0"/>
        <v>0</v>
      </c>
      <c r="F41" s="21">
        <v>612.11571398496164</v>
      </c>
      <c r="G41" s="21">
        <v>131.80322262680428</v>
      </c>
      <c r="H41" s="20">
        <f t="shared" si="1"/>
        <v>743.91893661176596</v>
      </c>
      <c r="J41" s="23">
        <v>1165.31196943285</v>
      </c>
      <c r="K41" s="23">
        <v>3225.8199690729261</v>
      </c>
      <c r="L41" s="23">
        <v>1591.990338653341</v>
      </c>
      <c r="N41" s="23">
        <v>1362.9335914704159</v>
      </c>
      <c r="O41" s="23">
        <v>2945.9268257636604</v>
      </c>
      <c r="Q41" s="23">
        <v>7766.1834633010076</v>
      </c>
      <c r="S41" s="23">
        <v>3207.3700806915535</v>
      </c>
    </row>
    <row r="42" spans="1:19" ht="15.6" x14ac:dyDescent="0.3">
      <c r="A42" s="22">
        <v>33034.592588034073</v>
      </c>
      <c r="B42">
        <v>33034.592588034073</v>
      </c>
      <c r="C42">
        <v>33034.592588034073</v>
      </c>
      <c r="D42">
        <f t="shared" si="0"/>
        <v>0</v>
      </c>
      <c r="F42" s="21">
        <v>564.52132055705431</v>
      </c>
      <c r="G42" s="21">
        <v>142.21970840843869</v>
      </c>
      <c r="H42" s="20">
        <f t="shared" si="1"/>
        <v>706.741028965493</v>
      </c>
      <c r="J42" s="23">
        <v>1409.9357801856975</v>
      </c>
      <c r="K42" s="23">
        <v>3772.8319102192131</v>
      </c>
      <c r="L42" s="23">
        <v>1773.8632423699298</v>
      </c>
      <c r="N42" s="23">
        <v>1470.7142029168622</v>
      </c>
      <c r="O42" s="23">
        <v>3009.3191402958714</v>
      </c>
      <c r="Q42" s="23">
        <v>9588.4579779097112</v>
      </c>
      <c r="S42" s="23">
        <v>3457.3839650679806</v>
      </c>
    </row>
    <row r="43" spans="1:19" ht="15.6" x14ac:dyDescent="0.3">
      <c r="A43" s="22">
        <v>36008.903471356702</v>
      </c>
      <c r="B43">
        <v>36008.903471356702</v>
      </c>
      <c r="C43">
        <v>36008.903471356702</v>
      </c>
      <c r="D43">
        <f t="shared" si="0"/>
        <v>0</v>
      </c>
      <c r="F43" s="21">
        <v>809.64233764893777</v>
      </c>
      <c r="G43" s="21">
        <v>156.81183651875011</v>
      </c>
      <c r="H43" s="20">
        <f t="shared" si="1"/>
        <v>966.45417416768782</v>
      </c>
      <c r="J43" s="23">
        <v>2329.8740233654198</v>
      </c>
      <c r="K43" s="23">
        <v>4153.0901639811464</v>
      </c>
      <c r="L43" s="23">
        <v>1914.9991209513605</v>
      </c>
      <c r="N43" s="23">
        <v>1478.0021567834256</v>
      </c>
      <c r="O43" s="23">
        <v>3051.3527286853105</v>
      </c>
      <c r="Q43" s="23">
        <v>9588.2377483491364</v>
      </c>
      <c r="S43" s="23">
        <v>3742.4027161361078</v>
      </c>
    </row>
    <row r="44" spans="1:19" ht="15.6" x14ac:dyDescent="0.3">
      <c r="A44" s="22">
        <v>29819.358322661585</v>
      </c>
      <c r="B44">
        <v>29819.358322661585</v>
      </c>
      <c r="C44">
        <v>29819.358322661585</v>
      </c>
      <c r="D44">
        <f t="shared" si="0"/>
        <v>0</v>
      </c>
      <c r="F44" s="21">
        <v>885.14992840990101</v>
      </c>
      <c r="G44" s="21">
        <v>127.04743611171627</v>
      </c>
      <c r="H44" s="20">
        <f t="shared" si="1"/>
        <v>1012.1973645216173</v>
      </c>
      <c r="J44" s="23">
        <v>872.73333064629344</v>
      </c>
      <c r="K44" s="23">
        <v>3417.5343474103965</v>
      </c>
      <c r="L44" s="23">
        <v>1639.2065316583255</v>
      </c>
      <c r="N44" s="23">
        <v>1585.0966438134046</v>
      </c>
      <c r="O44" s="23">
        <v>3148.1563072197164</v>
      </c>
      <c r="Q44" s="23">
        <v>7567.1370856180265</v>
      </c>
      <c r="S44" s="23">
        <v>3161.9760892426989</v>
      </c>
    </row>
    <row r="45" spans="1:19" ht="15.6" x14ac:dyDescent="0.3">
      <c r="A45" s="22">
        <v>32705.467696786487</v>
      </c>
      <c r="B45">
        <v>32705.467696786487</v>
      </c>
      <c r="C45">
        <v>32705.467696786487</v>
      </c>
      <c r="D45">
        <f t="shared" si="0"/>
        <v>0</v>
      </c>
      <c r="F45" s="21">
        <v>650.32078756955059</v>
      </c>
      <c r="G45" s="21">
        <v>163.44288398491361</v>
      </c>
      <c r="H45" s="20">
        <f t="shared" si="1"/>
        <v>813.76367155446417</v>
      </c>
      <c r="J45" s="23">
        <v>1283.0218442144139</v>
      </c>
      <c r="K45" s="23">
        <v>3813.2899928467195</v>
      </c>
      <c r="L45" s="23">
        <v>1906.6573800077801</v>
      </c>
      <c r="N45" s="23">
        <v>1624.8962000484089</v>
      </c>
      <c r="O45" s="23">
        <v>3149.8129797077841</v>
      </c>
      <c r="Q45" s="23">
        <v>8459.2791174073554</v>
      </c>
      <c r="S45" s="23">
        <v>3503.4725083243839</v>
      </c>
    </row>
    <row r="46" spans="1:19" ht="15.6" x14ac:dyDescent="0.3">
      <c r="A46" s="22">
        <v>34674.504656885008</v>
      </c>
      <c r="B46">
        <v>34674.504656885008</v>
      </c>
      <c r="C46">
        <v>34674.504656885008</v>
      </c>
      <c r="D46">
        <f t="shared" si="0"/>
        <v>0</v>
      </c>
      <c r="F46" s="21">
        <v>601.37478783149993</v>
      </c>
      <c r="G46" s="21">
        <v>153.75170710242162</v>
      </c>
      <c r="H46" s="20">
        <f t="shared" si="1"/>
        <v>755.12649493392155</v>
      </c>
      <c r="J46" s="23">
        <v>1461.4269465252037</v>
      </c>
      <c r="K46" s="23">
        <v>3891.6063925535277</v>
      </c>
      <c r="L46" s="23">
        <v>1914.9205531787622</v>
      </c>
      <c r="N46" s="23">
        <v>1676.4638796196602</v>
      </c>
      <c r="O46" s="23">
        <v>3170.1828959733471</v>
      </c>
      <c r="Q46" s="23">
        <v>9997.2024033200705</v>
      </c>
      <c r="S46" s="23">
        <v>3466.8746235770182</v>
      </c>
    </row>
    <row r="47" spans="1:19" ht="15.6" x14ac:dyDescent="0.3">
      <c r="A47" s="22">
        <v>38095.643904698925</v>
      </c>
      <c r="B47">
        <v>38095.643904698925</v>
      </c>
      <c r="C47">
        <v>38095.643904698925</v>
      </c>
      <c r="D47">
        <f t="shared" si="0"/>
        <v>0</v>
      </c>
      <c r="F47" s="21">
        <v>845.78899551963457</v>
      </c>
      <c r="G47" s="21">
        <v>161.98504401930978</v>
      </c>
      <c r="H47" s="20">
        <f t="shared" si="1"/>
        <v>1007.7740395389444</v>
      </c>
      <c r="J47" s="23">
        <v>2454.4094785034445</v>
      </c>
      <c r="K47" s="23">
        <v>4267.0784891164039</v>
      </c>
      <c r="L47" s="23">
        <v>2033.2914209858839</v>
      </c>
      <c r="M47" s="23">
        <v>1688.6164774143178</v>
      </c>
      <c r="N47" s="23">
        <v>1655.1237580556819</v>
      </c>
      <c r="O47" s="23">
        <v>3208.0217179381016</v>
      </c>
      <c r="P47" s="23">
        <v>3173.3611863602214</v>
      </c>
      <c r="Q47" s="23">
        <v>10305.070014319967</v>
      </c>
      <c r="S47" s="23">
        <v>3746.5136456582918</v>
      </c>
    </row>
    <row r="48" spans="1:19" ht="15.6" x14ac:dyDescent="0.3">
      <c r="A48" s="22">
        <v>30719.37666596712</v>
      </c>
      <c r="B48">
        <v>30719.37666596712</v>
      </c>
      <c r="C48">
        <v>30719.37666596712</v>
      </c>
      <c r="D48">
        <f t="shared" si="0"/>
        <v>0</v>
      </c>
      <c r="F48" s="21">
        <v>881.39705237267788</v>
      </c>
      <c r="G48" s="21">
        <v>132.4443517064534</v>
      </c>
      <c r="H48" s="20">
        <f t="shared" si="1"/>
        <v>1013.8414040791313</v>
      </c>
      <c r="J48" s="23">
        <v>909.48878696549264</v>
      </c>
      <c r="K48" s="23">
        <v>3531.7630707542003</v>
      </c>
      <c r="L48" s="23">
        <v>1722.2019172343605</v>
      </c>
      <c r="M48" s="23">
        <v>3642.6494951335821</v>
      </c>
      <c r="N48" s="23">
        <v>1656.5932683952369</v>
      </c>
      <c r="O48" s="23">
        <v>3157.1654162808441</v>
      </c>
      <c r="P48" s="23">
        <v>3620.2068458733615</v>
      </c>
      <c r="Q48" s="23">
        <v>7677.8500723688103</v>
      </c>
      <c r="S48" s="23">
        <v>3213.0718648755205</v>
      </c>
    </row>
    <row r="49" spans="1:157" ht="15.6" x14ac:dyDescent="0.3">
      <c r="A49" s="22">
        <v>31247.195932862087</v>
      </c>
      <c r="B49">
        <v>31247.195932862087</v>
      </c>
      <c r="C49">
        <v>31247.195932862087</v>
      </c>
      <c r="D49">
        <f t="shared" si="0"/>
        <v>0</v>
      </c>
      <c r="F49" s="21">
        <v>662.93893137153361</v>
      </c>
      <c r="G49" s="21">
        <v>148.21577419982285</v>
      </c>
      <c r="H49" s="20">
        <f t="shared" si="1"/>
        <v>811.15470557135643</v>
      </c>
      <c r="J49" s="23">
        <v>1327.4186970320948</v>
      </c>
      <c r="K49" s="23">
        <v>3262.7025225126763</v>
      </c>
      <c r="L49" s="23">
        <v>1841.4502976835504</v>
      </c>
      <c r="M49" s="23">
        <v>1901.6215969498576</v>
      </c>
      <c r="N49" s="23">
        <v>1650.026844857952</v>
      </c>
      <c r="O49" s="23">
        <v>3173.9435828001992</v>
      </c>
      <c r="P49" s="23">
        <v>3642.6494951335821</v>
      </c>
      <c r="Q49" s="23">
        <v>8429.2856989412376</v>
      </c>
      <c r="S49" s="23">
        <v>2876.2558189376168</v>
      </c>
    </row>
    <row r="50" spans="1:157" ht="15.6" x14ac:dyDescent="0.3">
      <c r="A50" s="22">
        <v>33447.76958004287</v>
      </c>
      <c r="B50">
        <v>33447.76958004287</v>
      </c>
      <c r="C50">
        <v>33447.76958004287</v>
      </c>
      <c r="D50">
        <f t="shared" si="0"/>
        <v>0</v>
      </c>
      <c r="F50" s="21">
        <v>598.84752264103236</v>
      </c>
      <c r="G50" s="21">
        <v>137.47843258447907</v>
      </c>
      <c r="H50" s="20">
        <f t="shared" si="1"/>
        <v>736.32595522551139</v>
      </c>
      <c r="J50" s="23">
        <v>1535.7490327790813</v>
      </c>
      <c r="K50" s="23">
        <v>3110.5940293148587</v>
      </c>
      <c r="L50" s="23">
        <v>1845.4354952913109</v>
      </c>
      <c r="N50" s="23">
        <v>1710.554942467505</v>
      </c>
      <c r="O50" s="23">
        <v>3180.9158866521384</v>
      </c>
      <c r="Q50" s="23">
        <v>10116.933965712142</v>
      </c>
      <c r="S50" s="23">
        <v>3021.2692219779892</v>
      </c>
    </row>
    <row r="51" spans="1:157" ht="15.6" x14ac:dyDescent="0.3">
      <c r="A51" s="22">
        <v>37080.416741612469</v>
      </c>
      <c r="B51">
        <v>37080.416741612469</v>
      </c>
      <c r="C51">
        <v>37080.416741612469</v>
      </c>
      <c r="D51">
        <f>C51-B51</f>
        <v>0</v>
      </c>
      <c r="F51" s="21">
        <v>842.07333560473035</v>
      </c>
      <c r="G51" s="21">
        <v>147.01804871384871</v>
      </c>
      <c r="H51" s="20">
        <f t="shared" si="1"/>
        <v>989.091384318579</v>
      </c>
      <c r="J51" s="23">
        <v>2603.9137123310438</v>
      </c>
      <c r="K51" s="23">
        <v>3530.4398887704974</v>
      </c>
      <c r="L51" s="23">
        <v>1951.1074258449853</v>
      </c>
      <c r="N51" s="23">
        <v>1743.5972238145671</v>
      </c>
      <c r="O51" s="23">
        <v>3210.1716002526196</v>
      </c>
      <c r="Q51" s="23">
        <v>10493.812366330701</v>
      </c>
      <c r="S51" s="23">
        <v>3510.1933987151347</v>
      </c>
    </row>
    <row r="52" spans="1:157" ht="15.6" x14ac:dyDescent="0.3">
      <c r="A52" s="22">
        <v>30165.086505691736</v>
      </c>
      <c r="B52">
        <v>30165.086505691736</v>
      </c>
      <c r="D52">
        <f t="shared" si="0"/>
        <v>-30165.086505691736</v>
      </c>
      <c r="F52" s="21">
        <v>874.31016685951249</v>
      </c>
      <c r="G52" s="21">
        <v>118.19690655006961</v>
      </c>
      <c r="H52" s="20">
        <f t="shared" si="1"/>
        <v>992.50707340958206</v>
      </c>
      <c r="J52" s="23">
        <v>973.05378492226373</v>
      </c>
      <c r="K52" s="23">
        <v>3173.3611863602214</v>
      </c>
      <c r="L52" s="23">
        <v>1755.78625921098</v>
      </c>
      <c r="N52" s="23">
        <v>1759.314261141448</v>
      </c>
      <c r="O52" s="23">
        <v>3197.542902412632</v>
      </c>
      <c r="Q52" s="23">
        <v>7744.8971712239909</v>
      </c>
      <c r="S52" s="23">
        <v>2965.7479509669361</v>
      </c>
    </row>
    <row r="53" spans="1:157" ht="15.6" x14ac:dyDescent="0.3">
      <c r="A53" s="22">
        <v>32762.886706712779</v>
      </c>
      <c r="B53">
        <v>32762.886706712779</v>
      </c>
      <c r="D53">
        <f t="shared" si="0"/>
        <v>-32762.886706712779</v>
      </c>
      <c r="F53" s="21">
        <v>663.57919370908883</v>
      </c>
      <c r="G53" s="21">
        <v>145.65058146760308</v>
      </c>
      <c r="H53" s="20">
        <f t="shared" si="1"/>
        <v>809.22977517669187</v>
      </c>
      <c r="J53" s="23">
        <v>1482.5495672896741</v>
      </c>
      <c r="K53" s="23">
        <v>3620.2068458733615</v>
      </c>
      <c r="L53" s="23">
        <v>1893.8916278702238</v>
      </c>
      <c r="N53" s="23">
        <v>1686.8484345615122</v>
      </c>
      <c r="O53" s="23">
        <v>3219.88117421165</v>
      </c>
      <c r="Q53" s="23">
        <v>8620.4584327991215</v>
      </c>
      <c r="S53" s="23">
        <v>3078.3776061489616</v>
      </c>
    </row>
    <row r="54" spans="1:157" ht="15.6" x14ac:dyDescent="0.3">
      <c r="A54" s="22">
        <v>35304.048801396151</v>
      </c>
      <c r="J54" s="23">
        <v>1688.6164774143178</v>
      </c>
      <c r="K54" s="23">
        <v>3642.6494951335821</v>
      </c>
      <c r="L54" s="23">
        <v>1901.6215969498576</v>
      </c>
      <c r="N54" s="23">
        <v>1762.4997035421097</v>
      </c>
      <c r="O54" s="23">
        <v>3217.8455693545161</v>
      </c>
      <c r="Q54" s="23">
        <v>10430.206598700819</v>
      </c>
      <c r="S54" s="23">
        <v>3283.6863191118241</v>
      </c>
    </row>
    <row r="56" spans="1:157" x14ac:dyDescent="0.3">
      <c r="A56" s="31">
        <v>55.879550050349302</v>
      </c>
      <c r="B56" s="31">
        <v>56.90883586982649</v>
      </c>
      <c r="C56" s="31">
        <v>58.169770827407177</v>
      </c>
      <c r="D56" s="31">
        <v>59.229823843562798</v>
      </c>
      <c r="E56" s="31">
        <v>59.552236934523286</v>
      </c>
      <c r="F56" s="31">
        <v>60.328837930090643</v>
      </c>
      <c r="G56" s="31">
        <v>61.089117487938083</v>
      </c>
      <c r="H56" s="31">
        <v>60.981354194124727</v>
      </c>
      <c r="I56" s="31">
        <v>61.141997958082271</v>
      </c>
      <c r="J56" s="31">
        <v>61.365995055060971</v>
      </c>
      <c r="K56" s="31">
        <v>62.196352990695871</v>
      </c>
      <c r="L56" s="31">
        <v>62.424713911318051</v>
      </c>
      <c r="M56" s="31">
        <v>63.082935897556567</v>
      </c>
      <c r="N56" s="31">
        <v>64.897111308306322</v>
      </c>
      <c r="O56" s="31">
        <v>65.949370919233004</v>
      </c>
      <c r="P56" s="31">
        <v>66.415640169664542</v>
      </c>
      <c r="Q56" s="31">
        <v>66.284638044896795</v>
      </c>
      <c r="R56" s="31">
        <v>65.920795530970267</v>
      </c>
      <c r="S56" s="31">
        <v>67.217686778541662</v>
      </c>
      <c r="T56" s="31">
        <v>68.538286347857536</v>
      </c>
      <c r="U56" s="31">
        <v>69.321012940429696</v>
      </c>
      <c r="V56" s="31">
        <v>70.296703464002022</v>
      </c>
      <c r="W56" s="31">
        <v>70.809804441478136</v>
      </c>
      <c r="X56" s="31">
        <v>71.927027480878039</v>
      </c>
      <c r="Y56" s="31">
        <v>73.103547534227872</v>
      </c>
      <c r="Z56" s="31">
        <v>74.196795865499212</v>
      </c>
      <c r="AA56" s="31">
        <v>74.533397161634923</v>
      </c>
      <c r="AB56" s="31">
        <v>74.85790446444831</v>
      </c>
      <c r="AC56" s="31">
        <v>75.752216606600413</v>
      </c>
      <c r="AD56" s="31">
        <v>76.10623930200191</v>
      </c>
      <c r="AE56" s="31">
        <v>77.241240076658642</v>
      </c>
      <c r="AF56" s="31">
        <v>78.043883595401127</v>
      </c>
      <c r="AG56" s="31">
        <v>79.026970521410618</v>
      </c>
      <c r="AH56" s="31">
        <v>79.820218407843186</v>
      </c>
      <c r="AI56" s="31">
        <v>80.175626187680464</v>
      </c>
      <c r="AJ56" s="31">
        <v>80.934098774788907</v>
      </c>
      <c r="AK56" s="31">
        <v>81.005562961589504</v>
      </c>
      <c r="AL56" s="31">
        <v>81.290999228364271</v>
      </c>
      <c r="AM56" s="31">
        <v>79.824649824220941</v>
      </c>
      <c r="AN56" s="31">
        <v>80.90029279515241</v>
      </c>
      <c r="AO56" s="31">
        <v>82.397869571098212</v>
      </c>
      <c r="AP56" s="31">
        <v>83.50880126527278</v>
      </c>
      <c r="AQ56" s="31">
        <v>83.260297293398693</v>
      </c>
      <c r="AR56" s="31">
        <v>82.626662644594134</v>
      </c>
      <c r="AS56" s="31">
        <v>82.911172300175679</v>
      </c>
      <c r="AT56" s="31">
        <v>82.02900820930526</v>
      </c>
      <c r="AU56" s="31">
        <v>80.551849987308117</v>
      </c>
      <c r="AV56" s="31">
        <v>76.610687209623691</v>
      </c>
      <c r="AW56" s="31">
        <v>73.135377003731833</v>
      </c>
      <c r="AX56" s="31">
        <v>74.941216041820539</v>
      </c>
      <c r="AY56" s="31">
        <v>75.668038980051492</v>
      </c>
      <c r="AZ56" s="31">
        <v>78.731597473486943</v>
      </c>
      <c r="BA56" s="31">
        <v>80.665923934706555</v>
      </c>
      <c r="BB56" s="31">
        <v>80.150449046973165</v>
      </c>
      <c r="BC56" s="31">
        <v>79.798692603806884</v>
      </c>
      <c r="BD56" s="31">
        <v>78.0129818593919</v>
      </c>
      <c r="BE56" s="31">
        <v>77.895375652028463</v>
      </c>
      <c r="BF56" s="31">
        <v>79.136764314122743</v>
      </c>
      <c r="BG56" s="31">
        <v>79.043920999063644</v>
      </c>
      <c r="BH56" s="31">
        <v>78.248774814795553</v>
      </c>
      <c r="BI56" s="31">
        <v>75.940021954365264</v>
      </c>
      <c r="BJ56" s="31">
        <v>76.91193390935463</v>
      </c>
      <c r="BK56" s="31">
        <v>79.313306364198169</v>
      </c>
      <c r="BL56" s="31">
        <v>81.285959984128169</v>
      </c>
      <c r="BM56" s="31">
        <v>81.900229516080785</v>
      </c>
      <c r="BN56" s="31">
        <v>82.548225336698181</v>
      </c>
      <c r="BO56" s="31">
        <v>82.909290951909568</v>
      </c>
      <c r="BP56" s="31">
        <v>83.670852845500647</v>
      </c>
      <c r="BQ56" s="31">
        <v>84.598822015137159</v>
      </c>
      <c r="BR56" s="31">
        <v>85.455512517752368</v>
      </c>
      <c r="BS56" s="31">
        <v>85.273407674447071</v>
      </c>
      <c r="BT56" s="31">
        <v>87.525334816586295</v>
      </c>
      <c r="BU56" s="31">
        <v>88.73384120394168</v>
      </c>
      <c r="BV56" s="31">
        <v>89.616427950845605</v>
      </c>
      <c r="BW56" s="31">
        <v>89.845246718062526</v>
      </c>
      <c r="BX56" s="31">
        <v>90.939397398066319</v>
      </c>
      <c r="BY56" s="31">
        <v>91.446885972670771</v>
      </c>
      <c r="BZ56" s="31">
        <v>91.356102714830968</v>
      </c>
      <c r="CA56" s="31">
        <v>92.289709546932187</v>
      </c>
      <c r="CB56" s="31">
        <v>93.390991688580471</v>
      </c>
      <c r="CC56" s="31">
        <v>95.230737026212637</v>
      </c>
      <c r="CD56" s="31">
        <v>96.598544770033527</v>
      </c>
      <c r="CE56" s="31">
        <v>97.122635987265056</v>
      </c>
      <c r="CF56" s="31">
        <v>98.0397758475128</v>
      </c>
      <c r="CG56" s="31">
        <v>100</v>
      </c>
      <c r="CH56" s="31">
        <v>100.10720594230645</v>
      </c>
      <c r="CI56" s="31">
        <v>100.79382912105721</v>
      </c>
      <c r="CJ56" s="31">
        <v>100.26366799376348</v>
      </c>
      <c r="CK56" s="31">
        <v>101.47443708807016</v>
      </c>
      <c r="CL56" s="31">
        <v>101.55603661318749</v>
      </c>
      <c r="CM56" s="31">
        <v>101.81521033673073</v>
      </c>
      <c r="CN56" s="31">
        <v>100.85916182489444</v>
      </c>
      <c r="CO56" s="31">
        <v>101.5445731941731</v>
      </c>
      <c r="CP56" s="31">
        <v>102.39269795402734</v>
      </c>
      <c r="CQ56" s="31">
        <v>101.84224542882578</v>
      </c>
      <c r="CR56" s="31">
        <v>102.08864542322213</v>
      </c>
      <c r="CS56" s="31">
        <v>103.84357458978491</v>
      </c>
      <c r="CT56" s="31">
        <v>104.92690445483839</v>
      </c>
      <c r="CU56" s="31">
        <v>106.15672873236959</v>
      </c>
      <c r="CV56" s="31">
        <v>107.76544878232596</v>
      </c>
      <c r="CW56" s="31">
        <v>108.62237385743884</v>
      </c>
      <c r="CX56" s="31">
        <v>109.16806306013791</v>
      </c>
      <c r="CY56" s="31">
        <v>110.15785725731362</v>
      </c>
      <c r="CZ56" s="31">
        <v>109.77592433105903</v>
      </c>
      <c r="DA56" s="31">
        <v>111.86109782755457</v>
      </c>
      <c r="DB56" s="31">
        <v>112.36030281740439</v>
      </c>
      <c r="DC56" s="31">
        <v>114.27365200216661</v>
      </c>
      <c r="DD56" s="31">
        <v>115.96682896866501</v>
      </c>
      <c r="DE56" s="31">
        <v>117.14515209423482</v>
      </c>
      <c r="DF56" s="31">
        <v>115.94718252111267</v>
      </c>
      <c r="DG56" s="31">
        <v>105.57758693150984</v>
      </c>
      <c r="DH56" s="31">
        <v>97.417479895847933</v>
      </c>
      <c r="DI56" s="31">
        <v>106.17014936642684</v>
      </c>
      <c r="DJ56" s="31">
        <v>110.85722813488141</v>
      </c>
      <c r="DK56" s="31">
        <v>112.48250693368796</v>
      </c>
      <c r="DL56" s="31">
        <v>112.82223511271692</v>
      </c>
      <c r="DM56" s="31">
        <v>111.91050786982046</v>
      </c>
      <c r="DN56" s="31">
        <v>112.02114221681852</v>
      </c>
      <c r="DO56" s="31">
        <v>113.59819868377106</v>
      </c>
      <c r="DP56" s="31">
        <v>115.13888209996537</v>
      </c>
      <c r="DQ56" s="31">
        <v>116.42756037892718</v>
      </c>
      <c r="DR56" s="31">
        <v>117.92073411597683</v>
      </c>
      <c r="DS56" s="31">
        <v>118.88369649145451</v>
      </c>
      <c r="DT56" s="31">
        <v>120.01376308902081</v>
      </c>
      <c r="DU56" s="31">
        <v>122.05807742270038</v>
      </c>
      <c r="DV56" s="31">
        <v>123.93138380068933</v>
      </c>
      <c r="DW56" s="31">
        <v>123.93538424349467</v>
      </c>
      <c r="DX56" s="31">
        <v>123.98438986250233</v>
      </c>
      <c r="DY56" s="31">
        <v>125.27876604469851</v>
      </c>
      <c r="DZ56" s="31">
        <v>126.83043939328846</v>
      </c>
      <c r="EA56" s="31">
        <v>126.18994017105148</v>
      </c>
      <c r="EB56" s="31">
        <v>125.25279674226772</v>
      </c>
      <c r="EC56" s="31">
        <v>125.70265590933893</v>
      </c>
      <c r="ED56" s="31">
        <v>125.13466289181214</v>
      </c>
      <c r="EE56" s="31">
        <v>113.33423679571577</v>
      </c>
      <c r="EF56" s="31">
        <v>114.21766491492498</v>
      </c>
      <c r="EG56" s="31">
        <v>119.19345534558681</v>
      </c>
      <c r="EH56" s="31">
        <v>123.45944724860682</v>
      </c>
      <c r="EI56" s="31">
        <v>124.20532801178837</v>
      </c>
      <c r="EJ56" s="31">
        <v>125.00420045671672</v>
      </c>
      <c r="EK56" s="31">
        <v>124.77834408907731</v>
      </c>
      <c r="EL56" s="31">
        <v>123.87591605402343</v>
      </c>
      <c r="EM56" s="31">
        <v>126.14209573985353</v>
      </c>
      <c r="EN56" s="31">
        <v>124.58069509942243</v>
      </c>
      <c r="EO56" s="31">
        <v>125.91052738926338</v>
      </c>
      <c r="EP56" s="31">
        <v>125.42877289533368</v>
      </c>
      <c r="EQ56" s="31">
        <v>126.13995679565693</v>
      </c>
      <c r="ER56" s="31">
        <v>128.55857089445189</v>
      </c>
      <c r="ES56" s="31">
        <v>129.67601116616902</v>
      </c>
      <c r="ET56" s="31">
        <v>130.20687328359298</v>
      </c>
      <c r="EU56" s="31">
        <v>130.87715959356117</v>
      </c>
      <c r="EV56" s="31">
        <v>131.9129922026643</v>
      </c>
      <c r="EW56" s="31">
        <v>133.1258968597146</v>
      </c>
      <c r="EX56" s="31">
        <v>134.37428490034341</v>
      </c>
      <c r="EY56" s="31">
        <v>136.03533621890932</v>
      </c>
      <c r="EZ56" s="31">
        <v>135.22109851621133</v>
      </c>
    </row>
    <row r="58" spans="1:157" ht="15.6" x14ac:dyDescent="0.3">
      <c r="A58" s="49">
        <v>5062.7</v>
      </c>
      <c r="B58" s="49">
        <v>4830.7</v>
      </c>
      <c r="C58" s="49">
        <v>4898</v>
      </c>
      <c r="D58" s="49">
        <v>4918.2</v>
      </c>
      <c r="E58" s="49">
        <v>5071.3</v>
      </c>
      <c r="F58" s="49">
        <v>5079.8</v>
      </c>
      <c r="G58" s="49">
        <v>5192.2</v>
      </c>
      <c r="H58" s="49">
        <v>5306.6</v>
      </c>
      <c r="I58" s="49">
        <v>5343</v>
      </c>
      <c r="J58" s="49">
        <v>5420.4</v>
      </c>
      <c r="K58" s="49">
        <v>5420.1</v>
      </c>
      <c r="L58" s="49">
        <v>5475.2</v>
      </c>
      <c r="M58" s="49">
        <v>5938.6</v>
      </c>
      <c r="N58" s="49">
        <v>5670.7</v>
      </c>
      <c r="O58" s="49">
        <v>5713</v>
      </c>
      <c r="P58" s="49">
        <v>5704.3</v>
      </c>
      <c r="Q58" s="49">
        <v>5831.5</v>
      </c>
      <c r="R58" s="49">
        <v>5856.4</v>
      </c>
      <c r="S58" s="49">
        <v>6003.9</v>
      </c>
      <c r="T58" s="49">
        <v>5976.3</v>
      </c>
      <c r="U58" s="49">
        <v>5980</v>
      </c>
      <c r="V58" s="49">
        <v>5969.2</v>
      </c>
      <c r="W58" s="49">
        <v>5931.3</v>
      </c>
      <c r="X58" s="49">
        <v>5975.4</v>
      </c>
      <c r="Y58" s="49">
        <v>6430.1</v>
      </c>
      <c r="Z58" s="49">
        <v>6078.9</v>
      </c>
      <c r="AA58" s="49">
        <v>6140.9</v>
      </c>
      <c r="AB58" s="49">
        <v>6181.4</v>
      </c>
      <c r="AC58" s="49">
        <v>6353.5</v>
      </c>
      <c r="AD58" s="49">
        <v>6348.8</v>
      </c>
      <c r="AE58" s="49">
        <v>6470.3</v>
      </c>
      <c r="AF58" s="49">
        <v>6480.1</v>
      </c>
      <c r="AG58" s="49">
        <v>6509.8</v>
      </c>
      <c r="AH58" s="49">
        <v>6414.4</v>
      </c>
      <c r="AI58" s="49">
        <v>6419</v>
      </c>
      <c r="AJ58" s="49">
        <v>6564.1</v>
      </c>
      <c r="AK58" s="49">
        <v>6985.6</v>
      </c>
      <c r="AL58" s="49">
        <v>6663.1</v>
      </c>
      <c r="AM58" s="49">
        <v>6699.9</v>
      </c>
      <c r="AN58" s="49">
        <v>6608.2</v>
      </c>
      <c r="AO58" s="49">
        <v>6776.8</v>
      </c>
      <c r="AP58" s="49">
        <v>6763.1</v>
      </c>
      <c r="AQ58" s="49">
        <v>6762.2</v>
      </c>
      <c r="AR58" s="49">
        <v>6871.2</v>
      </c>
      <c r="AS58" s="49">
        <v>6964.1</v>
      </c>
      <c r="AT58" s="49">
        <v>6959.3</v>
      </c>
      <c r="AU58" s="49">
        <v>6907.6</v>
      </c>
      <c r="AV58" s="49">
        <v>6920</v>
      </c>
      <c r="AW58" s="49">
        <v>7171.5</v>
      </c>
      <c r="AX58" s="49">
        <v>6700.3</v>
      </c>
      <c r="AY58" s="49">
        <v>6671.9</v>
      </c>
      <c r="AZ58" s="49">
        <v>6540.9</v>
      </c>
      <c r="BA58" s="49">
        <v>6619.6</v>
      </c>
      <c r="BB58" s="49">
        <v>6576.8</v>
      </c>
      <c r="BC58" s="49">
        <v>6659.5</v>
      </c>
      <c r="BD58" s="49">
        <v>6759.5</v>
      </c>
      <c r="BE58" s="49">
        <v>6785.7</v>
      </c>
      <c r="BF58" s="49">
        <v>6744.9</v>
      </c>
      <c r="BG58" s="49">
        <v>6786.9</v>
      </c>
      <c r="BH58" s="49">
        <v>6786.6</v>
      </c>
      <c r="BI58" s="49">
        <v>7239.1</v>
      </c>
      <c r="BJ58" s="49">
        <v>7055.1</v>
      </c>
      <c r="BK58" s="49">
        <v>7149.8</v>
      </c>
      <c r="BL58" s="49">
        <v>7142.9</v>
      </c>
      <c r="BM58" s="49">
        <v>7301.5</v>
      </c>
      <c r="BN58" s="49">
        <v>7296.8</v>
      </c>
      <c r="BO58" s="49">
        <v>7372.7</v>
      </c>
      <c r="BP58" s="49">
        <v>7462.4</v>
      </c>
      <c r="BQ58" s="49">
        <v>7438.5</v>
      </c>
      <c r="BR58" s="49">
        <v>7412.2</v>
      </c>
      <c r="BS58" s="49">
        <v>7339.1</v>
      </c>
      <c r="BT58" s="49">
        <v>7317.2</v>
      </c>
      <c r="BU58" s="49">
        <v>7714.8</v>
      </c>
      <c r="BV58" s="49">
        <v>7543.7</v>
      </c>
      <c r="BW58" s="49">
        <v>7587.4</v>
      </c>
      <c r="BX58" s="49">
        <v>7610.3</v>
      </c>
      <c r="BY58" s="49">
        <v>7775.3</v>
      </c>
      <c r="BZ58" s="49">
        <v>7813.3</v>
      </c>
      <c r="CA58" s="49">
        <v>7946.9</v>
      </c>
      <c r="CB58" s="49">
        <v>8034.2</v>
      </c>
      <c r="CC58" s="49">
        <v>8066.8</v>
      </c>
      <c r="CD58" s="49">
        <v>8089.5</v>
      </c>
      <c r="CE58" s="49">
        <v>8071.5</v>
      </c>
      <c r="CF58" s="49">
        <v>8073.9</v>
      </c>
      <c r="CG58" s="49">
        <v>8446</v>
      </c>
      <c r="CH58" s="49">
        <v>8163.6</v>
      </c>
      <c r="CI58" s="49">
        <v>8301</v>
      </c>
      <c r="CJ58" s="49">
        <v>8442.6</v>
      </c>
      <c r="CK58" s="49">
        <v>8712.2999999999993</v>
      </c>
      <c r="CL58" s="49">
        <v>8772</v>
      </c>
      <c r="CM58" s="49">
        <v>8945.5</v>
      </c>
      <c r="CN58" s="49">
        <v>9053.1</v>
      </c>
      <c r="CO58" s="49">
        <v>9149.9</v>
      </c>
      <c r="CP58" s="49">
        <v>9138.7000000000007</v>
      </c>
      <c r="CQ58" s="49">
        <v>9048.4</v>
      </c>
      <c r="CR58" s="49">
        <v>8980.9</v>
      </c>
      <c r="CS58" s="49">
        <v>9339</v>
      </c>
      <c r="CT58" s="49">
        <v>8989.9</v>
      </c>
      <c r="CU58" s="49">
        <v>9029.7000000000007</v>
      </c>
      <c r="CV58" s="49">
        <v>8980.6</v>
      </c>
      <c r="CW58" s="49">
        <v>9113.7999999999993</v>
      </c>
      <c r="CX58" s="49">
        <v>9110.7000000000007</v>
      </c>
      <c r="CY58" s="49">
        <v>9192.7999999999993</v>
      </c>
      <c r="CZ58" s="49">
        <v>9254.2000000000007</v>
      </c>
      <c r="DA58" s="49">
        <v>9367.6</v>
      </c>
      <c r="DB58" s="49">
        <v>9411.9</v>
      </c>
      <c r="DC58" s="49">
        <v>9354.6</v>
      </c>
      <c r="DD58" s="49">
        <v>9394</v>
      </c>
      <c r="DE58" s="49">
        <v>9658.4</v>
      </c>
      <c r="DF58" s="49">
        <v>9489</v>
      </c>
      <c r="DG58" s="49">
        <v>9670.7999999999993</v>
      </c>
      <c r="DH58" s="49">
        <v>10241</v>
      </c>
      <c r="DI58" s="49">
        <v>10912</v>
      </c>
      <c r="DJ58" s="49">
        <v>11209.3</v>
      </c>
      <c r="DK58" s="49">
        <v>11516.4</v>
      </c>
      <c r="DL58" s="49">
        <v>11817.8</v>
      </c>
      <c r="DM58" s="49">
        <v>11951.3</v>
      </c>
      <c r="DN58" s="49">
        <v>12072.8</v>
      </c>
      <c r="DO58" s="49">
        <v>12157.7</v>
      </c>
      <c r="DP58" s="49">
        <v>12134.6</v>
      </c>
      <c r="DQ58" s="49">
        <v>12523.9</v>
      </c>
      <c r="DR58" s="49">
        <v>12429.1</v>
      </c>
      <c r="DS58" s="49">
        <v>12538.1</v>
      </c>
      <c r="DT58" s="49">
        <v>12569.7</v>
      </c>
      <c r="DU58" s="49">
        <v>12859.9</v>
      </c>
      <c r="DV58" s="49">
        <v>12752.3</v>
      </c>
      <c r="DW58" s="49">
        <v>12786.5</v>
      </c>
      <c r="DX58" s="49">
        <v>12938.7</v>
      </c>
      <c r="DY58" s="49">
        <v>12969.4</v>
      </c>
      <c r="DZ58" s="49">
        <v>13087.2</v>
      </c>
      <c r="EA58" s="49">
        <v>13020.6</v>
      </c>
      <c r="EB58" s="49">
        <v>12954.2</v>
      </c>
      <c r="EC58" s="49">
        <v>13200.4</v>
      </c>
      <c r="ED58" s="49">
        <v>13026.9</v>
      </c>
      <c r="EE58" s="49">
        <v>13913.4</v>
      </c>
      <c r="EF58" s="49">
        <v>13834.3</v>
      </c>
      <c r="EG58" s="49">
        <v>13518.4</v>
      </c>
      <c r="EH58" s="49">
        <v>13233.5</v>
      </c>
      <c r="EI58" s="49">
        <v>13293.1</v>
      </c>
      <c r="EJ58" s="49">
        <v>13390.8</v>
      </c>
      <c r="EK58" s="49">
        <v>13481.8</v>
      </c>
      <c r="EL58" s="49">
        <v>14175</v>
      </c>
      <c r="EM58" s="49">
        <v>14669.8</v>
      </c>
      <c r="EN58" s="49">
        <v>14740.3</v>
      </c>
      <c r="EO58" s="49">
        <v>15435.7</v>
      </c>
      <c r="EP58" s="49">
        <v>15361.2</v>
      </c>
      <c r="EQ58" s="49">
        <v>15576.6</v>
      </c>
      <c r="ER58" s="49">
        <v>15819.6</v>
      </c>
      <c r="ES58" s="49">
        <v>16242</v>
      </c>
      <c r="ET58" s="49">
        <v>16485.5</v>
      </c>
      <c r="EU58" s="49">
        <v>16920.5</v>
      </c>
      <c r="EV58" s="49">
        <v>17246</v>
      </c>
      <c r="EW58" s="49">
        <v>17377.5</v>
      </c>
      <c r="EX58" s="49">
        <v>17349.599999999999</v>
      </c>
      <c r="EY58" s="49">
        <v>17214.099999999999</v>
      </c>
      <c r="EZ58" s="49">
        <v>16873</v>
      </c>
      <c r="FA58" s="49">
        <v>17134</v>
      </c>
    </row>
    <row r="59" spans="1:157" x14ac:dyDescent="0.3">
      <c r="A59" s="28">
        <v>5062.7</v>
      </c>
      <c r="B59" s="28">
        <v>4830.7</v>
      </c>
      <c r="C59" s="28">
        <v>4898</v>
      </c>
      <c r="D59" s="28">
        <v>4918.2</v>
      </c>
      <c r="E59" s="28">
        <v>5071.3</v>
      </c>
      <c r="F59" s="28">
        <v>5079.8</v>
      </c>
      <c r="G59" s="28">
        <v>5192.2</v>
      </c>
      <c r="H59" s="28">
        <v>5306.6</v>
      </c>
      <c r="I59" s="28">
        <v>5343</v>
      </c>
      <c r="J59" s="28">
        <v>5420.4</v>
      </c>
      <c r="K59" s="28">
        <v>5420.1</v>
      </c>
      <c r="L59" s="28">
        <v>5475.2</v>
      </c>
      <c r="M59" s="28">
        <v>5938.6</v>
      </c>
      <c r="N59" s="28">
        <v>5670.7</v>
      </c>
      <c r="O59" s="28">
        <v>5713</v>
      </c>
      <c r="P59" s="28">
        <v>5704.3</v>
      </c>
      <c r="Q59" s="28">
        <v>5831.5</v>
      </c>
      <c r="R59" s="28">
        <v>5856.4</v>
      </c>
      <c r="S59" s="28">
        <v>6003.9</v>
      </c>
      <c r="T59" s="28">
        <v>5976.3</v>
      </c>
      <c r="U59" s="28">
        <v>5980</v>
      </c>
      <c r="V59" s="28">
        <v>5969.2</v>
      </c>
      <c r="W59" s="28">
        <v>5931.3</v>
      </c>
      <c r="X59" s="28">
        <v>5975.4</v>
      </c>
      <c r="Y59" s="28">
        <v>6430.1</v>
      </c>
      <c r="Z59" s="28">
        <v>6078.9</v>
      </c>
      <c r="AA59" s="28">
        <v>6140.9</v>
      </c>
      <c r="AB59" s="28">
        <v>6181.4</v>
      </c>
      <c r="AC59" s="28">
        <v>6353.5</v>
      </c>
      <c r="AD59" s="28">
        <v>6348.8</v>
      </c>
      <c r="AE59" s="28">
        <v>6470.3</v>
      </c>
      <c r="AF59" s="28">
        <v>6480.1</v>
      </c>
      <c r="AG59" s="28">
        <v>6509.8</v>
      </c>
      <c r="AH59" s="28">
        <v>6414.4</v>
      </c>
      <c r="AI59" s="28">
        <v>6419</v>
      </c>
      <c r="AJ59" s="28">
        <v>6564.1</v>
      </c>
      <c r="AK59" s="28">
        <v>6985.6</v>
      </c>
      <c r="AL59" s="28">
        <v>6663.1</v>
      </c>
      <c r="AM59" s="28">
        <v>6699.9</v>
      </c>
      <c r="AN59" s="28">
        <v>6608.2</v>
      </c>
      <c r="AO59" s="28">
        <v>6776.8</v>
      </c>
      <c r="AP59" s="28">
        <v>6763.1</v>
      </c>
      <c r="AQ59" s="28">
        <v>6762.2</v>
      </c>
      <c r="AR59" s="28">
        <v>6871.2</v>
      </c>
      <c r="AS59" s="28">
        <v>6964.1</v>
      </c>
      <c r="AT59" s="28">
        <v>6959.3</v>
      </c>
      <c r="AU59" s="28">
        <v>6907.6</v>
      </c>
      <c r="AV59" s="28">
        <v>6920</v>
      </c>
      <c r="AW59" s="28">
        <v>7171.5</v>
      </c>
      <c r="AX59" s="28">
        <v>6700.3</v>
      </c>
      <c r="AY59" s="28">
        <v>6671.9</v>
      </c>
      <c r="AZ59" s="28">
        <v>6540.9</v>
      </c>
      <c r="BA59" s="28">
        <v>6619.6</v>
      </c>
      <c r="BB59" s="28">
        <v>6576.8</v>
      </c>
      <c r="BC59" s="28">
        <v>6659.5</v>
      </c>
      <c r="BD59" s="28">
        <v>6759.5</v>
      </c>
      <c r="BE59" s="28">
        <v>6785.7</v>
      </c>
      <c r="BF59" s="28">
        <v>6744.9</v>
      </c>
      <c r="BG59" s="28">
        <v>6786.9</v>
      </c>
      <c r="BH59" s="28">
        <v>6786.6</v>
      </c>
      <c r="BI59" s="28">
        <v>7239.1</v>
      </c>
      <c r="BJ59" s="28">
        <v>7055.1</v>
      </c>
      <c r="BK59" s="28">
        <v>7149.8</v>
      </c>
      <c r="BL59" s="28">
        <v>7142.9</v>
      </c>
      <c r="BM59" s="28">
        <v>7301.5</v>
      </c>
      <c r="BN59" s="28">
        <v>7296.8</v>
      </c>
      <c r="BO59" s="28">
        <v>7372.7</v>
      </c>
      <c r="BP59" s="28">
        <v>7462.4</v>
      </c>
      <c r="BQ59" s="28">
        <v>7438.5</v>
      </c>
      <c r="BR59" s="28">
        <v>7412.2</v>
      </c>
      <c r="BS59" s="28">
        <v>7339.1</v>
      </c>
      <c r="BT59" s="28">
        <v>7317.2</v>
      </c>
      <c r="BU59" s="28">
        <v>7714.8</v>
      </c>
      <c r="BV59" s="28">
        <v>7543.7</v>
      </c>
      <c r="BW59" s="28">
        <v>7587.4</v>
      </c>
      <c r="BX59" s="28">
        <v>7610.3</v>
      </c>
      <c r="BY59" s="28">
        <v>7775.3</v>
      </c>
      <c r="BZ59" s="28">
        <v>7813.3</v>
      </c>
      <c r="CA59" s="28">
        <v>7946.9</v>
      </c>
      <c r="CB59" s="28">
        <v>8034.2</v>
      </c>
      <c r="CC59" s="28">
        <v>8066.8</v>
      </c>
      <c r="CD59" s="28">
        <v>8089.5</v>
      </c>
      <c r="CE59" s="28">
        <v>8071.5</v>
      </c>
      <c r="CF59" s="28">
        <v>8073.9</v>
      </c>
      <c r="CG59" s="28">
        <v>8446</v>
      </c>
      <c r="CH59" s="28">
        <v>8163.6</v>
      </c>
      <c r="CI59" s="32">
        <v>8301</v>
      </c>
      <c r="CJ59" s="26">
        <v>8442.6</v>
      </c>
      <c r="CK59" s="26">
        <v>8712.2999999999993</v>
      </c>
      <c r="CL59" s="26">
        <v>8772</v>
      </c>
      <c r="CM59" s="26">
        <v>8945.5</v>
      </c>
      <c r="CN59" s="26">
        <v>9053.1</v>
      </c>
      <c r="CO59" s="26">
        <v>9149.9</v>
      </c>
      <c r="CP59" s="26">
        <v>9138.7000000000007</v>
      </c>
      <c r="CQ59" s="14">
        <v>9048.4</v>
      </c>
      <c r="CR59" s="14">
        <v>8980.9</v>
      </c>
      <c r="CS59" s="14">
        <v>9339</v>
      </c>
      <c r="CT59" s="14">
        <v>8989.9</v>
      </c>
      <c r="CU59" s="14">
        <v>9029.7000000000007</v>
      </c>
      <c r="CV59" s="14">
        <v>8980.6</v>
      </c>
      <c r="CW59" s="14">
        <v>9113.7999999999993</v>
      </c>
      <c r="CX59" s="14">
        <v>9110.7000000000007</v>
      </c>
      <c r="CY59" s="14">
        <v>9192.7999999999993</v>
      </c>
      <c r="CZ59" s="14">
        <v>9254.2000000000007</v>
      </c>
      <c r="DA59" s="14">
        <v>9367.6</v>
      </c>
      <c r="DB59" s="14">
        <v>9411.9</v>
      </c>
      <c r="DC59" s="14">
        <v>9354.6</v>
      </c>
      <c r="DD59" s="14">
        <v>9394</v>
      </c>
      <c r="DE59" s="14">
        <v>9658.4</v>
      </c>
      <c r="DF59" s="14">
        <v>9489</v>
      </c>
      <c r="DG59" s="14">
        <v>9670.7999999999993</v>
      </c>
      <c r="DH59" s="14">
        <v>10241</v>
      </c>
      <c r="DI59" s="14">
        <v>10912</v>
      </c>
      <c r="DJ59" s="14">
        <v>11209.3</v>
      </c>
      <c r="DK59" s="14">
        <v>11516.4</v>
      </c>
      <c r="DL59" s="14">
        <v>11817.8</v>
      </c>
      <c r="DM59" s="14">
        <v>11951.3</v>
      </c>
      <c r="DN59" s="14">
        <v>12072.8</v>
      </c>
      <c r="DO59" s="14">
        <v>12157.7</v>
      </c>
      <c r="DP59" s="14">
        <v>12134.6</v>
      </c>
      <c r="DQ59" s="14">
        <v>12523.9</v>
      </c>
      <c r="DR59" s="14">
        <v>12429.1</v>
      </c>
      <c r="DS59" s="14">
        <v>12538.1</v>
      </c>
      <c r="DT59" s="14">
        <v>12569.7</v>
      </c>
      <c r="DU59" s="14">
        <v>12859.9</v>
      </c>
      <c r="DV59" s="14">
        <v>12752.3</v>
      </c>
      <c r="DW59" s="14">
        <v>12786.5</v>
      </c>
      <c r="DX59" s="14">
        <v>12938.7</v>
      </c>
      <c r="DY59" s="14">
        <v>12969.4</v>
      </c>
      <c r="DZ59" s="14">
        <v>13087.2</v>
      </c>
      <c r="EA59" s="14">
        <v>13020.6</v>
      </c>
      <c r="EB59" s="14">
        <v>12954.2</v>
      </c>
      <c r="EC59" s="14">
        <v>13200.4</v>
      </c>
      <c r="ED59" s="14">
        <v>13026.9</v>
      </c>
      <c r="EE59" s="14">
        <v>13913.4</v>
      </c>
      <c r="EF59" s="14">
        <v>13834.3</v>
      </c>
      <c r="EG59" s="14">
        <v>13518.4</v>
      </c>
      <c r="EH59" s="14">
        <v>13233.5</v>
      </c>
      <c r="EI59" s="14">
        <v>13293.1</v>
      </c>
      <c r="EJ59" s="14">
        <v>13390.8</v>
      </c>
      <c r="EK59" s="14">
        <v>13481.8</v>
      </c>
      <c r="EL59" s="14">
        <v>14175</v>
      </c>
      <c r="EM59" s="14">
        <v>14669.8</v>
      </c>
      <c r="EN59" s="14">
        <v>14740.3</v>
      </c>
      <c r="EO59" s="14">
        <v>15435.7</v>
      </c>
      <c r="EP59" s="14">
        <v>15361.2</v>
      </c>
      <c r="EQ59" s="14">
        <v>15576.6</v>
      </c>
      <c r="ER59" s="14">
        <v>15819.6</v>
      </c>
      <c r="ES59" s="14">
        <v>16242</v>
      </c>
      <c r="ET59" s="14">
        <v>16485.5</v>
      </c>
      <c r="EU59" s="14">
        <v>16920.5</v>
      </c>
      <c r="EV59" s="14">
        <v>17246</v>
      </c>
      <c r="EW59" s="14">
        <v>17377.5</v>
      </c>
      <c r="EX59" s="14">
        <v>17349.599999999999</v>
      </c>
      <c r="EY59" s="14">
        <v>17214.099999999999</v>
      </c>
      <c r="EZ59" s="14">
        <v>16873</v>
      </c>
      <c r="FA59" s="14">
        <v>17134</v>
      </c>
    </row>
    <row r="60" spans="1:157" x14ac:dyDescent="0.3">
      <c r="A60" s="50">
        <v>23821</v>
      </c>
      <c r="B60" s="50">
        <v>23181</v>
      </c>
      <c r="C60" s="50">
        <v>23535</v>
      </c>
      <c r="D60" s="50">
        <v>23639</v>
      </c>
      <c r="E60" s="50">
        <v>23737</v>
      </c>
      <c r="F60" s="50">
        <v>24027</v>
      </c>
      <c r="G60" s="50">
        <v>24459</v>
      </c>
      <c r="H60" s="50">
        <v>24587</v>
      </c>
      <c r="I60" s="50">
        <v>24948</v>
      </c>
      <c r="J60" s="50">
        <v>25690</v>
      </c>
      <c r="K60" s="50">
        <v>26316</v>
      </c>
      <c r="L60" s="50">
        <v>26290</v>
      </c>
      <c r="M60" s="50">
        <v>28486</v>
      </c>
      <c r="N60" s="50">
        <v>27736</v>
      </c>
      <c r="O60" s="50">
        <v>27848</v>
      </c>
      <c r="P60" s="50">
        <v>28137</v>
      </c>
      <c r="Q60" s="50">
        <v>28298</v>
      </c>
      <c r="R60" s="50">
        <v>28770</v>
      </c>
      <c r="S60" s="50">
        <v>29199</v>
      </c>
      <c r="T60" s="50">
        <v>29101</v>
      </c>
      <c r="U60" s="50">
        <v>29231</v>
      </c>
      <c r="V60" s="50">
        <v>29436</v>
      </c>
      <c r="W60" s="50">
        <v>29682</v>
      </c>
      <c r="X60" s="50">
        <v>29902</v>
      </c>
      <c r="Y60" s="50">
        <v>32206</v>
      </c>
      <c r="Z60" s="50">
        <v>31491</v>
      </c>
      <c r="AA60" s="50">
        <v>32043</v>
      </c>
      <c r="AB60" s="50">
        <v>32627</v>
      </c>
      <c r="AC60" s="50">
        <v>32981</v>
      </c>
      <c r="AD60" s="50">
        <v>33216</v>
      </c>
      <c r="AE60" s="50">
        <v>34139</v>
      </c>
      <c r="AF60" s="50">
        <v>34395</v>
      </c>
      <c r="AG60" s="50">
        <v>34602</v>
      </c>
      <c r="AH60" s="50">
        <v>34518</v>
      </c>
      <c r="AI60" s="50">
        <v>34463</v>
      </c>
      <c r="AJ60" s="50">
        <v>35139</v>
      </c>
      <c r="AK60" s="50">
        <v>37369</v>
      </c>
      <c r="AL60" s="50">
        <v>37055</v>
      </c>
      <c r="AM60" s="50">
        <v>37635</v>
      </c>
      <c r="AN60" s="50">
        <v>37067</v>
      </c>
      <c r="AO60" s="50">
        <v>37286</v>
      </c>
      <c r="AP60" s="50">
        <v>37293</v>
      </c>
      <c r="AQ60" s="50">
        <v>37180</v>
      </c>
      <c r="AR60" s="50">
        <v>37426</v>
      </c>
      <c r="AS60" s="50">
        <v>37689</v>
      </c>
      <c r="AT60" s="50">
        <v>38123</v>
      </c>
      <c r="AU60" s="50">
        <v>38797</v>
      </c>
      <c r="AV60" s="50">
        <v>40084</v>
      </c>
      <c r="AW60" s="50">
        <v>42910</v>
      </c>
      <c r="AX60" s="50">
        <v>45155</v>
      </c>
      <c r="AY60" s="50">
        <v>43881</v>
      </c>
      <c r="AZ60" s="50">
        <v>43204</v>
      </c>
      <c r="BA60" s="50">
        <v>42717</v>
      </c>
      <c r="BB60" s="50">
        <v>42841</v>
      </c>
      <c r="BC60" s="50">
        <v>43720</v>
      </c>
      <c r="BD60" s="50">
        <v>44473</v>
      </c>
      <c r="BE60" s="50">
        <v>46504</v>
      </c>
      <c r="BF60" s="50">
        <v>46858</v>
      </c>
      <c r="BG60" s="50">
        <v>46649</v>
      </c>
      <c r="BH60" s="50">
        <v>47499</v>
      </c>
      <c r="BI60" s="50">
        <v>51370</v>
      </c>
      <c r="BJ60" s="50">
        <v>50832</v>
      </c>
      <c r="BK60" s="50">
        <v>51140</v>
      </c>
      <c r="BL60" s="50">
        <v>50051</v>
      </c>
      <c r="BM60" s="50">
        <v>49674</v>
      </c>
      <c r="BN60" s="50">
        <v>50343</v>
      </c>
      <c r="BO60" s="50">
        <v>49963</v>
      </c>
      <c r="BP60" s="50">
        <v>50192</v>
      </c>
      <c r="BQ60" s="50">
        <v>49877</v>
      </c>
      <c r="BR60" s="50">
        <v>49544</v>
      </c>
      <c r="BS60" s="50">
        <v>49167</v>
      </c>
      <c r="BT60" s="50">
        <v>49854</v>
      </c>
      <c r="BU60" s="50">
        <v>50895</v>
      </c>
      <c r="BV60" s="50">
        <v>51216</v>
      </c>
      <c r="BW60" s="50">
        <v>51124</v>
      </c>
      <c r="BX60" s="50">
        <v>50668</v>
      </c>
      <c r="BY60" s="50">
        <v>50860</v>
      </c>
      <c r="BZ60" s="50">
        <v>51417</v>
      </c>
      <c r="CA60" s="50">
        <v>52128</v>
      </c>
      <c r="CB60" s="50">
        <v>51937</v>
      </c>
      <c r="CC60" s="50">
        <v>51860</v>
      </c>
      <c r="CD60" s="50">
        <v>51853</v>
      </c>
      <c r="CE60" s="50">
        <v>51836</v>
      </c>
      <c r="CF60" s="50">
        <v>52586</v>
      </c>
      <c r="CG60" s="50">
        <v>54667</v>
      </c>
      <c r="CH60" s="50">
        <v>54171</v>
      </c>
      <c r="CI60" s="50">
        <v>54048</v>
      </c>
      <c r="CJ60" s="50">
        <v>54727</v>
      </c>
      <c r="CK60" s="50">
        <v>56221</v>
      </c>
      <c r="CL60" s="50">
        <v>56646</v>
      </c>
      <c r="CM60" s="50">
        <v>57208</v>
      </c>
      <c r="CN60" s="50">
        <v>56823</v>
      </c>
      <c r="CO60" s="50">
        <v>57978</v>
      </c>
      <c r="CP60" s="50">
        <v>57613</v>
      </c>
      <c r="CQ60" s="50">
        <v>57520</v>
      </c>
      <c r="CR60" s="50">
        <v>58430</v>
      </c>
      <c r="CS60" s="50">
        <v>61402</v>
      </c>
      <c r="CT60" s="50">
        <v>59779</v>
      </c>
      <c r="CU60" s="50">
        <v>60469</v>
      </c>
      <c r="CV60" s="50">
        <v>60147</v>
      </c>
      <c r="CW60" s="50">
        <v>60481</v>
      </c>
      <c r="CX60" s="50">
        <v>60959</v>
      </c>
      <c r="CY60" s="50">
        <v>60928</v>
      </c>
      <c r="CZ60" s="50">
        <v>60924</v>
      </c>
      <c r="DA60" s="50">
        <v>61867</v>
      </c>
      <c r="DB60" s="50">
        <v>61955</v>
      </c>
      <c r="DC60" s="50">
        <v>61679</v>
      </c>
      <c r="DD60" s="50">
        <v>62733</v>
      </c>
      <c r="DE60" s="50">
        <v>64536</v>
      </c>
      <c r="DF60" s="50">
        <v>63918</v>
      </c>
      <c r="DG60" s="50">
        <v>65484</v>
      </c>
      <c r="DH60" s="50">
        <v>68323</v>
      </c>
      <c r="DI60" s="50">
        <v>68158</v>
      </c>
      <c r="DJ60" s="50">
        <v>67856</v>
      </c>
      <c r="DK60" s="50">
        <v>68710</v>
      </c>
      <c r="DL60" s="50">
        <v>69795</v>
      </c>
      <c r="DM60" s="50">
        <v>70823</v>
      </c>
      <c r="DN60" s="50">
        <v>72458</v>
      </c>
      <c r="DO60" s="50">
        <v>72193</v>
      </c>
      <c r="DP60" s="50">
        <v>72528</v>
      </c>
      <c r="DQ60" s="50">
        <v>75285</v>
      </c>
      <c r="DR60" s="50">
        <v>74938</v>
      </c>
      <c r="DS60" s="50">
        <v>75407</v>
      </c>
      <c r="DT60" s="50">
        <v>75406</v>
      </c>
      <c r="DU60" s="50">
        <v>76266</v>
      </c>
      <c r="DV60" s="50">
        <v>76333</v>
      </c>
      <c r="DW60" s="50">
        <v>76053</v>
      </c>
      <c r="DX60" s="50">
        <v>76079</v>
      </c>
      <c r="DY60" s="50">
        <v>77339</v>
      </c>
      <c r="DZ60" s="50">
        <v>78285</v>
      </c>
      <c r="EA60" s="50">
        <v>77917</v>
      </c>
      <c r="EB60" s="50">
        <v>80311</v>
      </c>
      <c r="EC60" s="50">
        <v>83762</v>
      </c>
      <c r="ED60" s="50">
        <v>83995</v>
      </c>
      <c r="EE60" s="50">
        <v>85635</v>
      </c>
      <c r="EF60" s="50">
        <v>85495</v>
      </c>
      <c r="EG60" s="50">
        <v>83695</v>
      </c>
      <c r="EH60" s="50">
        <v>82927</v>
      </c>
      <c r="EI60" s="50">
        <v>80802</v>
      </c>
      <c r="EJ60" s="50">
        <v>83829</v>
      </c>
      <c r="EK60" s="50">
        <v>85693</v>
      </c>
      <c r="EL60" s="50">
        <v>86138</v>
      </c>
      <c r="EM60" s="50">
        <v>86656</v>
      </c>
      <c r="EN60" s="50">
        <v>87798</v>
      </c>
      <c r="EO60" s="50">
        <v>94715</v>
      </c>
      <c r="EP60" s="50">
        <v>94496</v>
      </c>
      <c r="EQ60" s="50">
        <v>97055</v>
      </c>
      <c r="ER60" s="50">
        <v>97775</v>
      </c>
      <c r="ES60" s="50">
        <v>97850</v>
      </c>
      <c r="ET60" s="50">
        <v>99239</v>
      </c>
      <c r="EU60" s="50">
        <v>100919</v>
      </c>
      <c r="EV60" s="50">
        <v>102687</v>
      </c>
      <c r="EW60" s="50">
        <v>105446</v>
      </c>
      <c r="EX60" s="50">
        <v>106149</v>
      </c>
      <c r="EY60" s="50">
        <v>106005</v>
      </c>
      <c r="EZ60" s="50">
        <v>106828</v>
      </c>
      <c r="FA60" s="50">
        <v>112485</v>
      </c>
    </row>
    <row r="62" spans="1:157" x14ac:dyDescent="0.3">
      <c r="A62">
        <v>1.1861464566817403</v>
      </c>
      <c r="B62">
        <v>0.69958529652093659</v>
      </c>
      <c r="C62">
        <v>0.5543575157352052</v>
      </c>
      <c r="D62">
        <v>0.48311816442792122</v>
      </c>
      <c r="E62">
        <v>0.49329672029695359</v>
      </c>
      <c r="F62">
        <v>0.28527193798716155</v>
      </c>
      <c r="G62">
        <v>0.17888163315603833</v>
      </c>
      <c r="H62">
        <v>0.25911166351869497</v>
      </c>
      <c r="I62">
        <v>0.32440928715115547</v>
      </c>
      <c r="J62">
        <v>0.5719523264390034</v>
      </c>
      <c r="K62">
        <v>0.42957090865670011</v>
      </c>
      <c r="L62">
        <v>0.30969512572740143</v>
      </c>
      <c r="M62">
        <v>0.26261738539363932</v>
      </c>
      <c r="N62">
        <v>0.32918299604149581</v>
      </c>
      <c r="O62">
        <v>0.51272272348788306</v>
      </c>
      <c r="P62">
        <v>0.33566131521500608</v>
      </c>
      <c r="Q62">
        <v>0.50864416225346076</v>
      </c>
      <c r="R62">
        <v>0.9001107065148517</v>
      </c>
      <c r="S62">
        <v>0.94597703460576099</v>
      </c>
      <c r="T62">
        <v>0.61849818895146313</v>
      </c>
      <c r="U62">
        <v>0.90716263922283247</v>
      </c>
      <c r="V62">
        <v>0.52241359359162232</v>
      </c>
      <c r="W62">
        <v>0.31190351831111229</v>
      </c>
      <c r="X62">
        <v>0.33705978050929275</v>
      </c>
      <c r="Y62">
        <v>0.68194716894102214</v>
      </c>
      <c r="Z62">
        <v>0.4966625367239601</v>
      </c>
      <c r="AA62">
        <v>0.3055095730395152</v>
      </c>
      <c r="AB62">
        <v>0.54532212136547287</v>
      </c>
      <c r="AC62">
        <v>0.66428848239067406</v>
      </c>
      <c r="AD62">
        <v>0.45564463948831246</v>
      </c>
      <c r="AE62">
        <v>0.43009021073316944</v>
      </c>
      <c r="AF62">
        <v>0.66134906652291647</v>
      </c>
      <c r="AG62">
        <v>0.54081902643945057</v>
      </c>
      <c r="AH62">
        <v>0.6503594399217576</v>
      </c>
      <c r="AI62">
        <v>0.4983865721641223</v>
      </c>
      <c r="AJ62">
        <v>0.30405250758884961</v>
      </c>
      <c r="AK62">
        <v>0.32950967193217195</v>
      </c>
      <c r="AL62">
        <v>0.59038597089001144</v>
      </c>
      <c r="AM62">
        <v>0.9633803158938008</v>
      </c>
      <c r="AN62">
        <v>0.91085291759549136</v>
      </c>
      <c r="AO62">
        <v>0.89155059646425627</v>
      </c>
      <c r="AP62">
        <v>0.64035929299686245</v>
      </c>
      <c r="AQ62">
        <v>0.44153246064423968</v>
      </c>
      <c r="AR62">
        <v>0.6765603501301598</v>
      </c>
      <c r="AS62">
        <v>0.92707497281567441</v>
      </c>
      <c r="AT62">
        <v>0.85069593392661602</v>
      </c>
      <c r="AU62">
        <v>1.1690700546943589</v>
      </c>
      <c r="AV62">
        <v>2.3424752229025501</v>
      </c>
      <c r="AW62">
        <v>3.5142703064264822</v>
      </c>
      <c r="AX62">
        <v>2.0898629763484706</v>
      </c>
      <c r="AY62">
        <v>1.1655680950922402</v>
      </c>
      <c r="AZ62">
        <v>0.48287137184621542</v>
      </c>
      <c r="BA62">
        <v>0.36901626880533911</v>
      </c>
      <c r="BB62">
        <v>0.23251253316186649</v>
      </c>
      <c r="BC62">
        <v>0.57249555720552792</v>
      </c>
      <c r="BD62">
        <v>0.85063402106490571</v>
      </c>
      <c r="BE62">
        <v>0.86964485983108375</v>
      </c>
      <c r="BF62">
        <v>0.79623560849232433</v>
      </c>
      <c r="BG62">
        <v>0.66185277576724388</v>
      </c>
      <c r="BH62">
        <v>0.53752928522352761</v>
      </c>
      <c r="BI62">
        <v>0.65570076584140224</v>
      </c>
      <c r="BJ62">
        <v>0.50495157076792907</v>
      </c>
      <c r="BK62">
        <v>0.41692306371020038</v>
      </c>
      <c r="BL62">
        <v>0.43629143357094335</v>
      </c>
      <c r="BM62">
        <v>0.42058664696249082</v>
      </c>
      <c r="BN62">
        <v>0.38448533876774604</v>
      </c>
      <c r="BO62">
        <v>0.52049578223146398</v>
      </c>
      <c r="BP62">
        <v>0.47598667828776797</v>
      </c>
      <c r="BQ62">
        <v>0.4331305708568749</v>
      </c>
      <c r="BR62">
        <v>0.44587091158268777</v>
      </c>
      <c r="BS62">
        <v>0.34091844198260901</v>
      </c>
      <c r="BT62">
        <v>0.17529734271312236</v>
      </c>
      <c r="BU62">
        <v>0.33814231698192998</v>
      </c>
      <c r="BV62">
        <v>0.10944189497283219</v>
      </c>
      <c r="BW62">
        <v>9.9969205459117916E-2</v>
      </c>
      <c r="BX62">
        <v>0.32450642147541942</v>
      </c>
      <c r="BY62">
        <v>0.39046202944616937</v>
      </c>
      <c r="BZ62">
        <v>0.6332021536126291</v>
      </c>
      <c r="CA62">
        <v>6.3416247273622162E-2</v>
      </c>
      <c r="CB62">
        <v>-7.5623408454262631E-2</v>
      </c>
      <c r="CC62">
        <v>0.10108132389899538</v>
      </c>
      <c r="CD62">
        <v>0.2121597205395318</v>
      </c>
      <c r="CE62">
        <v>0.116609286506133</v>
      </c>
      <c r="CF62">
        <v>0.19227449750273706</v>
      </c>
      <c r="CG62">
        <v>7.8732056876205547E-2</v>
      </c>
      <c r="CH62">
        <v>0.10219873340214747</v>
      </c>
      <c r="CI62">
        <v>0.24690682612254022</v>
      </c>
      <c r="CJ62">
        <v>0.35202362313536639</v>
      </c>
      <c r="CK62">
        <v>0.40925688629343426</v>
      </c>
      <c r="CL62">
        <v>0.5153877530242994</v>
      </c>
      <c r="CM62">
        <v>0.26360826242191138</v>
      </c>
      <c r="CN62">
        <v>0.48300410496905499</v>
      </c>
      <c r="CO62">
        <v>0.40944833271780112</v>
      </c>
      <c r="CP62">
        <v>0.34522639855286741</v>
      </c>
      <c r="CQ62">
        <v>0.38818942421772817</v>
      </c>
      <c r="CR62">
        <v>0.59669442729867228</v>
      </c>
      <c r="CS62">
        <v>0.75713545663866455</v>
      </c>
      <c r="CT62">
        <v>0.31718194116020015</v>
      </c>
      <c r="CU62">
        <v>0.27641894767329234</v>
      </c>
      <c r="CV62">
        <v>0.25589159758494873</v>
      </c>
      <c r="CW62">
        <v>0.37335864829677234</v>
      </c>
      <c r="CX62">
        <v>8.5907975871080566E-2</v>
      </c>
      <c r="CY62">
        <v>0.20593610910226801</v>
      </c>
      <c r="CZ62">
        <v>0.22277117893138154</v>
      </c>
      <c r="DA62">
        <v>9.3230307379968735E-2</v>
      </c>
      <c r="DB62">
        <v>0.12768120066056099</v>
      </c>
      <c r="DC62">
        <v>0.17103453334414098</v>
      </c>
      <c r="DD62">
        <v>0.12227849860403239</v>
      </c>
      <c r="DE62">
        <v>0.17260211846712536</v>
      </c>
      <c r="DF62">
        <v>0.18127813788527192</v>
      </c>
      <c r="DG62">
        <v>0.51047227018882779</v>
      </c>
      <c r="DH62">
        <v>0.7858634057687226</v>
      </c>
      <c r="DI62">
        <v>0.32200307643842052</v>
      </c>
      <c r="DJ62">
        <v>0.2817332680130562</v>
      </c>
      <c r="DK62">
        <v>0.38432823299331176</v>
      </c>
      <c r="DL62">
        <v>0.41352506492599161</v>
      </c>
      <c r="DM62">
        <v>0.23428260156215686</v>
      </c>
      <c r="DN62">
        <v>0.4111764242046263</v>
      </c>
      <c r="DO62">
        <v>0.58458092030461728</v>
      </c>
      <c r="DP62">
        <v>0.56760687811507182</v>
      </c>
      <c r="DQ62">
        <v>0.39597587100064402</v>
      </c>
      <c r="DR62">
        <v>0.60281348666684664</v>
      </c>
      <c r="DS62">
        <v>0.60639495489633077</v>
      </c>
      <c r="DT62">
        <v>0.55117737465852201</v>
      </c>
      <c r="DU62">
        <v>0.82539822602466018</v>
      </c>
      <c r="DV62">
        <v>0.74209983140312374</v>
      </c>
      <c r="DW62">
        <v>0.43623401848479659</v>
      </c>
      <c r="DX62">
        <v>0.63563839872398376</v>
      </c>
      <c r="DY62">
        <v>0.87892711316315797</v>
      </c>
      <c r="DZ62">
        <v>1.0476546307918255</v>
      </c>
      <c r="EA62">
        <v>0.65320890772568418</v>
      </c>
      <c r="EB62">
        <v>0.70224689012940189</v>
      </c>
      <c r="EC62">
        <v>0.67884276813597921</v>
      </c>
      <c r="ED62">
        <v>0.97935676939385985</v>
      </c>
      <c r="EE62">
        <v>7.5446970125621533</v>
      </c>
      <c r="EF62">
        <v>1.5266376018466303</v>
      </c>
      <c r="EG62">
        <v>0.22047737932753364</v>
      </c>
      <c r="EH62">
        <v>-0.26849974601029203</v>
      </c>
      <c r="EI62">
        <v>-0.26764771698168488</v>
      </c>
      <c r="EJ62">
        <v>-0.1020505657679962</v>
      </c>
      <c r="EK62">
        <v>0.25943381686973055</v>
      </c>
      <c r="EL62">
        <v>0.12264766541370875</v>
      </c>
      <c r="EM62">
        <v>7.4572295159796909E-2</v>
      </c>
      <c r="EN62">
        <v>0.45554898853220038</v>
      </c>
      <c r="EO62">
        <v>0.54280681381486318</v>
      </c>
      <c r="EP62">
        <v>0.27858932166957118</v>
      </c>
      <c r="EQ62">
        <v>0.31168919596511557</v>
      </c>
      <c r="ER62">
        <v>0.35663438940292735</v>
      </c>
      <c r="ES62">
        <v>0.42613381736076406</v>
      </c>
      <c r="ET62">
        <v>0.47944474697615647</v>
      </c>
      <c r="EU62">
        <v>0.98518943003708159</v>
      </c>
      <c r="EV62">
        <v>0.7602325700267869</v>
      </c>
      <c r="EW62">
        <v>1.1328592325147753</v>
      </c>
      <c r="EX62">
        <v>0.75158916807669129</v>
      </c>
      <c r="EY62">
        <v>0.81421115643492215</v>
      </c>
      <c r="EZ62">
        <v>0.52816198787363078</v>
      </c>
    </row>
    <row r="63" spans="1:157" x14ac:dyDescent="0.3">
      <c r="A63">
        <f>100+A62</f>
        <v>101.18614645668174</v>
      </c>
      <c r="B63">
        <f t="shared" ref="B63:BM63" si="2">100+B62</f>
        <v>100.69958529652094</v>
      </c>
      <c r="C63">
        <f t="shared" si="2"/>
        <v>100.55435751573521</v>
      </c>
      <c r="D63">
        <f t="shared" si="2"/>
        <v>100.48311816442792</v>
      </c>
      <c r="E63">
        <f t="shared" si="2"/>
        <v>100.49329672029695</v>
      </c>
      <c r="F63">
        <f t="shared" si="2"/>
        <v>100.28527193798716</v>
      </c>
      <c r="G63">
        <f t="shared" si="2"/>
        <v>100.17888163315604</v>
      </c>
      <c r="H63">
        <f t="shared" si="2"/>
        <v>100.25911166351869</v>
      </c>
      <c r="I63">
        <f t="shared" si="2"/>
        <v>100.32440928715116</v>
      </c>
      <c r="J63">
        <f t="shared" si="2"/>
        <v>100.571952326439</v>
      </c>
      <c r="K63">
        <f t="shared" si="2"/>
        <v>100.4295709086567</v>
      </c>
      <c r="L63">
        <f t="shared" si="2"/>
        <v>100.3096951257274</v>
      </c>
      <c r="M63">
        <f t="shared" si="2"/>
        <v>100.26261738539364</v>
      </c>
      <c r="N63">
        <f t="shared" si="2"/>
        <v>100.3291829960415</v>
      </c>
      <c r="O63">
        <f t="shared" si="2"/>
        <v>100.51272272348788</v>
      </c>
      <c r="P63">
        <f t="shared" si="2"/>
        <v>100.33566131521501</v>
      </c>
      <c r="Q63">
        <f t="shared" si="2"/>
        <v>100.50864416225346</v>
      </c>
      <c r="R63">
        <f t="shared" si="2"/>
        <v>100.90011070651485</v>
      </c>
      <c r="S63">
        <f t="shared" si="2"/>
        <v>100.94597703460576</v>
      </c>
      <c r="T63">
        <f t="shared" si="2"/>
        <v>100.61849818895146</v>
      </c>
      <c r="U63">
        <f t="shared" si="2"/>
        <v>100.90716263922283</v>
      </c>
      <c r="V63">
        <f t="shared" si="2"/>
        <v>100.52241359359162</v>
      </c>
      <c r="W63">
        <f t="shared" si="2"/>
        <v>100.31190351831111</v>
      </c>
      <c r="X63">
        <f t="shared" si="2"/>
        <v>100.33705978050929</v>
      </c>
      <c r="Y63">
        <f t="shared" si="2"/>
        <v>100.68194716894102</v>
      </c>
      <c r="Z63">
        <f t="shared" si="2"/>
        <v>100.49666253672396</v>
      </c>
      <c r="AA63">
        <f t="shared" si="2"/>
        <v>100.30550957303952</v>
      </c>
      <c r="AB63">
        <f t="shared" si="2"/>
        <v>100.54532212136547</v>
      </c>
      <c r="AC63">
        <f t="shared" si="2"/>
        <v>100.66428848239067</v>
      </c>
      <c r="AD63">
        <f t="shared" si="2"/>
        <v>100.45564463948831</v>
      </c>
      <c r="AE63">
        <f t="shared" si="2"/>
        <v>100.43009021073317</v>
      </c>
      <c r="AF63">
        <f t="shared" si="2"/>
        <v>100.66134906652292</v>
      </c>
      <c r="AG63">
        <f t="shared" si="2"/>
        <v>100.54081902643945</v>
      </c>
      <c r="AH63">
        <f t="shared" si="2"/>
        <v>100.65035943992176</v>
      </c>
      <c r="AI63">
        <f t="shared" si="2"/>
        <v>100.49838657216412</v>
      </c>
      <c r="AJ63">
        <f t="shared" si="2"/>
        <v>100.30405250758885</v>
      </c>
      <c r="AK63">
        <f t="shared" si="2"/>
        <v>100.32950967193217</v>
      </c>
      <c r="AL63">
        <f t="shared" si="2"/>
        <v>100.59038597089001</v>
      </c>
      <c r="AM63">
        <f t="shared" si="2"/>
        <v>100.9633803158938</v>
      </c>
      <c r="AN63">
        <f t="shared" si="2"/>
        <v>100.91085291759549</v>
      </c>
      <c r="AO63">
        <f t="shared" si="2"/>
        <v>100.89155059646426</v>
      </c>
      <c r="AP63">
        <f t="shared" si="2"/>
        <v>100.64035929299686</v>
      </c>
      <c r="AQ63">
        <f t="shared" si="2"/>
        <v>100.44153246064424</v>
      </c>
      <c r="AR63">
        <f t="shared" si="2"/>
        <v>100.67656035013016</v>
      </c>
      <c r="AS63">
        <f t="shared" si="2"/>
        <v>100.92707497281567</v>
      </c>
      <c r="AT63">
        <f t="shared" si="2"/>
        <v>100.85069593392662</v>
      </c>
      <c r="AU63">
        <f t="shared" si="2"/>
        <v>101.16907005469436</v>
      </c>
      <c r="AV63">
        <f t="shared" si="2"/>
        <v>102.34247522290255</v>
      </c>
      <c r="AW63">
        <f t="shared" si="2"/>
        <v>103.51427030642648</v>
      </c>
      <c r="AX63">
        <f t="shared" si="2"/>
        <v>102.08986297634847</v>
      </c>
      <c r="AY63">
        <f t="shared" si="2"/>
        <v>101.16556809509224</v>
      </c>
      <c r="AZ63">
        <f t="shared" si="2"/>
        <v>100.48287137184622</v>
      </c>
      <c r="BA63">
        <f t="shared" si="2"/>
        <v>100.36901626880534</v>
      </c>
      <c r="BB63">
        <f t="shared" si="2"/>
        <v>100.23251253316187</v>
      </c>
      <c r="BC63">
        <f t="shared" si="2"/>
        <v>100.57249555720553</v>
      </c>
      <c r="BD63">
        <f t="shared" si="2"/>
        <v>100.85063402106491</v>
      </c>
      <c r="BE63">
        <f t="shared" si="2"/>
        <v>100.86964485983108</v>
      </c>
      <c r="BF63">
        <f t="shared" si="2"/>
        <v>100.79623560849232</v>
      </c>
      <c r="BG63">
        <f t="shared" si="2"/>
        <v>100.66185277576724</v>
      </c>
      <c r="BH63">
        <f t="shared" si="2"/>
        <v>100.53752928522353</v>
      </c>
      <c r="BI63">
        <f t="shared" si="2"/>
        <v>100.6557007658414</v>
      </c>
      <c r="BJ63">
        <f t="shared" si="2"/>
        <v>100.50495157076793</v>
      </c>
      <c r="BK63">
        <f t="shared" si="2"/>
        <v>100.4169230637102</v>
      </c>
      <c r="BL63">
        <f t="shared" si="2"/>
        <v>100.43629143357094</v>
      </c>
      <c r="BM63">
        <f t="shared" si="2"/>
        <v>100.42058664696249</v>
      </c>
      <c r="BN63">
        <f t="shared" ref="BN63:DY63" si="3">100+BN62</f>
        <v>100.38448533876775</v>
      </c>
      <c r="BO63">
        <f t="shared" si="3"/>
        <v>100.52049578223146</v>
      </c>
      <c r="BP63">
        <f t="shared" si="3"/>
        <v>100.47598667828777</v>
      </c>
      <c r="BQ63">
        <f t="shared" si="3"/>
        <v>100.43313057085687</v>
      </c>
      <c r="BR63">
        <f t="shared" si="3"/>
        <v>100.44587091158269</v>
      </c>
      <c r="BS63">
        <f t="shared" si="3"/>
        <v>100.34091844198261</v>
      </c>
      <c r="BT63">
        <f t="shared" si="3"/>
        <v>100.17529734271312</v>
      </c>
      <c r="BU63">
        <f t="shared" si="3"/>
        <v>100.33814231698193</v>
      </c>
      <c r="BV63">
        <f t="shared" si="3"/>
        <v>100.10944189497283</v>
      </c>
      <c r="BW63">
        <f t="shared" si="3"/>
        <v>100.09996920545912</v>
      </c>
      <c r="BX63">
        <f t="shared" si="3"/>
        <v>100.32450642147542</v>
      </c>
      <c r="BY63">
        <f t="shared" si="3"/>
        <v>100.39046202944617</v>
      </c>
      <c r="BZ63">
        <f t="shared" si="3"/>
        <v>100.63320215361263</v>
      </c>
      <c r="CA63">
        <f t="shared" si="3"/>
        <v>100.06341624727362</v>
      </c>
      <c r="CB63">
        <f t="shared" si="3"/>
        <v>99.924376591545737</v>
      </c>
      <c r="CC63">
        <f t="shared" si="3"/>
        <v>100.101081323899</v>
      </c>
      <c r="CD63">
        <f t="shared" si="3"/>
        <v>100.21215972053953</v>
      </c>
      <c r="CE63">
        <f t="shared" si="3"/>
        <v>100.11660928650613</v>
      </c>
      <c r="CF63">
        <f t="shared" si="3"/>
        <v>100.19227449750274</v>
      </c>
      <c r="CG63">
        <f t="shared" si="3"/>
        <v>100.07873205687621</v>
      </c>
      <c r="CH63">
        <f t="shared" si="3"/>
        <v>100.10219873340215</v>
      </c>
      <c r="CI63">
        <f t="shared" si="3"/>
        <v>100.24690682612254</v>
      </c>
      <c r="CJ63">
        <f t="shared" si="3"/>
        <v>100.35202362313537</v>
      </c>
      <c r="CK63">
        <f t="shared" si="3"/>
        <v>100.40925688629343</v>
      </c>
      <c r="CL63">
        <f t="shared" si="3"/>
        <v>100.5153877530243</v>
      </c>
      <c r="CM63">
        <f t="shared" si="3"/>
        <v>100.26360826242191</v>
      </c>
      <c r="CN63">
        <f t="shared" si="3"/>
        <v>100.48300410496905</v>
      </c>
      <c r="CO63">
        <f t="shared" si="3"/>
        <v>100.4094483327178</v>
      </c>
      <c r="CP63">
        <f t="shared" si="3"/>
        <v>100.34522639855287</v>
      </c>
      <c r="CQ63">
        <f t="shared" si="3"/>
        <v>100.38818942421773</v>
      </c>
      <c r="CR63">
        <f t="shared" si="3"/>
        <v>100.59669442729867</v>
      </c>
      <c r="CS63">
        <f t="shared" si="3"/>
        <v>100.75713545663866</v>
      </c>
      <c r="CT63">
        <f t="shared" si="3"/>
        <v>100.3171819411602</v>
      </c>
      <c r="CU63">
        <f t="shared" si="3"/>
        <v>100.27641894767329</v>
      </c>
      <c r="CV63">
        <f t="shared" si="3"/>
        <v>100.25589159758495</v>
      </c>
      <c r="CW63">
        <f t="shared" si="3"/>
        <v>100.37335864829677</v>
      </c>
      <c r="CX63">
        <f t="shared" si="3"/>
        <v>100.08590797587108</v>
      </c>
      <c r="CY63">
        <f t="shared" si="3"/>
        <v>100.20593610910227</v>
      </c>
      <c r="CZ63">
        <f t="shared" si="3"/>
        <v>100.22277117893138</v>
      </c>
      <c r="DA63">
        <f t="shared" si="3"/>
        <v>100.09323030737997</v>
      </c>
      <c r="DB63">
        <f t="shared" si="3"/>
        <v>100.12768120066056</v>
      </c>
      <c r="DC63">
        <f t="shared" si="3"/>
        <v>100.17103453334414</v>
      </c>
      <c r="DD63">
        <f t="shared" si="3"/>
        <v>100.12227849860403</v>
      </c>
      <c r="DE63">
        <f t="shared" si="3"/>
        <v>100.17260211846713</v>
      </c>
      <c r="DF63">
        <f t="shared" si="3"/>
        <v>100.18127813788527</v>
      </c>
      <c r="DG63">
        <f t="shared" si="3"/>
        <v>100.51047227018883</v>
      </c>
      <c r="DH63">
        <f t="shared" si="3"/>
        <v>100.78586340576872</v>
      </c>
      <c r="DI63">
        <f t="shared" si="3"/>
        <v>100.32200307643842</v>
      </c>
      <c r="DJ63">
        <f t="shared" si="3"/>
        <v>100.28173326801306</v>
      </c>
      <c r="DK63">
        <f t="shared" si="3"/>
        <v>100.38432823299331</v>
      </c>
      <c r="DL63">
        <f t="shared" si="3"/>
        <v>100.41352506492599</v>
      </c>
      <c r="DM63">
        <f t="shared" si="3"/>
        <v>100.23428260156216</v>
      </c>
      <c r="DN63">
        <f t="shared" si="3"/>
        <v>100.41117642420463</v>
      </c>
      <c r="DO63">
        <f t="shared" si="3"/>
        <v>100.58458092030462</v>
      </c>
      <c r="DP63">
        <f t="shared" si="3"/>
        <v>100.56760687811507</v>
      </c>
      <c r="DQ63">
        <f t="shared" si="3"/>
        <v>100.39597587100064</v>
      </c>
      <c r="DR63">
        <f t="shared" si="3"/>
        <v>100.60281348666685</v>
      </c>
      <c r="DS63">
        <f t="shared" si="3"/>
        <v>100.60639495489633</v>
      </c>
      <c r="DT63">
        <f t="shared" si="3"/>
        <v>100.55117737465852</v>
      </c>
      <c r="DU63">
        <f t="shared" si="3"/>
        <v>100.82539822602466</v>
      </c>
      <c r="DV63">
        <f t="shared" si="3"/>
        <v>100.74209983140312</v>
      </c>
      <c r="DW63">
        <f t="shared" si="3"/>
        <v>100.4362340184848</v>
      </c>
      <c r="DX63">
        <f t="shared" si="3"/>
        <v>100.63563839872398</v>
      </c>
      <c r="DY63">
        <f t="shared" si="3"/>
        <v>100.87892711316316</v>
      </c>
      <c r="DZ63">
        <f t="shared" ref="DZ63:EZ63" si="4">100+DZ62</f>
        <v>101.04765463079183</v>
      </c>
      <c r="EA63">
        <f t="shared" si="4"/>
        <v>100.65320890772568</v>
      </c>
      <c r="EB63">
        <f t="shared" si="4"/>
        <v>100.7022468901294</v>
      </c>
      <c r="EC63">
        <f t="shared" si="4"/>
        <v>100.67884276813598</v>
      </c>
      <c r="ED63">
        <f t="shared" si="4"/>
        <v>100.97935676939386</v>
      </c>
      <c r="EE63">
        <f t="shared" si="4"/>
        <v>107.54469701256215</v>
      </c>
      <c r="EF63">
        <f t="shared" si="4"/>
        <v>101.52663760184663</v>
      </c>
      <c r="EG63">
        <f t="shared" si="4"/>
        <v>100.22047737932753</v>
      </c>
      <c r="EH63">
        <f t="shared" si="4"/>
        <v>99.731500253989708</v>
      </c>
      <c r="EI63">
        <f t="shared" si="4"/>
        <v>99.732352283018315</v>
      </c>
      <c r="EJ63">
        <f t="shared" si="4"/>
        <v>99.897949434232004</v>
      </c>
      <c r="EK63">
        <f t="shared" si="4"/>
        <v>100.25943381686973</v>
      </c>
      <c r="EL63">
        <f t="shared" si="4"/>
        <v>100.12264766541371</v>
      </c>
      <c r="EM63">
        <f t="shared" si="4"/>
        <v>100.0745722951598</v>
      </c>
      <c r="EN63">
        <f t="shared" si="4"/>
        <v>100.4555489885322</v>
      </c>
      <c r="EO63">
        <f t="shared" si="4"/>
        <v>100.54280681381486</v>
      </c>
      <c r="EP63">
        <f t="shared" si="4"/>
        <v>100.27858932166957</v>
      </c>
      <c r="EQ63">
        <f t="shared" si="4"/>
        <v>100.31168919596512</v>
      </c>
      <c r="ER63">
        <f t="shared" si="4"/>
        <v>100.35663438940293</v>
      </c>
      <c r="ES63">
        <f t="shared" si="4"/>
        <v>100.42613381736076</v>
      </c>
      <c r="ET63">
        <f t="shared" si="4"/>
        <v>100.47944474697616</v>
      </c>
      <c r="EU63">
        <f t="shared" si="4"/>
        <v>100.98518943003708</v>
      </c>
      <c r="EV63">
        <f t="shared" si="4"/>
        <v>100.76023257002679</v>
      </c>
      <c r="EW63">
        <f t="shared" si="4"/>
        <v>101.13285923251478</v>
      </c>
      <c r="EX63">
        <f t="shared" si="4"/>
        <v>100.75158916807669</v>
      </c>
      <c r="EY63">
        <f t="shared" si="4"/>
        <v>100.81421115643492</v>
      </c>
      <c r="EZ63">
        <f t="shared" si="4"/>
        <v>100.52816198787363</v>
      </c>
    </row>
    <row r="64" spans="1:157" x14ac:dyDescent="0.3">
      <c r="A64">
        <v>101.18614645668174</v>
      </c>
      <c r="B64">
        <v>100.69958529652094</v>
      </c>
      <c r="C64">
        <v>100.55435751573521</v>
      </c>
      <c r="D64">
        <v>100.48311816442792</v>
      </c>
      <c r="E64">
        <v>100.49329672029695</v>
      </c>
      <c r="F64">
        <v>100.28527193798716</v>
      </c>
      <c r="G64">
        <v>100.17888163315604</v>
      </c>
      <c r="H64">
        <v>100.25911166351869</v>
      </c>
      <c r="I64">
        <v>100.32440928715116</v>
      </c>
      <c r="J64">
        <v>100.571952326439</v>
      </c>
      <c r="K64">
        <v>100.4295709086567</v>
      </c>
      <c r="L64">
        <v>100.3096951257274</v>
      </c>
      <c r="M64">
        <v>100.26261738539364</v>
      </c>
      <c r="N64">
        <v>100.3291829960415</v>
      </c>
      <c r="O64">
        <v>100.51272272348788</v>
      </c>
      <c r="P64">
        <v>100.33566131521501</v>
      </c>
      <c r="Q64">
        <v>100.50864416225346</v>
      </c>
      <c r="R64">
        <v>100.90011070651485</v>
      </c>
      <c r="S64">
        <v>100.94597703460576</v>
      </c>
      <c r="T64">
        <v>100.61849818895146</v>
      </c>
      <c r="U64">
        <v>100.90716263922283</v>
      </c>
      <c r="V64">
        <v>100.52241359359162</v>
      </c>
      <c r="W64">
        <v>100.31190351831111</v>
      </c>
      <c r="X64">
        <v>100.33705978050929</v>
      </c>
      <c r="Y64">
        <v>100.68194716894102</v>
      </c>
      <c r="Z64">
        <v>100.49666253672396</v>
      </c>
      <c r="AA64">
        <v>100.30550957303952</v>
      </c>
      <c r="AB64">
        <v>100.54532212136547</v>
      </c>
      <c r="AC64">
        <v>100.66428848239067</v>
      </c>
      <c r="AD64">
        <v>100.45564463948831</v>
      </c>
      <c r="AE64">
        <v>100.43009021073317</v>
      </c>
      <c r="AF64">
        <v>100.66134906652292</v>
      </c>
      <c r="AG64">
        <v>100.54081902643945</v>
      </c>
      <c r="AH64">
        <v>100.65035943992176</v>
      </c>
      <c r="AI64">
        <v>100.49838657216412</v>
      </c>
      <c r="AJ64">
        <v>100.30405250758885</v>
      </c>
      <c r="AK64">
        <v>100.32950967193217</v>
      </c>
      <c r="AL64">
        <v>100.59038597089001</v>
      </c>
      <c r="AM64">
        <v>100.9633803158938</v>
      </c>
      <c r="AN64">
        <v>100.91085291759549</v>
      </c>
      <c r="AO64">
        <v>100.89155059646426</v>
      </c>
      <c r="AP64">
        <v>100.64035929299686</v>
      </c>
      <c r="AQ64">
        <v>100.44153246064424</v>
      </c>
      <c r="AR64">
        <v>100.67656035013016</v>
      </c>
      <c r="AS64">
        <v>100.92707497281567</v>
      </c>
      <c r="AT64">
        <v>100.85069593392662</v>
      </c>
      <c r="AU64">
        <v>101.16907005469436</v>
      </c>
      <c r="AV64">
        <v>102.34247522290255</v>
      </c>
      <c r="AW64">
        <v>103.51427030642648</v>
      </c>
      <c r="AX64">
        <v>102.08986297634847</v>
      </c>
      <c r="AY64">
        <v>101.16556809509224</v>
      </c>
      <c r="AZ64">
        <v>100.48287137184622</v>
      </c>
      <c r="BA64">
        <v>100.36901626880534</v>
      </c>
      <c r="BB64">
        <v>100.23251253316187</v>
      </c>
      <c r="BC64">
        <v>100.57249555720553</v>
      </c>
      <c r="BD64">
        <v>100.85063402106491</v>
      </c>
      <c r="BE64">
        <v>100.86964485983108</v>
      </c>
      <c r="BF64">
        <v>100.79623560849232</v>
      </c>
      <c r="BG64">
        <v>100.66185277576724</v>
      </c>
      <c r="BH64">
        <v>100.53752928522353</v>
      </c>
      <c r="BI64">
        <v>100.6557007658414</v>
      </c>
      <c r="BJ64">
        <v>100.50495157076793</v>
      </c>
      <c r="BK64">
        <v>100.4169230637102</v>
      </c>
      <c r="BL64">
        <v>100.43629143357094</v>
      </c>
      <c r="BM64">
        <v>100.42058664696249</v>
      </c>
      <c r="BN64">
        <v>100.38448533876775</v>
      </c>
      <c r="BO64">
        <v>100.52049578223146</v>
      </c>
      <c r="BP64">
        <v>100.47598667828777</v>
      </c>
      <c r="BQ64">
        <v>100.43313057085687</v>
      </c>
      <c r="BR64">
        <v>100.44587091158269</v>
      </c>
      <c r="BS64">
        <v>100.34091844198261</v>
      </c>
      <c r="BT64">
        <v>100.17529734271312</v>
      </c>
      <c r="BU64">
        <v>100.33814231698193</v>
      </c>
      <c r="BV64">
        <v>100.10944189497283</v>
      </c>
      <c r="BW64">
        <v>100.09996920545912</v>
      </c>
      <c r="BX64">
        <v>100.32450642147542</v>
      </c>
      <c r="BY64">
        <v>100.39046202944617</v>
      </c>
      <c r="BZ64">
        <v>100.63320215361263</v>
      </c>
      <c r="CA64">
        <v>100.06341624727362</v>
      </c>
      <c r="CB64">
        <v>99.924376591545737</v>
      </c>
      <c r="CC64">
        <v>100.101081323899</v>
      </c>
      <c r="CD64">
        <v>100.21215972053953</v>
      </c>
      <c r="CE64">
        <v>100.11660928650613</v>
      </c>
      <c r="CF64">
        <v>100.19227449750274</v>
      </c>
      <c r="CG64">
        <v>100.07873205687621</v>
      </c>
      <c r="CH64">
        <v>100.10219873340215</v>
      </c>
      <c r="CI64">
        <v>100.24690682612254</v>
      </c>
      <c r="CJ64">
        <v>100.35202362313537</v>
      </c>
      <c r="CK64">
        <v>100.40925688629343</v>
      </c>
      <c r="CL64">
        <v>100.5153877530243</v>
      </c>
      <c r="CM64">
        <v>100.26360826242191</v>
      </c>
      <c r="CN64">
        <v>100.48300410496905</v>
      </c>
      <c r="CO64">
        <v>100.4094483327178</v>
      </c>
      <c r="CP64">
        <v>100.34522639855287</v>
      </c>
      <c r="CQ64">
        <v>100.38818942421773</v>
      </c>
      <c r="CR64">
        <v>100.59669442729867</v>
      </c>
      <c r="CS64">
        <v>100.75713545663866</v>
      </c>
      <c r="CT64">
        <v>100.3171819411602</v>
      </c>
      <c r="CU64">
        <v>100.27641894767329</v>
      </c>
      <c r="CV64">
        <v>100.25589159758495</v>
      </c>
      <c r="CW64">
        <v>100.37335864829677</v>
      </c>
      <c r="CX64">
        <v>100.08590797587108</v>
      </c>
      <c r="CY64">
        <v>100.20593610910227</v>
      </c>
      <c r="CZ64">
        <v>100.22277117893138</v>
      </c>
      <c r="DA64">
        <v>100.09323030737997</v>
      </c>
      <c r="DB64">
        <v>100.12768120066056</v>
      </c>
      <c r="DC64">
        <v>100.17103453334414</v>
      </c>
      <c r="DD64">
        <v>100.12227849860403</v>
      </c>
      <c r="DE64">
        <v>100.17260211846713</v>
      </c>
      <c r="DF64">
        <v>100.18127813788527</v>
      </c>
      <c r="DG64">
        <v>100.51047227018883</v>
      </c>
      <c r="DH64">
        <v>100.78586340576872</v>
      </c>
      <c r="DI64">
        <v>100.32200307643842</v>
      </c>
      <c r="DJ64">
        <v>100.28173326801306</v>
      </c>
      <c r="DK64">
        <v>100.38432823299331</v>
      </c>
      <c r="DL64">
        <v>100.41352506492599</v>
      </c>
      <c r="DM64">
        <v>100.23428260156216</v>
      </c>
      <c r="DN64">
        <v>100.41117642420463</v>
      </c>
      <c r="DO64">
        <v>100.58458092030462</v>
      </c>
      <c r="DP64">
        <v>100.56760687811507</v>
      </c>
      <c r="DQ64">
        <v>100.39597587100064</v>
      </c>
      <c r="DR64">
        <v>100.60281348666685</v>
      </c>
      <c r="DS64">
        <v>100.60639495489633</v>
      </c>
      <c r="DT64">
        <v>100.55117737465852</v>
      </c>
      <c r="DU64">
        <v>100.82539822602466</v>
      </c>
      <c r="DV64">
        <v>100.74209983140312</v>
      </c>
      <c r="DW64">
        <v>100.4362340184848</v>
      </c>
      <c r="DX64">
        <v>100.63563839872398</v>
      </c>
      <c r="DY64">
        <v>100.87892711316316</v>
      </c>
      <c r="DZ64">
        <v>101.04765463079183</v>
      </c>
      <c r="EA64">
        <v>100.65320890772568</v>
      </c>
      <c r="EB64">
        <v>100.7022468901294</v>
      </c>
      <c r="EC64">
        <v>100.67884276813598</v>
      </c>
      <c r="ED64">
        <v>100.97935676939386</v>
      </c>
      <c r="EE64">
        <v>107.54469701256215</v>
      </c>
      <c r="EF64">
        <v>101.52663760184663</v>
      </c>
      <c r="EG64">
        <v>100.22047737932753</v>
      </c>
      <c r="EH64">
        <v>99.731500253989708</v>
      </c>
      <c r="EI64">
        <v>99.732352283018315</v>
      </c>
      <c r="EJ64">
        <v>99.897949434232004</v>
      </c>
      <c r="EK64">
        <v>100.25943381686973</v>
      </c>
      <c r="EL64">
        <v>100.12264766541371</v>
      </c>
      <c r="EM64">
        <v>100.0745722951598</v>
      </c>
      <c r="EN64">
        <v>100.4555489885322</v>
      </c>
      <c r="EO64">
        <v>100.54280681381486</v>
      </c>
      <c r="EP64">
        <v>100.27858932166957</v>
      </c>
      <c r="EQ64">
        <v>100.31168919596512</v>
      </c>
      <c r="ER64">
        <v>100.35663438940293</v>
      </c>
      <c r="ES64">
        <v>100.42613381736076</v>
      </c>
      <c r="ET64">
        <v>100.47944474697616</v>
      </c>
      <c r="EU64">
        <v>100.98518943003708</v>
      </c>
      <c r="EV64">
        <v>100.76023257002679</v>
      </c>
      <c r="EW64">
        <v>101.13285923251478</v>
      </c>
      <c r="EX64">
        <v>100.75158916807669</v>
      </c>
      <c r="EY64">
        <v>100.81421115643492</v>
      </c>
      <c r="EZ64">
        <v>100.52816198787363</v>
      </c>
    </row>
    <row r="66" spans="1:156" x14ac:dyDescent="0.3">
      <c r="A66">
        <v>1.7311427678446876</v>
      </c>
      <c r="B66">
        <v>0.75018284343080666</v>
      </c>
      <c r="C66">
        <v>0.61584268334382841</v>
      </c>
      <c r="D66">
        <v>0.27938357039359119</v>
      </c>
      <c r="E66">
        <v>-3.7672870284538362E-2</v>
      </c>
      <c r="F66">
        <v>-0.24879873665067009</v>
      </c>
      <c r="G66">
        <v>-0.32491475674362391</v>
      </c>
      <c r="H66">
        <v>-0.28406088844145927</v>
      </c>
      <c r="I66">
        <v>-6.5495620809869592E-2</v>
      </c>
      <c r="J66">
        <v>0.49715354667613099</v>
      </c>
      <c r="K66">
        <v>0.25401875381731998</v>
      </c>
      <c r="L66">
        <v>0.2108469749844204</v>
      </c>
      <c r="M66">
        <v>9.1649193247320682E-2</v>
      </c>
      <c r="N66">
        <v>0.31819936260660597</v>
      </c>
      <c r="O66">
        <v>0.5528062459357983</v>
      </c>
      <c r="P66">
        <v>0.16146958342423545</v>
      </c>
      <c r="Q66">
        <v>0.53029023610655202</v>
      </c>
      <c r="R66">
        <v>1.6165350746549905</v>
      </c>
      <c r="S66">
        <v>1.5771316690216537</v>
      </c>
      <c r="T66">
        <v>0.77960519324469146</v>
      </c>
      <c r="U66">
        <v>0.8408108560159917</v>
      </c>
      <c r="V66">
        <v>0.50428226235639784</v>
      </c>
      <c r="W66">
        <v>0.15091905298994845</v>
      </c>
      <c r="X66">
        <v>0.35413299279575483</v>
      </c>
      <c r="Y66">
        <v>1.0458539091171986</v>
      </c>
      <c r="Z66">
        <v>0.41268735004857149</v>
      </c>
      <c r="AA66">
        <v>0.16951412387084019</v>
      </c>
      <c r="AB66">
        <v>0.61486903360234635</v>
      </c>
      <c r="AC66">
        <v>0.90701171830751548</v>
      </c>
      <c r="AD66">
        <v>0.54906744959330922</v>
      </c>
      <c r="AE66">
        <v>0.46055490619812645</v>
      </c>
      <c r="AF66">
        <v>0.51655973320700355</v>
      </c>
      <c r="AG66">
        <v>0.60083604508504607</v>
      </c>
      <c r="AH66">
        <v>1.0189055591860097</v>
      </c>
      <c r="AI66">
        <v>0.57553423881141441</v>
      </c>
      <c r="AJ66">
        <v>0.16370697296713388</v>
      </c>
      <c r="AK66">
        <v>0.30772726355873203</v>
      </c>
      <c r="AL66">
        <v>0.75299542179615742</v>
      </c>
      <c r="AM66">
        <v>1.5176065381126307</v>
      </c>
      <c r="AN66">
        <v>1.2072000466814785</v>
      </c>
      <c r="AO66">
        <v>1.4306146850507275</v>
      </c>
      <c r="AP66">
        <v>0.80146456369948282</v>
      </c>
      <c r="AQ66">
        <v>0.46146841964421981</v>
      </c>
      <c r="AR66">
        <v>0.88969186444110449</v>
      </c>
      <c r="AS66">
        <v>1.5752284369245189</v>
      </c>
      <c r="AT66">
        <v>1.0589482211156422</v>
      </c>
      <c r="AU66">
        <v>1.6209567341292797</v>
      </c>
      <c r="AV66">
        <v>2.5949993777512077</v>
      </c>
      <c r="AW66">
        <v>4.78972395816686</v>
      </c>
      <c r="AX66">
        <v>2.7873204507959173</v>
      </c>
      <c r="AY66">
        <v>1.3281821416140218</v>
      </c>
      <c r="AZ66">
        <v>0.24888282477455448</v>
      </c>
      <c r="BA66">
        <v>7.7973125604472671E-2</v>
      </c>
      <c r="BB66">
        <v>-0.30205659252021633</v>
      </c>
      <c r="BC66">
        <v>0.31067540828020412</v>
      </c>
      <c r="BD66">
        <v>0.57052137747123766</v>
      </c>
      <c r="BE66">
        <v>1.0222865674873418</v>
      </c>
      <c r="BF66">
        <v>0.90424218672312406</v>
      </c>
      <c r="BG66">
        <v>0.75597207165627367</v>
      </c>
      <c r="BH66">
        <v>0.52884310160696657</v>
      </c>
      <c r="BI66">
        <v>0.42135902404160674</v>
      </c>
      <c r="BJ66">
        <v>0.24441250805874404</v>
      </c>
      <c r="BK66">
        <v>0.20196643211218657</v>
      </c>
      <c r="BL66">
        <v>0.31999316368732877</v>
      </c>
      <c r="BM66">
        <v>0.40592205689748084</v>
      </c>
      <c r="BN66">
        <v>0.27323383241328258</v>
      </c>
      <c r="BO66">
        <v>0.54907188933781015</v>
      </c>
      <c r="BP66">
        <v>0.60583404400391316</v>
      </c>
      <c r="BQ66">
        <v>0.4243593325215187</v>
      </c>
      <c r="BR66">
        <v>0.6129335309821613</v>
      </c>
      <c r="BS66">
        <v>0.34122492083420752</v>
      </c>
      <c r="BT66">
        <v>-1.3161910603059823E-2</v>
      </c>
      <c r="BU66">
        <v>0.15951333168646897</v>
      </c>
      <c r="BV66">
        <v>-0.20259864613464629</v>
      </c>
      <c r="BW66">
        <v>-3.8858313971417147E-2</v>
      </c>
      <c r="BX66">
        <v>0.47427133689440382</v>
      </c>
      <c r="BY66">
        <v>0.63015307719356883</v>
      </c>
      <c r="BZ66">
        <v>1.1875197833199564</v>
      </c>
      <c r="CA66">
        <v>-0.31792497243981188</v>
      </c>
      <c r="CB66">
        <v>-0.60627914303483976</v>
      </c>
      <c r="CC66">
        <v>-0.17049648831007858</v>
      </c>
      <c r="CD66">
        <v>0.20807499741235347</v>
      </c>
      <c r="CE66">
        <v>-0.18065635798693336</v>
      </c>
      <c r="CF66">
        <v>-1.5848824604077549E-2</v>
      </c>
      <c r="CG66">
        <v>-0.13823753563693231</v>
      </c>
      <c r="CH66">
        <v>-5.0723323742289494E-2</v>
      </c>
      <c r="CI66">
        <v>0.31464030706931112</v>
      </c>
      <c r="CJ66">
        <v>0.24561059265526808</v>
      </c>
      <c r="CK66">
        <v>1.3458407864121114E-2</v>
      </c>
      <c r="CL66">
        <v>0.60914373856969917</v>
      </c>
      <c r="CM66">
        <v>0.34962303192718025</v>
      </c>
      <c r="CN66">
        <v>0.86273498710481533</v>
      </c>
      <c r="CO66">
        <v>0.42333851464192662</v>
      </c>
      <c r="CP66">
        <v>0.30679885828908482</v>
      </c>
      <c r="CQ66">
        <v>0.5819185448043811</v>
      </c>
      <c r="CR66">
        <v>1.0759278807367991</v>
      </c>
      <c r="CS66">
        <v>0.6120535975212249</v>
      </c>
      <c r="CT66">
        <v>0.35050829872642453</v>
      </c>
      <c r="CU66">
        <v>0.32647303828386498</v>
      </c>
      <c r="CV66">
        <v>0.22899325541960991</v>
      </c>
      <c r="CW66">
        <v>0.49469380030244281</v>
      </c>
      <c r="CX66">
        <v>-0.20738985066967075</v>
      </c>
      <c r="CY66">
        <v>0.3917373545337739</v>
      </c>
      <c r="CZ66">
        <v>0.28883878120471707</v>
      </c>
      <c r="DA66">
        <v>3.821999191855241E-2</v>
      </c>
      <c r="DB66">
        <v>-6.2596643361771953E-2</v>
      </c>
      <c r="DC66">
        <v>3.602449670611918E-2</v>
      </c>
      <c r="DD66">
        <v>4.0931247188552788E-2</v>
      </c>
      <c r="DE66">
        <v>4.6716215748091372E-2</v>
      </c>
      <c r="DF66">
        <v>0.11983842795018518</v>
      </c>
      <c r="DG66">
        <v>0.77908434915151759</v>
      </c>
      <c r="DH66">
        <v>1.502357892472105</v>
      </c>
      <c r="DI66">
        <v>0.28981004792663612</v>
      </c>
      <c r="DJ66">
        <v>0.48994144021121144</v>
      </c>
      <c r="DK66">
        <v>0.673922270985301</v>
      </c>
      <c r="DL66">
        <v>0.50464278986375177</v>
      </c>
      <c r="DM66">
        <v>7.7319397091983433E-2</v>
      </c>
      <c r="DN66">
        <v>0.34144831544460885</v>
      </c>
      <c r="DO66">
        <v>0.881713025760817</v>
      </c>
      <c r="DP66">
        <v>0.86204241064058351</v>
      </c>
      <c r="DQ66">
        <v>0.29831788648895952</v>
      </c>
      <c r="DR66">
        <v>0.70947062406419548</v>
      </c>
      <c r="DS66">
        <v>0.64907821657440934</v>
      </c>
      <c r="DT66">
        <v>0.55859250245882208</v>
      </c>
      <c r="DU66">
        <v>1.136275538306819</v>
      </c>
      <c r="DV66">
        <v>1.0231956701537541</v>
      </c>
      <c r="DW66">
        <v>0.25941341779532934</v>
      </c>
      <c r="DX66">
        <v>0.76175894696764601</v>
      </c>
      <c r="DY66">
        <v>1.4637164487729422</v>
      </c>
      <c r="DZ66">
        <v>1.8266305434971741</v>
      </c>
      <c r="EA66">
        <v>0.77106909451030958</v>
      </c>
      <c r="EB66">
        <v>0.65115010078842772</v>
      </c>
      <c r="EC66">
        <v>0.68067375005040276</v>
      </c>
      <c r="ED66">
        <v>0.99797145632925321</v>
      </c>
      <c r="EE66">
        <v>6.5354115400753159</v>
      </c>
      <c r="EF66">
        <v>2.6633015162958458</v>
      </c>
      <c r="EG66">
        <v>0.79339903608237705</v>
      </c>
      <c r="EH66">
        <v>-0.69505192499620705</v>
      </c>
      <c r="EI66">
        <v>-0.81855868800465714</v>
      </c>
      <c r="EJ66">
        <v>-0.23358485432457599</v>
      </c>
      <c r="EK66">
        <v>-8.3428632007098713E-4</v>
      </c>
      <c r="EL66">
        <v>-3.5966103233405988E-2</v>
      </c>
      <c r="EM66">
        <v>-5.1416550617688017E-2</v>
      </c>
      <c r="EN66">
        <v>-3.7633121026090066E-2</v>
      </c>
      <c r="EO66">
        <v>0.56442504440614982</v>
      </c>
      <c r="EP66">
        <v>0.24267491736640068</v>
      </c>
      <c r="EQ66">
        <v>-2.4183564926133272E-2</v>
      </c>
      <c r="ER66">
        <v>0.1135564857645619</v>
      </c>
      <c r="ES66">
        <v>-7.8532382616671725E-2</v>
      </c>
      <c r="ET66">
        <v>0.42188640931735222</v>
      </c>
      <c r="EU66">
        <v>1.2767280235647718</v>
      </c>
      <c r="EV66">
        <v>1.2822973399849928</v>
      </c>
      <c r="EW66">
        <v>1.3248007879653869</v>
      </c>
      <c r="EX66">
        <v>0.98806349566467588</v>
      </c>
      <c r="EY66">
        <v>0.99888807813340463</v>
      </c>
      <c r="EZ66">
        <v>0.70673525625851141</v>
      </c>
    </row>
    <row r="67" spans="1:156" x14ac:dyDescent="0.3">
      <c r="A67">
        <v>0.90305082030187123</v>
      </c>
      <c r="B67">
        <v>0.35437071629287686</v>
      </c>
      <c r="C67">
        <v>0.45392164423483905</v>
      </c>
      <c r="D67">
        <v>0.50305067371611756</v>
      </c>
      <c r="E67">
        <v>0.88172014715016189</v>
      </c>
      <c r="F67">
        <v>0.55000589070495209</v>
      </c>
      <c r="G67">
        <v>0.43745607723776914</v>
      </c>
      <c r="H67">
        <v>0.56472724569198363</v>
      </c>
      <c r="I67">
        <v>0.53077939529191553</v>
      </c>
      <c r="J67">
        <v>0.52762109225656673</v>
      </c>
      <c r="K67">
        <v>0.43230295068778446</v>
      </c>
      <c r="L67">
        <v>0.31842744663794065</v>
      </c>
      <c r="M67">
        <v>0.46746676084569572</v>
      </c>
      <c r="N67">
        <v>0.36486994512736715</v>
      </c>
      <c r="O67">
        <v>0.42788185310799065</v>
      </c>
      <c r="P67">
        <v>0.43500810835105597</v>
      </c>
      <c r="Q67">
        <v>0.44046507444255667</v>
      </c>
      <c r="R67">
        <v>0.35335880687897259</v>
      </c>
      <c r="S67">
        <v>0.46019088872964176</v>
      </c>
      <c r="T67">
        <v>0.42899799909845626</v>
      </c>
      <c r="U67">
        <v>0.55730785995781673</v>
      </c>
      <c r="V67">
        <v>0.51074424264896834</v>
      </c>
      <c r="W67">
        <v>0.3238613369766199</v>
      </c>
      <c r="X67">
        <v>0.27629908413935311</v>
      </c>
      <c r="Y67">
        <v>0.44695719686052371</v>
      </c>
      <c r="Z67">
        <v>0.4709267374088455</v>
      </c>
      <c r="AA67">
        <v>0.37202030637247674</v>
      </c>
      <c r="AB67">
        <v>0.37416731755401145</v>
      </c>
      <c r="AC67">
        <v>0.31010994984441709</v>
      </c>
      <c r="AD67">
        <v>0.31963714506561303</v>
      </c>
      <c r="AE67">
        <v>0.27629158748283089</v>
      </c>
      <c r="AF67">
        <v>0.55157815197917159</v>
      </c>
      <c r="AG67">
        <v>0.40039016734404242</v>
      </c>
      <c r="AH67">
        <v>0.32580241067714155</v>
      </c>
      <c r="AI67">
        <v>0.31771778267977879</v>
      </c>
      <c r="AJ67">
        <v>0.22846311419662868</v>
      </c>
      <c r="AK67">
        <v>0.29715628263747362</v>
      </c>
      <c r="AL67">
        <v>0.43851347295907317</v>
      </c>
      <c r="AM67">
        <v>0.65329935272154671</v>
      </c>
      <c r="AN67">
        <v>0.66168976478216734</v>
      </c>
      <c r="AO67">
        <v>0.51780268558039211</v>
      </c>
      <c r="AP67">
        <v>0.48598328623633336</v>
      </c>
      <c r="AQ67">
        <v>0.53103274362524644</v>
      </c>
      <c r="AR67">
        <v>0.4877912819958965</v>
      </c>
      <c r="AS67">
        <v>0.43147405259050231</v>
      </c>
      <c r="AT67">
        <v>0.48126894337784165</v>
      </c>
      <c r="AU67">
        <v>0.53560985026697949</v>
      </c>
      <c r="AV67">
        <v>2.2638602116796136</v>
      </c>
      <c r="AW67">
        <v>3.2288214500290309</v>
      </c>
      <c r="AX67">
        <v>2.0848141454685987</v>
      </c>
      <c r="AY67">
        <v>1.4026709007031144</v>
      </c>
      <c r="AZ67">
        <v>0.89812338464645336</v>
      </c>
      <c r="BA67">
        <v>0.59415973538145295</v>
      </c>
      <c r="BB67">
        <v>0.44378927615134955</v>
      </c>
      <c r="BC67">
        <v>0.57610295150288948</v>
      </c>
      <c r="BD67">
        <v>0.76190581431174564</v>
      </c>
      <c r="BE67">
        <v>0.96867064750533416</v>
      </c>
      <c r="BF67">
        <v>0.84401032998259495</v>
      </c>
      <c r="BG67">
        <v>0.63315670649375022</v>
      </c>
      <c r="BH67">
        <v>0.44782895656507549</v>
      </c>
      <c r="BI67">
        <v>0.69538579052604632</v>
      </c>
      <c r="BJ67">
        <v>0.80624917799896423</v>
      </c>
      <c r="BK67">
        <v>0.7831524866626296</v>
      </c>
      <c r="BL67">
        <v>0.61709493625632206</v>
      </c>
      <c r="BM67">
        <v>0.47384948600482346</v>
      </c>
      <c r="BN67">
        <v>0.57015546751270563</v>
      </c>
      <c r="BO67">
        <v>0.49055109747524739</v>
      </c>
      <c r="BP67">
        <v>0.41658051348370861</v>
      </c>
      <c r="BQ67">
        <v>0.43976507883544969</v>
      </c>
      <c r="BR67">
        <v>0.39419765815222263</v>
      </c>
      <c r="BS67">
        <v>0.34546701323243667</v>
      </c>
      <c r="BT67">
        <v>0.32090318361225911</v>
      </c>
      <c r="BU67">
        <v>0.49826869956309849</v>
      </c>
      <c r="BV67">
        <v>0.22260417771850882</v>
      </c>
      <c r="BW67">
        <v>0.19571277723032665</v>
      </c>
      <c r="BX67">
        <v>0.18842278846743454</v>
      </c>
      <c r="BY67">
        <v>0.20264301154796271</v>
      </c>
      <c r="BZ67">
        <v>0.21513840683209651</v>
      </c>
      <c r="CA67">
        <v>0.1912177000294264</v>
      </c>
      <c r="CB67">
        <v>0.13878782029681247</v>
      </c>
      <c r="CC67">
        <v>0.13276100039247751</v>
      </c>
      <c r="CD67">
        <v>0.16128498078614939</v>
      </c>
      <c r="CE67">
        <v>0.23638643552740746</v>
      </c>
      <c r="CF67">
        <v>0.32841098128685076</v>
      </c>
      <c r="CG67">
        <v>0.32777335921923623</v>
      </c>
      <c r="CH67">
        <v>0.14951110789580468</v>
      </c>
      <c r="CI67">
        <v>0.14179314402554155</v>
      </c>
      <c r="CJ67">
        <v>0.39027210236172039</v>
      </c>
      <c r="CK67">
        <v>0.93043151694563164</v>
      </c>
      <c r="CL67">
        <v>0.50596285556488851</v>
      </c>
      <c r="CM67">
        <v>0.21912464971192946</v>
      </c>
      <c r="CN67">
        <v>0.21501274808423432</v>
      </c>
      <c r="CO67">
        <v>0.2507389649616556</v>
      </c>
      <c r="CP67">
        <v>0.32404951433544227</v>
      </c>
      <c r="CQ67">
        <v>0.31618569274893105</v>
      </c>
      <c r="CR67">
        <v>0.26019388616009564</v>
      </c>
      <c r="CS67">
        <v>0.66486541394868937</v>
      </c>
      <c r="CT67">
        <v>0.27565041590524686</v>
      </c>
      <c r="CU67">
        <v>0.23019674875341423</v>
      </c>
      <c r="CV67">
        <v>0.21249458470745708</v>
      </c>
      <c r="CW67">
        <v>0.25902389799891523</v>
      </c>
      <c r="CX67">
        <v>0.26281478141197567</v>
      </c>
      <c r="CY67">
        <v>0.26313635411237613</v>
      </c>
      <c r="CZ67">
        <v>0.16155571669656865</v>
      </c>
      <c r="DA67">
        <v>8.7506653065872797E-2</v>
      </c>
      <c r="DB67">
        <v>0.19313409149945926</v>
      </c>
      <c r="DC67">
        <v>0.16392559921682448</v>
      </c>
      <c r="DD67">
        <v>0.16277629807503047</v>
      </c>
      <c r="DE67">
        <v>0.25462010372832822</v>
      </c>
      <c r="DF67">
        <v>5.4620256256427524E-2</v>
      </c>
      <c r="DG67">
        <v>0.45810319051328463</v>
      </c>
      <c r="DH67">
        <v>0.45971985277218153</v>
      </c>
      <c r="DI67">
        <v>0.29491032800414985</v>
      </c>
      <c r="DJ67">
        <v>0.4238660382689261</v>
      </c>
      <c r="DK67">
        <v>0.37493719079326127</v>
      </c>
      <c r="DL67">
        <v>0.39704895670500662</v>
      </c>
      <c r="DM67">
        <v>0.463925558312269</v>
      </c>
      <c r="DN67">
        <v>0.57661359486628783</v>
      </c>
      <c r="DO67">
        <v>0.52521082841617783</v>
      </c>
      <c r="DP67">
        <v>0.42014503212622856</v>
      </c>
      <c r="DQ67">
        <v>0.55049194267527923</v>
      </c>
      <c r="DR67">
        <v>0.59194882089764178</v>
      </c>
      <c r="DS67">
        <v>0.69615249967257853</v>
      </c>
      <c r="DT67">
        <v>0.67894206314196026</v>
      </c>
      <c r="DU67">
        <v>0.78563208198224288</v>
      </c>
      <c r="DV67">
        <v>0.7641696955182482</v>
      </c>
      <c r="DW67">
        <v>0.85242294082434</v>
      </c>
      <c r="DX67">
        <v>0.78585585917909384</v>
      </c>
      <c r="DY67">
        <v>0.54501827594587837</v>
      </c>
      <c r="DZ67">
        <v>0.68520784835203585</v>
      </c>
      <c r="EA67">
        <v>0.67130971253027383</v>
      </c>
      <c r="EB67">
        <v>0.65561044905049926</v>
      </c>
      <c r="EC67">
        <v>0.68788492139147195</v>
      </c>
      <c r="ED67">
        <v>0.79208812790403726</v>
      </c>
      <c r="EE67">
        <v>11.222643383754701</v>
      </c>
      <c r="EF67">
        <v>0.54943706105099466</v>
      </c>
      <c r="EG67">
        <v>-4.4173322630854273E-2</v>
      </c>
      <c r="EH67">
        <v>-0.32554719345711192</v>
      </c>
      <c r="EI67">
        <v>-0.36031491453434228</v>
      </c>
      <c r="EJ67">
        <v>-6.4784700987459587E-2</v>
      </c>
      <c r="EK67">
        <v>5.596168478051311E-2</v>
      </c>
      <c r="EL67">
        <v>-4.98711110024459E-2</v>
      </c>
      <c r="EM67">
        <v>1.4998342115376317E-2</v>
      </c>
      <c r="EN67">
        <v>6.2681135065943749E-2</v>
      </c>
      <c r="EO67">
        <v>0.22757199210238355</v>
      </c>
      <c r="EP67">
        <v>-6.8382492809632822E-2</v>
      </c>
      <c r="EQ67">
        <v>0.11152251524569579</v>
      </c>
      <c r="ER67">
        <v>0.17015259959539719</v>
      </c>
      <c r="ES67">
        <v>0.39006096099798526</v>
      </c>
      <c r="ET67">
        <v>0.50826398463287603</v>
      </c>
      <c r="EU67">
        <v>0.98985733290292899</v>
      </c>
      <c r="EV67">
        <v>1.1201223163035792</v>
      </c>
      <c r="EW67">
        <v>0.99285835703265946</v>
      </c>
      <c r="EX67">
        <v>0.45962098657042816</v>
      </c>
      <c r="EY67">
        <v>0.4852472733668094</v>
      </c>
      <c r="EZ67">
        <v>0.43279468401452448</v>
      </c>
    </row>
    <row r="68" spans="1:156" x14ac:dyDescent="0.3">
      <c r="A68">
        <v>0.76959253345863488</v>
      </c>
      <c r="B68">
        <v>1.0869197434171269</v>
      </c>
      <c r="C68">
        <v>0.60533519203316644</v>
      </c>
      <c r="D68">
        <v>0.77081432903094083</v>
      </c>
      <c r="E68">
        <v>0.76874406109619997</v>
      </c>
      <c r="F68">
        <v>0.72545848631943954</v>
      </c>
      <c r="G68">
        <v>0.57845198027659706</v>
      </c>
      <c r="H68">
        <v>0.6096616600091096</v>
      </c>
      <c r="I68">
        <v>0.616487983600706</v>
      </c>
      <c r="J68">
        <v>0.74424364071970217</v>
      </c>
      <c r="K68">
        <v>0.65793186986880414</v>
      </c>
      <c r="L68">
        <v>0.4578986614022682</v>
      </c>
      <c r="M68">
        <v>0.20605020075247182</v>
      </c>
      <c r="N68">
        <v>0.29623478050660879</v>
      </c>
      <c r="O68">
        <v>0.56950329592824289</v>
      </c>
      <c r="P68">
        <v>0.42462800668941725</v>
      </c>
      <c r="Q68">
        <v>0.56228788677009334</v>
      </c>
      <c r="R68">
        <v>0.65299365125666498</v>
      </c>
      <c r="S68">
        <v>0.72298395858220488</v>
      </c>
      <c r="T68">
        <v>0.64556235994213296</v>
      </c>
      <c r="U68">
        <v>1.4903891053573091</v>
      </c>
      <c r="V68">
        <v>0.55902521494587631</v>
      </c>
      <c r="W68">
        <v>0.52263633528205844</v>
      </c>
      <c r="X68">
        <v>0.40825784134440823</v>
      </c>
      <c r="Y68">
        <v>0.51118985000556449</v>
      </c>
      <c r="Z68">
        <v>0.64675890090322241</v>
      </c>
      <c r="AA68">
        <v>0.40694482274143695</v>
      </c>
      <c r="AB68">
        <v>0.68772018440130012</v>
      </c>
      <c r="AC68">
        <v>0.80333621431071833</v>
      </c>
      <c r="AD68">
        <v>0.49571941355343085</v>
      </c>
      <c r="AE68">
        <v>0.61813803856360039</v>
      </c>
      <c r="AF68">
        <v>1.0225366776167704</v>
      </c>
      <c r="AG68">
        <v>0.65623341144187464</v>
      </c>
      <c r="AH68">
        <v>0.56905009767592674</v>
      </c>
      <c r="AI68">
        <v>0.64768844670878423</v>
      </c>
      <c r="AJ68">
        <v>0.61688562397020519</v>
      </c>
      <c r="AK68">
        <v>0.42851136073987561</v>
      </c>
      <c r="AL68">
        <v>0.57073192740394063</v>
      </c>
      <c r="AM68">
        <v>0.62623217715568558</v>
      </c>
      <c r="AN68">
        <v>0.84110125127139668</v>
      </c>
      <c r="AO68">
        <v>0.66067799406145866</v>
      </c>
      <c r="AP68">
        <v>0.61688509729816587</v>
      </c>
      <c r="AQ68">
        <v>0.26393773349086302</v>
      </c>
      <c r="AR68">
        <v>0.65542652841473625</v>
      </c>
      <c r="AS68">
        <v>0.69635451098884005</v>
      </c>
      <c r="AT68">
        <v>1.0777959693160426</v>
      </c>
      <c r="AU68">
        <v>1.4148932692882852</v>
      </c>
      <c r="AV68">
        <v>2.0987337231468075</v>
      </c>
      <c r="AW68">
        <v>2.0749522461337904</v>
      </c>
      <c r="AX68">
        <v>1.0349639784259637</v>
      </c>
      <c r="AY68">
        <v>0.54548204381161725</v>
      </c>
      <c r="AZ68">
        <v>0.21286740633352963</v>
      </c>
      <c r="BA68">
        <v>0.48312288875544596</v>
      </c>
      <c r="BB68">
        <v>0.73954473228565121</v>
      </c>
      <c r="BC68">
        <v>0.99342102969787049</v>
      </c>
      <c r="BD68">
        <v>1.3985424627594796</v>
      </c>
      <c r="BE68">
        <v>0.49143039649798936</v>
      </c>
      <c r="BF68">
        <v>0.56198036187541334</v>
      </c>
      <c r="BG68">
        <v>0.55468502215383353</v>
      </c>
      <c r="BH68">
        <v>0.67071071092863122</v>
      </c>
      <c r="BI68">
        <v>0.9457547147423071</v>
      </c>
      <c r="BJ68">
        <v>0.46276920687940049</v>
      </c>
      <c r="BK68">
        <v>0.22584138483279048</v>
      </c>
      <c r="BL68">
        <v>0.36102708684657614</v>
      </c>
      <c r="BM68">
        <v>0.3697125866386699</v>
      </c>
      <c r="BN68">
        <v>0.26661670427611739</v>
      </c>
      <c r="BO68">
        <v>0.51599466464959676</v>
      </c>
      <c r="BP68">
        <v>0.37739163610545745</v>
      </c>
      <c r="BQ68">
        <v>0.46187661198659669</v>
      </c>
      <c r="BR68">
        <v>0.25465491065664025</v>
      </c>
      <c r="BS68">
        <v>0.3314422759177944</v>
      </c>
      <c r="BT68">
        <v>0.2340139960489438</v>
      </c>
      <c r="BU68">
        <v>0.39945873300383994</v>
      </c>
      <c r="BV68">
        <v>0.41359857327398686</v>
      </c>
      <c r="BW68">
        <v>0.17863690986801828</v>
      </c>
      <c r="BX68">
        <v>0.29708452991421552</v>
      </c>
      <c r="BY68">
        <v>0.29788721458413647</v>
      </c>
      <c r="BZ68">
        <v>0.3803826385556448</v>
      </c>
      <c r="CA68">
        <v>0.45544411372202376</v>
      </c>
      <c r="CB68">
        <v>0.40753390383957822</v>
      </c>
      <c r="CC68">
        <v>0.45512393660575867</v>
      </c>
      <c r="CD68">
        <v>0.26875562822792176</v>
      </c>
      <c r="CE68">
        <v>0.37829470967680834</v>
      </c>
      <c r="CF68">
        <v>0.30667663936154099</v>
      </c>
      <c r="CG68">
        <v>7.265205735690472E-2</v>
      </c>
      <c r="CH68">
        <v>0.25100987051611412</v>
      </c>
      <c r="CI68">
        <v>0.28252461321923761</v>
      </c>
      <c r="CJ68">
        <v>0.44640879632481756</v>
      </c>
      <c r="CK68">
        <v>0.29051676196637288</v>
      </c>
      <c r="CL68">
        <v>0.3919880924880772</v>
      </c>
      <c r="CM68">
        <v>0.1921654849175809</v>
      </c>
      <c r="CN68">
        <v>0.31272920894984679</v>
      </c>
      <c r="CO68">
        <v>0.6072729088479889</v>
      </c>
      <c r="CP68">
        <v>0.41068958598778238</v>
      </c>
      <c r="CQ68">
        <v>0.23920552934947636</v>
      </c>
      <c r="CR68">
        <v>0.35485452262359729</v>
      </c>
      <c r="CS68">
        <v>1.0790346370854991</v>
      </c>
      <c r="CT68">
        <v>0.33571702703994788</v>
      </c>
      <c r="CU68">
        <v>0.27624888117202318</v>
      </c>
      <c r="CV68">
        <v>0.33485807151321012</v>
      </c>
      <c r="CW68">
        <v>0.33269286766953599</v>
      </c>
      <c r="CX68">
        <v>0.27356250266470283</v>
      </c>
      <c r="CY68">
        <v>-0.11108645822160668</v>
      </c>
      <c r="CZ68">
        <v>0.23325200377334454</v>
      </c>
      <c r="DA68">
        <v>0.16398301693540418</v>
      </c>
      <c r="DB68">
        <v>0.2808040250075976</v>
      </c>
      <c r="DC68">
        <v>0.35553136961688381</v>
      </c>
      <c r="DD68">
        <v>0.17435574682536981</v>
      </c>
      <c r="DE68">
        <v>0.24637930027404309</v>
      </c>
      <c r="DF68">
        <v>0.41698416029527152</v>
      </c>
      <c r="DG68">
        <v>0.21728500449850685</v>
      </c>
      <c r="DH68">
        <v>0.22907429060829543</v>
      </c>
      <c r="DI68">
        <v>0.41440698177135005</v>
      </c>
      <c r="DJ68">
        <v>-0.19898318483183175</v>
      </c>
      <c r="DK68">
        <v>-9.7069542417642651E-3</v>
      </c>
      <c r="DL68">
        <v>0.30089297429893236</v>
      </c>
      <c r="DM68">
        <v>0.14428930126113926</v>
      </c>
      <c r="DN68">
        <v>0.30613350074375489</v>
      </c>
      <c r="DO68">
        <v>0.28231426421750427</v>
      </c>
      <c r="DP68">
        <v>0.34648888300209535</v>
      </c>
      <c r="DQ68">
        <v>0.34413142162277666</v>
      </c>
      <c r="DR68">
        <v>0.49254680389523742</v>
      </c>
      <c r="DS68">
        <v>0.44650708395906236</v>
      </c>
      <c r="DT68">
        <v>0.36382137775296997</v>
      </c>
      <c r="DU68">
        <v>0.44557852640558337</v>
      </c>
      <c r="DV68">
        <v>0.28574459146230424</v>
      </c>
      <c r="DW68">
        <v>0.13942297504550538</v>
      </c>
      <c r="DX68">
        <v>0.2567147691703866</v>
      </c>
      <c r="DY68">
        <v>0.49568864124461243</v>
      </c>
      <c r="DZ68">
        <v>0.39626423602545913</v>
      </c>
      <c r="EA68">
        <v>0.43993212069422327</v>
      </c>
      <c r="EB68">
        <v>0.83836339087643807</v>
      </c>
      <c r="EC68">
        <v>0.65148654405160755</v>
      </c>
      <c r="ED68">
        <v>1.2057595624177253</v>
      </c>
      <c r="EE68">
        <v>4.0625411637989686</v>
      </c>
      <c r="EF68">
        <v>1.2205727401711783</v>
      </c>
      <c r="EG68">
        <v>-0.28304853858101353</v>
      </c>
      <c r="EH68">
        <v>0.45880030318377862</v>
      </c>
      <c r="EI68">
        <v>0.70288279902138129</v>
      </c>
      <c r="EJ68">
        <v>3.1417249948475501E-2</v>
      </c>
      <c r="EK68">
        <v>0.89625103994804078</v>
      </c>
      <c r="EL68">
        <v>0.5984822416253337</v>
      </c>
      <c r="EM68">
        <v>0.34169774631118344</v>
      </c>
      <c r="EN68">
        <v>1.699745753969637</v>
      </c>
      <c r="EO68">
        <v>0.9401016509357305</v>
      </c>
      <c r="EP68">
        <v>0.79867779547168993</v>
      </c>
      <c r="EQ68">
        <v>1.0067982955311976</v>
      </c>
      <c r="ER68">
        <v>0.92238492731596011</v>
      </c>
      <c r="ES68">
        <v>1.1709618290400812</v>
      </c>
      <c r="ET68">
        <v>0.53076345989974527</v>
      </c>
      <c r="EU68">
        <v>0.59826403858882315</v>
      </c>
      <c r="EV68">
        <v>-0.37222241533405054</v>
      </c>
      <c r="EW68">
        <v>1.05545225499921</v>
      </c>
      <c r="EX68">
        <v>0.79801724930980811</v>
      </c>
      <c r="EY68">
        <v>0.96265143877333514</v>
      </c>
      <c r="EZ68">
        <v>0.41931319990716531</v>
      </c>
    </row>
    <row r="70" spans="1:156" x14ac:dyDescent="0.3">
      <c r="A70">
        <f>100+A66</f>
        <v>101.73114276784469</v>
      </c>
      <c r="B70">
        <f t="shared" ref="B70:BM71" si="5">100+B66</f>
        <v>100.75018284343081</v>
      </c>
      <c r="C70">
        <f t="shared" si="5"/>
        <v>100.61584268334383</v>
      </c>
      <c r="D70">
        <f t="shared" si="5"/>
        <v>100.27938357039359</v>
      </c>
      <c r="E70">
        <f t="shared" si="5"/>
        <v>99.962327129715462</v>
      </c>
      <c r="F70">
        <f t="shared" si="5"/>
        <v>99.75120126334933</v>
      </c>
      <c r="G70">
        <f t="shared" si="5"/>
        <v>99.675085243256376</v>
      </c>
      <c r="H70">
        <f t="shared" si="5"/>
        <v>99.715939111558541</v>
      </c>
      <c r="I70">
        <f t="shared" si="5"/>
        <v>99.93450437919013</v>
      </c>
      <c r="J70">
        <f t="shared" si="5"/>
        <v>100.49715354667613</v>
      </c>
      <c r="K70">
        <f t="shared" si="5"/>
        <v>100.25401875381732</v>
      </c>
      <c r="L70">
        <f t="shared" si="5"/>
        <v>100.21084697498442</v>
      </c>
      <c r="M70">
        <f t="shared" si="5"/>
        <v>100.09164919324732</v>
      </c>
      <c r="N70">
        <f t="shared" si="5"/>
        <v>100.31819936260661</v>
      </c>
      <c r="O70">
        <f t="shared" si="5"/>
        <v>100.5528062459358</v>
      </c>
      <c r="P70">
        <f t="shared" si="5"/>
        <v>100.16146958342424</v>
      </c>
      <c r="Q70">
        <f t="shared" si="5"/>
        <v>100.53029023610655</v>
      </c>
      <c r="R70">
        <f t="shared" si="5"/>
        <v>101.61653507465499</v>
      </c>
      <c r="S70">
        <f t="shared" si="5"/>
        <v>101.57713166902165</v>
      </c>
      <c r="T70">
        <f t="shared" si="5"/>
        <v>100.77960519324469</v>
      </c>
      <c r="U70">
        <f t="shared" si="5"/>
        <v>100.84081085601599</v>
      </c>
      <c r="V70">
        <f t="shared" si="5"/>
        <v>100.5042822623564</v>
      </c>
      <c r="W70">
        <f t="shared" si="5"/>
        <v>100.15091905298995</v>
      </c>
      <c r="X70">
        <f t="shared" si="5"/>
        <v>100.35413299279575</v>
      </c>
      <c r="Y70">
        <f t="shared" si="5"/>
        <v>101.0458539091172</v>
      </c>
      <c r="Z70">
        <f t="shared" si="5"/>
        <v>100.41268735004857</v>
      </c>
      <c r="AA70">
        <f t="shared" si="5"/>
        <v>100.16951412387084</v>
      </c>
      <c r="AB70">
        <f t="shared" si="5"/>
        <v>100.61486903360235</v>
      </c>
      <c r="AC70">
        <f t="shared" si="5"/>
        <v>100.90701171830752</v>
      </c>
      <c r="AD70">
        <f t="shared" si="5"/>
        <v>100.54906744959331</v>
      </c>
      <c r="AE70">
        <f t="shared" si="5"/>
        <v>100.46055490619813</v>
      </c>
      <c r="AF70">
        <f t="shared" si="5"/>
        <v>100.516559733207</v>
      </c>
      <c r="AG70">
        <f t="shared" si="5"/>
        <v>100.60083604508505</v>
      </c>
      <c r="AH70">
        <f t="shared" si="5"/>
        <v>101.01890555918601</v>
      </c>
      <c r="AI70">
        <f t="shared" si="5"/>
        <v>100.57553423881141</v>
      </c>
      <c r="AJ70">
        <f t="shared" si="5"/>
        <v>100.16370697296713</v>
      </c>
      <c r="AK70">
        <f t="shared" si="5"/>
        <v>100.30772726355873</v>
      </c>
      <c r="AL70">
        <f t="shared" si="5"/>
        <v>100.75299542179616</v>
      </c>
      <c r="AM70">
        <f t="shared" si="5"/>
        <v>101.51760653811263</v>
      </c>
      <c r="AN70">
        <f t="shared" si="5"/>
        <v>101.20720004668148</v>
      </c>
      <c r="AO70">
        <f t="shared" si="5"/>
        <v>101.43061468505073</v>
      </c>
      <c r="AP70">
        <f t="shared" si="5"/>
        <v>100.80146456369948</v>
      </c>
      <c r="AQ70">
        <f t="shared" si="5"/>
        <v>100.46146841964422</v>
      </c>
      <c r="AR70">
        <f t="shared" si="5"/>
        <v>100.8896918644411</v>
      </c>
      <c r="AS70">
        <f t="shared" si="5"/>
        <v>101.57522843692452</v>
      </c>
      <c r="AT70">
        <f t="shared" si="5"/>
        <v>101.05894822111564</v>
      </c>
      <c r="AU70">
        <f t="shared" si="5"/>
        <v>101.62095673412928</v>
      </c>
      <c r="AV70">
        <f t="shared" si="5"/>
        <v>102.59499937775121</v>
      </c>
      <c r="AW70">
        <f t="shared" si="5"/>
        <v>104.78972395816686</v>
      </c>
      <c r="AX70">
        <f t="shared" si="5"/>
        <v>102.78732045079592</v>
      </c>
      <c r="AY70">
        <f t="shared" si="5"/>
        <v>101.32818214161402</v>
      </c>
      <c r="AZ70">
        <f t="shared" si="5"/>
        <v>100.24888282477455</v>
      </c>
      <c r="BA70">
        <f t="shared" si="5"/>
        <v>100.07797312560447</v>
      </c>
      <c r="BB70">
        <f t="shared" si="5"/>
        <v>99.697943407479784</v>
      </c>
      <c r="BC70">
        <f t="shared" si="5"/>
        <v>100.3106754082802</v>
      </c>
      <c r="BD70">
        <f t="shared" si="5"/>
        <v>100.57052137747124</v>
      </c>
      <c r="BE70">
        <f t="shared" si="5"/>
        <v>101.02228656748734</v>
      </c>
      <c r="BF70">
        <f t="shared" si="5"/>
        <v>100.90424218672312</v>
      </c>
      <c r="BG70">
        <f t="shared" si="5"/>
        <v>100.75597207165627</v>
      </c>
      <c r="BH70">
        <f t="shared" si="5"/>
        <v>100.52884310160697</v>
      </c>
      <c r="BI70">
        <f t="shared" si="5"/>
        <v>100.42135902404161</v>
      </c>
      <c r="BJ70">
        <f t="shared" si="5"/>
        <v>100.24441250805874</v>
      </c>
      <c r="BK70">
        <f t="shared" si="5"/>
        <v>100.20196643211219</v>
      </c>
      <c r="BL70">
        <f t="shared" si="5"/>
        <v>100.31999316368733</v>
      </c>
      <c r="BM70">
        <f t="shared" si="5"/>
        <v>100.40592205689748</v>
      </c>
      <c r="BN70">
        <f t="shared" ref="BN70:DY72" si="6">100+BN66</f>
        <v>100.27323383241328</v>
      </c>
      <c r="BO70">
        <f t="shared" si="6"/>
        <v>100.54907188933781</v>
      </c>
      <c r="BP70">
        <f t="shared" si="6"/>
        <v>100.60583404400391</v>
      </c>
      <c r="BQ70">
        <f t="shared" si="6"/>
        <v>100.42435933252152</v>
      </c>
      <c r="BR70">
        <f t="shared" si="6"/>
        <v>100.61293353098216</v>
      </c>
      <c r="BS70">
        <f t="shared" si="6"/>
        <v>100.34122492083421</v>
      </c>
      <c r="BT70">
        <f t="shared" si="6"/>
        <v>99.98683808939694</v>
      </c>
      <c r="BU70">
        <f t="shared" si="6"/>
        <v>100.15951333168647</v>
      </c>
      <c r="BV70">
        <f t="shared" si="6"/>
        <v>99.797401353865354</v>
      </c>
      <c r="BW70">
        <f t="shared" si="6"/>
        <v>99.961141686028583</v>
      </c>
      <c r="BX70">
        <f t="shared" si="6"/>
        <v>100.4742713368944</v>
      </c>
      <c r="BY70">
        <f t="shared" si="6"/>
        <v>100.63015307719357</v>
      </c>
      <c r="BZ70">
        <f t="shared" si="6"/>
        <v>101.18751978331996</v>
      </c>
      <c r="CA70">
        <f t="shared" si="6"/>
        <v>99.682075027560188</v>
      </c>
      <c r="CB70">
        <f t="shared" si="6"/>
        <v>99.39372085696516</v>
      </c>
      <c r="CC70">
        <f t="shared" si="6"/>
        <v>99.829503511689921</v>
      </c>
      <c r="CD70">
        <f t="shared" si="6"/>
        <v>100.20807499741235</v>
      </c>
      <c r="CE70">
        <f t="shared" si="6"/>
        <v>99.819343642013067</v>
      </c>
      <c r="CF70">
        <f t="shared" si="6"/>
        <v>99.984151175395922</v>
      </c>
      <c r="CG70">
        <f t="shared" si="6"/>
        <v>99.861762464363068</v>
      </c>
      <c r="CH70">
        <f t="shared" si="6"/>
        <v>99.949276676257711</v>
      </c>
      <c r="CI70">
        <f t="shared" si="6"/>
        <v>100.31464030706931</v>
      </c>
      <c r="CJ70">
        <f t="shared" si="6"/>
        <v>100.24561059265527</v>
      </c>
      <c r="CK70">
        <f t="shared" si="6"/>
        <v>100.01345840786412</v>
      </c>
      <c r="CL70">
        <f t="shared" si="6"/>
        <v>100.6091437385697</v>
      </c>
      <c r="CM70">
        <f t="shared" si="6"/>
        <v>100.34962303192718</v>
      </c>
      <c r="CN70">
        <f t="shared" si="6"/>
        <v>100.86273498710482</v>
      </c>
      <c r="CO70">
        <f t="shared" si="6"/>
        <v>100.42333851464193</v>
      </c>
      <c r="CP70">
        <f t="shared" si="6"/>
        <v>100.30679885828908</v>
      </c>
      <c r="CQ70">
        <f t="shared" si="6"/>
        <v>100.58191854480438</v>
      </c>
      <c r="CR70">
        <f t="shared" si="6"/>
        <v>101.0759278807368</v>
      </c>
      <c r="CS70">
        <f t="shared" si="6"/>
        <v>100.61205359752122</v>
      </c>
      <c r="CT70">
        <f t="shared" si="6"/>
        <v>100.35050829872642</v>
      </c>
      <c r="CU70">
        <f t="shared" si="6"/>
        <v>100.32647303828386</v>
      </c>
      <c r="CV70">
        <f t="shared" si="6"/>
        <v>100.22899325541961</v>
      </c>
      <c r="CW70">
        <f t="shared" si="6"/>
        <v>100.49469380030244</v>
      </c>
      <c r="CX70">
        <f t="shared" si="6"/>
        <v>99.792610149330329</v>
      </c>
      <c r="CY70">
        <f t="shared" si="6"/>
        <v>100.39173735453377</v>
      </c>
      <c r="CZ70">
        <f t="shared" si="6"/>
        <v>100.28883878120472</v>
      </c>
      <c r="DA70">
        <f t="shared" si="6"/>
        <v>100.03821999191855</v>
      </c>
      <c r="DB70">
        <f t="shared" si="6"/>
        <v>99.937403356638228</v>
      </c>
      <c r="DC70">
        <f t="shared" si="6"/>
        <v>100.03602449670612</v>
      </c>
      <c r="DD70">
        <f t="shared" si="6"/>
        <v>100.04093124718855</v>
      </c>
      <c r="DE70">
        <f t="shared" si="6"/>
        <v>100.04671621574809</v>
      </c>
      <c r="DF70">
        <f t="shared" si="6"/>
        <v>100.11983842795019</v>
      </c>
      <c r="DG70">
        <f t="shared" si="6"/>
        <v>100.77908434915152</v>
      </c>
      <c r="DH70">
        <f t="shared" si="6"/>
        <v>101.50235789247211</v>
      </c>
      <c r="DI70">
        <f t="shared" si="6"/>
        <v>100.28981004792664</v>
      </c>
      <c r="DJ70">
        <f t="shared" si="6"/>
        <v>100.48994144021121</v>
      </c>
      <c r="DK70">
        <f t="shared" si="6"/>
        <v>100.6739222709853</v>
      </c>
      <c r="DL70">
        <f t="shared" si="6"/>
        <v>100.50464278986375</v>
      </c>
      <c r="DM70">
        <f t="shared" si="6"/>
        <v>100.07731939709198</v>
      </c>
      <c r="DN70">
        <f t="shared" si="6"/>
        <v>100.34144831544461</v>
      </c>
      <c r="DO70">
        <f t="shared" si="6"/>
        <v>100.88171302576082</v>
      </c>
      <c r="DP70">
        <f t="shared" si="6"/>
        <v>100.86204241064058</v>
      </c>
      <c r="DQ70">
        <f t="shared" si="6"/>
        <v>100.29831788648896</v>
      </c>
      <c r="DR70">
        <f t="shared" si="6"/>
        <v>100.7094706240642</v>
      </c>
      <c r="DS70">
        <f t="shared" si="6"/>
        <v>100.64907821657441</v>
      </c>
      <c r="DT70">
        <f t="shared" si="6"/>
        <v>100.55859250245882</v>
      </c>
      <c r="DU70">
        <f t="shared" si="6"/>
        <v>101.13627553830682</v>
      </c>
      <c r="DV70">
        <f t="shared" si="6"/>
        <v>101.02319567015375</v>
      </c>
      <c r="DW70">
        <f t="shared" si="6"/>
        <v>100.25941341779533</v>
      </c>
      <c r="DX70">
        <f t="shared" si="6"/>
        <v>100.76175894696765</v>
      </c>
      <c r="DY70">
        <f t="shared" si="6"/>
        <v>101.46371644877294</v>
      </c>
      <c r="DZ70">
        <f t="shared" ref="DZ70:EZ72" si="7">100+DZ66</f>
        <v>101.82663054349717</v>
      </c>
      <c r="EA70">
        <f t="shared" si="7"/>
        <v>100.77106909451031</v>
      </c>
      <c r="EB70">
        <f t="shared" si="7"/>
        <v>100.65115010078843</v>
      </c>
      <c r="EC70">
        <f t="shared" si="7"/>
        <v>100.6806737500504</v>
      </c>
      <c r="ED70">
        <f t="shared" si="7"/>
        <v>100.99797145632925</v>
      </c>
      <c r="EE70">
        <f t="shared" si="7"/>
        <v>106.53541154007532</v>
      </c>
      <c r="EF70">
        <f t="shared" si="7"/>
        <v>102.66330151629585</v>
      </c>
      <c r="EG70">
        <f t="shared" si="7"/>
        <v>100.79339903608238</v>
      </c>
      <c r="EH70">
        <f t="shared" si="7"/>
        <v>99.304948075003793</v>
      </c>
      <c r="EI70">
        <f t="shared" si="7"/>
        <v>99.181441311995343</v>
      </c>
      <c r="EJ70">
        <f t="shared" si="7"/>
        <v>99.766415145675424</v>
      </c>
      <c r="EK70">
        <f t="shared" si="7"/>
        <v>99.999165713679929</v>
      </c>
      <c r="EL70">
        <f t="shared" si="7"/>
        <v>99.964033896766594</v>
      </c>
      <c r="EM70">
        <f t="shared" si="7"/>
        <v>99.948583449382312</v>
      </c>
      <c r="EN70">
        <f t="shared" si="7"/>
        <v>99.96236687897391</v>
      </c>
      <c r="EO70">
        <f t="shared" si="7"/>
        <v>100.56442504440615</v>
      </c>
      <c r="EP70">
        <f t="shared" si="7"/>
        <v>100.2426749173664</v>
      </c>
      <c r="EQ70">
        <f t="shared" si="7"/>
        <v>99.975816435073867</v>
      </c>
      <c r="ER70">
        <f t="shared" si="7"/>
        <v>100.11355648576456</v>
      </c>
      <c r="ES70">
        <f t="shared" si="7"/>
        <v>99.921467617383328</v>
      </c>
      <c r="ET70">
        <f t="shared" si="7"/>
        <v>100.42188640931735</v>
      </c>
      <c r="EU70">
        <f t="shared" si="7"/>
        <v>101.27672802356477</v>
      </c>
      <c r="EV70">
        <f t="shared" si="7"/>
        <v>101.28229733998499</v>
      </c>
      <c r="EW70">
        <f t="shared" si="7"/>
        <v>101.32480078796539</v>
      </c>
      <c r="EX70">
        <f t="shared" si="7"/>
        <v>100.98806349566468</v>
      </c>
      <c r="EY70">
        <f t="shared" si="7"/>
        <v>100.9988880781334</v>
      </c>
      <c r="EZ70">
        <f t="shared" si="7"/>
        <v>100.70673525625851</v>
      </c>
    </row>
    <row r="71" spans="1:156" x14ac:dyDescent="0.3">
      <c r="A71">
        <f t="shared" ref="A71:P72" si="8">100+A67</f>
        <v>100.90305082030187</v>
      </c>
      <c r="B71">
        <f t="shared" si="8"/>
        <v>100.35437071629288</v>
      </c>
      <c r="C71">
        <f t="shared" si="8"/>
        <v>100.45392164423484</v>
      </c>
      <c r="D71">
        <f t="shared" si="8"/>
        <v>100.50305067371612</v>
      </c>
      <c r="E71">
        <f t="shared" si="8"/>
        <v>100.88172014715016</v>
      </c>
      <c r="F71">
        <f t="shared" si="8"/>
        <v>100.55000589070495</v>
      </c>
      <c r="G71">
        <f t="shared" si="8"/>
        <v>100.43745607723777</v>
      </c>
      <c r="H71">
        <f t="shared" si="8"/>
        <v>100.56472724569198</v>
      </c>
      <c r="I71">
        <f t="shared" si="8"/>
        <v>100.53077939529192</v>
      </c>
      <c r="J71">
        <f t="shared" si="8"/>
        <v>100.52762109225657</v>
      </c>
      <c r="K71">
        <f t="shared" si="8"/>
        <v>100.43230295068778</v>
      </c>
      <c r="L71">
        <f t="shared" si="8"/>
        <v>100.31842744663794</v>
      </c>
      <c r="M71">
        <f t="shared" si="8"/>
        <v>100.4674667608457</v>
      </c>
      <c r="N71">
        <f t="shared" si="8"/>
        <v>100.36486994512737</v>
      </c>
      <c r="O71">
        <f t="shared" si="8"/>
        <v>100.42788185310799</v>
      </c>
      <c r="P71">
        <f t="shared" si="8"/>
        <v>100.43500810835106</v>
      </c>
      <c r="Q71">
        <f t="shared" si="5"/>
        <v>100.44046507444256</v>
      </c>
      <c r="R71">
        <f t="shared" si="5"/>
        <v>100.35335880687897</v>
      </c>
      <c r="S71">
        <f t="shared" si="5"/>
        <v>100.46019088872964</v>
      </c>
      <c r="T71">
        <f t="shared" si="5"/>
        <v>100.42899799909846</v>
      </c>
      <c r="U71">
        <f t="shared" si="5"/>
        <v>100.55730785995782</v>
      </c>
      <c r="V71">
        <f t="shared" si="5"/>
        <v>100.51074424264897</v>
      </c>
      <c r="W71">
        <f t="shared" si="5"/>
        <v>100.32386133697662</v>
      </c>
      <c r="X71">
        <f t="shared" si="5"/>
        <v>100.27629908413935</v>
      </c>
      <c r="Y71">
        <f t="shared" si="5"/>
        <v>100.44695719686052</v>
      </c>
      <c r="Z71">
        <f t="shared" si="5"/>
        <v>100.47092673740885</v>
      </c>
      <c r="AA71">
        <f t="shared" si="5"/>
        <v>100.37202030637248</v>
      </c>
      <c r="AB71">
        <f t="shared" si="5"/>
        <v>100.37416731755401</v>
      </c>
      <c r="AC71">
        <f t="shared" si="5"/>
        <v>100.31010994984442</v>
      </c>
      <c r="AD71">
        <f t="shared" si="5"/>
        <v>100.31963714506561</v>
      </c>
      <c r="AE71">
        <f t="shared" si="5"/>
        <v>100.27629158748283</v>
      </c>
      <c r="AF71">
        <f t="shared" si="5"/>
        <v>100.55157815197917</v>
      </c>
      <c r="AG71">
        <f t="shared" si="5"/>
        <v>100.40039016734404</v>
      </c>
      <c r="AH71">
        <f t="shared" si="5"/>
        <v>100.32580241067714</v>
      </c>
      <c r="AI71">
        <f t="shared" si="5"/>
        <v>100.31771778267978</v>
      </c>
      <c r="AJ71">
        <f t="shared" si="5"/>
        <v>100.22846311419663</v>
      </c>
      <c r="AK71">
        <f t="shared" si="5"/>
        <v>100.29715628263747</v>
      </c>
      <c r="AL71">
        <f t="shared" si="5"/>
        <v>100.43851347295907</v>
      </c>
      <c r="AM71">
        <f t="shared" si="5"/>
        <v>100.65329935272155</v>
      </c>
      <c r="AN71">
        <f t="shared" si="5"/>
        <v>100.66168976478217</v>
      </c>
      <c r="AO71">
        <f t="shared" si="5"/>
        <v>100.51780268558039</v>
      </c>
      <c r="AP71">
        <f t="shared" si="5"/>
        <v>100.48598328623633</v>
      </c>
      <c r="AQ71">
        <f t="shared" si="5"/>
        <v>100.53103274362525</v>
      </c>
      <c r="AR71">
        <f t="shared" si="5"/>
        <v>100.4877912819959</v>
      </c>
      <c r="AS71">
        <f t="shared" si="5"/>
        <v>100.4314740525905</v>
      </c>
      <c r="AT71">
        <f t="shared" si="5"/>
        <v>100.48126894337784</v>
      </c>
      <c r="AU71">
        <f t="shared" si="5"/>
        <v>100.53560985026698</v>
      </c>
      <c r="AV71">
        <f t="shared" si="5"/>
        <v>102.26386021167961</v>
      </c>
      <c r="AW71">
        <f t="shared" si="5"/>
        <v>103.22882145002903</v>
      </c>
      <c r="AX71">
        <f t="shared" si="5"/>
        <v>102.0848141454686</v>
      </c>
      <c r="AY71">
        <f t="shared" si="5"/>
        <v>101.40267090070311</v>
      </c>
      <c r="AZ71">
        <f t="shared" si="5"/>
        <v>100.89812338464645</v>
      </c>
      <c r="BA71">
        <f t="shared" si="5"/>
        <v>100.59415973538145</v>
      </c>
      <c r="BB71">
        <f t="shared" si="5"/>
        <v>100.44378927615135</v>
      </c>
      <c r="BC71">
        <f t="shared" si="5"/>
        <v>100.57610295150289</v>
      </c>
      <c r="BD71">
        <f t="shared" si="5"/>
        <v>100.76190581431175</v>
      </c>
      <c r="BE71">
        <f t="shared" si="5"/>
        <v>100.96867064750533</v>
      </c>
      <c r="BF71">
        <f t="shared" si="5"/>
        <v>100.84401032998259</v>
      </c>
      <c r="BG71">
        <f t="shared" si="5"/>
        <v>100.63315670649375</v>
      </c>
      <c r="BH71">
        <f t="shared" si="5"/>
        <v>100.44782895656508</v>
      </c>
      <c r="BI71">
        <f t="shared" si="5"/>
        <v>100.69538579052605</v>
      </c>
      <c r="BJ71">
        <f t="shared" si="5"/>
        <v>100.80624917799896</v>
      </c>
      <c r="BK71">
        <f t="shared" si="5"/>
        <v>100.78315248666263</v>
      </c>
      <c r="BL71">
        <f t="shared" si="5"/>
        <v>100.61709493625632</v>
      </c>
      <c r="BM71">
        <f t="shared" si="5"/>
        <v>100.47384948600482</v>
      </c>
      <c r="BN71">
        <f t="shared" si="6"/>
        <v>100.57015546751271</v>
      </c>
      <c r="BO71">
        <f t="shared" si="6"/>
        <v>100.49055109747525</v>
      </c>
      <c r="BP71">
        <f t="shared" si="6"/>
        <v>100.41658051348371</v>
      </c>
      <c r="BQ71">
        <f t="shared" si="6"/>
        <v>100.43976507883545</v>
      </c>
      <c r="BR71">
        <f t="shared" si="6"/>
        <v>100.39419765815222</v>
      </c>
      <c r="BS71">
        <f t="shared" si="6"/>
        <v>100.34546701323244</v>
      </c>
      <c r="BT71">
        <f t="shared" si="6"/>
        <v>100.32090318361226</v>
      </c>
      <c r="BU71">
        <f t="shared" si="6"/>
        <v>100.4982686995631</v>
      </c>
      <c r="BV71">
        <f t="shared" si="6"/>
        <v>100.22260417771851</v>
      </c>
      <c r="BW71">
        <f t="shared" si="6"/>
        <v>100.19571277723033</v>
      </c>
      <c r="BX71">
        <f t="shared" si="6"/>
        <v>100.18842278846743</v>
      </c>
      <c r="BY71">
        <f t="shared" si="6"/>
        <v>100.20264301154796</v>
      </c>
      <c r="BZ71">
        <f t="shared" si="6"/>
        <v>100.2151384068321</v>
      </c>
      <c r="CA71">
        <f t="shared" si="6"/>
        <v>100.19121770002943</v>
      </c>
      <c r="CB71">
        <f t="shared" si="6"/>
        <v>100.13878782029681</v>
      </c>
      <c r="CC71">
        <f t="shared" si="6"/>
        <v>100.13276100039248</v>
      </c>
      <c r="CD71">
        <f t="shared" si="6"/>
        <v>100.16128498078615</v>
      </c>
      <c r="CE71">
        <f t="shared" si="6"/>
        <v>100.23638643552741</v>
      </c>
      <c r="CF71">
        <f t="shared" si="6"/>
        <v>100.32841098128685</v>
      </c>
      <c r="CG71">
        <f t="shared" si="6"/>
        <v>100.32777335921924</v>
      </c>
      <c r="CH71">
        <f t="shared" si="6"/>
        <v>100.1495111078958</v>
      </c>
      <c r="CI71">
        <f t="shared" si="6"/>
        <v>100.14179314402554</v>
      </c>
      <c r="CJ71">
        <f t="shared" si="6"/>
        <v>100.39027210236172</v>
      </c>
      <c r="CK71">
        <f t="shared" si="6"/>
        <v>100.93043151694563</v>
      </c>
      <c r="CL71">
        <f t="shared" si="6"/>
        <v>100.50596285556489</v>
      </c>
      <c r="CM71">
        <f t="shared" si="6"/>
        <v>100.21912464971193</v>
      </c>
      <c r="CN71">
        <f t="shared" si="6"/>
        <v>100.21501274808423</v>
      </c>
      <c r="CO71">
        <f t="shared" si="6"/>
        <v>100.25073896496166</v>
      </c>
      <c r="CP71">
        <f t="shared" si="6"/>
        <v>100.32404951433544</v>
      </c>
      <c r="CQ71">
        <f t="shared" si="6"/>
        <v>100.31618569274893</v>
      </c>
      <c r="CR71">
        <f t="shared" si="6"/>
        <v>100.2601938861601</v>
      </c>
      <c r="CS71">
        <f t="shared" si="6"/>
        <v>100.66486541394869</v>
      </c>
      <c r="CT71">
        <f t="shared" si="6"/>
        <v>100.27565041590525</v>
      </c>
      <c r="CU71">
        <f t="shared" si="6"/>
        <v>100.23019674875341</v>
      </c>
      <c r="CV71">
        <f t="shared" si="6"/>
        <v>100.21249458470746</v>
      </c>
      <c r="CW71">
        <f t="shared" si="6"/>
        <v>100.25902389799892</v>
      </c>
      <c r="CX71">
        <f t="shared" si="6"/>
        <v>100.26281478141198</v>
      </c>
      <c r="CY71">
        <f t="shared" si="6"/>
        <v>100.26313635411238</v>
      </c>
      <c r="CZ71">
        <f t="shared" si="6"/>
        <v>100.16155571669657</v>
      </c>
      <c r="DA71">
        <f t="shared" si="6"/>
        <v>100.08750665306587</v>
      </c>
      <c r="DB71">
        <f t="shared" si="6"/>
        <v>100.19313409149946</v>
      </c>
      <c r="DC71">
        <f t="shared" si="6"/>
        <v>100.16392559921682</v>
      </c>
      <c r="DD71">
        <f t="shared" si="6"/>
        <v>100.16277629807503</v>
      </c>
      <c r="DE71">
        <f t="shared" si="6"/>
        <v>100.25462010372833</v>
      </c>
      <c r="DF71">
        <f t="shared" si="6"/>
        <v>100.05462025625643</v>
      </c>
      <c r="DG71">
        <f t="shared" si="6"/>
        <v>100.45810319051328</v>
      </c>
      <c r="DH71">
        <f t="shared" si="6"/>
        <v>100.45971985277218</v>
      </c>
      <c r="DI71">
        <f t="shared" si="6"/>
        <v>100.29491032800415</v>
      </c>
      <c r="DJ71">
        <f t="shared" si="6"/>
        <v>100.42386603826893</v>
      </c>
      <c r="DK71">
        <f t="shared" si="6"/>
        <v>100.37493719079326</v>
      </c>
      <c r="DL71">
        <f t="shared" si="6"/>
        <v>100.39704895670501</v>
      </c>
      <c r="DM71">
        <f t="shared" si="6"/>
        <v>100.46392555831227</v>
      </c>
      <c r="DN71">
        <f t="shared" si="6"/>
        <v>100.57661359486629</v>
      </c>
      <c r="DO71">
        <f t="shared" si="6"/>
        <v>100.52521082841618</v>
      </c>
      <c r="DP71">
        <f t="shared" si="6"/>
        <v>100.42014503212623</v>
      </c>
      <c r="DQ71">
        <f t="shared" si="6"/>
        <v>100.55049194267528</v>
      </c>
      <c r="DR71">
        <f t="shared" si="6"/>
        <v>100.59194882089764</v>
      </c>
      <c r="DS71">
        <f t="shared" si="6"/>
        <v>100.69615249967258</v>
      </c>
      <c r="DT71">
        <f t="shared" si="6"/>
        <v>100.67894206314196</v>
      </c>
      <c r="DU71">
        <f t="shared" si="6"/>
        <v>100.78563208198224</v>
      </c>
      <c r="DV71">
        <f t="shared" si="6"/>
        <v>100.76416969551825</v>
      </c>
      <c r="DW71">
        <f t="shared" si="6"/>
        <v>100.85242294082434</v>
      </c>
      <c r="DX71">
        <f t="shared" si="6"/>
        <v>100.78585585917909</v>
      </c>
      <c r="DY71">
        <f t="shared" si="6"/>
        <v>100.54501827594588</v>
      </c>
      <c r="DZ71">
        <f t="shared" si="7"/>
        <v>100.68520784835204</v>
      </c>
      <c r="EA71">
        <f t="shared" si="7"/>
        <v>100.67130971253027</v>
      </c>
      <c r="EB71">
        <f t="shared" si="7"/>
        <v>100.6556104490505</v>
      </c>
      <c r="EC71">
        <f t="shared" si="7"/>
        <v>100.68788492139147</v>
      </c>
      <c r="ED71">
        <f t="shared" si="7"/>
        <v>100.79208812790404</v>
      </c>
      <c r="EE71">
        <f t="shared" si="7"/>
        <v>111.2226433837547</v>
      </c>
      <c r="EF71">
        <f t="shared" si="7"/>
        <v>100.54943706105099</v>
      </c>
      <c r="EG71">
        <f t="shared" si="7"/>
        <v>99.955826677369146</v>
      </c>
      <c r="EH71">
        <f t="shared" si="7"/>
        <v>99.674452806542888</v>
      </c>
      <c r="EI71">
        <f t="shared" si="7"/>
        <v>99.639685085465658</v>
      </c>
      <c r="EJ71">
        <f t="shared" si="7"/>
        <v>99.93521529901254</v>
      </c>
      <c r="EK71">
        <f t="shared" si="7"/>
        <v>100.05596168478051</v>
      </c>
      <c r="EL71">
        <f t="shared" si="7"/>
        <v>99.950128888997554</v>
      </c>
      <c r="EM71">
        <f t="shared" si="7"/>
        <v>100.01499834211538</v>
      </c>
      <c r="EN71">
        <f t="shared" si="7"/>
        <v>100.06268113506594</v>
      </c>
      <c r="EO71">
        <f t="shared" si="7"/>
        <v>100.22757199210238</v>
      </c>
      <c r="EP71">
        <f t="shared" si="7"/>
        <v>99.931617507190367</v>
      </c>
      <c r="EQ71">
        <f t="shared" si="7"/>
        <v>100.1115225152457</v>
      </c>
      <c r="ER71">
        <f t="shared" si="7"/>
        <v>100.1701525995954</v>
      </c>
      <c r="ES71">
        <f t="shared" si="7"/>
        <v>100.39006096099799</v>
      </c>
      <c r="ET71">
        <f t="shared" si="7"/>
        <v>100.50826398463288</v>
      </c>
      <c r="EU71">
        <f t="shared" si="7"/>
        <v>100.98985733290293</v>
      </c>
      <c r="EV71">
        <f t="shared" si="7"/>
        <v>101.12012231630358</v>
      </c>
      <c r="EW71">
        <f t="shared" si="7"/>
        <v>100.99285835703266</v>
      </c>
      <c r="EX71">
        <f t="shared" si="7"/>
        <v>100.45962098657043</v>
      </c>
      <c r="EY71">
        <f t="shared" si="7"/>
        <v>100.48524727336681</v>
      </c>
      <c r="EZ71">
        <f t="shared" si="7"/>
        <v>100.43279468401452</v>
      </c>
    </row>
    <row r="72" spans="1:156" x14ac:dyDescent="0.3">
      <c r="A72">
        <f t="shared" si="8"/>
        <v>100.76959253345863</v>
      </c>
      <c r="B72">
        <f t="shared" ref="B72:BM72" si="9">100+B68</f>
        <v>101.08691974341713</v>
      </c>
      <c r="C72">
        <f t="shared" si="9"/>
        <v>100.60533519203317</v>
      </c>
      <c r="D72">
        <f t="shared" si="9"/>
        <v>100.77081432903094</v>
      </c>
      <c r="E72">
        <f t="shared" si="9"/>
        <v>100.7687440610962</v>
      </c>
      <c r="F72">
        <f t="shared" si="9"/>
        <v>100.72545848631944</v>
      </c>
      <c r="G72">
        <f t="shared" si="9"/>
        <v>100.5784519802766</v>
      </c>
      <c r="H72">
        <f t="shared" si="9"/>
        <v>100.60966166000911</v>
      </c>
      <c r="I72">
        <f t="shared" si="9"/>
        <v>100.61648798360071</v>
      </c>
      <c r="J72">
        <f t="shared" si="9"/>
        <v>100.7442436407197</v>
      </c>
      <c r="K72">
        <f t="shared" si="9"/>
        <v>100.6579318698688</v>
      </c>
      <c r="L72">
        <f t="shared" si="9"/>
        <v>100.45789866140227</v>
      </c>
      <c r="M72">
        <f t="shared" si="9"/>
        <v>100.20605020075247</v>
      </c>
      <c r="N72">
        <f t="shared" si="9"/>
        <v>100.29623478050661</v>
      </c>
      <c r="O72">
        <f t="shared" si="9"/>
        <v>100.56950329592824</v>
      </c>
      <c r="P72">
        <f t="shared" si="9"/>
        <v>100.42462800668942</v>
      </c>
      <c r="Q72">
        <f t="shared" si="9"/>
        <v>100.56228788677009</v>
      </c>
      <c r="R72">
        <f t="shared" si="9"/>
        <v>100.65299365125666</v>
      </c>
      <c r="S72">
        <f t="shared" si="9"/>
        <v>100.7229839585822</v>
      </c>
      <c r="T72">
        <f t="shared" si="9"/>
        <v>100.64556235994213</v>
      </c>
      <c r="U72">
        <f t="shared" si="9"/>
        <v>101.49038910535731</v>
      </c>
      <c r="V72">
        <f t="shared" si="9"/>
        <v>100.55902521494588</v>
      </c>
      <c r="W72">
        <f t="shared" si="9"/>
        <v>100.52263633528206</v>
      </c>
      <c r="X72">
        <f t="shared" si="9"/>
        <v>100.40825784134441</v>
      </c>
      <c r="Y72">
        <f t="shared" si="9"/>
        <v>100.51118985000556</v>
      </c>
      <c r="Z72">
        <f t="shared" si="9"/>
        <v>100.64675890090322</v>
      </c>
      <c r="AA72">
        <f t="shared" si="9"/>
        <v>100.40694482274144</v>
      </c>
      <c r="AB72">
        <f t="shared" si="9"/>
        <v>100.6877201844013</v>
      </c>
      <c r="AC72">
        <f t="shared" si="9"/>
        <v>100.80333621431072</v>
      </c>
      <c r="AD72">
        <f t="shared" si="9"/>
        <v>100.49571941355343</v>
      </c>
      <c r="AE72">
        <f t="shared" si="9"/>
        <v>100.6181380385636</v>
      </c>
      <c r="AF72">
        <f t="shared" si="9"/>
        <v>101.02253667761677</v>
      </c>
      <c r="AG72">
        <f t="shared" si="9"/>
        <v>100.65623341144187</v>
      </c>
      <c r="AH72">
        <f t="shared" si="9"/>
        <v>100.56905009767593</v>
      </c>
      <c r="AI72">
        <f t="shared" si="9"/>
        <v>100.64768844670878</v>
      </c>
      <c r="AJ72">
        <f t="shared" si="9"/>
        <v>100.61688562397021</v>
      </c>
      <c r="AK72">
        <f t="shared" si="9"/>
        <v>100.42851136073988</v>
      </c>
      <c r="AL72">
        <f t="shared" si="9"/>
        <v>100.57073192740394</v>
      </c>
      <c r="AM72">
        <f t="shared" si="9"/>
        <v>100.62623217715569</v>
      </c>
      <c r="AN72">
        <f t="shared" si="9"/>
        <v>100.8411012512714</v>
      </c>
      <c r="AO72">
        <f t="shared" si="9"/>
        <v>100.66067799406146</v>
      </c>
      <c r="AP72">
        <f t="shared" si="9"/>
        <v>100.61688509729817</v>
      </c>
      <c r="AQ72">
        <f t="shared" si="9"/>
        <v>100.26393773349086</v>
      </c>
      <c r="AR72">
        <f t="shared" si="9"/>
        <v>100.65542652841474</v>
      </c>
      <c r="AS72">
        <f t="shared" si="9"/>
        <v>100.69635451098884</v>
      </c>
      <c r="AT72">
        <f t="shared" si="9"/>
        <v>101.07779596931604</v>
      </c>
      <c r="AU72">
        <f t="shared" si="9"/>
        <v>101.41489326928829</v>
      </c>
      <c r="AV72">
        <f t="shared" si="9"/>
        <v>102.09873372314681</v>
      </c>
      <c r="AW72">
        <f t="shared" si="9"/>
        <v>102.07495224613379</v>
      </c>
      <c r="AX72">
        <f t="shared" si="9"/>
        <v>101.03496397842596</v>
      </c>
      <c r="AY72">
        <f t="shared" si="9"/>
        <v>100.54548204381162</v>
      </c>
      <c r="AZ72">
        <f t="shared" si="9"/>
        <v>100.21286740633353</v>
      </c>
      <c r="BA72">
        <f t="shared" si="9"/>
        <v>100.48312288875545</v>
      </c>
      <c r="BB72">
        <f t="shared" si="9"/>
        <v>100.73954473228565</v>
      </c>
      <c r="BC72">
        <f t="shared" si="9"/>
        <v>100.99342102969787</v>
      </c>
      <c r="BD72">
        <f t="shared" si="9"/>
        <v>101.39854246275948</v>
      </c>
      <c r="BE72">
        <f t="shared" si="9"/>
        <v>100.49143039649799</v>
      </c>
      <c r="BF72">
        <f t="shared" si="9"/>
        <v>100.56198036187541</v>
      </c>
      <c r="BG72">
        <f t="shared" si="9"/>
        <v>100.55468502215383</v>
      </c>
      <c r="BH72">
        <f t="shared" si="9"/>
        <v>100.67071071092863</v>
      </c>
      <c r="BI72">
        <f t="shared" si="9"/>
        <v>100.94575471474231</v>
      </c>
      <c r="BJ72">
        <f t="shared" si="9"/>
        <v>100.4627692068794</v>
      </c>
      <c r="BK72">
        <f t="shared" si="9"/>
        <v>100.22584138483279</v>
      </c>
      <c r="BL72">
        <f t="shared" si="9"/>
        <v>100.36102708684658</v>
      </c>
      <c r="BM72">
        <f t="shared" si="9"/>
        <v>100.36971258663867</v>
      </c>
      <c r="BN72">
        <f t="shared" si="6"/>
        <v>100.26661670427612</v>
      </c>
      <c r="BO72">
        <f t="shared" si="6"/>
        <v>100.5159946646496</v>
      </c>
      <c r="BP72">
        <f t="shared" si="6"/>
        <v>100.37739163610546</v>
      </c>
      <c r="BQ72">
        <f t="shared" si="6"/>
        <v>100.4618766119866</v>
      </c>
      <c r="BR72">
        <f t="shared" si="6"/>
        <v>100.25465491065664</v>
      </c>
      <c r="BS72">
        <f t="shared" si="6"/>
        <v>100.33144227591779</v>
      </c>
      <c r="BT72">
        <f t="shared" si="6"/>
        <v>100.23401399604894</v>
      </c>
      <c r="BU72">
        <f t="shared" si="6"/>
        <v>100.39945873300384</v>
      </c>
      <c r="BV72">
        <f t="shared" si="6"/>
        <v>100.41359857327399</v>
      </c>
      <c r="BW72">
        <f t="shared" si="6"/>
        <v>100.17863690986802</v>
      </c>
      <c r="BX72">
        <f t="shared" si="6"/>
        <v>100.29708452991422</v>
      </c>
      <c r="BY72">
        <f t="shared" si="6"/>
        <v>100.29788721458414</v>
      </c>
      <c r="BZ72">
        <f t="shared" si="6"/>
        <v>100.38038263855564</v>
      </c>
      <c r="CA72">
        <f t="shared" si="6"/>
        <v>100.45544411372202</v>
      </c>
      <c r="CB72">
        <f t="shared" si="6"/>
        <v>100.40753390383958</v>
      </c>
      <c r="CC72">
        <f t="shared" si="6"/>
        <v>100.45512393660576</v>
      </c>
      <c r="CD72">
        <f t="shared" si="6"/>
        <v>100.26875562822792</v>
      </c>
      <c r="CE72">
        <f t="shared" si="6"/>
        <v>100.37829470967681</v>
      </c>
      <c r="CF72">
        <f t="shared" si="6"/>
        <v>100.30667663936154</v>
      </c>
      <c r="CG72">
        <f t="shared" si="6"/>
        <v>100.0726520573569</v>
      </c>
      <c r="CH72">
        <f t="shared" si="6"/>
        <v>100.25100987051611</v>
      </c>
      <c r="CI72">
        <f t="shared" si="6"/>
        <v>100.28252461321924</v>
      </c>
      <c r="CJ72">
        <f t="shared" si="6"/>
        <v>100.44640879632482</v>
      </c>
      <c r="CK72">
        <f t="shared" si="6"/>
        <v>100.29051676196637</v>
      </c>
      <c r="CL72">
        <f t="shared" si="6"/>
        <v>100.39198809248808</v>
      </c>
      <c r="CM72">
        <f t="shared" si="6"/>
        <v>100.19216548491758</v>
      </c>
      <c r="CN72">
        <f t="shared" si="6"/>
        <v>100.31272920894985</v>
      </c>
      <c r="CO72">
        <f t="shared" si="6"/>
        <v>100.60727290884799</v>
      </c>
      <c r="CP72">
        <f t="shared" si="6"/>
        <v>100.41068958598778</v>
      </c>
      <c r="CQ72">
        <f t="shared" si="6"/>
        <v>100.23920552934948</v>
      </c>
      <c r="CR72">
        <f t="shared" si="6"/>
        <v>100.3548545226236</v>
      </c>
      <c r="CS72">
        <f t="shared" si="6"/>
        <v>101.0790346370855</v>
      </c>
      <c r="CT72">
        <f t="shared" si="6"/>
        <v>100.33571702703995</v>
      </c>
      <c r="CU72">
        <f t="shared" si="6"/>
        <v>100.27624888117202</v>
      </c>
      <c r="CV72">
        <f t="shared" si="6"/>
        <v>100.33485807151321</v>
      </c>
      <c r="CW72">
        <f t="shared" si="6"/>
        <v>100.33269286766954</v>
      </c>
      <c r="CX72">
        <f t="shared" si="6"/>
        <v>100.2735625026647</v>
      </c>
      <c r="CY72">
        <f t="shared" si="6"/>
        <v>99.888913541778393</v>
      </c>
      <c r="CZ72">
        <f t="shared" si="6"/>
        <v>100.23325200377334</v>
      </c>
      <c r="DA72">
        <f t="shared" si="6"/>
        <v>100.1639830169354</v>
      </c>
      <c r="DB72">
        <f t="shared" si="6"/>
        <v>100.2808040250076</v>
      </c>
      <c r="DC72">
        <f t="shared" si="6"/>
        <v>100.35553136961688</v>
      </c>
      <c r="DD72">
        <f t="shared" si="6"/>
        <v>100.17435574682537</v>
      </c>
      <c r="DE72">
        <f t="shared" si="6"/>
        <v>100.24637930027404</v>
      </c>
      <c r="DF72">
        <f t="shared" si="6"/>
        <v>100.41698416029527</v>
      </c>
      <c r="DG72">
        <f t="shared" si="6"/>
        <v>100.21728500449851</v>
      </c>
      <c r="DH72">
        <f t="shared" si="6"/>
        <v>100.2290742906083</v>
      </c>
      <c r="DI72">
        <f t="shared" si="6"/>
        <v>100.41440698177135</v>
      </c>
      <c r="DJ72">
        <f t="shared" si="6"/>
        <v>99.801016815168168</v>
      </c>
      <c r="DK72">
        <f t="shared" si="6"/>
        <v>99.990293045758236</v>
      </c>
      <c r="DL72">
        <f t="shared" si="6"/>
        <v>100.30089297429893</v>
      </c>
      <c r="DM72">
        <f t="shared" si="6"/>
        <v>100.14428930126114</v>
      </c>
      <c r="DN72">
        <f t="shared" si="6"/>
        <v>100.30613350074375</v>
      </c>
      <c r="DO72">
        <f t="shared" si="6"/>
        <v>100.2823142642175</v>
      </c>
      <c r="DP72">
        <f t="shared" si="6"/>
        <v>100.3464888830021</v>
      </c>
      <c r="DQ72">
        <f t="shared" si="6"/>
        <v>100.34413142162278</v>
      </c>
      <c r="DR72">
        <f t="shared" si="6"/>
        <v>100.49254680389524</v>
      </c>
      <c r="DS72">
        <f t="shared" si="6"/>
        <v>100.44650708395906</v>
      </c>
      <c r="DT72">
        <f t="shared" si="6"/>
        <v>100.36382137775297</v>
      </c>
      <c r="DU72">
        <f t="shared" si="6"/>
        <v>100.44557852640558</v>
      </c>
      <c r="DV72">
        <f t="shared" si="6"/>
        <v>100.2857445914623</v>
      </c>
      <c r="DW72">
        <f t="shared" si="6"/>
        <v>100.13942297504551</v>
      </c>
      <c r="DX72">
        <f t="shared" si="6"/>
        <v>100.25671476917039</v>
      </c>
      <c r="DY72">
        <f t="shared" si="6"/>
        <v>100.49568864124461</v>
      </c>
      <c r="DZ72">
        <f t="shared" si="7"/>
        <v>100.39626423602546</v>
      </c>
      <c r="EA72">
        <f t="shared" si="7"/>
        <v>100.43993212069422</v>
      </c>
      <c r="EB72">
        <f t="shared" si="7"/>
        <v>100.83836339087644</v>
      </c>
      <c r="EC72">
        <f t="shared" si="7"/>
        <v>100.65148654405161</v>
      </c>
      <c r="ED72">
        <f t="shared" si="7"/>
        <v>101.20575956241773</v>
      </c>
      <c r="EE72">
        <f t="shared" si="7"/>
        <v>104.06254116379897</v>
      </c>
      <c r="EF72">
        <f t="shared" si="7"/>
        <v>101.22057274017118</v>
      </c>
      <c r="EG72">
        <f t="shared" si="7"/>
        <v>99.716951461418986</v>
      </c>
      <c r="EH72">
        <f t="shared" si="7"/>
        <v>100.45880030318378</v>
      </c>
      <c r="EI72">
        <f t="shared" si="7"/>
        <v>100.70288279902138</v>
      </c>
      <c r="EJ72">
        <f t="shared" si="7"/>
        <v>100.03141724994848</v>
      </c>
      <c r="EK72">
        <f t="shared" si="7"/>
        <v>100.89625103994804</v>
      </c>
      <c r="EL72">
        <f t="shared" si="7"/>
        <v>100.59848224162533</v>
      </c>
      <c r="EM72">
        <f t="shared" si="7"/>
        <v>100.34169774631118</v>
      </c>
      <c r="EN72">
        <f t="shared" si="7"/>
        <v>101.69974575396964</v>
      </c>
      <c r="EO72">
        <f t="shared" si="7"/>
        <v>100.94010165093573</v>
      </c>
      <c r="EP72">
        <f t="shared" si="7"/>
        <v>100.79867779547169</v>
      </c>
      <c r="EQ72">
        <f t="shared" si="7"/>
        <v>101.0067982955312</v>
      </c>
      <c r="ER72">
        <f t="shared" si="7"/>
        <v>100.92238492731596</v>
      </c>
      <c r="ES72">
        <f t="shared" si="7"/>
        <v>101.17096182904008</v>
      </c>
      <c r="ET72">
        <f t="shared" si="7"/>
        <v>100.53076345989975</v>
      </c>
      <c r="EU72">
        <f t="shared" si="7"/>
        <v>100.59826403858882</v>
      </c>
      <c r="EV72">
        <f t="shared" si="7"/>
        <v>99.627777584665949</v>
      </c>
      <c r="EW72">
        <f t="shared" si="7"/>
        <v>101.05545225499921</v>
      </c>
      <c r="EX72">
        <f t="shared" si="7"/>
        <v>100.79801724930981</v>
      </c>
      <c r="EY72">
        <f t="shared" si="7"/>
        <v>100.96265143877334</v>
      </c>
      <c r="EZ72">
        <f t="shared" si="7"/>
        <v>100.41931319990717</v>
      </c>
    </row>
    <row r="74" spans="1:156" x14ac:dyDescent="0.3">
      <c r="A74">
        <v>101.73114276784469</v>
      </c>
      <c r="B74">
        <v>100.75018284343081</v>
      </c>
      <c r="C74">
        <v>100.61584268334383</v>
      </c>
      <c r="D74">
        <v>100.27938357039359</v>
      </c>
      <c r="E74">
        <v>99.962327129715462</v>
      </c>
      <c r="F74">
        <v>99.75120126334933</v>
      </c>
      <c r="G74">
        <v>99.675085243256376</v>
      </c>
      <c r="H74">
        <v>99.715939111558541</v>
      </c>
      <c r="I74">
        <v>99.93450437919013</v>
      </c>
      <c r="J74">
        <v>100.49715354667613</v>
      </c>
      <c r="K74">
        <v>100.25401875381732</v>
      </c>
      <c r="L74">
        <v>100.21084697498442</v>
      </c>
      <c r="M74">
        <v>100.09164919324732</v>
      </c>
      <c r="N74">
        <v>100.31819936260661</v>
      </c>
      <c r="O74">
        <v>100.5528062459358</v>
      </c>
      <c r="P74">
        <v>100.16146958342424</v>
      </c>
      <c r="Q74">
        <v>100.53029023610655</v>
      </c>
      <c r="R74">
        <v>101.61653507465499</v>
      </c>
      <c r="S74">
        <v>101.57713166902165</v>
      </c>
      <c r="T74">
        <v>100.77960519324469</v>
      </c>
      <c r="U74">
        <v>100.84081085601599</v>
      </c>
      <c r="V74">
        <v>100.5042822623564</v>
      </c>
      <c r="W74">
        <v>100.15091905298995</v>
      </c>
      <c r="X74">
        <v>100.35413299279575</v>
      </c>
      <c r="Y74">
        <v>101.0458539091172</v>
      </c>
      <c r="Z74">
        <v>100.41268735004857</v>
      </c>
      <c r="AA74">
        <v>100.16951412387084</v>
      </c>
      <c r="AB74">
        <v>100.61486903360235</v>
      </c>
      <c r="AC74">
        <v>100.90701171830752</v>
      </c>
      <c r="AD74">
        <v>100.54906744959331</v>
      </c>
      <c r="AE74">
        <v>100.46055490619813</v>
      </c>
      <c r="AF74">
        <v>100.516559733207</v>
      </c>
      <c r="AG74">
        <v>100.60083604508505</v>
      </c>
      <c r="AH74">
        <v>101.01890555918601</v>
      </c>
      <c r="AI74">
        <v>100.57553423881141</v>
      </c>
      <c r="AJ74">
        <v>100.16370697296713</v>
      </c>
      <c r="AK74">
        <v>100.30772726355873</v>
      </c>
      <c r="AL74">
        <v>100.75299542179616</v>
      </c>
      <c r="AM74">
        <v>101.51760653811263</v>
      </c>
      <c r="AN74">
        <v>101.20720004668148</v>
      </c>
      <c r="AO74">
        <v>101.43061468505073</v>
      </c>
      <c r="AP74">
        <v>100.80146456369948</v>
      </c>
      <c r="AQ74">
        <v>100.46146841964422</v>
      </c>
      <c r="AR74">
        <v>100.8896918644411</v>
      </c>
      <c r="AS74">
        <v>101.57522843692452</v>
      </c>
      <c r="AT74">
        <v>101.05894822111564</v>
      </c>
      <c r="AU74">
        <v>101.62095673412928</v>
      </c>
      <c r="AV74">
        <v>102.59499937775121</v>
      </c>
      <c r="AW74">
        <v>104.78972395816686</v>
      </c>
      <c r="AX74">
        <v>102.78732045079592</v>
      </c>
      <c r="AY74">
        <v>101.32818214161402</v>
      </c>
      <c r="AZ74">
        <v>100.24888282477455</v>
      </c>
      <c r="BA74">
        <v>100.07797312560447</v>
      </c>
      <c r="BB74">
        <v>99.697943407479784</v>
      </c>
      <c r="BC74">
        <v>100.3106754082802</v>
      </c>
      <c r="BD74">
        <v>100.57052137747124</v>
      </c>
      <c r="BE74">
        <v>101.02228656748734</v>
      </c>
      <c r="BF74">
        <v>100.90424218672312</v>
      </c>
      <c r="BG74">
        <v>100.75597207165627</v>
      </c>
      <c r="BH74">
        <v>100.52884310160697</v>
      </c>
      <c r="BI74">
        <v>100.42135902404161</v>
      </c>
      <c r="BJ74">
        <v>100.24441250805874</v>
      </c>
      <c r="BK74">
        <v>100.20196643211219</v>
      </c>
      <c r="BL74">
        <v>100.31999316368733</v>
      </c>
      <c r="BM74">
        <v>100.40592205689748</v>
      </c>
      <c r="BN74">
        <v>100.27323383241328</v>
      </c>
      <c r="BO74">
        <v>100.54907188933781</v>
      </c>
      <c r="BP74">
        <v>100.60583404400391</v>
      </c>
      <c r="BQ74">
        <v>100.42435933252152</v>
      </c>
      <c r="BR74">
        <v>100.61293353098216</v>
      </c>
      <c r="BS74">
        <v>100.34122492083421</v>
      </c>
      <c r="BT74">
        <v>99.98683808939694</v>
      </c>
      <c r="BU74">
        <v>100.15951333168647</v>
      </c>
      <c r="BV74">
        <v>99.797401353865354</v>
      </c>
      <c r="BW74">
        <v>99.961141686028583</v>
      </c>
      <c r="BX74">
        <v>100.4742713368944</v>
      </c>
      <c r="BY74">
        <v>100.63015307719357</v>
      </c>
      <c r="BZ74">
        <v>101.18751978331996</v>
      </c>
      <c r="CA74">
        <v>99.682075027560188</v>
      </c>
      <c r="CB74">
        <v>99.39372085696516</v>
      </c>
      <c r="CC74">
        <v>99.829503511689921</v>
      </c>
      <c r="CD74">
        <v>100.20807499741235</v>
      </c>
      <c r="CE74">
        <v>99.819343642013067</v>
      </c>
      <c r="CF74">
        <v>99.984151175395922</v>
      </c>
      <c r="CG74">
        <v>99.861762464363068</v>
      </c>
      <c r="CH74">
        <v>99.949276676257711</v>
      </c>
      <c r="CI74">
        <v>100.31464030706931</v>
      </c>
      <c r="CJ74">
        <v>100.24561059265527</v>
      </c>
      <c r="CK74">
        <v>100.01345840786412</v>
      </c>
      <c r="CL74">
        <v>100.6091437385697</v>
      </c>
      <c r="CM74">
        <v>100.34962303192718</v>
      </c>
      <c r="CN74">
        <v>100.86273498710482</v>
      </c>
      <c r="CO74">
        <v>100.42333851464193</v>
      </c>
      <c r="CP74">
        <v>100.30679885828908</v>
      </c>
      <c r="CQ74">
        <v>100.58191854480438</v>
      </c>
      <c r="CR74">
        <v>101.0759278807368</v>
      </c>
      <c r="CS74">
        <v>100.61205359752122</v>
      </c>
      <c r="CT74">
        <v>100.35050829872642</v>
      </c>
      <c r="CU74">
        <v>100.32647303828386</v>
      </c>
      <c r="CV74">
        <v>100.22899325541961</v>
      </c>
      <c r="CW74">
        <v>100.49469380030244</v>
      </c>
      <c r="CX74">
        <v>99.792610149330329</v>
      </c>
      <c r="CY74">
        <v>100.39173735453377</v>
      </c>
      <c r="CZ74">
        <v>100.28883878120472</v>
      </c>
      <c r="DA74">
        <v>100.03821999191855</v>
      </c>
      <c r="DB74">
        <v>99.937403356638228</v>
      </c>
      <c r="DC74">
        <v>100.03602449670612</v>
      </c>
      <c r="DD74">
        <v>100.04093124718855</v>
      </c>
      <c r="DE74">
        <v>100.04671621574809</v>
      </c>
      <c r="DF74">
        <v>100.11983842795019</v>
      </c>
      <c r="DG74">
        <v>100.77908434915152</v>
      </c>
      <c r="DH74">
        <v>101.50235789247211</v>
      </c>
      <c r="DI74">
        <v>100.28981004792664</v>
      </c>
      <c r="DJ74">
        <v>100.48994144021121</v>
      </c>
      <c r="DK74">
        <v>100.6739222709853</v>
      </c>
      <c r="DL74">
        <v>100.50464278986375</v>
      </c>
      <c r="DM74">
        <v>100.07731939709198</v>
      </c>
      <c r="DN74">
        <v>100.34144831544461</v>
      </c>
      <c r="DO74">
        <v>100.88171302576082</v>
      </c>
      <c r="DP74">
        <v>100.86204241064058</v>
      </c>
      <c r="DQ74">
        <v>100.29831788648896</v>
      </c>
      <c r="DR74">
        <v>100.7094706240642</v>
      </c>
      <c r="DS74">
        <v>100.64907821657441</v>
      </c>
      <c r="DT74">
        <v>100.55859250245882</v>
      </c>
      <c r="DU74">
        <v>101.13627553830682</v>
      </c>
      <c r="DV74">
        <v>101.02319567015375</v>
      </c>
      <c r="DW74">
        <v>100.25941341779533</v>
      </c>
      <c r="DX74">
        <v>100.76175894696765</v>
      </c>
      <c r="DY74">
        <v>101.46371644877294</v>
      </c>
      <c r="DZ74">
        <v>101.82663054349717</v>
      </c>
      <c r="EA74">
        <v>100.77106909451031</v>
      </c>
      <c r="EB74">
        <v>100.65115010078843</v>
      </c>
      <c r="EC74">
        <v>100.6806737500504</v>
      </c>
      <c r="ED74">
        <v>100.99797145632925</v>
      </c>
      <c r="EE74">
        <v>106.53541154007532</v>
      </c>
      <c r="EF74">
        <v>102.66330151629585</v>
      </c>
      <c r="EG74">
        <v>100.79339903608238</v>
      </c>
      <c r="EH74">
        <v>99.304948075003793</v>
      </c>
      <c r="EI74">
        <v>99.181441311995343</v>
      </c>
      <c r="EJ74">
        <v>99.766415145675424</v>
      </c>
      <c r="EK74">
        <v>99.999165713679929</v>
      </c>
      <c r="EL74">
        <v>99.964033896766594</v>
      </c>
      <c r="EM74">
        <v>99.948583449382312</v>
      </c>
      <c r="EN74">
        <v>99.96236687897391</v>
      </c>
      <c r="EO74">
        <v>100.56442504440615</v>
      </c>
      <c r="EP74">
        <v>100.2426749173664</v>
      </c>
      <c r="EQ74">
        <v>99.975816435073867</v>
      </c>
      <c r="ER74">
        <v>100.11355648576456</v>
      </c>
      <c r="ES74">
        <v>99.921467617383328</v>
      </c>
      <c r="ET74">
        <v>100.42188640931735</v>
      </c>
      <c r="EU74">
        <v>101.27672802356477</v>
      </c>
      <c r="EV74">
        <v>101.28229733998499</v>
      </c>
      <c r="EW74">
        <v>101.32480078796539</v>
      </c>
      <c r="EX74">
        <v>100.98806349566468</v>
      </c>
      <c r="EY74">
        <v>100.9988880781334</v>
      </c>
      <c r="EZ74">
        <v>100.70673525625851</v>
      </c>
    </row>
    <row r="75" spans="1:156" x14ac:dyDescent="0.3">
      <c r="A75">
        <v>100.90305082030187</v>
      </c>
      <c r="B75">
        <v>100.35437071629288</v>
      </c>
      <c r="C75">
        <v>100.45392164423484</v>
      </c>
      <c r="D75">
        <v>100.50305067371612</v>
      </c>
      <c r="E75">
        <v>100.88172014715016</v>
      </c>
      <c r="F75">
        <v>100.55000589070495</v>
      </c>
      <c r="G75">
        <v>100.43745607723777</v>
      </c>
      <c r="H75">
        <v>100.56472724569198</v>
      </c>
      <c r="I75">
        <v>100.53077939529192</v>
      </c>
      <c r="J75">
        <v>100.52762109225657</v>
      </c>
      <c r="K75">
        <v>100.43230295068778</v>
      </c>
      <c r="L75">
        <v>100.31842744663794</v>
      </c>
      <c r="M75">
        <v>100.4674667608457</v>
      </c>
      <c r="N75">
        <v>100.36486994512737</v>
      </c>
      <c r="O75">
        <v>100.42788185310799</v>
      </c>
      <c r="P75">
        <v>100.43500810835106</v>
      </c>
      <c r="Q75">
        <v>100.44046507444256</v>
      </c>
      <c r="R75">
        <v>100.35335880687897</v>
      </c>
      <c r="S75">
        <v>100.46019088872964</v>
      </c>
      <c r="T75">
        <v>100.42899799909846</v>
      </c>
      <c r="U75">
        <v>100.55730785995782</v>
      </c>
      <c r="V75">
        <v>100.51074424264897</v>
      </c>
      <c r="W75">
        <v>100.32386133697662</v>
      </c>
      <c r="X75">
        <v>100.27629908413935</v>
      </c>
      <c r="Y75">
        <v>100.44695719686052</v>
      </c>
      <c r="Z75">
        <v>100.47092673740885</v>
      </c>
      <c r="AA75">
        <v>100.37202030637248</v>
      </c>
      <c r="AB75">
        <v>100.37416731755401</v>
      </c>
      <c r="AC75">
        <v>100.31010994984442</v>
      </c>
      <c r="AD75">
        <v>100.31963714506561</v>
      </c>
      <c r="AE75">
        <v>100.27629158748283</v>
      </c>
      <c r="AF75">
        <v>100.55157815197917</v>
      </c>
      <c r="AG75">
        <v>100.40039016734404</v>
      </c>
      <c r="AH75">
        <v>100.32580241067714</v>
      </c>
      <c r="AI75">
        <v>100.31771778267978</v>
      </c>
      <c r="AJ75">
        <v>100.22846311419663</v>
      </c>
      <c r="AK75">
        <v>100.29715628263747</v>
      </c>
      <c r="AL75">
        <v>100.43851347295907</v>
      </c>
      <c r="AM75">
        <v>100.65329935272155</v>
      </c>
      <c r="AN75">
        <v>100.66168976478217</v>
      </c>
      <c r="AO75">
        <v>100.51780268558039</v>
      </c>
      <c r="AP75">
        <v>100.48598328623633</v>
      </c>
      <c r="AQ75">
        <v>100.53103274362525</v>
      </c>
      <c r="AR75">
        <v>100.4877912819959</v>
      </c>
      <c r="AS75">
        <v>100.4314740525905</v>
      </c>
      <c r="AT75">
        <v>100.48126894337784</v>
      </c>
      <c r="AU75">
        <v>100.53560985026698</v>
      </c>
      <c r="AV75">
        <v>102.26386021167961</v>
      </c>
      <c r="AW75">
        <v>103.22882145002903</v>
      </c>
      <c r="AX75">
        <v>102.0848141454686</v>
      </c>
      <c r="AY75">
        <v>101.40267090070311</v>
      </c>
      <c r="AZ75">
        <v>100.89812338464645</v>
      </c>
      <c r="BA75">
        <v>100.59415973538145</v>
      </c>
      <c r="BB75">
        <v>100.44378927615135</v>
      </c>
      <c r="BC75">
        <v>100.57610295150289</v>
      </c>
      <c r="BD75">
        <v>100.76190581431175</v>
      </c>
      <c r="BE75">
        <v>100.96867064750533</v>
      </c>
      <c r="BF75">
        <v>100.84401032998259</v>
      </c>
      <c r="BG75">
        <v>100.63315670649375</v>
      </c>
      <c r="BH75">
        <v>100.44782895656508</v>
      </c>
      <c r="BI75">
        <v>100.69538579052605</v>
      </c>
      <c r="BJ75">
        <v>100.80624917799896</v>
      </c>
      <c r="BK75">
        <v>100.78315248666263</v>
      </c>
      <c r="BL75">
        <v>100.61709493625632</v>
      </c>
      <c r="BM75">
        <v>100.47384948600482</v>
      </c>
      <c r="BN75">
        <v>100.57015546751271</v>
      </c>
      <c r="BO75">
        <v>100.49055109747525</v>
      </c>
      <c r="BP75">
        <v>100.41658051348371</v>
      </c>
      <c r="BQ75">
        <v>100.43976507883545</v>
      </c>
      <c r="BR75">
        <v>100.39419765815222</v>
      </c>
      <c r="BS75">
        <v>100.34546701323244</v>
      </c>
      <c r="BT75">
        <v>100.32090318361226</v>
      </c>
      <c r="BU75">
        <v>100.4982686995631</v>
      </c>
      <c r="BV75">
        <v>100.22260417771851</v>
      </c>
      <c r="BW75">
        <v>100.19571277723033</v>
      </c>
      <c r="BX75">
        <v>100.18842278846743</v>
      </c>
      <c r="BY75">
        <v>100.20264301154796</v>
      </c>
      <c r="BZ75">
        <v>100.2151384068321</v>
      </c>
      <c r="CA75">
        <v>100.19121770002943</v>
      </c>
      <c r="CB75">
        <v>100.13878782029681</v>
      </c>
      <c r="CC75">
        <v>100.13276100039248</v>
      </c>
      <c r="CD75">
        <v>100.16128498078615</v>
      </c>
      <c r="CE75">
        <v>100.23638643552741</v>
      </c>
      <c r="CF75">
        <v>100.32841098128685</v>
      </c>
      <c r="CG75">
        <v>100.32777335921924</v>
      </c>
      <c r="CH75">
        <v>100.1495111078958</v>
      </c>
      <c r="CI75">
        <v>100.14179314402554</v>
      </c>
      <c r="CJ75">
        <v>100.39027210236172</v>
      </c>
      <c r="CK75">
        <v>100.93043151694563</v>
      </c>
      <c r="CL75">
        <v>100.50596285556489</v>
      </c>
      <c r="CM75">
        <v>100.21912464971193</v>
      </c>
      <c r="CN75">
        <v>100.21501274808423</v>
      </c>
      <c r="CO75">
        <v>100.25073896496166</v>
      </c>
      <c r="CP75">
        <v>100.32404951433544</v>
      </c>
      <c r="CQ75">
        <v>100.31618569274893</v>
      </c>
      <c r="CR75">
        <v>100.2601938861601</v>
      </c>
      <c r="CS75">
        <v>100.66486541394869</v>
      </c>
      <c r="CT75">
        <v>100.27565041590525</v>
      </c>
      <c r="CU75">
        <v>100.23019674875341</v>
      </c>
      <c r="CV75">
        <v>100.21249458470746</v>
      </c>
      <c r="CW75">
        <v>100.25902389799892</v>
      </c>
      <c r="CX75">
        <v>100.26281478141198</v>
      </c>
      <c r="CY75">
        <v>100.26313635411238</v>
      </c>
      <c r="CZ75">
        <v>100.16155571669657</v>
      </c>
      <c r="DA75">
        <v>100.08750665306587</v>
      </c>
      <c r="DB75">
        <v>100.19313409149946</v>
      </c>
      <c r="DC75">
        <v>100.16392559921682</v>
      </c>
      <c r="DD75">
        <v>100.16277629807503</v>
      </c>
      <c r="DE75">
        <v>100.25462010372833</v>
      </c>
      <c r="DF75">
        <v>100.05462025625643</v>
      </c>
      <c r="DG75">
        <v>100.45810319051328</v>
      </c>
      <c r="DH75">
        <v>100.45971985277218</v>
      </c>
      <c r="DI75">
        <v>100.29491032800415</v>
      </c>
      <c r="DJ75">
        <v>100.42386603826893</v>
      </c>
      <c r="DK75">
        <v>100.37493719079326</v>
      </c>
      <c r="DL75">
        <v>100.39704895670501</v>
      </c>
      <c r="DM75">
        <v>100.46392555831227</v>
      </c>
      <c r="DN75">
        <v>100.57661359486629</v>
      </c>
      <c r="DO75">
        <v>100.52521082841618</v>
      </c>
      <c r="DP75">
        <v>100.42014503212623</v>
      </c>
      <c r="DQ75">
        <v>100.55049194267528</v>
      </c>
      <c r="DR75">
        <v>100.59194882089764</v>
      </c>
      <c r="DS75">
        <v>100.69615249967258</v>
      </c>
      <c r="DT75">
        <v>100.67894206314196</v>
      </c>
      <c r="DU75">
        <v>100.78563208198224</v>
      </c>
      <c r="DV75">
        <v>100.76416969551825</v>
      </c>
      <c r="DW75">
        <v>100.85242294082434</v>
      </c>
      <c r="DX75">
        <v>100.78585585917909</v>
      </c>
      <c r="DY75">
        <v>100.54501827594588</v>
      </c>
      <c r="DZ75">
        <v>100.68520784835204</v>
      </c>
      <c r="EA75">
        <v>100.67130971253027</v>
      </c>
      <c r="EB75">
        <v>100.6556104490505</v>
      </c>
      <c r="EC75">
        <v>100.68788492139147</v>
      </c>
      <c r="ED75">
        <v>100.79208812790404</v>
      </c>
      <c r="EE75">
        <v>111.2226433837547</v>
      </c>
      <c r="EF75">
        <v>100.54943706105099</v>
      </c>
      <c r="EG75">
        <v>99.955826677369146</v>
      </c>
      <c r="EH75">
        <v>99.674452806542888</v>
      </c>
      <c r="EI75">
        <v>99.639685085465658</v>
      </c>
      <c r="EJ75">
        <v>99.93521529901254</v>
      </c>
      <c r="EK75">
        <v>100.05596168478051</v>
      </c>
      <c r="EL75">
        <v>99.950128888997554</v>
      </c>
      <c r="EM75">
        <v>100.01499834211538</v>
      </c>
      <c r="EN75">
        <v>100.06268113506594</v>
      </c>
      <c r="EO75">
        <v>100.22757199210238</v>
      </c>
      <c r="EP75">
        <v>99.931617507190367</v>
      </c>
      <c r="EQ75">
        <v>100.1115225152457</v>
      </c>
      <c r="ER75">
        <v>100.1701525995954</v>
      </c>
      <c r="ES75">
        <v>100.39006096099799</v>
      </c>
      <c r="ET75">
        <v>100.50826398463288</v>
      </c>
      <c r="EU75">
        <v>100.98985733290293</v>
      </c>
      <c r="EV75">
        <v>101.12012231630358</v>
      </c>
      <c r="EW75">
        <v>100.99285835703266</v>
      </c>
      <c r="EX75">
        <v>100.45962098657043</v>
      </c>
      <c r="EY75">
        <v>100.48524727336681</v>
      </c>
      <c r="EZ75">
        <v>100.43279468401452</v>
      </c>
    </row>
    <row r="76" spans="1:156" x14ac:dyDescent="0.3">
      <c r="A76">
        <v>100.76959253345863</v>
      </c>
      <c r="B76">
        <v>101.08691974341713</v>
      </c>
      <c r="C76">
        <v>100.60533519203317</v>
      </c>
      <c r="D76">
        <v>100.77081432903094</v>
      </c>
      <c r="E76">
        <v>100.7687440610962</v>
      </c>
      <c r="F76">
        <v>100.72545848631944</v>
      </c>
      <c r="G76">
        <v>100.5784519802766</v>
      </c>
      <c r="H76">
        <v>100.60966166000911</v>
      </c>
      <c r="I76">
        <v>100.61648798360071</v>
      </c>
      <c r="J76">
        <v>100.7442436407197</v>
      </c>
      <c r="K76">
        <v>100.6579318698688</v>
      </c>
      <c r="L76">
        <v>100.45789866140227</v>
      </c>
      <c r="M76">
        <v>100.20605020075247</v>
      </c>
      <c r="N76">
        <v>100.29623478050661</v>
      </c>
      <c r="O76">
        <v>100.56950329592824</v>
      </c>
      <c r="P76">
        <v>100.42462800668942</v>
      </c>
      <c r="Q76">
        <v>100.56228788677009</v>
      </c>
      <c r="R76">
        <v>100.65299365125666</v>
      </c>
      <c r="S76">
        <v>100.7229839585822</v>
      </c>
      <c r="T76">
        <v>100.64556235994213</v>
      </c>
      <c r="U76">
        <v>101.49038910535731</v>
      </c>
      <c r="V76">
        <v>100.55902521494588</v>
      </c>
      <c r="W76">
        <v>100.52263633528206</v>
      </c>
      <c r="X76">
        <v>100.40825784134441</v>
      </c>
      <c r="Y76">
        <v>100.51118985000556</v>
      </c>
      <c r="Z76">
        <v>100.64675890090322</v>
      </c>
      <c r="AA76">
        <v>100.40694482274144</v>
      </c>
      <c r="AB76">
        <v>100.6877201844013</v>
      </c>
      <c r="AC76">
        <v>100.80333621431072</v>
      </c>
      <c r="AD76">
        <v>100.49571941355343</v>
      </c>
      <c r="AE76">
        <v>100.6181380385636</v>
      </c>
      <c r="AF76">
        <v>101.02253667761677</v>
      </c>
      <c r="AG76">
        <v>100.65623341144187</v>
      </c>
      <c r="AH76">
        <v>100.56905009767593</v>
      </c>
      <c r="AI76">
        <v>100.64768844670878</v>
      </c>
      <c r="AJ76">
        <v>100.61688562397021</v>
      </c>
      <c r="AK76">
        <v>100.42851136073988</v>
      </c>
      <c r="AL76">
        <v>100.57073192740394</v>
      </c>
      <c r="AM76">
        <v>100.62623217715569</v>
      </c>
      <c r="AN76">
        <v>100.8411012512714</v>
      </c>
      <c r="AO76">
        <v>100.66067799406146</v>
      </c>
      <c r="AP76">
        <v>100.61688509729817</v>
      </c>
      <c r="AQ76">
        <v>100.26393773349086</v>
      </c>
      <c r="AR76">
        <v>100.65542652841474</v>
      </c>
      <c r="AS76">
        <v>100.69635451098884</v>
      </c>
      <c r="AT76">
        <v>101.07779596931604</v>
      </c>
      <c r="AU76">
        <v>101.41489326928829</v>
      </c>
      <c r="AV76">
        <v>102.09873372314681</v>
      </c>
      <c r="AW76">
        <v>102.07495224613379</v>
      </c>
      <c r="AX76">
        <v>101.03496397842596</v>
      </c>
      <c r="AY76">
        <v>100.54548204381162</v>
      </c>
      <c r="AZ76">
        <v>100.21286740633353</v>
      </c>
      <c r="BA76">
        <v>100.48312288875545</v>
      </c>
      <c r="BB76">
        <v>100.73954473228565</v>
      </c>
      <c r="BC76">
        <v>100.99342102969787</v>
      </c>
      <c r="BD76">
        <v>101.39854246275948</v>
      </c>
      <c r="BE76">
        <v>100.49143039649799</v>
      </c>
      <c r="BF76">
        <v>100.56198036187541</v>
      </c>
      <c r="BG76">
        <v>100.55468502215383</v>
      </c>
      <c r="BH76">
        <v>100.67071071092863</v>
      </c>
      <c r="BI76">
        <v>100.94575471474231</v>
      </c>
      <c r="BJ76">
        <v>100.4627692068794</v>
      </c>
      <c r="BK76">
        <v>100.22584138483279</v>
      </c>
      <c r="BL76">
        <v>100.36102708684658</v>
      </c>
      <c r="BM76">
        <v>100.36971258663867</v>
      </c>
      <c r="BN76">
        <v>100.26661670427612</v>
      </c>
      <c r="BO76">
        <v>100.5159946646496</v>
      </c>
      <c r="BP76">
        <v>100.37739163610546</v>
      </c>
      <c r="BQ76">
        <v>100.4618766119866</v>
      </c>
      <c r="BR76">
        <v>100.25465491065664</v>
      </c>
      <c r="BS76">
        <v>100.33144227591779</v>
      </c>
      <c r="BT76">
        <v>100.23401399604894</v>
      </c>
      <c r="BU76">
        <v>100.39945873300384</v>
      </c>
      <c r="BV76">
        <v>100.41359857327399</v>
      </c>
      <c r="BW76">
        <v>100.17863690986802</v>
      </c>
      <c r="BX76">
        <v>100.29708452991422</v>
      </c>
      <c r="BY76">
        <v>100.29788721458414</v>
      </c>
      <c r="BZ76">
        <v>100.38038263855564</v>
      </c>
      <c r="CA76">
        <v>100.45544411372202</v>
      </c>
      <c r="CB76">
        <v>100.40753390383958</v>
      </c>
      <c r="CC76">
        <v>100.45512393660576</v>
      </c>
      <c r="CD76">
        <v>100.26875562822792</v>
      </c>
      <c r="CE76">
        <v>100.37829470967681</v>
      </c>
      <c r="CF76">
        <v>100.30667663936154</v>
      </c>
      <c r="CG76">
        <v>100.0726520573569</v>
      </c>
      <c r="CH76">
        <v>100.25100987051611</v>
      </c>
      <c r="CI76">
        <v>100.28252461321924</v>
      </c>
      <c r="CJ76">
        <v>100.44640879632482</v>
      </c>
      <c r="CK76">
        <v>100.29051676196637</v>
      </c>
      <c r="CL76">
        <v>100.39198809248808</v>
      </c>
      <c r="CM76">
        <v>100.19216548491758</v>
      </c>
      <c r="CN76">
        <v>100.31272920894985</v>
      </c>
      <c r="CO76">
        <v>100.60727290884799</v>
      </c>
      <c r="CP76">
        <v>100.41068958598778</v>
      </c>
      <c r="CQ76">
        <v>100.23920552934948</v>
      </c>
      <c r="CR76">
        <v>100.3548545226236</v>
      </c>
      <c r="CS76">
        <v>101.0790346370855</v>
      </c>
      <c r="CT76">
        <v>100.33571702703995</v>
      </c>
      <c r="CU76">
        <v>100.27624888117202</v>
      </c>
      <c r="CV76">
        <v>100.33485807151321</v>
      </c>
      <c r="CW76">
        <v>100.33269286766954</v>
      </c>
      <c r="CX76">
        <v>100.2735625026647</v>
      </c>
      <c r="CY76">
        <v>99.888913541778393</v>
      </c>
      <c r="CZ76">
        <v>100.23325200377334</v>
      </c>
      <c r="DA76">
        <v>100.1639830169354</v>
      </c>
      <c r="DB76">
        <v>100.2808040250076</v>
      </c>
      <c r="DC76">
        <v>100.35553136961688</v>
      </c>
      <c r="DD76">
        <v>100.17435574682537</v>
      </c>
      <c r="DE76">
        <v>100.24637930027404</v>
      </c>
      <c r="DF76">
        <v>100.41698416029527</v>
      </c>
      <c r="DG76">
        <v>100.21728500449851</v>
      </c>
      <c r="DH76">
        <v>100.2290742906083</v>
      </c>
      <c r="DI76">
        <v>100.41440698177135</v>
      </c>
      <c r="DJ76">
        <v>99.801016815168168</v>
      </c>
      <c r="DK76">
        <v>99.990293045758236</v>
      </c>
      <c r="DL76">
        <v>100.30089297429893</v>
      </c>
      <c r="DM76">
        <v>100.14428930126114</v>
      </c>
      <c r="DN76">
        <v>100.30613350074375</v>
      </c>
      <c r="DO76">
        <v>100.2823142642175</v>
      </c>
      <c r="DP76">
        <v>100.3464888830021</v>
      </c>
      <c r="DQ76">
        <v>100.34413142162278</v>
      </c>
      <c r="DR76">
        <v>100.49254680389524</v>
      </c>
      <c r="DS76">
        <v>100.44650708395906</v>
      </c>
      <c r="DT76">
        <v>100.36382137775297</v>
      </c>
      <c r="DU76">
        <v>100.44557852640558</v>
      </c>
      <c r="DV76">
        <v>100.2857445914623</v>
      </c>
      <c r="DW76">
        <v>100.13942297504551</v>
      </c>
      <c r="DX76">
        <v>100.25671476917039</v>
      </c>
      <c r="DY76">
        <v>100.49568864124461</v>
      </c>
      <c r="DZ76">
        <v>100.39626423602546</v>
      </c>
      <c r="EA76">
        <v>100.43993212069422</v>
      </c>
      <c r="EB76">
        <v>100.83836339087644</v>
      </c>
      <c r="EC76">
        <v>100.65148654405161</v>
      </c>
      <c r="ED76">
        <v>101.20575956241773</v>
      </c>
      <c r="EE76">
        <v>104.06254116379897</v>
      </c>
      <c r="EF76">
        <v>101.22057274017118</v>
      </c>
      <c r="EG76">
        <v>99.716951461418986</v>
      </c>
      <c r="EH76">
        <v>100.45880030318378</v>
      </c>
      <c r="EI76">
        <v>100.70288279902138</v>
      </c>
      <c r="EJ76">
        <v>100.03141724994848</v>
      </c>
      <c r="EK76">
        <v>100.89625103994804</v>
      </c>
      <c r="EL76">
        <v>100.59848224162533</v>
      </c>
      <c r="EM76">
        <v>100.34169774631118</v>
      </c>
      <c r="EN76">
        <v>101.69974575396964</v>
      </c>
      <c r="EO76">
        <v>100.94010165093573</v>
      </c>
      <c r="EP76">
        <v>100.79867779547169</v>
      </c>
      <c r="EQ76">
        <v>101.0067982955312</v>
      </c>
      <c r="ER76">
        <v>100.92238492731596</v>
      </c>
      <c r="ES76">
        <v>101.17096182904008</v>
      </c>
      <c r="ET76">
        <v>100.53076345989975</v>
      </c>
      <c r="EU76">
        <v>100.59826403858882</v>
      </c>
      <c r="EV76">
        <v>99.627777584665949</v>
      </c>
      <c r="EW76">
        <v>101.05545225499921</v>
      </c>
      <c r="EX76">
        <v>100.79801724930981</v>
      </c>
      <c r="EY76">
        <v>100.96265143877334</v>
      </c>
      <c r="EZ76">
        <v>100.41931319990717</v>
      </c>
    </row>
  </sheetData>
  <hyperlinks>
    <hyperlink ref="U6" r:id="rId1" xr:uid="{66F31A82-F2A5-4C92-82CD-B5B48141891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my_data</vt:lpstr>
      <vt:lpstr>Notation</vt:lpstr>
      <vt:lpstr>gdp</vt:lpstr>
      <vt:lpstr>survey</vt:lpstr>
      <vt:lpstr>real</vt:lpstr>
      <vt:lpstr>financial</vt:lpstr>
      <vt:lpstr>external</vt:lpstr>
      <vt:lpstr>price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Лысов</dc:creator>
  <cp:lastModifiedBy>Mike</cp:lastModifiedBy>
  <dcterms:created xsi:type="dcterms:W3CDTF">2015-06-05T18:19:34Z</dcterms:created>
  <dcterms:modified xsi:type="dcterms:W3CDTF">2024-03-19T16:44:30Z</dcterms:modified>
</cp:coreProperties>
</file>