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.toshkin\Documents\"/>
    </mc:Choice>
  </mc:AlternateContent>
  <bookViews>
    <workbookView xWindow="0" yWindow="0" windowWidth="19200" windowHeight="11460"/>
  </bookViews>
  <sheets>
    <sheet name="Лист1" sheetId="1" r:id="rId1"/>
  </sheets>
  <definedNames>
    <definedName name="_xlnm._FilterDatabase" localSheetId="0" hidden="1">Лист1!$A$1:$S$117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1" i="1" l="1"/>
  <c r="L59" i="1" l="1"/>
  <c r="L31" i="1"/>
  <c r="L51" i="1"/>
  <c r="L2" i="1"/>
  <c r="L32" i="1"/>
  <c r="L37" i="1"/>
  <c r="L91" i="1"/>
  <c r="L80" i="1"/>
  <c r="L64" i="1"/>
  <c r="L57" i="1"/>
  <c r="L104" i="1"/>
  <c r="L84" i="1"/>
  <c r="L52" i="1"/>
  <c r="L105" i="1"/>
  <c r="L39" i="1"/>
  <c r="L41" i="1"/>
  <c r="L42" i="1"/>
  <c r="L44" i="1"/>
  <c r="L90" i="1"/>
  <c r="L28" i="1"/>
  <c r="L30" i="1"/>
  <c r="L114" i="1"/>
  <c r="L110" i="1"/>
  <c r="L102" i="1"/>
  <c r="L103" i="1"/>
  <c r="L24" i="1"/>
  <c r="L6" i="1"/>
  <c r="L86" i="1"/>
  <c r="L26" i="1"/>
  <c r="L25" i="1"/>
  <c r="L111" i="1"/>
  <c r="L106" i="1"/>
  <c r="L83" i="1"/>
  <c r="L73" i="1"/>
  <c r="L74" i="1"/>
  <c r="L82" i="1"/>
  <c r="L68" i="1"/>
  <c r="L50" i="1"/>
  <c r="L48" i="1"/>
  <c r="L11" i="1"/>
  <c r="L13" i="1"/>
  <c r="L14" i="1"/>
  <c r="L23" i="1"/>
  <c r="L9" i="1"/>
  <c r="L16" i="1"/>
  <c r="L65" i="1"/>
  <c r="L53" i="1"/>
  <c r="L27" i="1"/>
  <c r="L113" i="1"/>
  <c r="L63" i="1"/>
  <c r="L88" i="1"/>
  <c r="L93" i="1"/>
  <c r="L34" i="1"/>
  <c r="L12" i="1"/>
  <c r="L3" i="1"/>
  <c r="L29" i="1"/>
  <c r="L43" i="1"/>
  <c r="L76" i="1"/>
  <c r="L56" i="1"/>
  <c r="L89" i="1"/>
  <c r="L116" i="1"/>
  <c r="L55" i="1"/>
  <c r="L17" i="1"/>
  <c r="L97" i="1"/>
  <c r="L5" i="1"/>
  <c r="L58" i="1"/>
  <c r="L45" i="1"/>
  <c r="L40" i="1"/>
  <c r="L35" i="1"/>
  <c r="L38" i="1"/>
  <c r="L54" i="1"/>
  <c r="L4" i="1"/>
  <c r="L112" i="1"/>
  <c r="L85" i="1"/>
  <c r="L46" i="1"/>
  <c r="L95" i="1"/>
  <c r="L99" i="1"/>
  <c r="L75" i="1"/>
  <c r="L8" i="1"/>
  <c r="L87" i="1"/>
  <c r="L18" i="1"/>
  <c r="L66" i="1"/>
  <c r="L77" i="1"/>
  <c r="L94" i="1"/>
  <c r="L15" i="1"/>
  <c r="L10" i="1"/>
  <c r="L33" i="1"/>
  <c r="L98" i="1"/>
  <c r="L109" i="1"/>
  <c r="L67" i="1"/>
  <c r="L69" i="1"/>
  <c r="L21" i="1"/>
  <c r="L96" i="1"/>
  <c r="L61" i="1"/>
  <c r="L92" i="1"/>
  <c r="L108" i="1"/>
  <c r="L62" i="1"/>
  <c r="L79" i="1"/>
  <c r="L47" i="1"/>
  <c r="L20" i="1"/>
  <c r="L72" i="1"/>
  <c r="L78" i="1"/>
  <c r="L70" i="1"/>
  <c r="L115" i="1"/>
  <c r="L117" i="1"/>
  <c r="L60" i="1"/>
  <c r="L101" i="1"/>
  <c r="L100" i="1"/>
  <c r="L36" i="1"/>
  <c r="L49" i="1"/>
  <c r="L107" i="1"/>
  <c r="L19" i="1"/>
  <c r="L71" i="1"/>
  <c r="L7" i="1"/>
  <c r="L22" i="1"/>
  <c r="L81" i="1"/>
  <c r="O59" i="1"/>
  <c r="O31" i="1"/>
  <c r="O51" i="1"/>
  <c r="O2" i="1"/>
  <c r="O32" i="1"/>
  <c r="O37" i="1"/>
  <c r="O91" i="1"/>
  <c r="O80" i="1"/>
  <c r="O64" i="1"/>
  <c r="O57" i="1"/>
  <c r="O104" i="1"/>
  <c r="O84" i="1"/>
  <c r="O52" i="1"/>
  <c r="O105" i="1"/>
  <c r="O39" i="1"/>
  <c r="O41" i="1"/>
  <c r="O42" i="1"/>
  <c r="O44" i="1"/>
  <c r="O90" i="1"/>
  <c r="O28" i="1"/>
  <c r="O30" i="1"/>
  <c r="O114" i="1"/>
  <c r="O110" i="1"/>
  <c r="O102" i="1"/>
  <c r="O103" i="1"/>
  <c r="O24" i="1"/>
  <c r="O6" i="1"/>
  <c r="O86" i="1"/>
  <c r="O26" i="1"/>
  <c r="O25" i="1"/>
  <c r="O111" i="1"/>
  <c r="O106" i="1"/>
  <c r="O83" i="1"/>
  <c r="O73" i="1"/>
  <c r="O74" i="1"/>
  <c r="O82" i="1"/>
  <c r="O68" i="1"/>
  <c r="O50" i="1"/>
  <c r="O48" i="1"/>
  <c r="O11" i="1"/>
  <c r="O13" i="1"/>
  <c r="O14" i="1"/>
  <c r="O23" i="1"/>
  <c r="O9" i="1"/>
  <c r="O16" i="1"/>
  <c r="O65" i="1"/>
  <c r="O53" i="1"/>
  <c r="O27" i="1"/>
  <c r="O113" i="1"/>
  <c r="O63" i="1"/>
  <c r="O88" i="1"/>
  <c r="O93" i="1"/>
  <c r="O34" i="1"/>
  <c r="O12" i="1"/>
  <c r="O3" i="1"/>
  <c r="O29" i="1"/>
  <c r="O43" i="1"/>
  <c r="O76" i="1"/>
  <c r="O56" i="1"/>
  <c r="O89" i="1"/>
  <c r="O116" i="1"/>
  <c r="O55" i="1"/>
  <c r="O17" i="1"/>
  <c r="O97" i="1"/>
  <c r="O5" i="1"/>
  <c r="O58" i="1"/>
  <c r="O45" i="1"/>
  <c r="O40" i="1"/>
  <c r="O35" i="1"/>
  <c r="O38" i="1"/>
  <c r="O54" i="1"/>
  <c r="O4" i="1"/>
  <c r="O112" i="1"/>
  <c r="O85" i="1"/>
  <c r="T46" i="1" s="1"/>
  <c r="O46" i="1"/>
  <c r="O95" i="1"/>
  <c r="O99" i="1"/>
  <c r="O75" i="1"/>
  <c r="O8" i="1"/>
  <c r="O87" i="1"/>
  <c r="O18" i="1"/>
  <c r="O66" i="1"/>
  <c r="O77" i="1"/>
  <c r="O94" i="1"/>
  <c r="O15" i="1"/>
  <c r="O10" i="1"/>
  <c r="O33" i="1"/>
  <c r="O98" i="1"/>
  <c r="O109" i="1"/>
  <c r="O67" i="1"/>
  <c r="T42" i="1" s="1"/>
  <c r="O69" i="1"/>
  <c r="O21" i="1"/>
  <c r="O96" i="1"/>
  <c r="O61" i="1"/>
  <c r="T15" i="1" s="1"/>
  <c r="O92" i="1"/>
  <c r="O108" i="1"/>
  <c r="O62" i="1"/>
  <c r="O79" i="1"/>
  <c r="O47" i="1"/>
  <c r="O20" i="1"/>
  <c r="O72" i="1"/>
  <c r="O78" i="1"/>
  <c r="T109" i="1" s="1"/>
  <c r="O70" i="1"/>
  <c r="O115" i="1"/>
  <c r="O117" i="1"/>
  <c r="T117" i="1" s="1"/>
  <c r="O60" i="1"/>
  <c r="T6" i="1" s="1"/>
  <c r="O101" i="1"/>
  <c r="O100" i="1"/>
  <c r="O36" i="1"/>
  <c r="O49" i="1"/>
  <c r="T93" i="1" s="1"/>
  <c r="O107" i="1"/>
  <c r="O19" i="1"/>
  <c r="O71" i="1"/>
  <c r="O7" i="1"/>
  <c r="O22" i="1"/>
  <c r="O81" i="1"/>
  <c r="T2" i="1" s="1"/>
  <c r="K24" i="1"/>
  <c r="K26" i="1"/>
  <c r="K56" i="1"/>
  <c r="K51" i="1"/>
  <c r="K83" i="1"/>
  <c r="K86" i="1"/>
  <c r="K111" i="1"/>
  <c r="K110" i="1"/>
  <c r="K4" i="1"/>
  <c r="K64" i="1"/>
  <c r="K65" i="1"/>
  <c r="K104" i="1"/>
  <c r="K3" i="1"/>
  <c r="K31" i="1"/>
  <c r="K63" i="1"/>
  <c r="K91" i="1"/>
  <c r="K8" i="1"/>
  <c r="K44" i="1"/>
  <c r="K72" i="1"/>
  <c r="K95" i="1"/>
  <c r="K10" i="1"/>
  <c r="K46" i="1"/>
  <c r="K61" i="1"/>
  <c r="K97" i="1"/>
  <c r="K22" i="1"/>
  <c r="K47" i="1"/>
  <c r="K71" i="1"/>
  <c r="K101" i="1"/>
  <c r="K15" i="1"/>
  <c r="K40" i="1"/>
  <c r="K69" i="1"/>
  <c r="K99" i="1"/>
  <c r="K7" i="1"/>
  <c r="K36" i="1"/>
  <c r="K60" i="1"/>
  <c r="K107" i="1"/>
  <c r="K18" i="1"/>
  <c r="K33" i="1"/>
  <c r="K80" i="1"/>
  <c r="K96" i="1"/>
  <c r="K5" i="1"/>
  <c r="K48" i="1"/>
  <c r="K59" i="1"/>
  <c r="K106" i="1"/>
  <c r="K17" i="1"/>
  <c r="K32" i="1"/>
  <c r="K75" i="1"/>
  <c r="K105" i="1"/>
  <c r="K20" i="1"/>
  <c r="K35" i="1"/>
  <c r="K79" i="1"/>
  <c r="K94" i="1"/>
  <c r="K12" i="1"/>
  <c r="K38" i="1"/>
  <c r="K76" i="1"/>
  <c r="K89" i="1"/>
  <c r="K11" i="1"/>
  <c r="K37" i="1"/>
  <c r="K66" i="1"/>
  <c r="K93" i="1"/>
  <c r="K21" i="1"/>
  <c r="K45" i="1"/>
  <c r="K62" i="1"/>
  <c r="K98" i="1"/>
  <c r="K2" i="1"/>
  <c r="K50" i="1"/>
  <c r="K78" i="1"/>
  <c r="K108" i="1"/>
  <c r="K13" i="1"/>
  <c r="K41" i="1"/>
  <c r="K73" i="1"/>
  <c r="K102" i="1"/>
  <c r="K14" i="1"/>
  <c r="K42" i="1"/>
  <c r="K74" i="1"/>
  <c r="K103" i="1"/>
  <c r="K6" i="1"/>
  <c r="K39" i="1"/>
  <c r="K68" i="1"/>
  <c r="K90" i="1"/>
  <c r="K19" i="1"/>
  <c r="K49" i="1"/>
  <c r="K70" i="1"/>
  <c r="K100" i="1"/>
  <c r="K9" i="1"/>
  <c r="K34" i="1"/>
  <c r="K67" i="1"/>
  <c r="K92" i="1"/>
  <c r="K16" i="1"/>
  <c r="K43" i="1"/>
  <c r="K77" i="1"/>
  <c r="K109" i="1"/>
  <c r="K27" i="1"/>
  <c r="K53" i="1"/>
  <c r="K85" i="1"/>
  <c r="K113" i="1"/>
  <c r="K23" i="1"/>
  <c r="K52" i="1"/>
  <c r="K81" i="1"/>
  <c r="K112" i="1"/>
  <c r="K25" i="1"/>
  <c r="K57" i="1"/>
  <c r="K82" i="1"/>
  <c r="K116" i="1"/>
  <c r="K30" i="1"/>
  <c r="K58" i="1"/>
  <c r="K88" i="1"/>
  <c r="K117" i="1"/>
  <c r="K28" i="1"/>
  <c r="K55" i="1"/>
  <c r="K84" i="1"/>
  <c r="K114" i="1"/>
  <c r="K29" i="1"/>
  <c r="K54" i="1"/>
  <c r="K87" i="1"/>
  <c r="K115" i="1"/>
  <c r="M48" i="1"/>
  <c r="M4" i="1"/>
  <c r="M64" i="1"/>
  <c r="M65" i="1"/>
  <c r="M104" i="1"/>
  <c r="M3" i="1"/>
  <c r="M31" i="1"/>
  <c r="M63" i="1"/>
  <c r="M91" i="1"/>
  <c r="M8" i="1"/>
  <c r="M44" i="1"/>
  <c r="M72" i="1"/>
  <c r="M95" i="1"/>
  <c r="M10" i="1"/>
  <c r="M46" i="1"/>
  <c r="M61" i="1"/>
  <c r="M97" i="1"/>
  <c r="M22" i="1"/>
  <c r="M47" i="1"/>
  <c r="M71" i="1"/>
  <c r="M101" i="1"/>
  <c r="M15" i="1"/>
  <c r="M40" i="1"/>
  <c r="M69" i="1"/>
  <c r="M99" i="1"/>
  <c r="M7" i="1"/>
  <c r="M36" i="1"/>
  <c r="M60" i="1"/>
  <c r="M107" i="1"/>
  <c r="M18" i="1"/>
  <c r="M33" i="1"/>
  <c r="M80" i="1"/>
  <c r="M96" i="1"/>
  <c r="M5" i="1"/>
  <c r="M59" i="1"/>
  <c r="M106" i="1"/>
  <c r="M17" i="1"/>
  <c r="M32" i="1"/>
  <c r="M75" i="1"/>
  <c r="M105" i="1"/>
  <c r="M20" i="1"/>
  <c r="M35" i="1"/>
  <c r="M79" i="1"/>
  <c r="M94" i="1"/>
  <c r="M12" i="1"/>
  <c r="M38" i="1"/>
  <c r="M76" i="1"/>
  <c r="M89" i="1"/>
  <c r="M11" i="1"/>
  <c r="M37" i="1"/>
  <c r="M66" i="1"/>
  <c r="M93" i="1"/>
  <c r="M21" i="1"/>
  <c r="M45" i="1"/>
  <c r="M62" i="1"/>
  <c r="M98" i="1"/>
  <c r="M2" i="1"/>
  <c r="M50" i="1"/>
  <c r="M78" i="1"/>
  <c r="M108" i="1"/>
  <c r="M13" i="1"/>
  <c r="M41" i="1"/>
  <c r="M73" i="1"/>
  <c r="M102" i="1"/>
  <c r="M14" i="1"/>
  <c r="M42" i="1"/>
  <c r="M74" i="1"/>
  <c r="M103" i="1"/>
  <c r="M6" i="1"/>
  <c r="M39" i="1"/>
  <c r="M68" i="1"/>
  <c r="M90" i="1"/>
  <c r="M19" i="1"/>
  <c r="M49" i="1"/>
  <c r="M70" i="1"/>
  <c r="M100" i="1"/>
  <c r="M9" i="1"/>
  <c r="M34" i="1"/>
  <c r="M67" i="1"/>
  <c r="M92" i="1"/>
  <c r="M16" i="1"/>
  <c r="M43" i="1"/>
  <c r="M77" i="1"/>
  <c r="M109" i="1"/>
  <c r="M27" i="1"/>
  <c r="M53" i="1"/>
  <c r="M85" i="1"/>
  <c r="M113" i="1"/>
  <c r="M23" i="1"/>
  <c r="M52" i="1"/>
  <c r="M81" i="1"/>
  <c r="M112" i="1"/>
  <c r="M25" i="1"/>
  <c r="M57" i="1"/>
  <c r="M82" i="1"/>
  <c r="M116" i="1"/>
  <c r="M30" i="1"/>
  <c r="M58" i="1"/>
  <c r="M88" i="1"/>
  <c r="M117" i="1"/>
  <c r="M28" i="1"/>
  <c r="M55" i="1"/>
  <c r="M84" i="1"/>
  <c r="M114" i="1"/>
  <c r="M29" i="1"/>
  <c r="M54" i="1"/>
  <c r="M87" i="1"/>
  <c r="M115" i="1"/>
  <c r="J29" i="1"/>
  <c r="J54" i="1"/>
  <c r="J87" i="1"/>
  <c r="J115" i="1"/>
  <c r="T29" i="1" l="1"/>
  <c r="T106" i="1"/>
  <c r="T65" i="1"/>
  <c r="T108" i="1"/>
  <c r="T40" i="1"/>
  <c r="T35" i="1"/>
  <c r="T82" i="1"/>
  <c r="T47" i="1"/>
  <c r="T48" i="1"/>
  <c r="T84" i="1"/>
  <c r="T30" i="1"/>
  <c r="T4" i="1"/>
  <c r="T103" i="1"/>
  <c r="T76" i="1"/>
  <c r="T38" i="1"/>
  <c r="T112" i="1"/>
  <c r="T3" i="1"/>
  <c r="T78" i="1"/>
  <c r="T91" i="1"/>
  <c r="T14" i="1"/>
  <c r="T11" i="1"/>
  <c r="T26" i="1"/>
  <c r="T8" i="1"/>
  <c r="T113" i="1"/>
  <c r="T25" i="1"/>
  <c r="T98" i="1"/>
  <c r="T110" i="1"/>
  <c r="T75" i="1"/>
  <c r="T73" i="1"/>
  <c r="T101" i="1"/>
  <c r="T104" i="1"/>
  <c r="T10" i="1"/>
  <c r="T62" i="1"/>
  <c r="T90" i="1"/>
  <c r="T12" i="1"/>
  <c r="T71" i="1"/>
  <c r="T36" i="1"/>
  <c r="T28" i="1"/>
  <c r="T83" i="1"/>
  <c r="T57" i="1"/>
  <c r="T97" i="1"/>
  <c r="T17" i="1"/>
  <c r="T44" i="1"/>
  <c r="T49" i="1"/>
  <c r="T96" i="1"/>
  <c r="T24" i="1"/>
  <c r="T66" i="1"/>
  <c r="T92" i="1"/>
  <c r="T27" i="1"/>
  <c r="T55" i="1"/>
  <c r="T80" i="1"/>
  <c r="T16" i="1"/>
  <c r="T69" i="1"/>
  <c r="T53" i="1"/>
  <c r="T116" i="1"/>
  <c r="T60" i="1"/>
  <c r="T37" i="1"/>
  <c r="T51" i="1"/>
  <c r="T68" i="1"/>
  <c r="T52" i="1"/>
  <c r="T115" i="1"/>
  <c r="T50" i="1"/>
  <c r="T74" i="1"/>
  <c r="T64" i="1"/>
  <c r="T79" i="1"/>
  <c r="T19" i="1"/>
  <c r="T18" i="1"/>
  <c r="T41" i="1"/>
  <c r="T9" i="1"/>
  <c r="T94" i="1"/>
  <c r="T77" i="1"/>
  <c r="T111" i="1"/>
  <c r="T22" i="1"/>
  <c r="T67" i="1"/>
  <c r="T87" i="1"/>
  <c r="T32" i="1"/>
  <c r="T86" i="1"/>
  <c r="T85" i="1"/>
  <c r="T61" i="1"/>
  <c r="T100" i="1"/>
  <c r="T102" i="1"/>
  <c r="T23" i="1"/>
  <c r="S2" i="1" s="1"/>
  <c r="T45" i="1"/>
  <c r="T5" i="1"/>
  <c r="T13" i="1"/>
  <c r="T70" i="1"/>
  <c r="T7" i="1"/>
  <c r="T54" i="1"/>
  <c r="T59" i="1"/>
  <c r="T43" i="1"/>
  <c r="T105" i="1"/>
  <c r="T63" i="1"/>
  <c r="T95" i="1"/>
  <c r="T20" i="1"/>
  <c r="T89" i="1"/>
  <c r="T39" i="1"/>
  <c r="T72" i="1"/>
  <c r="T58" i="1"/>
  <c r="T114" i="1"/>
  <c r="T107" i="1"/>
  <c r="T33" i="1"/>
  <c r="T81" i="1"/>
  <c r="T88" i="1"/>
  <c r="T21" i="1"/>
  <c r="T56" i="1"/>
  <c r="T99" i="1"/>
  <c r="T31" i="1"/>
  <c r="T34" i="1"/>
  <c r="N50" i="1"/>
  <c r="N11" i="1"/>
  <c r="N40" i="1"/>
  <c r="N65" i="1"/>
  <c r="N54" i="1"/>
  <c r="N105" i="1"/>
  <c r="N97" i="1"/>
  <c r="N88" i="1"/>
  <c r="N112" i="1"/>
  <c r="N44" i="1"/>
  <c r="N62" i="1"/>
  <c r="N96" i="1"/>
  <c r="N33" i="1"/>
  <c r="N89" i="1"/>
  <c r="N7" i="1"/>
  <c r="N73" i="1"/>
  <c r="N64" i="1"/>
  <c r="N67" i="1"/>
  <c r="N117" i="1"/>
  <c r="N79" i="1"/>
  <c r="N74" i="1"/>
  <c r="N102" i="1"/>
  <c r="N81" i="1"/>
  <c r="N55" i="1"/>
  <c r="N42" i="1"/>
  <c r="N66" i="1"/>
  <c r="N70" i="1"/>
  <c r="N59" i="1"/>
  <c r="N48" i="1"/>
  <c r="N46" i="1"/>
  <c r="N53" i="1"/>
  <c r="N77" i="1"/>
  <c r="N13" i="1"/>
  <c r="N22" i="1"/>
  <c r="N87" i="1"/>
  <c r="N71" i="1"/>
  <c r="N82" i="1"/>
  <c r="N23" i="1"/>
  <c r="N19" i="1"/>
  <c r="N78" i="1"/>
  <c r="N20" i="1"/>
  <c r="N104" i="1"/>
  <c r="N14" i="1"/>
  <c r="N72" i="1"/>
  <c r="N25" i="1"/>
  <c r="N15" i="1"/>
  <c r="N9" i="1"/>
  <c r="N12" i="1"/>
  <c r="N60" i="1"/>
  <c r="N57" i="1"/>
  <c r="N52" i="1"/>
  <c r="N2" i="1"/>
  <c r="N35" i="1"/>
  <c r="N8" i="1"/>
  <c r="N4" i="1"/>
  <c r="N84" i="1"/>
  <c r="N30" i="1"/>
  <c r="N85" i="1"/>
  <c r="N16" i="1"/>
  <c r="N49" i="1"/>
  <c r="N5" i="1"/>
  <c r="N47" i="1"/>
  <c r="N29" i="1"/>
  <c r="N34" i="1"/>
  <c r="N68" i="1"/>
  <c r="N17" i="1"/>
  <c r="N43" i="1"/>
  <c r="N28" i="1"/>
  <c r="N27" i="1"/>
  <c r="N92" i="1"/>
  <c r="N6" i="1"/>
  <c r="N21" i="1"/>
  <c r="N37" i="1"/>
  <c r="N76" i="1"/>
  <c r="N18" i="1"/>
  <c r="N36" i="1"/>
  <c r="N90" i="1"/>
  <c r="N32" i="1"/>
  <c r="N98" i="1"/>
  <c r="N91" i="1"/>
  <c r="N41" i="1"/>
  <c r="N39" i="1"/>
  <c r="N45" i="1"/>
  <c r="N58" i="1"/>
  <c r="N99" i="1"/>
  <c r="N115" i="1"/>
  <c r="N114" i="1"/>
  <c r="N116" i="1"/>
  <c r="N113" i="1"/>
  <c r="N109" i="1"/>
  <c r="N100" i="1"/>
  <c r="N103" i="1"/>
  <c r="N108" i="1"/>
  <c r="N93" i="1"/>
  <c r="N94" i="1"/>
  <c r="N106" i="1"/>
  <c r="N107" i="1"/>
  <c r="N101" i="1"/>
  <c r="N95" i="1"/>
  <c r="N10" i="1"/>
  <c r="N3" i="1"/>
  <c r="N38" i="1"/>
  <c r="N31" i="1"/>
  <c r="N75" i="1"/>
  <c r="N80" i="1"/>
  <c r="N69" i="1"/>
  <c r="N61" i="1"/>
  <c r="N63" i="1"/>
  <c r="P31" i="1" l="1"/>
  <c r="S81" i="1"/>
  <c r="S59" i="1"/>
  <c r="S51" i="1"/>
  <c r="S32" i="1"/>
  <c r="P81" i="1"/>
  <c r="P51" i="1"/>
  <c r="S31" i="1"/>
  <c r="P59" i="1"/>
  <c r="P32" i="1"/>
  <c r="P2" i="1"/>
  <c r="J28" i="1"/>
  <c r="J55" i="1"/>
  <c r="J84" i="1"/>
  <c r="J114" i="1"/>
  <c r="J30" i="1" l="1"/>
  <c r="J58" i="1"/>
  <c r="J88" i="1"/>
  <c r="J117" i="1"/>
  <c r="J25" i="1" l="1"/>
  <c r="J57" i="1"/>
  <c r="J82" i="1"/>
  <c r="J116" i="1"/>
  <c r="J23" i="1"/>
  <c r="J52" i="1"/>
  <c r="J81" i="1"/>
  <c r="J112" i="1"/>
  <c r="J27" i="1" l="1"/>
  <c r="J53" i="1"/>
  <c r="J85" i="1"/>
  <c r="J113" i="1"/>
  <c r="J16" i="1" l="1"/>
  <c r="J43" i="1"/>
  <c r="J77" i="1"/>
  <c r="J109" i="1"/>
  <c r="J9" i="1" l="1"/>
  <c r="J34" i="1"/>
  <c r="J67" i="1"/>
  <c r="J92" i="1"/>
  <c r="J19" i="1"/>
  <c r="J49" i="1"/>
  <c r="J70" i="1"/>
  <c r="J100" i="1"/>
  <c r="J24" i="1" l="1"/>
  <c r="J26" i="1"/>
  <c r="J56" i="1"/>
  <c r="J51" i="1"/>
  <c r="J83" i="1"/>
  <c r="J86" i="1"/>
  <c r="J111" i="1"/>
  <c r="J110" i="1"/>
  <c r="J4" i="1"/>
  <c r="J64" i="1"/>
  <c r="J65" i="1"/>
  <c r="J104" i="1"/>
  <c r="J3" i="1"/>
  <c r="J31" i="1"/>
  <c r="J63" i="1"/>
  <c r="J91" i="1"/>
  <c r="J8" i="1"/>
  <c r="J44" i="1"/>
  <c r="J72" i="1"/>
  <c r="J95" i="1"/>
  <c r="J10" i="1"/>
  <c r="J46" i="1"/>
  <c r="J61" i="1"/>
  <c r="J97" i="1"/>
  <c r="J22" i="1"/>
  <c r="J47" i="1"/>
  <c r="J71" i="1"/>
  <c r="J101" i="1"/>
  <c r="J15" i="1"/>
  <c r="J40" i="1"/>
  <c r="J69" i="1"/>
  <c r="J99" i="1"/>
  <c r="J7" i="1"/>
  <c r="J36" i="1"/>
  <c r="J60" i="1"/>
  <c r="J107" i="1"/>
  <c r="J18" i="1"/>
  <c r="J33" i="1"/>
  <c r="J80" i="1"/>
  <c r="J96" i="1"/>
  <c r="J5" i="1"/>
  <c r="J48" i="1"/>
  <c r="J59" i="1"/>
  <c r="J106" i="1"/>
  <c r="J17" i="1"/>
  <c r="J32" i="1"/>
  <c r="J75" i="1"/>
  <c r="J105" i="1"/>
  <c r="J20" i="1"/>
  <c r="J35" i="1"/>
  <c r="J79" i="1"/>
  <c r="J94" i="1"/>
  <c r="J12" i="1"/>
  <c r="J38" i="1"/>
  <c r="J76" i="1"/>
  <c r="J89" i="1"/>
  <c r="J11" i="1"/>
  <c r="J37" i="1"/>
  <c r="J66" i="1"/>
  <c r="J93" i="1"/>
  <c r="J21" i="1"/>
  <c r="J45" i="1"/>
  <c r="J62" i="1"/>
  <c r="J98" i="1"/>
  <c r="J2" i="1"/>
  <c r="J50" i="1"/>
  <c r="J78" i="1"/>
  <c r="J108" i="1"/>
  <c r="J13" i="1"/>
  <c r="J41" i="1"/>
  <c r="J73" i="1"/>
  <c r="J102" i="1"/>
  <c r="J14" i="1"/>
  <c r="J42" i="1"/>
  <c r="J74" i="1"/>
  <c r="J103" i="1"/>
  <c r="J6" i="1"/>
  <c r="J39" i="1"/>
  <c r="J68" i="1"/>
  <c r="J90" i="1"/>
  <c r="M51" i="1" l="1"/>
  <c r="M86" i="1"/>
  <c r="M111" i="1"/>
  <c r="M26" i="1"/>
  <c r="M56" i="1"/>
  <c r="M83" i="1"/>
  <c r="M110" i="1"/>
  <c r="M24" i="1"/>
  <c r="N24" i="1" l="1"/>
  <c r="N51" i="1"/>
  <c r="N110" i="1"/>
  <c r="N26" i="1"/>
  <c r="N83" i="1"/>
  <c r="N111" i="1"/>
  <c r="N86" i="1"/>
  <c r="N56" i="1"/>
  <c r="V1" i="1" l="1"/>
  <c r="P90" i="1" s="1"/>
  <c r="X1" i="1"/>
  <c r="P78" i="1" l="1"/>
  <c r="P12" i="1"/>
  <c r="P95" i="1"/>
  <c r="Q95" i="1" s="1"/>
  <c r="S95" i="1" s="1"/>
  <c r="P87" i="1"/>
  <c r="P53" i="1"/>
  <c r="P75" i="1"/>
  <c r="Q75" i="1" s="1"/>
  <c r="S75" i="1" s="1"/>
  <c r="P4" i="1"/>
  <c r="Q4" i="1" s="1"/>
  <c r="S4" i="1" s="1"/>
  <c r="P19" i="1"/>
  <c r="Q19" i="1" s="1"/>
  <c r="S19" i="1" s="1"/>
  <c r="P76" i="1"/>
  <c r="P62" i="1"/>
  <c r="Q62" i="1" s="1"/>
  <c r="S62" i="1" s="1"/>
  <c r="P30" i="1"/>
  <c r="Q30" i="1" s="1"/>
  <c r="S30" i="1" s="1"/>
  <c r="P49" i="1"/>
  <c r="Q49" i="1" s="1"/>
  <c r="S49" i="1" s="1"/>
  <c r="P47" i="1"/>
  <c r="P20" i="1"/>
  <c r="Q20" i="1" s="1"/>
  <c r="S20" i="1" s="1"/>
  <c r="P34" i="1"/>
  <c r="Q34" i="1" s="1"/>
  <c r="S34" i="1" s="1"/>
  <c r="P8" i="1"/>
  <c r="Q8" i="1" s="1"/>
  <c r="S8" i="1" s="1"/>
  <c r="P44" i="1"/>
  <c r="P98" i="1"/>
  <c r="Q98" i="1" s="1"/>
  <c r="S98" i="1" s="1"/>
  <c r="P82" i="1"/>
  <c r="Q82" i="1" s="1"/>
  <c r="S82" i="1" s="1"/>
  <c r="P111" i="1"/>
  <c r="P58" i="1"/>
  <c r="P74" i="1"/>
  <c r="Q74" i="1" s="1"/>
  <c r="S74" i="1" s="1"/>
  <c r="P116" i="1"/>
  <c r="P108" i="1"/>
  <c r="Q108" i="1" s="1"/>
  <c r="S108" i="1" s="1"/>
  <c r="P70" i="1"/>
  <c r="P36" i="1"/>
  <c r="P64" i="1"/>
  <c r="Q64" i="1" s="1"/>
  <c r="S64" i="1" s="1"/>
  <c r="P37" i="1"/>
  <c r="P33" i="1"/>
  <c r="P105" i="1"/>
  <c r="Q105" i="1" s="1"/>
  <c r="S105" i="1" s="1"/>
  <c r="P23" i="1"/>
  <c r="P71" i="1"/>
  <c r="Q71" i="1" s="1"/>
  <c r="S71" i="1" s="1"/>
  <c r="P22" i="1"/>
  <c r="P56" i="1"/>
  <c r="P115" i="1"/>
  <c r="Q115" i="1" s="1"/>
  <c r="S115" i="1" s="1"/>
  <c r="P18" i="1"/>
  <c r="Q18" i="1" s="1"/>
  <c r="S18" i="1" s="1"/>
  <c r="P10" i="1"/>
  <c r="Q10" i="1" s="1"/>
  <c r="S10" i="1" s="1"/>
  <c r="P103" i="1"/>
  <c r="Q103" i="1" s="1"/>
  <c r="S103" i="1" s="1"/>
  <c r="P99" i="1"/>
  <c r="P26" i="1"/>
  <c r="Q26" i="1" s="1"/>
  <c r="S26" i="1" s="1"/>
  <c r="P109" i="1"/>
  <c r="P61" i="1"/>
  <c r="Q61" i="1" s="1"/>
  <c r="S61" i="1" s="1"/>
  <c r="P106" i="1"/>
  <c r="Q106" i="1" s="1"/>
  <c r="S106" i="1" s="1"/>
  <c r="P13" i="1"/>
  <c r="P112" i="1"/>
  <c r="P55" i="1"/>
  <c r="Q55" i="1" s="1"/>
  <c r="S55" i="1" s="1"/>
  <c r="P5" i="1"/>
  <c r="Q5" i="1" s="1"/>
  <c r="S5" i="1" s="1"/>
  <c r="P38" i="1"/>
  <c r="Q38" i="1" s="1"/>
  <c r="S38" i="1" s="1"/>
  <c r="P86" i="1"/>
  <c r="P52" i="1"/>
  <c r="Q52" i="1" s="1"/>
  <c r="S52" i="1" s="1"/>
  <c r="P43" i="1"/>
  <c r="P104" i="1"/>
  <c r="P80" i="1"/>
  <c r="P114" i="1"/>
  <c r="Q114" i="1" s="1"/>
  <c r="S114" i="1" s="1"/>
  <c r="P40" i="1"/>
  <c r="Q40" i="1" s="1"/>
  <c r="S40" i="1" s="1"/>
  <c r="P14" i="1"/>
  <c r="Q14" i="1" s="1"/>
  <c r="S14" i="1" s="1"/>
  <c r="P79" i="1"/>
  <c r="Q79" i="1" s="1"/>
  <c r="S79" i="1" s="1"/>
  <c r="P94" i="1"/>
  <c r="Q94" i="1" s="1"/>
  <c r="S94" i="1" s="1"/>
  <c r="P45" i="1"/>
  <c r="Q45" i="1" s="1"/>
  <c r="S45" i="1" s="1"/>
  <c r="P107" i="1"/>
  <c r="P35" i="1"/>
  <c r="P96" i="1"/>
  <c r="Q96" i="1" s="1"/>
  <c r="S96" i="1" s="1"/>
  <c r="P97" i="1"/>
  <c r="Q97" i="1" s="1"/>
  <c r="S97" i="1" s="1"/>
  <c r="P7" i="1"/>
  <c r="Q7" i="1" s="1"/>
  <c r="S7" i="1" s="1"/>
  <c r="P66" i="1"/>
  <c r="P21" i="1"/>
  <c r="P63" i="1"/>
  <c r="Q63" i="1" s="1"/>
  <c r="S63" i="1" s="1"/>
  <c r="P77" i="1"/>
  <c r="P50" i="1"/>
  <c r="P17" i="1"/>
  <c r="Q17" i="1" s="1"/>
  <c r="S17" i="1" s="1"/>
  <c r="P16" i="1"/>
  <c r="Q16" i="1" s="1"/>
  <c r="S16" i="1" s="1"/>
  <c r="P93" i="1"/>
  <c r="Q93" i="1" s="1"/>
  <c r="S93" i="1" s="1"/>
  <c r="P25" i="1"/>
  <c r="P83" i="1"/>
  <c r="Q83" i="1" s="1"/>
  <c r="S83" i="1" s="1"/>
  <c r="P39" i="1"/>
  <c r="Q39" i="1" s="1"/>
  <c r="S39" i="1" s="1"/>
  <c r="P24" i="1"/>
  <c r="P91" i="1"/>
  <c r="P73" i="1"/>
  <c r="Q73" i="1" s="1"/>
  <c r="S73" i="1" s="1"/>
  <c r="P110" i="1"/>
  <c r="P92" i="1"/>
  <c r="Q92" i="1" s="1"/>
  <c r="S92" i="1" s="1"/>
  <c r="P11" i="1"/>
  <c r="Q11" i="1" s="1"/>
  <c r="S11" i="1" s="1"/>
  <c r="P84" i="1"/>
  <c r="Q84" i="1" s="1"/>
  <c r="S84" i="1" s="1"/>
  <c r="P113" i="1"/>
  <c r="Q113" i="1" s="1"/>
  <c r="S113" i="1" s="1"/>
  <c r="P57" i="1"/>
  <c r="P27" i="1"/>
  <c r="P9" i="1"/>
  <c r="Q9" i="1" s="1"/>
  <c r="S9" i="1" s="1"/>
  <c r="P6" i="1"/>
  <c r="Q6" i="1" s="1"/>
  <c r="S6" i="1" s="1"/>
  <c r="P117" i="1"/>
  <c r="Q117" i="1" s="1"/>
  <c r="S117" i="1" s="1"/>
  <c r="P48" i="1"/>
  <c r="P29" i="1"/>
  <c r="Q29" i="1" s="1"/>
  <c r="S29" i="1" s="1"/>
  <c r="P46" i="1"/>
  <c r="Q46" i="1" s="1"/>
  <c r="S46" i="1" s="1"/>
  <c r="P102" i="1"/>
  <c r="P28" i="1"/>
  <c r="Q28" i="1" s="1"/>
  <c r="S28" i="1" s="1"/>
  <c r="P85" i="1"/>
  <c r="Q85" i="1" s="1"/>
  <c r="S85" i="1" s="1"/>
  <c r="P42" i="1"/>
  <c r="Q42" i="1" s="1"/>
  <c r="S42" i="1" s="1"/>
  <c r="P65" i="1"/>
  <c r="Q65" i="1" s="1"/>
  <c r="S65" i="1" s="1"/>
  <c r="P89" i="1"/>
  <c r="Q89" i="1" s="1"/>
  <c r="S89" i="1" s="1"/>
  <c r="P15" i="1"/>
  <c r="P3" i="1"/>
  <c r="Q3" i="1" s="1"/>
  <c r="S3" i="1" s="1"/>
  <c r="P101" i="1"/>
  <c r="P72" i="1"/>
  <c r="Q72" i="1" s="1"/>
  <c r="S72" i="1" s="1"/>
  <c r="P100" i="1"/>
  <c r="Q100" i="1" s="1"/>
  <c r="S100" i="1" s="1"/>
  <c r="P88" i="1"/>
  <c r="Q88" i="1" s="1"/>
  <c r="S88" i="1" s="1"/>
  <c r="P67" i="1"/>
  <c r="Q67" i="1" s="1"/>
  <c r="S67" i="1" s="1"/>
  <c r="P69" i="1"/>
  <c r="Q69" i="1" s="1"/>
  <c r="S69" i="1" s="1"/>
  <c r="P60" i="1"/>
  <c r="Q60" i="1" s="1"/>
  <c r="S60" i="1" s="1"/>
  <c r="P54" i="1"/>
  <c r="Q54" i="1" s="1"/>
  <c r="S54" i="1" s="1"/>
  <c r="P41" i="1"/>
  <c r="P68" i="1"/>
  <c r="Q68" i="1" s="1"/>
  <c r="S68" i="1" s="1"/>
  <c r="Q32" i="1"/>
  <c r="Q2" i="1"/>
  <c r="Q33" i="1"/>
  <c r="S33" i="1" s="1"/>
  <c r="Q70" i="1"/>
  <c r="S70" i="1" s="1"/>
  <c r="Q15" i="1"/>
  <c r="S15" i="1" s="1"/>
  <c r="Q13" i="1"/>
  <c r="S13" i="1" s="1"/>
  <c r="Q107" i="1"/>
  <c r="S107" i="1" s="1"/>
  <c r="Q78" i="1"/>
  <c r="S78" i="1" s="1"/>
  <c r="Q101" i="1"/>
  <c r="S101" i="1" s="1"/>
  <c r="Q47" i="1"/>
  <c r="S47" i="1" s="1"/>
  <c r="Q59" i="1"/>
  <c r="R59" i="1" s="1"/>
  <c r="Q36" i="1"/>
  <c r="S36" i="1" s="1"/>
  <c r="Q76" i="1"/>
  <c r="S76" i="1" s="1"/>
  <c r="Q58" i="1"/>
  <c r="S58" i="1" s="1"/>
  <c r="Q87" i="1"/>
  <c r="S87" i="1" s="1"/>
  <c r="Q90" i="1"/>
  <c r="S90" i="1" s="1"/>
  <c r="Q12" i="1"/>
  <c r="S12" i="1" s="1"/>
  <c r="Q25" i="1"/>
  <c r="S25" i="1" s="1"/>
  <c r="Q99" i="1"/>
  <c r="S99" i="1" s="1"/>
  <c r="Q102" i="1"/>
  <c r="S102" i="1" s="1"/>
  <c r="Q57" i="1"/>
  <c r="S57" i="1" s="1"/>
  <c r="Q44" i="1"/>
  <c r="S44" i="1" s="1"/>
  <c r="Q37" i="1"/>
  <c r="S37" i="1" s="1"/>
  <c r="Q21" i="1"/>
  <c r="S21" i="1" s="1"/>
  <c r="Q43" i="1"/>
  <c r="S43" i="1" s="1"/>
  <c r="Q104" i="1"/>
  <c r="S104" i="1" s="1"/>
  <c r="Q53" i="1"/>
  <c r="S53" i="1" s="1"/>
  <c r="Q22" i="1"/>
  <c r="S22" i="1" s="1"/>
  <c r="Q41" i="1"/>
  <c r="S41" i="1" s="1"/>
  <c r="Q112" i="1"/>
  <c r="S112" i="1" s="1"/>
  <c r="Q91" i="1"/>
  <c r="S91" i="1" s="1"/>
  <c r="Q48" i="1"/>
  <c r="S48" i="1" s="1"/>
  <c r="Q35" i="1"/>
  <c r="S35" i="1" s="1"/>
  <c r="Q116" i="1"/>
  <c r="S116" i="1" s="1"/>
  <c r="Q80" i="1"/>
  <c r="S80" i="1" s="1"/>
  <c r="Q27" i="1"/>
  <c r="S27" i="1" s="1"/>
  <c r="Q50" i="1"/>
  <c r="S50" i="1" s="1"/>
  <c r="Q31" i="1"/>
  <c r="Q77" i="1"/>
  <c r="S77" i="1" s="1"/>
  <c r="Q81" i="1"/>
  <c r="Q109" i="1"/>
  <c r="S109" i="1" s="1"/>
  <c r="Q66" i="1"/>
  <c r="S66" i="1" s="1"/>
  <c r="Q23" i="1"/>
  <c r="S23" i="1" s="1"/>
  <c r="Q110" i="1"/>
  <c r="S110" i="1" s="1"/>
  <c r="Q24" i="1"/>
  <c r="S24" i="1" s="1"/>
  <c r="Q86" i="1"/>
  <c r="S86" i="1" s="1"/>
  <c r="Q56" i="1"/>
  <c r="S56" i="1" s="1"/>
  <c r="Q51" i="1"/>
  <c r="Q111" i="1"/>
  <c r="S111" i="1" s="1"/>
  <c r="R61" i="1" l="1"/>
  <c r="R27" i="1"/>
  <c r="R6" i="1"/>
  <c r="R111" i="1"/>
  <c r="R24" i="1"/>
  <c r="R109" i="1"/>
  <c r="R80" i="1"/>
  <c r="R35" i="1"/>
  <c r="R28" i="1"/>
  <c r="R22" i="1"/>
  <c r="R71" i="1"/>
  <c r="R9" i="1"/>
  <c r="R113" i="1"/>
  <c r="R12" i="1"/>
  <c r="R5" i="1"/>
  <c r="R107" i="1"/>
  <c r="R2" i="1"/>
  <c r="R66" i="1"/>
  <c r="R8" i="1"/>
  <c r="R83" i="1"/>
  <c r="R81" i="1"/>
  <c r="R14" i="1"/>
  <c r="R45" i="1"/>
  <c r="R112" i="1"/>
  <c r="R53" i="1"/>
  <c r="R44" i="1"/>
  <c r="R117" i="1"/>
  <c r="R54" i="1"/>
  <c r="R90" i="1"/>
  <c r="R65" i="1"/>
  <c r="R85" i="1"/>
  <c r="R79" i="1"/>
  <c r="R13" i="1"/>
  <c r="R18" i="1"/>
  <c r="R86" i="1"/>
  <c r="R34" i="1"/>
  <c r="R38" i="1"/>
  <c r="R51" i="1"/>
  <c r="R3" i="1"/>
  <c r="R62" i="1"/>
  <c r="R48" i="1"/>
  <c r="R75" i="1"/>
  <c r="R98" i="1"/>
  <c r="R92" i="1"/>
  <c r="R72" i="1"/>
  <c r="R95" i="1"/>
  <c r="R46" i="1"/>
  <c r="R64" i="1"/>
  <c r="R47" i="1"/>
  <c r="R15" i="1"/>
  <c r="R88" i="1"/>
  <c r="R110" i="1"/>
  <c r="R52" i="1"/>
  <c r="R73" i="1"/>
  <c r="R99" i="1"/>
  <c r="R97" i="1"/>
  <c r="R105" i="1"/>
  <c r="R40" i="1"/>
  <c r="R77" i="1"/>
  <c r="R69" i="1"/>
  <c r="R17" i="1"/>
  <c r="R31" i="1"/>
  <c r="R42" i="1"/>
  <c r="R20" i="1"/>
  <c r="R41" i="1"/>
  <c r="R104" i="1"/>
  <c r="R57" i="1"/>
  <c r="R7" i="1"/>
  <c r="R76" i="1"/>
  <c r="R101" i="1"/>
  <c r="R74" i="1"/>
  <c r="R16" i="1"/>
  <c r="R25" i="1"/>
  <c r="R116" i="1"/>
  <c r="R84" i="1"/>
  <c r="R23" i="1"/>
  <c r="R100" i="1"/>
  <c r="R63" i="1"/>
  <c r="R93" i="1"/>
  <c r="R55" i="1"/>
  <c r="R43" i="1"/>
  <c r="R102" i="1"/>
  <c r="R30" i="1"/>
  <c r="R19" i="1"/>
  <c r="R87" i="1"/>
  <c r="R39" i="1"/>
  <c r="R108" i="1"/>
  <c r="R78" i="1"/>
  <c r="R70" i="1"/>
  <c r="R26" i="1"/>
  <c r="R11" i="1"/>
  <c r="R29" i="1"/>
  <c r="R56" i="1"/>
  <c r="R50" i="1"/>
  <c r="R96" i="1"/>
  <c r="R91" i="1"/>
  <c r="R21" i="1"/>
  <c r="R4" i="1"/>
  <c r="R103" i="1"/>
  <c r="R67" i="1"/>
  <c r="R58" i="1"/>
  <c r="R36" i="1"/>
  <c r="R68" i="1"/>
  <c r="R49" i="1"/>
  <c r="R33" i="1"/>
  <c r="R32" i="1"/>
  <c r="R89" i="1"/>
  <c r="R37" i="1"/>
  <c r="R94" i="1"/>
  <c r="R10" i="1"/>
  <c r="R60" i="1"/>
  <c r="R115" i="1"/>
  <c r="R114" i="1"/>
  <c r="R106" i="1"/>
  <c r="R82" i="1"/>
</calcChain>
</file>

<file path=xl/sharedStrings.xml><?xml version="1.0" encoding="utf-8"?>
<sst xmlns="http://schemas.openxmlformats.org/spreadsheetml/2006/main" count="24" uniqueCount="23">
  <si>
    <t>Шаг изменения 115.2 (расчетный)</t>
  </si>
  <si>
    <t>Расчетное значение 115.2 (после)</t>
  </si>
  <si>
    <t>Точность: разница 115.2 между расчетным и слепым методом</t>
  </si>
  <si>
    <t>Моталка</t>
  </si>
  <si>
    <t>Разница скоростей заданной от фактической,%</t>
  </si>
  <si>
    <t>Задание с клином в привод, %</t>
  </si>
  <si>
    <t>Выставленная скорость по заданию, м/с</t>
  </si>
  <si>
    <t>Измеренная угловая фактическая скорость до корректировки, об/мин</t>
  </si>
  <si>
    <t>Значение параметра P115.2 до изменения</t>
  </si>
  <si>
    <t>Измеренная угловая фактическая скорость после корректировки, об/мин</t>
  </si>
  <si>
    <t>Значение параметра P115.2 после изменения</t>
  </si>
  <si>
    <t>Формирующий ролик</t>
  </si>
  <si>
    <t>Дата настройки</t>
  </si>
  <si>
    <t>Разница скоростей заданной от фактической после коррекции,%</t>
  </si>
  <si>
    <t>Разница скоростей заданной от фактической</t>
  </si>
  <si>
    <t>Разница значения параметра P115.2 до и после изменения</t>
  </si>
  <si>
    <t>Медиана шага 115.2</t>
  </si>
  <si>
    <t>Ср. ариф. шага  115.2</t>
  </si>
  <si>
    <t xml:space="preserve"> </t>
  </si>
  <si>
    <t>Автоматический расчет направления и сумма шагов для изменения 115.2</t>
  </si>
  <si>
    <t>Точность между расчетным и ручным изменением 115.2</t>
  </si>
  <si>
    <t>Отличие заданного от измеренного меньше, чем на</t>
  </si>
  <si>
    <t>Без корректировки?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</si>
</sst>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%"/>
    <numFmt numFmtId="173" formatCode="0.0"/>
  </numFmts>
  <fonts count="9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8"/>
      <color rgb="FF000000"/>
      <name val="Calibri"/>
      <family val="2"/>
      <charset val="204"/>
      <scheme val="minor"/>
    </font>
    <font>
      <b/>
      <sz val="8"/>
      <color rgb="FF00B05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/>
    <xf numFmtId="0" fontId="5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2" fontId="2" fillId="0" borderId="0" xfId="0" applyNumberFormat="1" applyFont="1" applyBorder="1"/>
    <xf numFmtId="14" fontId="2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172" fontId="2" fillId="0" borderId="0" xfId="1" applyNumberFormat="1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  <xf numFmtId="2" fontId="3" fillId="5" borderId="0" xfId="0" applyNumberFormat="1" applyFont="1" applyFill="1" applyBorder="1" applyAlignment="1">
      <alignment horizontal="center" vertical="center" wrapText="1"/>
    </xf>
    <xf numFmtId="2" fontId="3" fillId="5" borderId="0" xfId="0" applyNumberFormat="1" applyFont="1" applyFill="1" applyBorder="1" applyAlignment="1">
      <alignment horizontal="center" vertical="center"/>
    </xf>
    <xf numFmtId="14" fontId="2" fillId="6" borderId="0" xfId="0" applyNumberFormat="1" applyFont="1" applyFill="1" applyBorder="1" applyAlignment="1">
      <alignment horizontal="center" vertical="center"/>
    </xf>
    <xf numFmtId="173" fontId="2" fillId="0" borderId="0" xfId="0" applyNumberFormat="1" applyFont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 wrapText="1"/>
    </xf>
    <xf numFmtId="0" fontId="2" fillId="7" borderId="0" xfId="0" applyFont="1" applyFill="1" applyBorder="1" applyAlignment="1">
      <alignment horizontal="center" vertical="center" wrapText="1"/>
    </xf>
    <xf numFmtId="14" fontId="7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172" fontId="7" fillId="0" borderId="0" xfId="1" applyNumberFormat="1" applyFont="1" applyBorder="1" applyAlignment="1">
      <alignment horizontal="center" vertical="center"/>
    </xf>
    <xf numFmtId="173" fontId="7" fillId="0" borderId="0" xfId="0" applyNumberFormat="1" applyFont="1" applyBorder="1" applyAlignment="1">
      <alignment horizontal="center" vertical="center"/>
    </xf>
    <xf numFmtId="2" fontId="7" fillId="0" borderId="0" xfId="0" applyNumberFormat="1" applyFont="1" applyBorder="1" applyAlignment="1">
      <alignment horizontal="center" vertical="center"/>
    </xf>
    <xf numFmtId="0" fontId="8" fillId="0" borderId="0" xfId="0" applyFont="1"/>
    <xf numFmtId="0" fontId="7" fillId="0" borderId="0" xfId="0" applyFont="1" applyBorder="1"/>
    <xf numFmtId="0" fontId="7" fillId="0" borderId="0" xfId="0" applyFont="1" applyFill="1" applyBorder="1" applyAlignment="1">
      <alignment horizontal="center" vertical="center"/>
    </xf>
    <xf numFmtId="14" fontId="5" fillId="0" borderId="0" xfId="0" applyNumberFormat="1" applyFont="1" applyBorder="1" applyAlignment="1">
      <alignment horizontal="center" vertical="center"/>
    </xf>
    <xf numFmtId="172" fontId="5" fillId="0" borderId="0" xfId="1" applyNumberFormat="1" applyFont="1" applyBorder="1" applyAlignment="1">
      <alignment horizontal="center" vertical="center"/>
    </xf>
    <xf numFmtId="173" fontId="5" fillId="0" borderId="0" xfId="0" applyNumberFormat="1" applyFont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 vertical="center"/>
    </xf>
    <xf numFmtId="0" fontId="5" fillId="0" borderId="0" xfId="0" applyFont="1" applyBorder="1"/>
    <xf numFmtId="0" fontId="5" fillId="4" borderId="0" xfId="0" applyFont="1" applyFill="1" applyBorder="1" applyAlignment="1">
      <alignment horizontal="center" vertical="center" wrapText="1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Q119"/>
  <sheetViews>
    <sheetView tabSelected="1" zoomScaleNormal="100" workbookViewId="0">
      <pane ySplit="1" topLeftCell="A84" activePane="bottomLeft" state="frozen"/>
      <selection pane="bottomLeft" activeCell="A109" sqref="A109:XFD109"/>
    </sheetView>
  </sheetViews>
  <sheetFormatPr defaultRowHeight="15" x14ac:dyDescent="0.25"/>
  <cols>
    <col min="1" max="1" width="10.28515625" style="5" bestFit="1" customWidth="1"/>
    <col min="2" max="2" width="7" style="5" bestFit="1" customWidth="1"/>
    <col min="3" max="3" width="10.5703125" style="5" bestFit="1" customWidth="1"/>
    <col min="4" max="9" width="9.140625" style="5"/>
    <col min="10" max="11" width="9.140625" style="2"/>
    <col min="12" max="12" width="9.140625" style="5"/>
    <col min="13" max="13" width="12.5703125" style="5" customWidth="1"/>
    <col min="14" max="18" width="9.140625" style="5"/>
    <col min="19" max="19" width="9.140625" style="3"/>
    <col min="20" max="20" width="12" customWidth="1"/>
    <col min="24" max="16384" width="9.140625" style="6"/>
  </cols>
  <sheetData>
    <row r="1" spans="1:26" ht="90" x14ac:dyDescent="0.2">
      <c r="A1" s="14" t="s">
        <v>12</v>
      </c>
      <c r="B1" s="14" t="s">
        <v>3</v>
      </c>
      <c r="C1" s="14" t="s">
        <v>11</v>
      </c>
      <c r="D1" s="23" t="s">
        <v>5</v>
      </c>
      <c r="E1" s="23" t="s">
        <v>6</v>
      </c>
      <c r="F1" s="23" t="s">
        <v>7</v>
      </c>
      <c r="G1" s="14" t="s">
        <v>8</v>
      </c>
      <c r="H1" s="14" t="s">
        <v>9</v>
      </c>
      <c r="I1" s="14" t="s">
        <v>10</v>
      </c>
      <c r="J1" s="14" t="s">
        <v>4</v>
      </c>
      <c r="K1" s="14" t="s">
        <v>13</v>
      </c>
      <c r="L1" s="15" t="s">
        <v>14</v>
      </c>
      <c r="M1" s="15" t="s">
        <v>15</v>
      </c>
      <c r="N1" s="15" t="s">
        <v>0</v>
      </c>
      <c r="O1" s="16" t="s">
        <v>14</v>
      </c>
      <c r="P1" s="16" t="s">
        <v>19</v>
      </c>
      <c r="Q1" s="24" t="s">
        <v>1</v>
      </c>
      <c r="R1" s="16" t="s">
        <v>2</v>
      </c>
      <c r="S1" s="38" t="s">
        <v>20</v>
      </c>
      <c r="T1" s="16" t="s">
        <v>22</v>
      </c>
      <c r="U1" s="17" t="s">
        <v>16</v>
      </c>
      <c r="V1" s="19">
        <f>MEDIAN(N2:N117)</f>
        <v>0.16351571665828635</v>
      </c>
      <c r="W1" s="17" t="s">
        <v>17</v>
      </c>
      <c r="X1" s="18">
        <f>AVERAGE(N2:N117)</f>
        <v>0.80959846941612901</v>
      </c>
      <c r="Y1" s="17" t="s">
        <v>21</v>
      </c>
      <c r="Z1" s="17">
        <f>2</f>
        <v>2</v>
      </c>
    </row>
    <row r="2" spans="1:26" hidden="1" x14ac:dyDescent="0.25">
      <c r="A2" s="25">
        <v>43825</v>
      </c>
      <c r="B2" s="26">
        <v>3</v>
      </c>
      <c r="C2" s="26">
        <v>1</v>
      </c>
      <c r="D2" s="26">
        <v>50.49</v>
      </c>
      <c r="E2" s="26">
        <v>10</v>
      </c>
      <c r="F2" s="26">
        <v>505</v>
      </c>
      <c r="G2" s="26">
        <v>104.7</v>
      </c>
      <c r="H2" s="26">
        <v>505</v>
      </c>
      <c r="I2" s="26">
        <v>102.27</v>
      </c>
      <c r="J2" s="27">
        <f>ABS((F2-(D2*E2))/F2)</f>
        <v>1.9801980198013049E-4</v>
      </c>
      <c r="K2" s="27">
        <f>ABS((H2-(D2*E2))/H2)</f>
        <v>1.9801980198013049E-4</v>
      </c>
      <c r="L2" s="28">
        <f>D2*E2-F2</f>
        <v>-9.9999999999965894E-2</v>
      </c>
      <c r="M2" s="26">
        <f>I2-G2</f>
        <v>-2.4300000000000068</v>
      </c>
      <c r="N2" s="29">
        <f>M2/L2</f>
        <v>24.300000000008357</v>
      </c>
      <c r="O2" s="29">
        <f>D2*E2-F2</f>
        <v>-9.9999999999965894E-2</v>
      </c>
      <c r="P2" s="29">
        <f>IF(T2,O2*0, O2*$V$1)</f>
        <v>0</v>
      </c>
      <c r="Q2" s="29">
        <f>G2+P2</f>
        <v>104.7</v>
      </c>
      <c r="R2" s="29">
        <f>I2-Q2</f>
        <v>-2.4300000000000068</v>
      </c>
      <c r="S2" s="34">
        <f>IF(T2, 0, ABS((Q2-(I2))/Q2))</f>
        <v>0</v>
      </c>
      <c r="T2" t="b">
        <f t="shared" ref="T2:T65" si="0">IF(ABS(O2) &lt; $Z$1, TRUE, FALSE)</f>
        <v>1</v>
      </c>
      <c r="X2" s="10"/>
    </row>
    <row r="3" spans="1:26" x14ac:dyDescent="0.25">
      <c r="A3" s="11">
        <v>44896</v>
      </c>
      <c r="B3" s="5">
        <v>3</v>
      </c>
      <c r="C3" s="5">
        <v>1</v>
      </c>
      <c r="D3" s="5">
        <v>50.19</v>
      </c>
      <c r="E3" s="8">
        <v>10</v>
      </c>
      <c r="F3" s="5">
        <v>492</v>
      </c>
      <c r="G3" s="5">
        <v>102.3</v>
      </c>
      <c r="H3" s="5">
        <v>502</v>
      </c>
      <c r="I3" s="5">
        <v>104</v>
      </c>
      <c r="J3" s="13">
        <f>ABS((F3-(D3*E3))/F3)</f>
        <v>2.0121951219512151E-2</v>
      </c>
      <c r="K3" s="13">
        <f>ABS((H3-(D3*E3))/H3)</f>
        <v>1.9920318725104132E-4</v>
      </c>
      <c r="L3" s="21">
        <f>D3*E3-F3</f>
        <v>9.8999999999999773</v>
      </c>
      <c r="M3" s="5">
        <f>I3-G3</f>
        <v>1.7000000000000028</v>
      </c>
      <c r="N3" s="9">
        <f>M3/L3</f>
        <v>0.17171717171717241</v>
      </c>
      <c r="O3" s="9">
        <f>D3*E3-F3</f>
        <v>9.8999999999999773</v>
      </c>
      <c r="P3" s="29">
        <f>IF(T3,O3*0, O3*$V$1)</f>
        <v>1.618805594917031</v>
      </c>
      <c r="Q3" s="9">
        <f>G3+P3</f>
        <v>103.91880559491703</v>
      </c>
      <c r="R3" s="9">
        <f>I3-Q3</f>
        <v>8.1194405082968046E-2</v>
      </c>
      <c r="S3" s="34">
        <f>IF(T3, 0, ABS((Q3-(I3))/Q3))</f>
        <v>7.8132542630897502E-4</v>
      </c>
      <c r="T3" t="b">
        <f t="shared" si="0"/>
        <v>0</v>
      </c>
      <c r="X3" s="10"/>
    </row>
    <row r="4" spans="1:26" x14ac:dyDescent="0.25">
      <c r="A4" s="11">
        <v>44774</v>
      </c>
      <c r="B4" s="8">
        <v>3</v>
      </c>
      <c r="C4" s="4">
        <v>1</v>
      </c>
      <c r="D4" s="4">
        <v>50.89</v>
      </c>
      <c r="E4" s="8">
        <v>10</v>
      </c>
      <c r="F4" s="4">
        <v>495</v>
      </c>
      <c r="G4" s="12">
        <v>95.5</v>
      </c>
      <c r="H4" s="4">
        <v>507</v>
      </c>
      <c r="I4" s="12">
        <v>97.85</v>
      </c>
      <c r="J4" s="13">
        <f>ABS((F4-(D4*E4))/F4)</f>
        <v>2.8080808080808036E-2</v>
      </c>
      <c r="K4" s="13">
        <f>ABS((H4-(D4*E4))/H4)</f>
        <v>3.7475345167652411E-3</v>
      </c>
      <c r="L4" s="21">
        <f>D4*E4-F4</f>
        <v>13.899999999999977</v>
      </c>
      <c r="M4" s="5">
        <f>I4-G4</f>
        <v>2.3499999999999943</v>
      </c>
      <c r="N4" s="9">
        <f>M4/L4</f>
        <v>0.16906474820143871</v>
      </c>
      <c r="O4" s="9">
        <f>D4*E4-F4</f>
        <v>13.899999999999977</v>
      </c>
      <c r="P4" s="29">
        <f>IF(T4,O4*0, O4*$V$1)</f>
        <v>2.2728684615501766</v>
      </c>
      <c r="Q4" s="9">
        <f>G4+P4</f>
        <v>97.772868461550175</v>
      </c>
      <c r="R4" s="9">
        <f>I4-Q4</f>
        <v>7.7131538449819459E-2</v>
      </c>
      <c r="S4" s="34">
        <f>IF(T4, 0, ABS((Q4-(I4))/Q4))</f>
        <v>7.8888488865550617E-4</v>
      </c>
      <c r="T4" t="b">
        <f t="shared" si="0"/>
        <v>0</v>
      </c>
    </row>
    <row r="5" spans="1:26" x14ac:dyDescent="0.25">
      <c r="A5" s="11">
        <v>44028</v>
      </c>
      <c r="B5" s="5">
        <v>3</v>
      </c>
      <c r="C5" s="5">
        <v>1</v>
      </c>
      <c r="D5" s="5">
        <v>50.19</v>
      </c>
      <c r="E5" s="5">
        <v>10</v>
      </c>
      <c r="F5" s="5">
        <v>515</v>
      </c>
      <c r="G5" s="5">
        <v>102.24</v>
      </c>
      <c r="H5" s="5">
        <v>501</v>
      </c>
      <c r="I5" s="5">
        <v>100.37</v>
      </c>
      <c r="J5" s="13">
        <f>ABS((F5-(D5*E5))/F5)</f>
        <v>2.5436893203883541E-2</v>
      </c>
      <c r="K5" s="13">
        <f>ABS((H5-(D5*E5))/H5)</f>
        <v>1.7964071856286972E-3</v>
      </c>
      <c r="L5" s="21">
        <f>D5*E5-F5</f>
        <v>-13.100000000000023</v>
      </c>
      <c r="M5" s="5">
        <f>I5-G5</f>
        <v>-1.8699999999999903</v>
      </c>
      <c r="N5" s="9">
        <f>M5/L5</f>
        <v>0.14274809160305246</v>
      </c>
      <c r="O5" s="9">
        <f>D5*E5-F5</f>
        <v>-13.100000000000023</v>
      </c>
      <c r="P5" s="29">
        <f>IF(T5,O5*0, O5*$V$1)</f>
        <v>-2.1420558882235547</v>
      </c>
      <c r="Q5" s="9">
        <f>G5+P5</f>
        <v>100.09794411177644</v>
      </c>
      <c r="R5" s="9">
        <f>I5-Q5</f>
        <v>0.27205588822356219</v>
      </c>
      <c r="S5" s="34">
        <f>IF(T5, 0, ABS((Q5-(I5))/Q5))</f>
        <v>2.7178968622948475E-3</v>
      </c>
      <c r="T5" t="b">
        <f t="shared" si="0"/>
        <v>0</v>
      </c>
    </row>
    <row r="6" spans="1:26" x14ac:dyDescent="0.25">
      <c r="A6" s="11">
        <v>44648</v>
      </c>
      <c r="B6" s="5">
        <v>3</v>
      </c>
      <c r="C6" s="5">
        <v>1</v>
      </c>
      <c r="D6" s="5">
        <v>50.19</v>
      </c>
      <c r="E6" s="5">
        <v>10</v>
      </c>
      <c r="F6" s="5">
        <v>508</v>
      </c>
      <c r="G6" s="5">
        <v>106</v>
      </c>
      <c r="H6" s="5">
        <v>502</v>
      </c>
      <c r="I6" s="5">
        <v>104.57</v>
      </c>
      <c r="J6" s="13">
        <f>ABS((F6-(D6*E6))/F6)</f>
        <v>1.2007874015748076E-2</v>
      </c>
      <c r="K6" s="13">
        <f>ABS((H6-(D6*E6))/H6)</f>
        <v>1.9920318725104132E-4</v>
      </c>
      <c r="L6" s="21">
        <f>D6*E6-F6</f>
        <v>-6.1000000000000227</v>
      </c>
      <c r="M6" s="5">
        <f>I6-G6</f>
        <v>-1.4300000000000068</v>
      </c>
      <c r="N6" s="9">
        <f>M6/L6</f>
        <v>0.23442622950819697</v>
      </c>
      <c r="O6" s="9">
        <f>D6*E6-F6</f>
        <v>-6.1000000000000227</v>
      </c>
      <c r="P6" s="29">
        <f>IF(T6,O6*0, O6*$V$1)</f>
        <v>-0.99744587161555043</v>
      </c>
      <c r="Q6" s="9">
        <f>G6+P6</f>
        <v>105.00255412838445</v>
      </c>
      <c r="R6" s="9">
        <f>I6-Q6</f>
        <v>-0.43255412838445295</v>
      </c>
      <c r="S6" s="34">
        <f>IF(T6, 0, ABS((Q6-(I6))/Q6))</f>
        <v>4.1194629214026356E-3</v>
      </c>
      <c r="T6" t="b">
        <f t="shared" si="0"/>
        <v>0</v>
      </c>
    </row>
    <row r="7" spans="1:26" x14ac:dyDescent="0.25">
      <c r="A7" s="11">
        <v>43844</v>
      </c>
      <c r="B7" s="5">
        <v>3</v>
      </c>
      <c r="C7" s="5">
        <v>1</v>
      </c>
      <c r="D7" s="5">
        <v>50.19</v>
      </c>
      <c r="E7" s="5">
        <v>10</v>
      </c>
      <c r="F7" s="5">
        <v>594</v>
      </c>
      <c r="G7" s="5">
        <v>104.08</v>
      </c>
      <c r="H7" s="5">
        <v>505</v>
      </c>
      <c r="I7" s="5">
        <v>88.4</v>
      </c>
      <c r="J7" s="13">
        <f>ABS((F7-(D7*E7))/F7)</f>
        <v>0.15505050505050508</v>
      </c>
      <c r="K7" s="13">
        <f>ABS((H7-(D7*E7))/H7)</f>
        <v>6.138613861386184E-3</v>
      </c>
      <c r="L7" s="21">
        <f>D7*E7-F7</f>
        <v>-92.100000000000023</v>
      </c>
      <c r="M7" s="5">
        <f>I7-G7</f>
        <v>-15.679999999999993</v>
      </c>
      <c r="N7" s="9">
        <f>M7/L7</f>
        <v>0.17024972855591736</v>
      </c>
      <c r="O7" s="9">
        <f>D7*E7-F7</f>
        <v>-92.100000000000023</v>
      </c>
      <c r="P7" s="29">
        <f>IF(T7,O7*0, O7*$V$1)</f>
        <v>-15.059797504228177</v>
      </c>
      <c r="Q7" s="9">
        <f>G7+P7</f>
        <v>89.020202495771827</v>
      </c>
      <c r="R7" s="9">
        <f>I7-Q7</f>
        <v>-0.62020249577182085</v>
      </c>
      <c r="S7" s="34">
        <f>IF(T7, 0, ABS((Q7-(I7))/Q7))</f>
        <v>6.9669859018943311E-3</v>
      </c>
      <c r="T7" t="b">
        <f t="shared" si="0"/>
        <v>0</v>
      </c>
    </row>
    <row r="8" spans="1:26" x14ac:dyDescent="0.25">
      <c r="A8" s="11">
        <v>44715</v>
      </c>
      <c r="B8" s="5">
        <v>3</v>
      </c>
      <c r="C8" s="5">
        <v>1</v>
      </c>
      <c r="D8" s="5">
        <v>50.29</v>
      </c>
      <c r="E8" s="8">
        <v>10</v>
      </c>
      <c r="F8" s="5">
        <v>522</v>
      </c>
      <c r="G8" s="5">
        <v>104.57</v>
      </c>
      <c r="H8" s="5">
        <v>502</v>
      </c>
      <c r="I8" s="5">
        <v>102.24</v>
      </c>
      <c r="J8" s="13">
        <f>ABS((F8-(D8*E8))/F8)</f>
        <v>3.6590038314176287E-2</v>
      </c>
      <c r="K8" s="13">
        <f>ABS((H8-(D8*E8))/H8)</f>
        <v>1.7928286852589188E-3</v>
      </c>
      <c r="L8" s="21">
        <f>D8*E8-F8</f>
        <v>-19.100000000000023</v>
      </c>
      <c r="M8" s="5">
        <f>I8-G8</f>
        <v>-2.3299999999999983</v>
      </c>
      <c r="N8" s="9">
        <f>M8/L8</f>
        <v>0.12198952879581128</v>
      </c>
      <c r="O8" s="9">
        <f>D8*E8-F8</f>
        <v>-19.100000000000023</v>
      </c>
      <c r="P8" s="29">
        <f>IF(T8,O8*0, O8*$V$1)</f>
        <v>-3.1231501881732728</v>
      </c>
      <c r="Q8" s="9">
        <f>G8+P8</f>
        <v>101.44684981182672</v>
      </c>
      <c r="R8" s="9">
        <f>I8-Q8</f>
        <v>0.79315018817327143</v>
      </c>
      <c r="S8" s="34">
        <f>IF(T8, 0, ABS((Q8-(I8))/Q8))</f>
        <v>7.8183816416624256E-3</v>
      </c>
      <c r="T8" t="b">
        <f t="shared" si="0"/>
        <v>0</v>
      </c>
    </row>
    <row r="9" spans="1:26" x14ac:dyDescent="0.25">
      <c r="A9" s="11">
        <v>43950</v>
      </c>
      <c r="B9" s="5">
        <v>3</v>
      </c>
      <c r="C9" s="5">
        <v>1</v>
      </c>
      <c r="D9" s="5">
        <v>50.19</v>
      </c>
      <c r="E9" s="5">
        <v>10</v>
      </c>
      <c r="F9" s="5">
        <v>494</v>
      </c>
      <c r="G9" s="5">
        <v>102.27</v>
      </c>
      <c r="H9" s="5">
        <v>502</v>
      </c>
      <c r="I9" s="5">
        <v>104.57</v>
      </c>
      <c r="J9" s="13">
        <f>ABS((F9-(D9*E9))/F9)</f>
        <v>1.5991902834008052E-2</v>
      </c>
      <c r="K9" s="13">
        <f>ABS((H9-(D9*E9))/H9)</f>
        <v>1.9920318725104132E-4</v>
      </c>
      <c r="L9" s="21">
        <f>D9*E9-F9</f>
        <v>7.8999999999999773</v>
      </c>
      <c r="M9" s="5">
        <f>I9-G9</f>
        <v>2.2999999999999972</v>
      </c>
      <c r="N9" s="9">
        <f>M9/L9</f>
        <v>0.29113924050632961</v>
      </c>
      <c r="O9" s="9">
        <f>D9*E9-F9</f>
        <v>7.8999999999999773</v>
      </c>
      <c r="P9" s="29">
        <f>IF(T9,O9*0, O9*$V$1)</f>
        <v>1.2917741616004583</v>
      </c>
      <c r="Q9" s="9">
        <f>G9+P9</f>
        <v>103.56177416160045</v>
      </c>
      <c r="R9" s="9">
        <f>I9-Q9</f>
        <v>1.0082258383995395</v>
      </c>
      <c r="S9" s="34">
        <f>IF(T9, 0, ABS((Q9-(I9))/Q9))</f>
        <v>9.7355017965053206E-3</v>
      </c>
      <c r="T9" t="b">
        <f t="shared" si="0"/>
        <v>0</v>
      </c>
    </row>
    <row r="10" spans="1:26" x14ac:dyDescent="0.25">
      <c r="A10" s="11">
        <v>44810</v>
      </c>
      <c r="B10" s="5">
        <v>3</v>
      </c>
      <c r="C10" s="5">
        <v>1</v>
      </c>
      <c r="D10" s="5">
        <v>50.99</v>
      </c>
      <c r="E10" s="8">
        <v>10</v>
      </c>
      <c r="F10" s="5">
        <v>489</v>
      </c>
      <c r="G10" s="5">
        <v>97.85</v>
      </c>
      <c r="H10" s="5">
        <v>510</v>
      </c>
      <c r="I10" s="5">
        <v>102.3</v>
      </c>
      <c r="J10" s="13">
        <f>ABS((F10-(D10*E10))/F10)</f>
        <v>4.2740286298568575E-2</v>
      </c>
      <c r="K10" s="13">
        <f>ABS((H10-(D10*E10))/H10)</f>
        <v>1.9607843137248214E-4</v>
      </c>
      <c r="L10" s="21">
        <f>D10*E10-F10</f>
        <v>20.900000000000034</v>
      </c>
      <c r="M10" s="5">
        <f>I10-G10</f>
        <v>4.4500000000000028</v>
      </c>
      <c r="N10" s="9">
        <f>M10/L10</f>
        <v>0.21291866028708112</v>
      </c>
      <c r="O10" s="9">
        <f>D10*E10-F10</f>
        <v>20.900000000000034</v>
      </c>
      <c r="P10" s="29">
        <f>IF(T10,O10*0, O10*$V$1)</f>
        <v>3.4174784781581904</v>
      </c>
      <c r="Q10" s="9">
        <f>G10+P10</f>
        <v>101.26747847815818</v>
      </c>
      <c r="R10" s="9">
        <f>I10-Q10</f>
        <v>1.0325215218418151</v>
      </c>
      <c r="S10" s="34">
        <f>IF(T10, 0, ABS((Q10-(I10))/Q10))</f>
        <v>1.0195983324147978E-2</v>
      </c>
      <c r="T10" t="b">
        <f t="shared" si="0"/>
        <v>0</v>
      </c>
    </row>
    <row r="11" spans="1:26" x14ac:dyDescent="0.25">
      <c r="A11" s="11">
        <v>44764</v>
      </c>
      <c r="B11" s="5">
        <v>3</v>
      </c>
      <c r="C11" s="5">
        <v>1</v>
      </c>
      <c r="D11" s="5">
        <v>50.9</v>
      </c>
      <c r="E11" s="5">
        <v>10</v>
      </c>
      <c r="F11" s="5">
        <v>517</v>
      </c>
      <c r="G11" s="5">
        <v>97.86</v>
      </c>
      <c r="H11" s="5">
        <v>501</v>
      </c>
      <c r="I11" s="5">
        <v>95.5</v>
      </c>
      <c r="J11" s="13">
        <f>ABS((F11-(D11*E11))/F11)</f>
        <v>1.5473887814313346E-2</v>
      </c>
      <c r="K11" s="13">
        <f>ABS((H11-(D11*E11))/H11)</f>
        <v>1.5968063872255488E-2</v>
      </c>
      <c r="L11" s="21">
        <f>D11*E11-F11</f>
        <v>-8</v>
      </c>
      <c r="M11" s="5">
        <f>I11-G11</f>
        <v>-2.3599999999999994</v>
      </c>
      <c r="N11" s="9">
        <f>M11/L11</f>
        <v>0.29499999999999993</v>
      </c>
      <c r="O11" s="9">
        <f>D11*E11-F11</f>
        <v>-8</v>
      </c>
      <c r="P11" s="29">
        <f>IF(T11,O11*0, O11*$V$1)</f>
        <v>-1.3081257332662908</v>
      </c>
      <c r="Q11" s="9">
        <f>G11+P11</f>
        <v>96.551874266733705</v>
      </c>
      <c r="R11" s="9">
        <f>I11-Q11</f>
        <v>-1.0518742667337051</v>
      </c>
      <c r="S11" s="34">
        <f>IF(T11, 0, ABS((Q11-(I11))/Q11))</f>
        <v>1.0894395108558977E-2</v>
      </c>
      <c r="T11" t="b">
        <f t="shared" si="0"/>
        <v>0</v>
      </c>
    </row>
    <row r="12" spans="1:26" x14ac:dyDescent="0.25">
      <c r="A12" s="11">
        <v>44034</v>
      </c>
      <c r="B12" s="5">
        <v>3</v>
      </c>
      <c r="C12" s="5">
        <v>1</v>
      </c>
      <c r="D12" s="5">
        <v>50.19</v>
      </c>
      <c r="E12" s="5">
        <v>10</v>
      </c>
      <c r="F12" s="5">
        <v>512</v>
      </c>
      <c r="G12" s="5">
        <v>100.37</v>
      </c>
      <c r="H12" s="5">
        <v>501</v>
      </c>
      <c r="I12" s="5">
        <v>99.9</v>
      </c>
      <c r="J12" s="13">
        <f>ABS((F12-(D12*E12))/F12)</f>
        <v>1.9726562500000044E-2</v>
      </c>
      <c r="K12" s="13">
        <f>ABS((H12-(D12*E12))/H12)</f>
        <v>1.7964071856286972E-3</v>
      </c>
      <c r="L12" s="21">
        <f>D12*E12-F12</f>
        <v>-10.100000000000023</v>
      </c>
      <c r="M12" s="5">
        <f>I12-G12</f>
        <v>-0.46999999999999886</v>
      </c>
      <c r="N12" s="9">
        <f>M12/L12</f>
        <v>4.6534653465346319E-2</v>
      </c>
      <c r="O12" s="9">
        <f>D12*E12-F12</f>
        <v>-10.100000000000023</v>
      </c>
      <c r="P12" s="29">
        <f>IF(T12,O12*0, O12*$V$1)</f>
        <v>-1.6515087382486959</v>
      </c>
      <c r="Q12" s="9">
        <f>G12+P12</f>
        <v>98.718491261751311</v>
      </c>
      <c r="R12" s="9">
        <f>I12-Q12</f>
        <v>1.1815087382486951</v>
      </c>
      <c r="S12" s="34">
        <f>IF(T12, 0, ABS((Q12-(I12))/Q12))</f>
        <v>1.196846429830389E-2</v>
      </c>
      <c r="T12" t="b">
        <f t="shared" si="0"/>
        <v>0</v>
      </c>
    </row>
    <row r="13" spans="1:26" x14ac:dyDescent="0.25">
      <c r="A13" s="11">
        <v>44162</v>
      </c>
      <c r="B13" s="5">
        <v>3</v>
      </c>
      <c r="C13" s="5">
        <v>1</v>
      </c>
      <c r="D13" s="5">
        <v>50.39</v>
      </c>
      <c r="E13" s="5">
        <v>10</v>
      </c>
      <c r="F13" s="5">
        <v>512</v>
      </c>
      <c r="G13" s="5">
        <v>104.08</v>
      </c>
      <c r="H13" s="5">
        <v>512</v>
      </c>
      <c r="I13" s="5">
        <v>104.08</v>
      </c>
      <c r="J13" s="13">
        <f>ABS((F13-(D13*E13))/F13)</f>
        <v>1.5820312500000044E-2</v>
      </c>
      <c r="K13" s="13">
        <f>ABS((H13-(D13*E13))/H13)</f>
        <v>1.5820312500000044E-2</v>
      </c>
      <c r="L13" s="21">
        <f>D13*E13-F13</f>
        <v>-8.1000000000000227</v>
      </c>
      <c r="M13" s="5">
        <f>I13-G13</f>
        <v>0</v>
      </c>
      <c r="N13" s="9">
        <f>M13/L13</f>
        <v>0</v>
      </c>
      <c r="O13" s="9">
        <f>D13*E13-F13</f>
        <v>-8.1000000000000227</v>
      </c>
      <c r="P13" s="29">
        <f>IF(T13,O13*0, O13*$V$1)</f>
        <v>-1.3244773049321232</v>
      </c>
      <c r="Q13" s="9">
        <f>G13+P13</f>
        <v>102.75552269506788</v>
      </c>
      <c r="R13" s="9">
        <f>I13-Q13</f>
        <v>1.3244773049321168</v>
      </c>
      <c r="S13" s="34">
        <f>IF(T13, 0, ABS((Q13-(I13))/Q13))</f>
        <v>1.2889597271210123E-2</v>
      </c>
      <c r="T13" t="b">
        <f t="shared" si="0"/>
        <v>0</v>
      </c>
    </row>
    <row r="14" spans="1:26" x14ac:dyDescent="0.25">
      <c r="A14" s="11">
        <v>44162</v>
      </c>
      <c r="B14" s="5">
        <v>3</v>
      </c>
      <c r="C14" s="5">
        <v>1</v>
      </c>
      <c r="D14" s="5">
        <v>50.39</v>
      </c>
      <c r="E14" s="5">
        <v>10</v>
      </c>
      <c r="F14" s="5">
        <v>512</v>
      </c>
      <c r="G14" s="5">
        <v>104.08</v>
      </c>
      <c r="H14" s="5">
        <v>512</v>
      </c>
      <c r="I14" s="5">
        <v>104.08</v>
      </c>
      <c r="J14" s="13">
        <f>ABS((F14-(D14*E14))/F14)</f>
        <v>1.5820312500000044E-2</v>
      </c>
      <c r="K14" s="13">
        <f>ABS((H14-(D14*E14))/H14)</f>
        <v>1.5820312500000044E-2</v>
      </c>
      <c r="L14" s="21">
        <f>D14*E14-F14</f>
        <v>-8.1000000000000227</v>
      </c>
      <c r="M14" s="5">
        <f>I14-G14</f>
        <v>0</v>
      </c>
      <c r="N14" s="9">
        <f>M14/L14</f>
        <v>0</v>
      </c>
      <c r="O14" s="9">
        <f>D14*E14-F14</f>
        <v>-8.1000000000000227</v>
      </c>
      <c r="P14" s="29">
        <f>IF(T14,O14*0, O14*$V$1)</f>
        <v>-1.3244773049321232</v>
      </c>
      <c r="Q14" s="9">
        <f>G14+P14</f>
        <v>102.75552269506788</v>
      </c>
      <c r="R14" s="9">
        <f>I14-Q14</f>
        <v>1.3244773049321168</v>
      </c>
      <c r="S14" s="34">
        <f>IF(T14, 0, ABS((Q14-(I14))/Q14))</f>
        <v>1.2889597271210123E-2</v>
      </c>
      <c r="T14" t="b">
        <f t="shared" si="0"/>
        <v>0</v>
      </c>
    </row>
    <row r="15" spans="1:26" x14ac:dyDescent="0.25">
      <c r="A15" s="11">
        <v>44146</v>
      </c>
      <c r="B15" s="5">
        <v>3</v>
      </c>
      <c r="C15" s="5">
        <v>1</v>
      </c>
      <c r="D15" s="5">
        <v>49.29</v>
      </c>
      <c r="E15" s="5">
        <v>10</v>
      </c>
      <c r="F15" s="5">
        <v>473</v>
      </c>
      <c r="G15" s="5">
        <v>99.49</v>
      </c>
      <c r="H15" s="5">
        <v>494</v>
      </c>
      <c r="I15" s="5">
        <v>104.08</v>
      </c>
      <c r="J15" s="13">
        <f>ABS((F15-(D15*E15))/F15)</f>
        <v>4.2071881606765282E-2</v>
      </c>
      <c r="K15" s="13">
        <f>ABS((H15-(D15*E15))/H15)</f>
        <v>2.2267206477733252E-3</v>
      </c>
      <c r="L15" s="21">
        <f>D15*E15-F15</f>
        <v>19.899999999999977</v>
      </c>
      <c r="M15" s="5">
        <f>I15-G15</f>
        <v>4.5900000000000034</v>
      </c>
      <c r="N15" s="9">
        <f>M15/L15</f>
        <v>0.23065326633165872</v>
      </c>
      <c r="O15" s="9">
        <f>D15*E15-F15</f>
        <v>19.899999999999977</v>
      </c>
      <c r="P15" s="29">
        <f>IF(T15,O15*0, O15*$V$1)</f>
        <v>3.2539627614998947</v>
      </c>
      <c r="Q15" s="9">
        <f>G15+P15</f>
        <v>102.74396276149989</v>
      </c>
      <c r="R15" s="9">
        <f>I15-Q15</f>
        <v>1.3360372385001114</v>
      </c>
      <c r="S15" s="34">
        <f>IF(T15, 0, ABS((Q15-(I15))/Q15))</f>
        <v>1.3003559553192063E-2</v>
      </c>
      <c r="T15" t="b">
        <f t="shared" si="0"/>
        <v>0</v>
      </c>
    </row>
    <row r="16" spans="1:26" x14ac:dyDescent="0.25">
      <c r="A16" s="20">
        <v>44803</v>
      </c>
      <c r="B16" s="22">
        <v>3</v>
      </c>
      <c r="C16" s="22">
        <v>1</v>
      </c>
      <c r="D16" s="5">
        <v>49.19</v>
      </c>
      <c r="E16" s="5">
        <v>10</v>
      </c>
      <c r="F16" s="5">
        <v>500</v>
      </c>
      <c r="G16" s="5">
        <v>97.85</v>
      </c>
      <c r="H16" s="5">
        <v>500</v>
      </c>
      <c r="I16" s="5">
        <v>97.85</v>
      </c>
      <c r="J16" s="13">
        <f>ABS((F16-(D16*E16))/F16)</f>
        <v>1.6200000000000044E-2</v>
      </c>
      <c r="K16" s="13">
        <f>ABS((H16-(D16*E16))/H16)</f>
        <v>1.6200000000000044E-2</v>
      </c>
      <c r="L16" s="21">
        <f>D16*E16-F16</f>
        <v>-8.1000000000000227</v>
      </c>
      <c r="M16" s="5">
        <f>I16-G16</f>
        <v>0</v>
      </c>
      <c r="N16" s="9">
        <f>M16/L16</f>
        <v>0</v>
      </c>
      <c r="O16" s="9">
        <f>D16*E16-F16</f>
        <v>-8.1000000000000227</v>
      </c>
      <c r="P16" s="29">
        <f>IF(T16,O16*0, O16*$V$1)</f>
        <v>-1.3244773049321232</v>
      </c>
      <c r="Q16" s="9">
        <f>G16+P16</f>
        <v>96.525522695067878</v>
      </c>
      <c r="R16" s="9">
        <f>I16-Q16</f>
        <v>1.3244773049321168</v>
      </c>
      <c r="S16" s="34">
        <f>IF(T16, 0, ABS((Q16-(I16))/Q16))</f>
        <v>1.3721524296907983E-2</v>
      </c>
      <c r="T16" t="b">
        <f t="shared" si="0"/>
        <v>0</v>
      </c>
    </row>
    <row r="17" spans="1:20" x14ac:dyDescent="0.25">
      <c r="A17" s="11">
        <v>44060</v>
      </c>
      <c r="B17" s="5">
        <v>3</v>
      </c>
      <c r="C17" s="5">
        <v>1</v>
      </c>
      <c r="D17" s="5">
        <v>50.19</v>
      </c>
      <c r="E17" s="5">
        <v>10</v>
      </c>
      <c r="F17" s="5">
        <v>514</v>
      </c>
      <c r="G17" s="5">
        <v>99.9</v>
      </c>
      <c r="H17" s="5">
        <v>502</v>
      </c>
      <c r="I17" s="5">
        <v>99.49</v>
      </c>
      <c r="J17" s="13">
        <f>ABS((F17-(D17*E17))/F17)</f>
        <v>2.3540856031128449E-2</v>
      </c>
      <c r="K17" s="13">
        <f>ABS((H17-(D17*E17))/H17)</f>
        <v>1.9920318725104132E-4</v>
      </c>
      <c r="L17" s="21">
        <f>D17*E17-F17</f>
        <v>-12.100000000000023</v>
      </c>
      <c r="M17" s="5">
        <f>I17-G17</f>
        <v>-0.4100000000000108</v>
      </c>
      <c r="N17" s="9">
        <f>M17/L17</f>
        <v>3.3884297520661986E-2</v>
      </c>
      <c r="O17" s="9">
        <f>D17*E17-F17</f>
        <v>-12.100000000000023</v>
      </c>
      <c r="P17" s="29">
        <f>IF(T17,O17*0, O17*$V$1)</f>
        <v>-1.9785401715652686</v>
      </c>
      <c r="Q17" s="9">
        <f>G17+P17</f>
        <v>97.921459828434735</v>
      </c>
      <c r="R17" s="9">
        <f>I17-Q17</f>
        <v>1.5685401715652603</v>
      </c>
      <c r="S17" s="34">
        <f>IF(T17, 0, ABS((Q17-(I17))/Q17))</f>
        <v>1.6018349545783454E-2</v>
      </c>
      <c r="T17" t="b">
        <f t="shared" si="0"/>
        <v>0</v>
      </c>
    </row>
    <row r="18" spans="1:20" hidden="1" x14ac:dyDescent="0.25">
      <c r="A18" s="11">
        <v>43691</v>
      </c>
      <c r="B18" s="5">
        <v>3</v>
      </c>
      <c r="C18" s="5">
        <v>1</v>
      </c>
      <c r="D18" s="5">
        <v>50.2</v>
      </c>
      <c r="E18" s="5">
        <v>10</v>
      </c>
      <c r="F18" s="5">
        <v>484</v>
      </c>
      <c r="G18" s="5">
        <v>100</v>
      </c>
      <c r="H18" s="5">
        <v>498</v>
      </c>
      <c r="I18" s="5">
        <v>104.7</v>
      </c>
      <c r="J18" s="13">
        <f>ABS((F18-(D18*E18))/F18)</f>
        <v>3.71900826446281E-2</v>
      </c>
      <c r="K18" s="13">
        <f>ABS((H18-(D18*E18))/H18)</f>
        <v>8.0321285140562242E-3</v>
      </c>
      <c r="L18" s="21">
        <f>D18*E18-F18</f>
        <v>18</v>
      </c>
      <c r="M18" s="5">
        <f>I18-G18</f>
        <v>4.7000000000000028</v>
      </c>
      <c r="N18" s="9">
        <f>M18/L18</f>
        <v>0.26111111111111129</v>
      </c>
      <c r="O18" s="9">
        <f>D18*E18-F18</f>
        <v>18</v>
      </c>
      <c r="P18" s="29">
        <f>IF(T18,O18*0, O18*$V$1)</f>
        <v>2.9432828998491543</v>
      </c>
      <c r="Q18" s="9">
        <f>G18+P18</f>
        <v>102.94328289984915</v>
      </c>
      <c r="R18" s="9">
        <f>I18-Q18</f>
        <v>1.7567171001508513</v>
      </c>
      <c r="S18" s="34">
        <f>IF(T18, 0, ABS((Q18-(I18))/Q18))</f>
        <v>1.7064902640222923E-2</v>
      </c>
      <c r="T18" t="b">
        <f t="shared" si="0"/>
        <v>0</v>
      </c>
    </row>
    <row r="19" spans="1:20" x14ac:dyDescent="0.25">
      <c r="A19" s="11">
        <v>44344</v>
      </c>
      <c r="B19" s="5">
        <v>3</v>
      </c>
      <c r="C19" s="5">
        <v>1</v>
      </c>
      <c r="D19" s="5">
        <v>50.19</v>
      </c>
      <c r="E19" s="5">
        <v>10</v>
      </c>
      <c r="F19" s="5">
        <v>435</v>
      </c>
      <c r="G19" s="5">
        <v>88.4</v>
      </c>
      <c r="H19" s="5">
        <v>503</v>
      </c>
      <c r="I19" s="5">
        <v>101.2</v>
      </c>
      <c r="J19" s="13">
        <f>ABS((F19-(D19*E19))/F19)</f>
        <v>0.15379310344827582</v>
      </c>
      <c r="K19" s="13">
        <f>ABS((H19-(D19*E19))/H19)</f>
        <v>2.1868787276342399E-3</v>
      </c>
      <c r="L19" s="21">
        <f>D19*E19-F19</f>
        <v>66.899999999999977</v>
      </c>
      <c r="M19" s="5">
        <f>I19-G19</f>
        <v>12.799999999999997</v>
      </c>
      <c r="N19" s="9">
        <f>M19/L19</f>
        <v>0.19133034379671154</v>
      </c>
      <c r="O19" s="9">
        <f>D19*E19-F19</f>
        <v>66.899999999999977</v>
      </c>
      <c r="P19" s="29">
        <f>IF(T19,O19*0, O19*$V$1)</f>
        <v>10.939201444439353</v>
      </c>
      <c r="Q19" s="9">
        <f>G19+P19</f>
        <v>99.339201444439354</v>
      </c>
      <c r="R19" s="9">
        <f>I19-Q19</f>
        <v>1.860798555560649</v>
      </c>
      <c r="S19" s="34">
        <f>IF(T19, 0, ABS((Q19-(I19))/Q19))</f>
        <v>1.8731764786748342E-2</v>
      </c>
      <c r="T19" t="b">
        <f t="shared" si="0"/>
        <v>0</v>
      </c>
    </row>
    <row r="20" spans="1:20" hidden="1" x14ac:dyDescent="0.25">
      <c r="A20" s="11">
        <v>43664</v>
      </c>
      <c r="B20" s="5">
        <v>3</v>
      </c>
      <c r="C20" s="5">
        <v>1</v>
      </c>
      <c r="D20" s="5">
        <v>50.2</v>
      </c>
      <c r="E20" s="5">
        <v>10</v>
      </c>
      <c r="F20" s="5">
        <v>538</v>
      </c>
      <c r="G20" s="5">
        <v>104</v>
      </c>
      <c r="H20" s="5">
        <v>503</v>
      </c>
      <c r="I20" s="5">
        <v>100</v>
      </c>
      <c r="J20" s="13">
        <f>ABS((F20-(D20*E20))/F20)</f>
        <v>6.6914498141263934E-2</v>
      </c>
      <c r="K20" s="13">
        <f>ABS((H20-(D20*E20))/H20)</f>
        <v>1.9880715705765406E-3</v>
      </c>
      <c r="L20" s="21">
        <f>D20*E20-F20</f>
        <v>-36</v>
      </c>
      <c r="M20" s="5">
        <f>I20-G20</f>
        <v>-4</v>
      </c>
      <c r="N20" s="9">
        <f>M20/L20</f>
        <v>0.1111111111111111</v>
      </c>
      <c r="O20" s="9">
        <f>D20*E20-F20</f>
        <v>-36</v>
      </c>
      <c r="P20" s="29">
        <f>IF(T20,O20*0, O20*$V$1)</f>
        <v>-5.8865657996983085</v>
      </c>
      <c r="Q20" s="9">
        <f>G20+P20</f>
        <v>98.113434200301697</v>
      </c>
      <c r="R20" s="9">
        <f>I20-Q20</f>
        <v>1.8865657996983032</v>
      </c>
      <c r="S20" s="34">
        <f>IF(T20, 0, ABS((Q20-(I20))/Q20))</f>
        <v>1.9228414692393898E-2</v>
      </c>
      <c r="T20" t="b">
        <f t="shared" si="0"/>
        <v>0</v>
      </c>
    </row>
    <row r="21" spans="1:20" x14ac:dyDescent="0.25">
      <c r="A21" s="11">
        <v>44676</v>
      </c>
      <c r="B21" s="5">
        <v>3</v>
      </c>
      <c r="C21" s="5">
        <v>1</v>
      </c>
      <c r="D21" s="5">
        <v>50.9</v>
      </c>
      <c r="E21" s="5">
        <v>10</v>
      </c>
      <c r="F21" s="5">
        <v>537</v>
      </c>
      <c r="G21" s="5">
        <v>104.57</v>
      </c>
      <c r="H21" s="5">
        <v>502</v>
      </c>
      <c r="I21" s="5">
        <v>97.86</v>
      </c>
      <c r="J21" s="13">
        <f>ABS((F21-(D21*E21))/F21)</f>
        <v>5.2141527001862198E-2</v>
      </c>
      <c r="K21" s="13">
        <f>ABS((H21-(D21*E21))/H21)</f>
        <v>1.3944223107569721E-2</v>
      </c>
      <c r="L21" s="21">
        <f>D21*E21-F21</f>
        <v>-28</v>
      </c>
      <c r="M21" s="5">
        <f>I21-G21</f>
        <v>-6.7099999999999937</v>
      </c>
      <c r="N21" s="9">
        <f>M21/L21</f>
        <v>0.23964285714285691</v>
      </c>
      <c r="O21" s="9">
        <f>D21*E21-F21</f>
        <v>-28</v>
      </c>
      <c r="P21" s="29">
        <f>IF(T21,O21*0, O21*$V$1)</f>
        <v>-4.5784400664320177</v>
      </c>
      <c r="Q21" s="9">
        <f>G21+P21</f>
        <v>99.99155993356797</v>
      </c>
      <c r="R21" s="9">
        <f>I21-Q21</f>
        <v>-2.1315599335679707</v>
      </c>
      <c r="S21" s="34">
        <f>IF(T21, 0, ABS((Q21-(I21))/Q21))</f>
        <v>2.1317398538277917E-2</v>
      </c>
      <c r="T21" t="b">
        <f t="shared" si="0"/>
        <v>0</v>
      </c>
    </row>
    <row r="22" spans="1:20" x14ac:dyDescent="0.25">
      <c r="A22" s="11">
        <v>44539</v>
      </c>
      <c r="B22" s="5">
        <v>3</v>
      </c>
      <c r="C22" s="5">
        <v>1</v>
      </c>
      <c r="D22" s="5">
        <v>50.19</v>
      </c>
      <c r="E22" s="5">
        <v>10</v>
      </c>
      <c r="F22" s="5">
        <v>428</v>
      </c>
      <c r="G22" s="5">
        <v>91.45</v>
      </c>
      <c r="H22" s="5">
        <v>501</v>
      </c>
      <c r="I22" s="5">
        <v>106</v>
      </c>
      <c r="J22" s="13">
        <f>ABS((F22-(D22*E22))/F22)</f>
        <v>0.17266355140186909</v>
      </c>
      <c r="K22" s="13">
        <f>ABS((H22-(D22*E22))/H22)</f>
        <v>1.7964071856286972E-3</v>
      </c>
      <c r="L22" s="21">
        <f>D22*E22-F22</f>
        <v>73.899999999999977</v>
      </c>
      <c r="M22" s="5">
        <f>I22-G22</f>
        <v>14.549999999999997</v>
      </c>
      <c r="N22" s="9">
        <f>M22/L22</f>
        <v>0.1968876860622463</v>
      </c>
      <c r="O22" s="9">
        <f>D22*E22-F22</f>
        <v>73.899999999999977</v>
      </c>
      <c r="P22" s="29">
        <f>IF(T22,O22*0, O22*$V$1)</f>
        <v>12.083811461047357</v>
      </c>
      <c r="Q22" s="9">
        <f>G22+P22</f>
        <v>103.53381146104736</v>
      </c>
      <c r="R22" s="9">
        <f>I22-Q22</f>
        <v>2.4661885389526361</v>
      </c>
      <c r="S22" s="34">
        <f>IF(T22, 0, ABS((Q22-(I22))/Q22))</f>
        <v>2.382012701116961E-2</v>
      </c>
      <c r="T22" t="b">
        <f t="shared" si="0"/>
        <v>0</v>
      </c>
    </row>
    <row r="23" spans="1:20" x14ac:dyDescent="0.25">
      <c r="A23" s="11">
        <v>44573</v>
      </c>
      <c r="B23" s="5">
        <v>4</v>
      </c>
      <c r="C23" s="5">
        <v>1</v>
      </c>
      <c r="D23" s="5">
        <v>50.49</v>
      </c>
      <c r="E23" s="5">
        <v>10</v>
      </c>
      <c r="F23" s="5">
        <v>497</v>
      </c>
      <c r="G23" s="5">
        <v>115</v>
      </c>
      <c r="H23" s="5">
        <v>505</v>
      </c>
      <c r="I23" s="5">
        <v>116.5</v>
      </c>
      <c r="J23" s="13">
        <f>ABS((F23-(D23*E23))/F23)</f>
        <v>1.589537223340047E-2</v>
      </c>
      <c r="K23" s="13">
        <f>ABS((H23-(D23*E23))/H23)</f>
        <v>1.9801980198013049E-4</v>
      </c>
      <c r="L23" s="21">
        <f>D23*E23-F23</f>
        <v>7.9000000000000341</v>
      </c>
      <c r="M23" s="5">
        <f>I23-G23</f>
        <v>1.5</v>
      </c>
      <c r="N23" s="9">
        <f>M23/L23</f>
        <v>0.18987341772151817</v>
      </c>
      <c r="O23" s="9">
        <f>D23*E23-F23</f>
        <v>7.9000000000000341</v>
      </c>
      <c r="P23" s="29">
        <f>IF(T23,O23*0, O23*$V$1)</f>
        <v>1.2917741616004677</v>
      </c>
      <c r="Q23" s="9">
        <f>G23+P23</f>
        <v>116.29177416160047</v>
      </c>
      <c r="R23" s="9">
        <f>I23-Q23</f>
        <v>0.20822583839952813</v>
      </c>
      <c r="S23" s="34">
        <f>IF(T23, 0, ABS((Q23-(I23))/Q23))</f>
        <v>1.7905465790742426E-3</v>
      </c>
      <c r="T23" t="b">
        <f t="shared" si="0"/>
        <v>0</v>
      </c>
    </row>
    <row r="24" spans="1:20" x14ac:dyDescent="0.25">
      <c r="A24" s="11">
        <v>44896</v>
      </c>
      <c r="B24" s="5">
        <v>4</v>
      </c>
      <c r="C24" s="5">
        <v>1</v>
      </c>
      <c r="D24" s="5">
        <v>50.19</v>
      </c>
      <c r="E24" s="8">
        <v>10</v>
      </c>
      <c r="F24" s="5">
        <v>496</v>
      </c>
      <c r="G24" s="5">
        <v>117.8</v>
      </c>
      <c r="H24" s="5">
        <v>501</v>
      </c>
      <c r="I24" s="7">
        <v>119</v>
      </c>
      <c r="J24" s="13">
        <f>ABS((F24-(D24*E24))/F24)</f>
        <v>1.1895161290322535E-2</v>
      </c>
      <c r="K24" s="13">
        <f>ABS((H24-(D24*E24))/H24)</f>
        <v>1.7964071856286972E-3</v>
      </c>
      <c r="L24" s="21">
        <f>D24*E24-F24</f>
        <v>5.8999999999999773</v>
      </c>
      <c r="M24" s="5">
        <f>I24-G24</f>
        <v>1.2000000000000028</v>
      </c>
      <c r="N24" s="9">
        <f>M24/L24</f>
        <v>0.20338983050847584</v>
      </c>
      <c r="O24" s="9">
        <f>D24*E24-F24</f>
        <v>5.8999999999999773</v>
      </c>
      <c r="P24" s="29">
        <f>IF(T24,O24*0, O24*$V$1)</f>
        <v>0.96474272828388574</v>
      </c>
      <c r="Q24" s="9">
        <f>G24+P24</f>
        <v>118.76474272828388</v>
      </c>
      <c r="R24" s="9">
        <f>I24-Q24</f>
        <v>0.23525727171612232</v>
      </c>
      <c r="S24" s="34">
        <f>IF(T24, 0, ABS((Q24-(I24))/Q24))</f>
        <v>1.9808679437327294E-3</v>
      </c>
      <c r="T24" t="b">
        <f t="shared" si="0"/>
        <v>0</v>
      </c>
    </row>
    <row r="25" spans="1:20" x14ac:dyDescent="0.25">
      <c r="A25" s="11">
        <v>44056</v>
      </c>
      <c r="B25" s="5">
        <v>4</v>
      </c>
      <c r="C25" s="5">
        <v>1</v>
      </c>
      <c r="D25" s="5">
        <v>50.19</v>
      </c>
      <c r="E25" s="5">
        <v>10</v>
      </c>
      <c r="F25" s="5">
        <v>509</v>
      </c>
      <c r="G25" s="5">
        <v>117.81</v>
      </c>
      <c r="H25" s="5">
        <v>503</v>
      </c>
      <c r="I25" s="5">
        <v>116.4</v>
      </c>
      <c r="J25" s="13">
        <f>ABS((F25-(D25*E25))/F25)</f>
        <v>1.3948919449901813E-2</v>
      </c>
      <c r="K25" s="13">
        <f>ABS((H25-(D25*E25))/H25)</f>
        <v>2.1868787276342399E-3</v>
      </c>
      <c r="L25" s="21">
        <f>D25*E25-F25</f>
        <v>-7.1000000000000227</v>
      </c>
      <c r="M25" s="5">
        <f>I25-G25</f>
        <v>-1.4099999999999966</v>
      </c>
      <c r="N25" s="9">
        <f>M25/L25</f>
        <v>0.19859154929577352</v>
      </c>
      <c r="O25" s="9">
        <f>D25*E25-F25</f>
        <v>-7.1000000000000227</v>
      </c>
      <c r="P25" s="29">
        <f>IF(T25,O25*0, O25*$V$1)</f>
        <v>-1.1609615882738369</v>
      </c>
      <c r="Q25" s="9">
        <f>G25+P25</f>
        <v>116.64903841172617</v>
      </c>
      <c r="R25" s="9">
        <f>I25-Q25</f>
        <v>-0.24903841172616126</v>
      </c>
      <c r="S25" s="34">
        <f>IF(T25, 0, ABS((Q25-(I25))/Q25))</f>
        <v>2.134937545281356E-3</v>
      </c>
      <c r="T25" t="b">
        <f t="shared" si="0"/>
        <v>0</v>
      </c>
    </row>
    <row r="26" spans="1:20" x14ac:dyDescent="0.25">
      <c r="A26" s="11">
        <v>44861</v>
      </c>
      <c r="B26" s="5">
        <v>4</v>
      </c>
      <c r="C26" s="5">
        <v>1</v>
      </c>
      <c r="D26" s="5">
        <v>50.39</v>
      </c>
      <c r="E26" s="8">
        <v>10</v>
      </c>
      <c r="F26" s="5">
        <v>511</v>
      </c>
      <c r="G26" s="5">
        <v>119.47</v>
      </c>
      <c r="H26" s="5">
        <v>503</v>
      </c>
      <c r="I26" s="7">
        <v>117.8</v>
      </c>
      <c r="J26" s="13">
        <f>ABS((F26-(D26*E26))/F26)</f>
        <v>1.3894324853229008E-2</v>
      </c>
      <c r="K26" s="13">
        <f>ABS((H26-(D26*E26))/H26)</f>
        <v>1.7892644135188414E-3</v>
      </c>
      <c r="L26" s="21">
        <f>D26*E26-F26</f>
        <v>-7.1000000000000227</v>
      </c>
      <c r="M26" s="5">
        <f>I26-G26</f>
        <v>-1.6700000000000017</v>
      </c>
      <c r="N26" s="9">
        <f>M26/L26</f>
        <v>0.2352112676056333</v>
      </c>
      <c r="O26" s="9">
        <f>D26*E26-F26</f>
        <v>-7.1000000000000227</v>
      </c>
      <c r="P26" s="29">
        <f>IF(T26,O26*0, O26*$V$1)</f>
        <v>-1.1609615882738369</v>
      </c>
      <c r="Q26" s="9">
        <f>G26+P26</f>
        <v>118.30903841172616</v>
      </c>
      <c r="R26" s="9">
        <f>I26-Q26</f>
        <v>-0.50903841172616637</v>
      </c>
      <c r="S26" s="34">
        <f>IF(T26, 0, ABS((Q26-(I26))/Q26))</f>
        <v>4.3026164235623878E-3</v>
      </c>
      <c r="T26" t="b">
        <f t="shared" si="0"/>
        <v>0</v>
      </c>
    </row>
    <row r="27" spans="1:20" x14ac:dyDescent="0.25">
      <c r="A27" s="11">
        <v>43985</v>
      </c>
      <c r="B27" s="5">
        <v>4</v>
      </c>
      <c r="C27" s="5">
        <v>1</v>
      </c>
      <c r="D27" s="5">
        <v>50.29</v>
      </c>
      <c r="E27" s="5">
        <v>10</v>
      </c>
      <c r="F27" s="5">
        <v>512</v>
      </c>
      <c r="G27" s="5">
        <v>120</v>
      </c>
      <c r="H27" s="5">
        <v>503</v>
      </c>
      <c r="I27" s="5">
        <v>117.81</v>
      </c>
      <c r="J27" s="13">
        <f>ABS((F27-(D27*E27))/F27)</f>
        <v>1.7773437500000044E-2</v>
      </c>
      <c r="K27" s="13">
        <f>ABS((H27-(D27*E27))/H27)</f>
        <v>1.9880715705769927E-4</v>
      </c>
      <c r="L27" s="21">
        <f>D27*E27-F27</f>
        <v>-9.1000000000000227</v>
      </c>
      <c r="M27" s="5">
        <f>I27-G27</f>
        <v>-2.1899999999999977</v>
      </c>
      <c r="N27" s="9">
        <f>M27/L27</f>
        <v>0.2406593406593398</v>
      </c>
      <c r="O27" s="9">
        <f>D27*E27-F27</f>
        <v>-9.1000000000000227</v>
      </c>
      <c r="P27" s="29">
        <f>IF(T27,O27*0, O27*$V$1)</f>
        <v>-1.4879930215904096</v>
      </c>
      <c r="Q27" s="9">
        <f>G27+P27</f>
        <v>118.51200697840959</v>
      </c>
      <c r="R27" s="9">
        <f>I27-Q27</f>
        <v>-0.70200697840958526</v>
      </c>
      <c r="S27" s="34">
        <f>IF(T27, 0, ABS((Q27-(I27))/Q27))</f>
        <v>5.9235093245655381E-3</v>
      </c>
      <c r="T27" t="b">
        <f t="shared" si="0"/>
        <v>0</v>
      </c>
    </row>
    <row r="28" spans="1:20" x14ac:dyDescent="0.25">
      <c r="A28" s="11">
        <v>44341</v>
      </c>
      <c r="B28" s="5">
        <v>4</v>
      </c>
      <c r="C28" s="5">
        <v>1</v>
      </c>
      <c r="D28" s="5">
        <v>50.29</v>
      </c>
      <c r="E28" s="5">
        <v>10</v>
      </c>
      <c r="F28" s="5">
        <v>508</v>
      </c>
      <c r="G28" s="5">
        <v>119.22</v>
      </c>
      <c r="H28" s="5">
        <v>508</v>
      </c>
      <c r="I28" s="5">
        <v>119.22</v>
      </c>
      <c r="J28" s="13">
        <f>ABS((F28-(D28*E28))/F28)</f>
        <v>1.0039370078740202E-2</v>
      </c>
      <c r="K28" s="13">
        <f>ABS((H28-(D28*E28))/H28)</f>
        <v>1.0039370078740202E-2</v>
      </c>
      <c r="L28" s="21">
        <f>D28*E28-F28</f>
        <v>-5.1000000000000227</v>
      </c>
      <c r="M28" s="5">
        <f>I28-G28</f>
        <v>0</v>
      </c>
      <c r="N28" s="9">
        <f>M28/L28</f>
        <v>0</v>
      </c>
      <c r="O28" s="9">
        <f>D28*E28-F28</f>
        <v>-5.1000000000000227</v>
      </c>
      <c r="P28" s="29">
        <f>IF(T28,O28*0, O28*$V$1)</f>
        <v>-0.83393015495726408</v>
      </c>
      <c r="Q28" s="9">
        <f>G28+P28</f>
        <v>118.38606984504274</v>
      </c>
      <c r="R28" s="9">
        <f>I28-Q28</f>
        <v>0.8339301549572582</v>
      </c>
      <c r="S28" s="34">
        <f>IF(T28, 0, ABS((Q28-(I28))/Q28))</f>
        <v>7.0441577801239755E-3</v>
      </c>
      <c r="T28" t="b">
        <f t="shared" si="0"/>
        <v>0</v>
      </c>
    </row>
    <row r="29" spans="1:20" x14ac:dyDescent="0.25">
      <c r="A29" s="11">
        <v>44648</v>
      </c>
      <c r="B29" s="5">
        <v>4</v>
      </c>
      <c r="C29" s="5">
        <v>1</v>
      </c>
      <c r="D29" s="5">
        <v>50.19</v>
      </c>
      <c r="E29" s="5">
        <v>10</v>
      </c>
      <c r="F29" s="5">
        <v>492</v>
      </c>
      <c r="G29" s="5">
        <v>116.5</v>
      </c>
      <c r="H29" s="5">
        <v>502</v>
      </c>
      <c r="I29" s="5">
        <v>119.47</v>
      </c>
      <c r="J29" s="13">
        <f>ABS((F29-(D29*E29))/F29)</f>
        <v>2.0121951219512151E-2</v>
      </c>
      <c r="K29" s="13">
        <f>ABS((H29-(D29*E29))/H29)</f>
        <v>1.9920318725104132E-4</v>
      </c>
      <c r="L29" s="21">
        <f>D29*E29-F29</f>
        <v>9.8999999999999773</v>
      </c>
      <c r="M29" s="5">
        <f>I29-G29</f>
        <v>2.9699999999999989</v>
      </c>
      <c r="N29" s="9">
        <f>M29/L29</f>
        <v>0.3000000000000006</v>
      </c>
      <c r="O29" s="9">
        <f>D29*E29-F29</f>
        <v>9.8999999999999773</v>
      </c>
      <c r="P29" s="29">
        <f>IF(T29,O29*0, O29*$V$1)</f>
        <v>1.618805594917031</v>
      </c>
      <c r="Q29" s="9">
        <f>G29+P29</f>
        <v>118.11880559491703</v>
      </c>
      <c r="R29" s="9">
        <f>I29-Q29</f>
        <v>1.3511944050829641</v>
      </c>
      <c r="S29" s="34">
        <f>IF(T29, 0, ABS((Q29-(I29))/Q29))</f>
        <v>1.1439282663565212E-2</v>
      </c>
      <c r="T29" t="b">
        <f t="shared" si="0"/>
        <v>0</v>
      </c>
    </row>
    <row r="30" spans="1:20" hidden="1" x14ac:dyDescent="0.25">
      <c r="A30" s="11">
        <v>43691</v>
      </c>
      <c r="B30" s="5">
        <v>4</v>
      </c>
      <c r="C30" s="5">
        <v>1</v>
      </c>
      <c r="D30" s="5">
        <v>50.2</v>
      </c>
      <c r="E30" s="5">
        <v>10</v>
      </c>
      <c r="F30" s="5">
        <v>497</v>
      </c>
      <c r="G30" s="5">
        <v>58.1</v>
      </c>
      <c r="H30" s="5">
        <v>500</v>
      </c>
      <c r="I30" s="5">
        <v>59.72</v>
      </c>
      <c r="J30" s="13">
        <f>ABS((F30-(D30*E30))/F30)</f>
        <v>1.0060362173038229E-2</v>
      </c>
      <c r="K30" s="13">
        <f>ABS((H30-(D30*E30))/H30)</f>
        <v>4.0000000000000001E-3</v>
      </c>
      <c r="L30" s="21">
        <f>D30*E30-F30</f>
        <v>5</v>
      </c>
      <c r="M30" s="5">
        <f>I30-G30</f>
        <v>1.6199999999999974</v>
      </c>
      <c r="N30" s="9">
        <f>M30/L30</f>
        <v>0.32399999999999951</v>
      </c>
      <c r="O30" s="9">
        <f>D30*E30-F30</f>
        <v>5</v>
      </c>
      <c r="P30" s="29">
        <f>IF(T30,O30*0, O30*$V$1)</f>
        <v>0.81757858329143174</v>
      </c>
      <c r="Q30" s="9">
        <f>G30+P30</f>
        <v>58.91757858329143</v>
      </c>
      <c r="R30" s="9">
        <f>I30-Q30</f>
        <v>0.80242141670856881</v>
      </c>
      <c r="S30" s="34">
        <f>IF(T30, 0, ABS((Q30-(I30))/Q30))</f>
        <v>1.361938891589359E-2</v>
      </c>
      <c r="T30" t="b">
        <f t="shared" si="0"/>
        <v>0</v>
      </c>
    </row>
    <row r="31" spans="1:20" x14ac:dyDescent="0.25">
      <c r="A31" s="25">
        <v>44896</v>
      </c>
      <c r="B31" s="26">
        <v>3</v>
      </c>
      <c r="C31" s="26">
        <v>2</v>
      </c>
      <c r="D31" s="26">
        <v>52.19</v>
      </c>
      <c r="E31" s="32">
        <v>10</v>
      </c>
      <c r="F31" s="26">
        <v>522</v>
      </c>
      <c r="G31" s="26">
        <v>109.55</v>
      </c>
      <c r="H31" s="26">
        <v>522</v>
      </c>
      <c r="I31" s="26">
        <v>109.55</v>
      </c>
      <c r="J31" s="27">
        <f>ABS((F31-(D31*E31))/F31)</f>
        <v>1.915708812260972E-4</v>
      </c>
      <c r="K31" s="27">
        <f>ABS((H31-(D31*E31))/H31)</f>
        <v>1.915708812260972E-4</v>
      </c>
      <c r="L31" s="28">
        <f>D31*E31-F31</f>
        <v>-0.10000000000002274</v>
      </c>
      <c r="M31" s="26">
        <f>I31-G31</f>
        <v>0</v>
      </c>
      <c r="N31" s="29">
        <f>M31/L31</f>
        <v>0</v>
      </c>
      <c r="O31" s="29">
        <f>D31*E31-F31</f>
        <v>-0.10000000000002274</v>
      </c>
      <c r="P31" s="29">
        <f>IF(T31,O31*0, O31*$V$1)</f>
        <v>0</v>
      </c>
      <c r="Q31" s="29">
        <f>G31+P31</f>
        <v>109.55</v>
      </c>
      <c r="R31" s="29">
        <f>I31-Q31</f>
        <v>0</v>
      </c>
      <c r="S31" s="34">
        <f>IF(T31, 0, ABS((Q31-(I31))/Q31))</f>
        <v>0</v>
      </c>
      <c r="T31" t="b">
        <f t="shared" si="0"/>
        <v>1</v>
      </c>
    </row>
    <row r="32" spans="1:20" x14ac:dyDescent="0.25">
      <c r="A32" s="25">
        <v>44060</v>
      </c>
      <c r="B32" s="26">
        <v>3</v>
      </c>
      <c r="C32" s="26">
        <v>2</v>
      </c>
      <c r="D32" s="26">
        <v>52.19</v>
      </c>
      <c r="E32" s="26">
        <v>10</v>
      </c>
      <c r="F32" s="26">
        <v>520</v>
      </c>
      <c r="G32" s="26">
        <v>108.18</v>
      </c>
      <c r="H32" s="26">
        <v>521</v>
      </c>
      <c r="I32" s="26">
        <v>106.25</v>
      </c>
      <c r="J32" s="27">
        <f>ABS((F32-(D32*E32))/F32)</f>
        <v>3.65384615384611E-3</v>
      </c>
      <c r="K32" s="27">
        <f>ABS((H32-(D32*E32))/H32)</f>
        <v>1.7274472168905513E-3</v>
      </c>
      <c r="L32" s="28">
        <f>D32*E32-F32</f>
        <v>1.8999999999999773</v>
      </c>
      <c r="M32" s="26">
        <f>I32-G32</f>
        <v>-1.9300000000000068</v>
      </c>
      <c r="N32" s="29">
        <f>M32/L32</f>
        <v>-1.0157894736842263</v>
      </c>
      <c r="O32" s="29">
        <f>D32*E32-F32</f>
        <v>1.8999999999999773</v>
      </c>
      <c r="P32" s="29">
        <f>IF(T32,O32*0, O32*$V$1)</f>
        <v>0</v>
      </c>
      <c r="Q32" s="29">
        <f>G32+P32</f>
        <v>108.18</v>
      </c>
      <c r="R32" s="29">
        <f>I32-Q32</f>
        <v>-1.9300000000000068</v>
      </c>
      <c r="S32" s="34">
        <f>IF(T32, 0, ABS((Q32-(I32))/Q32))</f>
        <v>0</v>
      </c>
      <c r="T32" t="b">
        <f t="shared" si="0"/>
        <v>1</v>
      </c>
    </row>
    <row r="33" spans="1:43" hidden="1" x14ac:dyDescent="0.25">
      <c r="A33" s="11">
        <v>43691</v>
      </c>
      <c r="B33" s="5">
        <v>3</v>
      </c>
      <c r="C33" s="5">
        <v>2</v>
      </c>
      <c r="D33" s="5">
        <v>50.2</v>
      </c>
      <c r="E33" s="5">
        <v>10</v>
      </c>
      <c r="F33" s="5">
        <v>481</v>
      </c>
      <c r="G33" s="5">
        <v>108</v>
      </c>
      <c r="H33" s="5">
        <v>496</v>
      </c>
      <c r="I33" s="5">
        <v>111.35</v>
      </c>
      <c r="J33" s="13">
        <f>ABS((F33-(D33*E33))/F33)</f>
        <v>4.3659043659043661E-2</v>
      </c>
      <c r="K33" s="13">
        <f>ABS((H33-(D33*E33))/H33)</f>
        <v>1.2096774193548387E-2</v>
      </c>
      <c r="L33" s="21">
        <f>D33*E33-F33</f>
        <v>21</v>
      </c>
      <c r="M33" s="5">
        <f>I33-G33</f>
        <v>3.3499999999999943</v>
      </c>
      <c r="N33" s="9">
        <f>M33/L33</f>
        <v>0.15952380952380926</v>
      </c>
      <c r="O33" s="9">
        <f>D33*E33-F33</f>
        <v>21</v>
      </c>
      <c r="P33" s="29">
        <f>IF(T33,O33*0, O33*$V$1)</f>
        <v>3.4338300498240133</v>
      </c>
      <c r="Q33" s="9">
        <f>G33+P33</f>
        <v>111.43383004982401</v>
      </c>
      <c r="R33" s="9">
        <f>I33-Q33</f>
        <v>-8.3830049824015873E-2</v>
      </c>
      <c r="S33" s="34">
        <f>IF(T33, 0, ABS((Q33-(I33))/Q33))</f>
        <v>7.5228545753595649E-4</v>
      </c>
      <c r="T33" t="b">
        <f t="shared" si="0"/>
        <v>0</v>
      </c>
      <c r="AQ33" s="6" t="s">
        <v>18</v>
      </c>
    </row>
    <row r="34" spans="1:43" x14ac:dyDescent="0.25">
      <c r="A34" s="11">
        <v>43950</v>
      </c>
      <c r="B34" s="5">
        <v>3</v>
      </c>
      <c r="C34" s="5">
        <v>2</v>
      </c>
      <c r="D34" s="5">
        <v>52.19</v>
      </c>
      <c r="E34" s="5">
        <v>10</v>
      </c>
      <c r="F34" s="5">
        <v>512</v>
      </c>
      <c r="G34" s="5">
        <v>106.41</v>
      </c>
      <c r="H34" s="5">
        <v>519</v>
      </c>
      <c r="I34" s="5">
        <v>108.18</v>
      </c>
      <c r="J34" s="13">
        <f>ABS((F34-(D34*E34))/F34)</f>
        <v>1.9335937499999956E-2</v>
      </c>
      <c r="K34" s="13">
        <f>ABS((H34-(D34*E34))/H34)</f>
        <v>5.5876685934488964E-3</v>
      </c>
      <c r="L34" s="21">
        <f>D34*E34-F34</f>
        <v>9.8999999999999773</v>
      </c>
      <c r="M34" s="5">
        <f>I34-G34</f>
        <v>1.7700000000000102</v>
      </c>
      <c r="N34" s="9">
        <f>M34/L34</f>
        <v>0.17878787878788024</v>
      </c>
      <c r="O34" s="9">
        <f>D34*E34-F34</f>
        <v>9.8999999999999773</v>
      </c>
      <c r="P34" s="29">
        <f>IF(T34,O34*0, O34*$V$1)</f>
        <v>1.618805594917031</v>
      </c>
      <c r="Q34" s="9">
        <f>G34+P34</f>
        <v>108.02880559491703</v>
      </c>
      <c r="R34" s="9">
        <f>I34-Q34</f>
        <v>0.15119440508297544</v>
      </c>
      <c r="S34" s="34">
        <f>IF(T34, 0, ABS((Q34-(I34))/Q34))</f>
        <v>1.399574902733993E-3</v>
      </c>
      <c r="T34" t="b">
        <f t="shared" si="0"/>
        <v>0</v>
      </c>
    </row>
    <row r="35" spans="1:43" hidden="1" x14ac:dyDescent="0.25">
      <c r="A35" s="11">
        <v>43664</v>
      </c>
      <c r="B35" s="5">
        <v>3</v>
      </c>
      <c r="C35" s="5">
        <v>2</v>
      </c>
      <c r="D35" s="5">
        <v>52.1</v>
      </c>
      <c r="E35" s="5">
        <v>10</v>
      </c>
      <c r="F35" s="5">
        <v>535</v>
      </c>
      <c r="G35" s="5">
        <v>110</v>
      </c>
      <c r="H35" s="5">
        <v>521</v>
      </c>
      <c r="I35" s="5">
        <v>108</v>
      </c>
      <c r="J35" s="13">
        <f>ABS((F35-(D35*E35))/F35)</f>
        <v>2.6168224299065422E-2</v>
      </c>
      <c r="K35" s="13">
        <f>ABS((H35-(D35*E35))/H35)</f>
        <v>0</v>
      </c>
      <c r="L35" s="21">
        <f>D35*E35-F35</f>
        <v>-14</v>
      </c>
      <c r="M35" s="5">
        <f>I35-G35</f>
        <v>-2</v>
      </c>
      <c r="N35" s="9">
        <f>M35/L35</f>
        <v>0.14285714285714285</v>
      </c>
      <c r="O35" s="9">
        <f>D35*E35-F35</f>
        <v>-14</v>
      </c>
      <c r="P35" s="29">
        <f>IF(T35,O35*0, O35*$V$1)</f>
        <v>-2.2892200332160089</v>
      </c>
      <c r="Q35" s="9">
        <f>G35+P35</f>
        <v>107.71077996678399</v>
      </c>
      <c r="R35" s="9">
        <f>I35-Q35</f>
        <v>0.28922003321601153</v>
      </c>
      <c r="S35" s="34">
        <f>IF(T35, 0, ABS((Q35-(I35))/Q35))</f>
        <v>2.6851540143447263E-3</v>
      </c>
      <c r="T35" t="b">
        <f t="shared" si="0"/>
        <v>0</v>
      </c>
    </row>
    <row r="36" spans="1:43" x14ac:dyDescent="0.25">
      <c r="A36" s="11">
        <v>43844</v>
      </c>
      <c r="B36" s="5">
        <v>3</v>
      </c>
      <c r="C36" s="5">
        <v>2</v>
      </c>
      <c r="D36" s="5">
        <v>52.19</v>
      </c>
      <c r="E36" s="5">
        <v>10</v>
      </c>
      <c r="F36" s="5">
        <v>602</v>
      </c>
      <c r="G36" s="5">
        <v>108.83</v>
      </c>
      <c r="H36" s="5">
        <v>524</v>
      </c>
      <c r="I36" s="5">
        <v>95.47</v>
      </c>
      <c r="J36" s="13">
        <f>ABS((F36-(D36*E36))/F36)</f>
        <v>0.13305647840531565</v>
      </c>
      <c r="K36" s="13">
        <f>ABS((H36-(D36*E36))/H36)</f>
        <v>4.0076335877863032E-3</v>
      </c>
      <c r="L36" s="21">
        <f>D36*E36-F36</f>
        <v>-80.100000000000023</v>
      </c>
      <c r="M36" s="5">
        <f>I36-G36</f>
        <v>-13.36</v>
      </c>
      <c r="N36" s="9">
        <f>M36/L36</f>
        <v>0.16679151061173528</v>
      </c>
      <c r="O36" s="9">
        <f>D36*E36-F36</f>
        <v>-80.100000000000023</v>
      </c>
      <c r="P36" s="29">
        <f>IF(T36,O36*0, O36*$V$1)</f>
        <v>-13.097608904328741</v>
      </c>
      <c r="Q36" s="9">
        <f>G36+P36</f>
        <v>95.732391095671261</v>
      </c>
      <c r="R36" s="9">
        <f>I36-Q36</f>
        <v>-0.26239109567126206</v>
      </c>
      <c r="S36" s="34">
        <f>IF(T36, 0, ABS((Q36-(I36))/Q36))</f>
        <v>2.7408810400341775E-3</v>
      </c>
      <c r="T36" t="b">
        <f t="shared" si="0"/>
        <v>0</v>
      </c>
    </row>
    <row r="37" spans="1:43" x14ac:dyDescent="0.25">
      <c r="A37" s="33">
        <v>44764</v>
      </c>
      <c r="B37" s="7">
        <v>3</v>
      </c>
      <c r="C37" s="7">
        <v>2</v>
      </c>
      <c r="D37" s="7">
        <v>52.9</v>
      </c>
      <c r="E37" s="7">
        <v>10</v>
      </c>
      <c r="F37" s="7">
        <v>531</v>
      </c>
      <c r="G37" s="7">
        <v>107.16</v>
      </c>
      <c r="H37" s="7">
        <v>531</v>
      </c>
      <c r="I37" s="7">
        <v>107.16</v>
      </c>
      <c r="J37" s="34">
        <f>ABS((F37-(D37*E37))/F37)</f>
        <v>3.766478342749529E-3</v>
      </c>
      <c r="K37" s="34">
        <f>ABS((H37-(D37*E37))/H37)</f>
        <v>3.766478342749529E-3</v>
      </c>
      <c r="L37" s="35">
        <f>D37*E37-F37</f>
        <v>-2</v>
      </c>
      <c r="M37" s="7">
        <f>I37-G37</f>
        <v>0</v>
      </c>
      <c r="N37" s="36">
        <f>M37/L37</f>
        <v>0</v>
      </c>
      <c r="O37" s="36">
        <f>D37*E37-F37</f>
        <v>-2</v>
      </c>
      <c r="P37" s="36">
        <f>IF(T37,O37*0, O37*$V$1)</f>
        <v>-0.32703143331657269</v>
      </c>
      <c r="Q37" s="36">
        <f>G37+P37</f>
        <v>106.83296856668342</v>
      </c>
      <c r="R37" s="36">
        <f>I37-Q37</f>
        <v>0.32703143331657714</v>
      </c>
      <c r="S37" s="34">
        <f>IF(T37, 0, ABS((Q37-(I37))/Q37))</f>
        <v>3.0611471131446596E-3</v>
      </c>
      <c r="T37" t="b">
        <f t="shared" si="0"/>
        <v>0</v>
      </c>
    </row>
    <row r="38" spans="1:43" x14ac:dyDescent="0.25">
      <c r="A38" s="11">
        <v>44034</v>
      </c>
      <c r="B38" s="5">
        <v>3</v>
      </c>
      <c r="C38" s="5">
        <v>2</v>
      </c>
      <c r="D38" s="5">
        <v>52.19</v>
      </c>
      <c r="E38" s="5">
        <v>10</v>
      </c>
      <c r="F38" s="5">
        <v>536</v>
      </c>
      <c r="G38" s="5">
        <v>108.18</v>
      </c>
      <c r="H38" s="5">
        <v>521</v>
      </c>
      <c r="I38" s="5">
        <v>106.25</v>
      </c>
      <c r="J38" s="13">
        <f>ABS((F38-(D38*E38))/F38)</f>
        <v>2.6305970149253774E-2</v>
      </c>
      <c r="K38" s="13">
        <f>ABS((H38-(D38*E38))/H38)</f>
        <v>1.7274472168905513E-3</v>
      </c>
      <c r="L38" s="21">
        <f>D38*E38-F38</f>
        <v>-14.100000000000023</v>
      </c>
      <c r="M38" s="5">
        <f>I38-G38</f>
        <v>-1.9300000000000068</v>
      </c>
      <c r="N38" s="9">
        <f>M38/L38</f>
        <v>0.13687943262411373</v>
      </c>
      <c r="O38" s="9">
        <f>D38*E38-F38</f>
        <v>-14.100000000000023</v>
      </c>
      <c r="P38" s="29">
        <f>IF(T38,O38*0, O38*$V$1)</f>
        <v>-2.3055716048818411</v>
      </c>
      <c r="Q38" s="9">
        <f>G38+P38</f>
        <v>105.87442839511817</v>
      </c>
      <c r="R38" s="9">
        <f>I38-Q38</f>
        <v>0.37557160488182717</v>
      </c>
      <c r="S38" s="34">
        <f>IF(T38, 0, ABS((Q38-(I38))/Q38))</f>
        <v>3.5473306498544897E-3</v>
      </c>
      <c r="T38" t="b">
        <f t="shared" si="0"/>
        <v>0</v>
      </c>
    </row>
    <row r="39" spans="1:43" x14ac:dyDescent="0.25">
      <c r="A39" s="11">
        <v>44648</v>
      </c>
      <c r="B39" s="5">
        <v>3</v>
      </c>
      <c r="C39" s="5">
        <v>2</v>
      </c>
      <c r="D39" s="5">
        <v>52.19</v>
      </c>
      <c r="E39" s="5">
        <v>10</v>
      </c>
      <c r="F39" s="5">
        <v>518</v>
      </c>
      <c r="G39" s="5">
        <v>109.2</v>
      </c>
      <c r="H39" s="5">
        <v>522</v>
      </c>
      <c r="I39" s="5">
        <v>110.3</v>
      </c>
      <c r="J39" s="13">
        <f>ABS((F39-(D39*E39))/F39)</f>
        <v>7.5289575289574848E-3</v>
      </c>
      <c r="K39" s="13">
        <f>ABS((H39-(D39*E39))/H39)</f>
        <v>1.915708812260972E-4</v>
      </c>
      <c r="L39" s="21">
        <f>D39*E39-F39</f>
        <v>3.8999999999999773</v>
      </c>
      <c r="M39" s="5">
        <f>I39-G39</f>
        <v>1.0999999999999943</v>
      </c>
      <c r="N39" s="9">
        <f>M39/L39</f>
        <v>0.28205128205128221</v>
      </c>
      <c r="O39" s="9">
        <f>D39*E39-F39</f>
        <v>3.8999999999999773</v>
      </c>
      <c r="P39" s="29">
        <f>IF(T39,O39*0, O39*$V$1)</f>
        <v>0.63771129496731305</v>
      </c>
      <c r="Q39" s="9">
        <f>G39+P39</f>
        <v>109.83771129496732</v>
      </c>
      <c r="R39" s="9">
        <f>I39-Q39</f>
        <v>0.46228870503267672</v>
      </c>
      <c r="S39" s="34">
        <f>IF(T39, 0, ABS((Q39-(I39))/Q39))</f>
        <v>4.2088341024441797E-3</v>
      </c>
      <c r="T39" t="b">
        <f t="shared" si="0"/>
        <v>0</v>
      </c>
    </row>
    <row r="40" spans="1:43" x14ac:dyDescent="0.25">
      <c r="A40" s="11">
        <v>44146</v>
      </c>
      <c r="B40" s="5">
        <v>3</v>
      </c>
      <c r="C40" s="5">
        <v>2</v>
      </c>
      <c r="D40" s="5">
        <v>51.29</v>
      </c>
      <c r="E40" s="5">
        <v>10</v>
      </c>
      <c r="F40" s="5">
        <v>500</v>
      </c>
      <c r="G40" s="5">
        <v>106.25</v>
      </c>
      <c r="H40" s="5">
        <v>512</v>
      </c>
      <c r="I40" s="5">
        <v>108.83</v>
      </c>
      <c r="J40" s="13">
        <f>ABS((F40-(D40*E40))/F40)</f>
        <v>2.5799999999999955E-2</v>
      </c>
      <c r="K40" s="13">
        <f>ABS((H40-(D40*E40))/H40)</f>
        <v>1.7578124999999556E-3</v>
      </c>
      <c r="L40" s="21">
        <f>D40*E40-F40</f>
        <v>12.899999999999977</v>
      </c>
      <c r="M40" s="5">
        <f>I40-G40</f>
        <v>2.5799999999999983</v>
      </c>
      <c r="N40" s="9">
        <f>M40/L40</f>
        <v>0.20000000000000023</v>
      </c>
      <c r="O40" s="9">
        <f>D40*E40-F40</f>
        <v>12.899999999999977</v>
      </c>
      <c r="P40" s="29">
        <f>IF(T40,O40*0, O40*$V$1)</f>
        <v>2.1093527448918903</v>
      </c>
      <c r="Q40" s="9">
        <f>G40+P40</f>
        <v>108.35935274489189</v>
      </c>
      <c r="R40" s="9">
        <f>I40-Q40</f>
        <v>0.4706472551081049</v>
      </c>
      <c r="S40" s="34">
        <f>IF(T40, 0, ABS((Q40-(I40))/Q40))</f>
        <v>4.3433930084110011E-3</v>
      </c>
      <c r="T40" t="b">
        <f t="shared" si="0"/>
        <v>0</v>
      </c>
    </row>
    <row r="41" spans="1:43" x14ac:dyDescent="0.25">
      <c r="A41" s="11">
        <v>44162</v>
      </c>
      <c r="B41" s="5">
        <v>3</v>
      </c>
      <c r="C41" s="5">
        <v>2</v>
      </c>
      <c r="D41" s="5">
        <v>52.39</v>
      </c>
      <c r="E41" s="5">
        <v>10</v>
      </c>
      <c r="F41" s="5">
        <v>528</v>
      </c>
      <c r="G41" s="5">
        <v>108.83</v>
      </c>
      <c r="H41" s="5">
        <v>528</v>
      </c>
      <c r="I41" s="5">
        <v>108.83</v>
      </c>
      <c r="J41" s="13">
        <f>ABS((F41-(D41*E41))/F41)</f>
        <v>7.7651515151515582E-3</v>
      </c>
      <c r="K41" s="13">
        <f>ABS((H41-(D41*E41))/H41)</f>
        <v>7.7651515151515582E-3</v>
      </c>
      <c r="L41" s="21">
        <f>D41*E41-F41</f>
        <v>-4.1000000000000227</v>
      </c>
      <c r="M41" s="5">
        <f>I41-G41</f>
        <v>0</v>
      </c>
      <c r="N41" s="9">
        <f>M41/L41</f>
        <v>0</v>
      </c>
      <c r="O41" s="9">
        <f>D41*E41-F41</f>
        <v>-4.1000000000000227</v>
      </c>
      <c r="P41" s="29">
        <f>IF(T41,O41*0, O41*$V$1)</f>
        <v>-0.67041443829897773</v>
      </c>
      <c r="Q41" s="9">
        <f>G41+P41</f>
        <v>108.15958556170102</v>
      </c>
      <c r="R41" s="9">
        <f>I41-Q41</f>
        <v>0.67041443829897673</v>
      </c>
      <c r="S41" s="34">
        <f>IF(T41, 0, ABS((Q41-(I41))/Q41))</f>
        <v>6.1983820926951524E-3</v>
      </c>
      <c r="T41" t="b">
        <f t="shared" si="0"/>
        <v>0</v>
      </c>
    </row>
    <row r="42" spans="1:43" x14ac:dyDescent="0.25">
      <c r="A42" s="11">
        <v>44162</v>
      </c>
      <c r="B42" s="5">
        <v>3</v>
      </c>
      <c r="C42" s="5">
        <v>2</v>
      </c>
      <c r="D42" s="5">
        <v>52.39</v>
      </c>
      <c r="E42" s="5">
        <v>10</v>
      </c>
      <c r="F42" s="5">
        <v>528</v>
      </c>
      <c r="G42" s="5">
        <v>108.83</v>
      </c>
      <c r="H42" s="5">
        <v>528</v>
      </c>
      <c r="I42" s="5">
        <v>108.83</v>
      </c>
      <c r="J42" s="13">
        <f>ABS((F42-(D42*E42))/F42)</f>
        <v>7.7651515151515582E-3</v>
      </c>
      <c r="K42" s="13">
        <f>ABS((H42-(D42*E42))/H42)</f>
        <v>7.7651515151515582E-3</v>
      </c>
      <c r="L42" s="21">
        <f>D42*E42-F42</f>
        <v>-4.1000000000000227</v>
      </c>
      <c r="M42" s="5">
        <f>I42-G42</f>
        <v>0</v>
      </c>
      <c r="N42" s="9">
        <f>M42/L42</f>
        <v>0</v>
      </c>
      <c r="O42" s="9">
        <f>D42*E42-F42</f>
        <v>-4.1000000000000227</v>
      </c>
      <c r="P42" s="29">
        <f>IF(T42,O42*0, O42*$V$1)</f>
        <v>-0.67041443829897773</v>
      </c>
      <c r="Q42" s="9">
        <f>G42+P42</f>
        <v>108.15958556170102</v>
      </c>
      <c r="R42" s="9">
        <f>I42-Q42</f>
        <v>0.67041443829897673</v>
      </c>
      <c r="S42" s="34">
        <f>IF(T42, 0, ABS((Q42-(I42))/Q42))</f>
        <v>6.1983820926951524E-3</v>
      </c>
      <c r="T42" t="b">
        <f t="shared" si="0"/>
        <v>0</v>
      </c>
    </row>
    <row r="43" spans="1:43" x14ac:dyDescent="0.25">
      <c r="A43" s="20">
        <v>44803</v>
      </c>
      <c r="B43" s="22">
        <v>3</v>
      </c>
      <c r="C43" s="22">
        <v>2</v>
      </c>
      <c r="D43" s="5">
        <v>51.19</v>
      </c>
      <c r="E43" s="5">
        <v>10</v>
      </c>
      <c r="F43" s="5">
        <v>523</v>
      </c>
      <c r="G43" s="5">
        <v>107.16</v>
      </c>
      <c r="H43" s="5">
        <v>514.9</v>
      </c>
      <c r="I43" s="5">
        <v>106</v>
      </c>
      <c r="J43" s="13">
        <f>ABS((F43-(D43*E43))/F43)</f>
        <v>2.1223709369024901E-2</v>
      </c>
      <c r="K43" s="13">
        <f>ABS((H43-(D43*E43))/H43)</f>
        <v>5.8263740532142165E-3</v>
      </c>
      <c r="L43" s="21">
        <f>D43*E43-F43</f>
        <v>-11.100000000000023</v>
      </c>
      <c r="M43" s="5">
        <f>I43-G43</f>
        <v>-1.1599999999999966</v>
      </c>
      <c r="N43" s="9">
        <f>M43/L43</f>
        <v>0.10450450450450398</v>
      </c>
      <c r="O43" s="9">
        <f>D43*E43-F43</f>
        <v>-11.100000000000023</v>
      </c>
      <c r="P43" s="29">
        <f>IF(T43,O43*0, O43*$V$1)</f>
        <v>-1.8150244549069823</v>
      </c>
      <c r="Q43" s="9">
        <f>G43+P43</f>
        <v>105.34497554509302</v>
      </c>
      <c r="R43" s="9">
        <f>I43-Q43</f>
        <v>0.6550244549069788</v>
      </c>
      <c r="S43" s="34">
        <f>IF(T43, 0, ABS((Q43-(I43))/Q43))</f>
        <v>6.2178993494245481E-3</v>
      </c>
      <c r="T43" t="b">
        <f t="shared" si="0"/>
        <v>0</v>
      </c>
      <c r="U43" s="30"/>
    </row>
    <row r="44" spans="1:43" x14ac:dyDescent="0.25">
      <c r="A44" s="11">
        <v>44715</v>
      </c>
      <c r="B44" s="5">
        <v>3</v>
      </c>
      <c r="C44" s="5">
        <v>2</v>
      </c>
      <c r="D44" s="5">
        <v>52.29</v>
      </c>
      <c r="E44" s="8">
        <v>10</v>
      </c>
      <c r="F44" s="5">
        <v>527</v>
      </c>
      <c r="G44" s="5">
        <v>108.18</v>
      </c>
      <c r="H44" s="5">
        <v>527</v>
      </c>
      <c r="I44" s="5">
        <v>108.18</v>
      </c>
      <c r="J44" s="13">
        <f>ABS((F44-(D44*E44))/F44)</f>
        <v>7.7798861480076337E-3</v>
      </c>
      <c r="K44" s="13">
        <f>ABS((H44-(D44*E44))/H44)</f>
        <v>7.7798861480076337E-3</v>
      </c>
      <c r="L44" s="21">
        <f>D44*E44-F44</f>
        <v>-4.1000000000000227</v>
      </c>
      <c r="M44" s="5">
        <f>I44-G44</f>
        <v>0</v>
      </c>
      <c r="N44" s="9">
        <f>M44/L44</f>
        <v>0</v>
      </c>
      <c r="O44" s="9">
        <f>D44*E44-F44</f>
        <v>-4.1000000000000227</v>
      </c>
      <c r="P44" s="29">
        <f>IF(T44,O44*0, O44*$V$1)</f>
        <v>-0.67041443829897773</v>
      </c>
      <c r="Q44" s="9">
        <f>G44+P44</f>
        <v>107.50958556170103</v>
      </c>
      <c r="R44" s="9">
        <f>I44-Q44</f>
        <v>0.67041443829897673</v>
      </c>
      <c r="S44" s="34">
        <f>IF(T44, 0, ABS((Q44-(I44))/Q44))</f>
        <v>6.2358573404993544E-3</v>
      </c>
      <c r="T44" t="b">
        <f t="shared" si="0"/>
        <v>0</v>
      </c>
      <c r="U44" s="30"/>
    </row>
    <row r="45" spans="1:43" x14ac:dyDescent="0.25">
      <c r="A45" s="11">
        <v>44676</v>
      </c>
      <c r="B45" s="5">
        <v>3</v>
      </c>
      <c r="C45" s="5">
        <v>2</v>
      </c>
      <c r="D45" s="5">
        <v>52.9</v>
      </c>
      <c r="E45" s="5">
        <v>10</v>
      </c>
      <c r="F45" s="5">
        <v>543</v>
      </c>
      <c r="G45" s="5">
        <v>110.3</v>
      </c>
      <c r="H45" s="5">
        <v>530</v>
      </c>
      <c r="I45" s="5">
        <v>107.16</v>
      </c>
      <c r="J45" s="13">
        <f>ABS((F45-(D45*E45))/F45)</f>
        <v>2.5782688766114181E-2</v>
      </c>
      <c r="K45" s="13">
        <f>ABS((H45-(D45*E45))/H45)</f>
        <v>1.8867924528301887E-3</v>
      </c>
      <c r="L45" s="21">
        <f>D45*E45-F45</f>
        <v>-14</v>
      </c>
      <c r="M45" s="5">
        <f>I45-G45</f>
        <v>-3.1400000000000006</v>
      </c>
      <c r="N45" s="9">
        <f>M45/L45</f>
        <v>0.22428571428571434</v>
      </c>
      <c r="O45" s="9">
        <f>D45*E45-F45</f>
        <v>-14</v>
      </c>
      <c r="P45" s="29">
        <f>IF(T45,O45*0, O45*$V$1)</f>
        <v>-2.2892200332160089</v>
      </c>
      <c r="Q45" s="9">
        <f>G45+P45</f>
        <v>108.01077996678399</v>
      </c>
      <c r="R45" s="9">
        <f>I45-Q45</f>
        <v>-0.85077996678398904</v>
      </c>
      <c r="S45" s="34">
        <f>IF(T45, 0, ABS((Q45-(I45))/Q45))</f>
        <v>7.8768060655207296E-3</v>
      </c>
      <c r="T45" t="b">
        <f t="shared" si="0"/>
        <v>0</v>
      </c>
      <c r="U45" s="30"/>
    </row>
    <row r="46" spans="1:43" s="37" customFormat="1" x14ac:dyDescent="0.25">
      <c r="A46" s="11">
        <v>44810</v>
      </c>
      <c r="B46" s="5">
        <v>3</v>
      </c>
      <c r="C46" s="5">
        <v>2</v>
      </c>
      <c r="D46" s="5">
        <v>52.39</v>
      </c>
      <c r="E46" s="8">
        <v>10</v>
      </c>
      <c r="F46" s="5">
        <v>508</v>
      </c>
      <c r="G46" s="5">
        <v>106</v>
      </c>
      <c r="H46" s="5">
        <v>525</v>
      </c>
      <c r="I46" s="5">
        <v>109.55</v>
      </c>
      <c r="J46" s="13">
        <f>ABS((F46-(D46*E46))/F46)</f>
        <v>3.129921259842515E-2</v>
      </c>
      <c r="K46" s="13">
        <f>ABS((H46-(D46*E46))/H46)</f>
        <v>2.0952380952381387E-3</v>
      </c>
      <c r="L46" s="21">
        <f>D46*E46-F46</f>
        <v>15.899999999999977</v>
      </c>
      <c r="M46" s="5">
        <f>I46-G46</f>
        <v>3.5499999999999972</v>
      </c>
      <c r="N46" s="9">
        <f>M46/L46</f>
        <v>0.22327044025157247</v>
      </c>
      <c r="O46" s="9">
        <f>D46*E46-F46</f>
        <v>15.899999999999977</v>
      </c>
      <c r="P46" s="29">
        <f>IF(T46,O46*0, O46*$V$1)</f>
        <v>2.5998998948667493</v>
      </c>
      <c r="Q46" s="9">
        <f>G46+P46</f>
        <v>108.59989989486675</v>
      </c>
      <c r="R46" s="9">
        <f>I46-Q46</f>
        <v>0.95010010513324517</v>
      </c>
      <c r="S46" s="34">
        <f>IF(T46, 0, ABS((Q46-(I46))/Q46))</f>
        <v>8.7486278169042215E-3</v>
      </c>
      <c r="T46" s="1" t="b">
        <f t="shared" si="0"/>
        <v>0</v>
      </c>
      <c r="U46" s="1"/>
      <c r="V46" s="1"/>
      <c r="W46" s="1"/>
    </row>
    <row r="47" spans="1:43" s="31" customFormat="1" x14ac:dyDescent="0.25">
      <c r="A47" s="11">
        <v>44539</v>
      </c>
      <c r="B47" s="5">
        <v>3</v>
      </c>
      <c r="C47" s="5">
        <v>2</v>
      </c>
      <c r="D47" s="5">
        <v>52.19</v>
      </c>
      <c r="E47" s="5">
        <v>10</v>
      </c>
      <c r="F47" s="5">
        <v>490</v>
      </c>
      <c r="G47" s="5">
        <v>102.7</v>
      </c>
      <c r="H47" s="5">
        <v>522</v>
      </c>
      <c r="I47" s="5">
        <v>109.2</v>
      </c>
      <c r="J47" s="13">
        <f>ABS((F47-(D47*E47))/F47)</f>
        <v>6.5102040816326479E-2</v>
      </c>
      <c r="K47" s="13">
        <f>ABS((H47-(D47*E47))/H47)</f>
        <v>1.915708812260972E-4</v>
      </c>
      <c r="L47" s="21">
        <f>D47*E47-F47</f>
        <v>31.899999999999977</v>
      </c>
      <c r="M47" s="5">
        <f>I47-G47</f>
        <v>6.5</v>
      </c>
      <c r="N47" s="9">
        <f>M47/L47</f>
        <v>0.20376175548589356</v>
      </c>
      <c r="O47" s="9">
        <f>D47*E47-F47</f>
        <v>31.899999999999977</v>
      </c>
      <c r="P47" s="29">
        <f>IF(T47,O47*0, O47*$V$1)</f>
        <v>5.2161513613993309</v>
      </c>
      <c r="Q47" s="9">
        <f>G47+P47</f>
        <v>107.91615136139933</v>
      </c>
      <c r="R47" s="9">
        <f>I47-Q47</f>
        <v>1.2838486386006736</v>
      </c>
      <c r="S47" s="34">
        <f>IF(T47, 0, ABS((Q47-(I47))/Q47))</f>
        <v>1.1896723728603011E-2</v>
      </c>
      <c r="T47" t="b">
        <f t="shared" si="0"/>
        <v>0</v>
      </c>
      <c r="U47" s="30"/>
      <c r="V47" s="30"/>
      <c r="W47" s="30"/>
    </row>
    <row r="48" spans="1:43" s="31" customFormat="1" x14ac:dyDescent="0.25">
      <c r="A48" s="11">
        <v>44028</v>
      </c>
      <c r="B48" s="5">
        <v>3</v>
      </c>
      <c r="C48" s="5">
        <v>2</v>
      </c>
      <c r="D48" s="5">
        <v>52.19</v>
      </c>
      <c r="E48" s="5">
        <v>10</v>
      </c>
      <c r="F48" s="5">
        <v>530</v>
      </c>
      <c r="G48" s="5">
        <v>108.18</v>
      </c>
      <c r="H48" s="5">
        <v>527</v>
      </c>
      <c r="I48" s="5">
        <v>108.18</v>
      </c>
      <c r="J48" s="13">
        <f>ABS((F48-(D48*E48))/F48)</f>
        <v>1.5283018867924571E-2</v>
      </c>
      <c r="K48" s="13">
        <f>ABS((H48-(D48*E48))/H48)</f>
        <v>9.6774193548387535E-3</v>
      </c>
      <c r="L48" s="21">
        <f>D48*E48-F48</f>
        <v>-8.1000000000000227</v>
      </c>
      <c r="M48" s="5">
        <f>I48-G48</f>
        <v>0</v>
      </c>
      <c r="N48" s="9">
        <f>M48/L48</f>
        <v>0</v>
      </c>
      <c r="O48" s="9">
        <f>D48*E48-F48</f>
        <v>-8.1000000000000227</v>
      </c>
      <c r="P48" s="29">
        <f>IF(T48,O48*0, O48*$V$1)</f>
        <v>-1.3244773049321232</v>
      </c>
      <c r="Q48" s="9">
        <f>G48+P48</f>
        <v>106.85552269506789</v>
      </c>
      <c r="R48" s="9">
        <f>I48-Q48</f>
        <v>1.3244773049321168</v>
      </c>
      <c r="S48" s="34">
        <f>IF(T48, 0, ABS((Q48-(I48))/Q48))</f>
        <v>1.2395029021679667E-2</v>
      </c>
      <c r="T48" t="b">
        <f t="shared" si="0"/>
        <v>0</v>
      </c>
      <c r="U48" s="30"/>
      <c r="V48" s="30"/>
      <c r="W48" s="30"/>
    </row>
    <row r="49" spans="1:23" s="31" customFormat="1" x14ac:dyDescent="0.25">
      <c r="A49" s="11">
        <v>44344</v>
      </c>
      <c r="B49" s="5">
        <v>3</v>
      </c>
      <c r="C49" s="5">
        <v>2</v>
      </c>
      <c r="D49" s="5">
        <v>52.19</v>
      </c>
      <c r="E49" s="5">
        <v>10</v>
      </c>
      <c r="F49" s="5">
        <v>459</v>
      </c>
      <c r="G49" s="5">
        <v>95.47</v>
      </c>
      <c r="H49" s="5">
        <v>521</v>
      </c>
      <c r="I49" s="5">
        <v>107.59</v>
      </c>
      <c r="J49" s="13">
        <f>ABS((F49-(D49*E49))/F49)</f>
        <v>0.13703703703703699</v>
      </c>
      <c r="K49" s="13">
        <f>ABS((H49-(D49*E49))/H49)</f>
        <v>1.7274472168905513E-3</v>
      </c>
      <c r="L49" s="21">
        <f>D49*E49-F49</f>
        <v>62.899999999999977</v>
      </c>
      <c r="M49" s="5">
        <f>I49-G49</f>
        <v>12.120000000000005</v>
      </c>
      <c r="N49" s="9">
        <f>M49/L49</f>
        <v>0.19268680445151048</v>
      </c>
      <c r="O49" s="9">
        <f>D49*E49-F49</f>
        <v>62.899999999999977</v>
      </c>
      <c r="P49" s="29">
        <f>IF(T49,O49*0, O49*$V$1)</f>
        <v>10.285138577806208</v>
      </c>
      <c r="Q49" s="9">
        <f>G49+P49</f>
        <v>105.75513857780621</v>
      </c>
      <c r="R49" s="9">
        <f>I49-Q49</f>
        <v>1.8348614221937964</v>
      </c>
      <c r="S49" s="34">
        <f>IF(T49, 0, ABS((Q49-(I49))/Q49))</f>
        <v>1.7350092363066137E-2</v>
      </c>
      <c r="T49" t="b">
        <f t="shared" si="0"/>
        <v>0</v>
      </c>
      <c r="U49" s="30"/>
      <c r="V49" s="30"/>
      <c r="W49" s="30"/>
    </row>
    <row r="50" spans="1:23" s="31" customFormat="1" hidden="1" x14ac:dyDescent="0.25">
      <c r="A50" s="11">
        <v>43825</v>
      </c>
      <c r="B50" s="5">
        <v>3</v>
      </c>
      <c r="C50" s="5">
        <v>2</v>
      </c>
      <c r="D50" s="5">
        <v>52.49</v>
      </c>
      <c r="E50" s="5">
        <v>10</v>
      </c>
      <c r="F50" s="5">
        <v>533</v>
      </c>
      <c r="G50" s="5">
        <v>111.35</v>
      </c>
      <c r="H50" s="5">
        <v>525</v>
      </c>
      <c r="I50" s="5">
        <v>106.41</v>
      </c>
      <c r="J50" s="13">
        <f>ABS((F50-(D50*E50))/F50)</f>
        <v>1.5196998123827434E-2</v>
      </c>
      <c r="K50" s="13">
        <f>ABS((H50-(D50*E50))/H50)</f>
        <v>1.904761904762338E-4</v>
      </c>
      <c r="L50" s="21">
        <f>D50*E50-F50</f>
        <v>-8.1000000000000227</v>
      </c>
      <c r="M50" s="5">
        <f>I50-G50</f>
        <v>-4.9399999999999977</v>
      </c>
      <c r="N50" s="9">
        <f>M50/L50</f>
        <v>0.6098765432098745</v>
      </c>
      <c r="O50" s="9">
        <f>D50*E50-F50</f>
        <v>-8.1000000000000227</v>
      </c>
      <c r="P50" s="29">
        <f>IF(T50,O50*0, O50*$V$1)</f>
        <v>-1.3244773049321232</v>
      </c>
      <c r="Q50" s="9">
        <f>G50+P50</f>
        <v>110.02552269506788</v>
      </c>
      <c r="R50" s="9">
        <f>I50-Q50</f>
        <v>-3.6155226950678809</v>
      </c>
      <c r="S50" s="34">
        <f>IF(T50, 0, ABS((Q50-(I50))/Q50))</f>
        <v>3.2860763634708495E-2</v>
      </c>
      <c r="T50" t="b">
        <f t="shared" si="0"/>
        <v>0</v>
      </c>
      <c r="U50" s="30"/>
      <c r="V50" s="30"/>
      <c r="W50" s="30"/>
    </row>
    <row r="51" spans="1:23" s="31" customFormat="1" x14ac:dyDescent="0.25">
      <c r="A51" s="25">
        <v>44896</v>
      </c>
      <c r="B51" s="26">
        <v>4</v>
      </c>
      <c r="C51" s="26">
        <v>2</v>
      </c>
      <c r="D51" s="26">
        <v>52.19</v>
      </c>
      <c r="E51" s="32">
        <v>10</v>
      </c>
      <c r="F51" s="26">
        <v>522</v>
      </c>
      <c r="G51" s="26">
        <v>53.5</v>
      </c>
      <c r="H51" s="26">
        <v>522</v>
      </c>
      <c r="I51" s="26">
        <v>53.5</v>
      </c>
      <c r="J51" s="27">
        <f>ABS((F51-(D51*E51))/F51)</f>
        <v>1.915708812260972E-4</v>
      </c>
      <c r="K51" s="27">
        <f>ABS((H51-(D51*E51))/H51)</f>
        <v>1.915708812260972E-4</v>
      </c>
      <c r="L51" s="28">
        <f>D51*E51-F51</f>
        <v>-0.10000000000002274</v>
      </c>
      <c r="M51" s="26">
        <f>I51-G51</f>
        <v>0</v>
      </c>
      <c r="N51" s="29">
        <f>M51/L51</f>
        <v>0</v>
      </c>
      <c r="O51" s="29">
        <f>D51*E51-F51</f>
        <v>-0.10000000000002274</v>
      </c>
      <c r="P51" s="29">
        <f>IF(T51,O51*0, O51*$V$1)</f>
        <v>0</v>
      </c>
      <c r="Q51" s="29">
        <f>G51+P51</f>
        <v>53.5</v>
      </c>
      <c r="R51" s="29">
        <f>I51-Q51</f>
        <v>0</v>
      </c>
      <c r="S51" s="34">
        <f>IF(T51, 0, ABS((Q51-(I51))/Q51))</f>
        <v>0</v>
      </c>
      <c r="T51" t="b">
        <f t="shared" si="0"/>
        <v>1</v>
      </c>
      <c r="U51" s="30"/>
      <c r="V51" s="30"/>
      <c r="W51" s="30"/>
    </row>
    <row r="52" spans="1:23" s="31" customFormat="1" x14ac:dyDescent="0.25">
      <c r="A52" s="11">
        <v>44573</v>
      </c>
      <c r="B52" s="5">
        <v>4</v>
      </c>
      <c r="C52" s="5">
        <v>2</v>
      </c>
      <c r="D52" s="5">
        <v>52.49</v>
      </c>
      <c r="E52" s="5">
        <v>10</v>
      </c>
      <c r="F52" s="5">
        <v>522</v>
      </c>
      <c r="G52" s="5">
        <v>52.8</v>
      </c>
      <c r="H52" s="5">
        <v>524</v>
      </c>
      <c r="I52" s="5">
        <v>53</v>
      </c>
      <c r="J52" s="13">
        <f>ABS((F52-(D52*E52))/F52)</f>
        <v>5.5555555555555124E-3</v>
      </c>
      <c r="K52" s="13">
        <f>ABS((H52-(D52*E52))/H52)</f>
        <v>1.7175572519083535E-3</v>
      </c>
      <c r="L52" s="21">
        <f>D52*E52-F52</f>
        <v>2.8999999999999773</v>
      </c>
      <c r="M52" s="5">
        <f>I52-G52</f>
        <v>0.20000000000000284</v>
      </c>
      <c r="N52" s="9">
        <f>M52/L52</f>
        <v>6.8965517241380836E-2</v>
      </c>
      <c r="O52" s="9">
        <f>D52*E52-F52</f>
        <v>2.8999999999999773</v>
      </c>
      <c r="P52" s="29">
        <f>IF(T52,O52*0, O52*$V$1)</f>
        <v>0.4741955783090267</v>
      </c>
      <c r="Q52" s="9">
        <f>G52+P52</f>
        <v>53.274195578309026</v>
      </c>
      <c r="R52" s="9">
        <f>I52-Q52</f>
        <v>-0.27419557830902619</v>
      </c>
      <c r="S52" s="34">
        <f>IF(T52, 0, ABS((Q52-(I52))/Q52))</f>
        <v>5.1468741166814892E-3</v>
      </c>
      <c r="T52" t="b">
        <f t="shared" si="0"/>
        <v>0</v>
      </c>
      <c r="U52" s="30"/>
      <c r="V52" s="30"/>
      <c r="W52" s="30"/>
    </row>
    <row r="53" spans="1:23" s="37" customFormat="1" x14ac:dyDescent="0.25">
      <c r="A53" s="11">
        <v>43985</v>
      </c>
      <c r="B53" s="5">
        <v>4</v>
      </c>
      <c r="C53" s="5">
        <v>2</v>
      </c>
      <c r="D53" s="5">
        <v>52.29</v>
      </c>
      <c r="E53" s="5">
        <v>10</v>
      </c>
      <c r="F53" s="5">
        <v>532</v>
      </c>
      <c r="G53" s="5">
        <v>54.9</v>
      </c>
      <c r="H53" s="5">
        <v>525</v>
      </c>
      <c r="I53" s="5">
        <v>53.86</v>
      </c>
      <c r="J53" s="13">
        <f>ABS((F53-(D53*E53))/F53)</f>
        <v>1.710526315789478E-2</v>
      </c>
      <c r="K53" s="13">
        <f>ABS((H53-(D53*E53))/H53)</f>
        <v>4.0000000000000435E-3</v>
      </c>
      <c r="L53" s="21">
        <f>D53*E53-F53</f>
        <v>-9.1000000000000227</v>
      </c>
      <c r="M53" s="5">
        <f>I53-G53</f>
        <v>-1.0399999999999991</v>
      </c>
      <c r="N53" s="9">
        <f>M53/L53</f>
        <v>0.11428571428571391</v>
      </c>
      <c r="O53" s="9">
        <f>D53*E53-F53</f>
        <v>-9.1000000000000227</v>
      </c>
      <c r="P53" s="29">
        <f>IF(T53,O53*0, O53*$V$1)</f>
        <v>-1.4879930215904096</v>
      </c>
      <c r="Q53" s="9">
        <f>G53+P53</f>
        <v>53.412006978409586</v>
      </c>
      <c r="R53" s="9">
        <f>I53-Q53</f>
        <v>0.44799302159041332</v>
      </c>
      <c r="S53" s="34">
        <f>IF(T53, 0, ABS((Q53-(I53))/Q53))</f>
        <v>8.3874965000192338E-3</v>
      </c>
      <c r="T53" s="1" t="b">
        <f t="shared" si="0"/>
        <v>0</v>
      </c>
      <c r="U53" s="1"/>
      <c r="V53" s="1"/>
      <c r="W53" s="1"/>
    </row>
    <row r="54" spans="1:23" x14ac:dyDescent="0.25">
      <c r="A54" s="11">
        <v>44648</v>
      </c>
      <c r="B54" s="5">
        <v>4</v>
      </c>
      <c r="C54" s="5">
        <v>2</v>
      </c>
      <c r="D54" s="5">
        <v>52.19</v>
      </c>
      <c r="E54" s="5">
        <v>10</v>
      </c>
      <c r="F54" s="5">
        <v>508</v>
      </c>
      <c r="G54" s="5">
        <v>53</v>
      </c>
      <c r="H54" s="5">
        <v>524</v>
      </c>
      <c r="I54" s="5">
        <v>54.65</v>
      </c>
      <c r="J54" s="13">
        <f>ABS((F54-(D54*E54))/F54)</f>
        <v>2.7362204724409405E-2</v>
      </c>
      <c r="K54" s="13">
        <f>ABS((H54-(D54*E54))/H54)</f>
        <v>4.0076335877863032E-3</v>
      </c>
      <c r="L54" s="21">
        <f>D54*E54-F54</f>
        <v>13.899999999999977</v>
      </c>
      <c r="M54" s="5">
        <f>I54-G54</f>
        <v>1.6499999999999986</v>
      </c>
      <c r="N54" s="9">
        <f>M54/L54</f>
        <v>0.11870503597122312</v>
      </c>
      <c r="O54" s="9">
        <f>D54*E54-F54</f>
        <v>13.899999999999977</v>
      </c>
      <c r="P54" s="29">
        <f>IF(T54,O54*0, O54*$V$1)</f>
        <v>2.2728684615501766</v>
      </c>
      <c r="Q54" s="9">
        <f>G54+P54</f>
        <v>55.272868461550175</v>
      </c>
      <c r="R54" s="9">
        <f>I54-Q54</f>
        <v>-0.62286846155017628</v>
      </c>
      <c r="S54" s="34">
        <f>IF(T54, 0, ABS((Q54-(I54))/Q54))</f>
        <v>1.1268972985968085E-2</v>
      </c>
      <c r="T54" t="b">
        <f t="shared" si="0"/>
        <v>0</v>
      </c>
      <c r="U54" s="30"/>
    </row>
    <row r="55" spans="1:23" x14ac:dyDescent="0.25">
      <c r="A55" s="11">
        <v>44341</v>
      </c>
      <c r="B55" s="5">
        <v>4</v>
      </c>
      <c r="C55" s="5">
        <v>2</v>
      </c>
      <c r="D55" s="5">
        <v>52.29</v>
      </c>
      <c r="E55" s="5">
        <v>10</v>
      </c>
      <c r="F55" s="5">
        <v>511</v>
      </c>
      <c r="G55" s="5">
        <v>53.7</v>
      </c>
      <c r="H55" s="5">
        <v>521</v>
      </c>
      <c r="I55" s="5">
        <v>54.68</v>
      </c>
      <c r="J55" s="13">
        <f>ABS((F55-(D55*E55))/F55)</f>
        <v>2.3287671232876669E-2</v>
      </c>
      <c r="K55" s="13">
        <f>ABS((H55-(D55*E55))/H55)</f>
        <v>3.646833013435657E-3</v>
      </c>
      <c r="L55" s="21">
        <f>D55*E55-F55</f>
        <v>11.899999999999977</v>
      </c>
      <c r="M55" s="5">
        <f>I55-G55</f>
        <v>0.97999999999999687</v>
      </c>
      <c r="N55" s="9">
        <f>M55/L55</f>
        <v>8.2352941176470476E-2</v>
      </c>
      <c r="O55" s="9">
        <f>D55*E55-F55</f>
        <v>11.899999999999977</v>
      </c>
      <c r="P55" s="29">
        <f>IF(T55,O55*0, O55*$V$1)</f>
        <v>1.9458370282336037</v>
      </c>
      <c r="Q55" s="9">
        <f>G55+P55</f>
        <v>55.645837028233608</v>
      </c>
      <c r="R55" s="9">
        <f>I55-Q55</f>
        <v>-0.96583702823360795</v>
      </c>
      <c r="S55" s="34">
        <f>IF(T55, 0, ABS((Q55-(I55))/Q55))</f>
        <v>1.7356860455590976E-2</v>
      </c>
      <c r="T55" t="b">
        <f t="shared" si="0"/>
        <v>0</v>
      </c>
      <c r="U55" s="30"/>
    </row>
    <row r="56" spans="1:23" x14ac:dyDescent="0.25">
      <c r="A56" s="11">
        <v>44861</v>
      </c>
      <c r="B56" s="5">
        <v>4</v>
      </c>
      <c r="C56" s="5">
        <v>2</v>
      </c>
      <c r="D56" s="5">
        <v>52.39</v>
      </c>
      <c r="E56" s="8">
        <v>10</v>
      </c>
      <c r="F56" s="5">
        <v>536</v>
      </c>
      <c r="G56" s="5">
        <v>54.65</v>
      </c>
      <c r="H56" s="5">
        <v>524</v>
      </c>
      <c r="I56" s="7">
        <v>53.6</v>
      </c>
      <c r="J56" s="13">
        <f>ABS((F56-(D56*E56))/F56)</f>
        <v>2.2574626865671684E-2</v>
      </c>
      <c r="K56" s="13">
        <f>ABS((H56-(D56*E56))/H56)</f>
        <v>1.9083969465653194E-4</v>
      </c>
      <c r="L56" s="21">
        <f>D56*E56-F56</f>
        <v>-12.100000000000023</v>
      </c>
      <c r="M56" s="5">
        <f>I56-G56</f>
        <v>-1.0499999999999972</v>
      </c>
      <c r="N56" s="9">
        <f>M56/L56</f>
        <v>8.6776859504131831E-2</v>
      </c>
      <c r="O56" s="9">
        <f>D56*E56-F56</f>
        <v>-12.100000000000023</v>
      </c>
      <c r="P56" s="29">
        <f>IF(T56,O56*0, O56*$V$1)</f>
        <v>-1.9785401715652686</v>
      </c>
      <c r="Q56" s="9">
        <f>G56+P56</f>
        <v>52.671459828434728</v>
      </c>
      <c r="R56" s="9">
        <f>I56-Q56</f>
        <v>0.92854017156527391</v>
      </c>
      <c r="S56" s="34">
        <f>IF(T56, 0, ABS((Q56-(I56))/Q56))</f>
        <v>1.7628905190586741E-2</v>
      </c>
      <c r="T56" t="b">
        <f t="shared" si="0"/>
        <v>0</v>
      </c>
      <c r="U56" s="30"/>
    </row>
    <row r="57" spans="1:23" x14ac:dyDescent="0.25">
      <c r="A57" s="11">
        <v>44056</v>
      </c>
      <c r="B57" s="5">
        <v>4</v>
      </c>
      <c r="C57" s="5">
        <v>2</v>
      </c>
      <c r="D57" s="5">
        <v>52.19</v>
      </c>
      <c r="E57" s="5">
        <v>10</v>
      </c>
      <c r="F57" s="5">
        <v>524</v>
      </c>
      <c r="G57" s="5">
        <v>53.86</v>
      </c>
      <c r="H57" s="5">
        <v>524</v>
      </c>
      <c r="I57" s="5">
        <v>52.5</v>
      </c>
      <c r="J57" s="13">
        <f>ABS((F57-(D57*E57))/F57)</f>
        <v>4.0076335877863032E-3</v>
      </c>
      <c r="K57" s="13">
        <f>ABS((H57-(D57*E57))/H57)</f>
        <v>4.0076335877863032E-3</v>
      </c>
      <c r="L57" s="21">
        <f>D57*E57-F57</f>
        <v>-2.1000000000000227</v>
      </c>
      <c r="M57" s="5">
        <f>I57-G57</f>
        <v>-1.3599999999999994</v>
      </c>
      <c r="N57" s="9">
        <f>M57/L57</f>
        <v>0.64761904761904032</v>
      </c>
      <c r="O57" s="9">
        <f>D57*E57-F57</f>
        <v>-2.1000000000000227</v>
      </c>
      <c r="P57" s="29">
        <f>IF(T57,O57*0, O57*$V$1)</f>
        <v>-0.34338300498240504</v>
      </c>
      <c r="Q57" s="9">
        <f>G57+P57</f>
        <v>53.516616995017593</v>
      </c>
      <c r="R57" s="9">
        <f>I57-Q57</f>
        <v>-1.0166169950175927</v>
      </c>
      <c r="S57" s="34">
        <f>IF(T57, 0, ABS((Q57-(I57))/Q57))</f>
        <v>1.8996286613412801E-2</v>
      </c>
      <c r="T57" t="b">
        <f t="shared" si="0"/>
        <v>0</v>
      </c>
      <c r="U57" s="30"/>
    </row>
    <row r="58" spans="1:23" hidden="1" x14ac:dyDescent="0.25">
      <c r="A58" s="11">
        <v>43691</v>
      </c>
      <c r="B58" s="5">
        <v>4</v>
      </c>
      <c r="C58" s="5">
        <v>2</v>
      </c>
      <c r="D58" s="5">
        <v>52.1</v>
      </c>
      <c r="E58" s="5">
        <v>10</v>
      </c>
      <c r="F58" s="5">
        <v>508</v>
      </c>
      <c r="G58" s="5">
        <v>54.9</v>
      </c>
      <c r="H58" s="5">
        <v>508</v>
      </c>
      <c r="I58" s="5">
        <v>54.9</v>
      </c>
      <c r="J58" s="13">
        <f>ABS((F58-(D58*E58))/F58)</f>
        <v>2.5590551181102362E-2</v>
      </c>
      <c r="K58" s="13">
        <f>ABS((H58-(D58*E58))/H58)</f>
        <v>2.5590551181102362E-2</v>
      </c>
      <c r="L58" s="21">
        <f>D58*E58-F58</f>
        <v>13</v>
      </c>
      <c r="M58" s="5">
        <f>I58-G58</f>
        <v>0</v>
      </c>
      <c r="N58" s="9">
        <f>M58/L58</f>
        <v>0</v>
      </c>
      <c r="O58" s="9">
        <f>D58*E58-F58</f>
        <v>13</v>
      </c>
      <c r="P58" s="29">
        <f>IF(T58,O58*0, O58*$V$1)</f>
        <v>2.1257043165577225</v>
      </c>
      <c r="Q58" s="9">
        <f>G58+P58</f>
        <v>57.025704316557722</v>
      </c>
      <c r="R58" s="9">
        <f>I58-Q58</f>
        <v>-2.125704316557723</v>
      </c>
      <c r="S58" s="34">
        <f>IF(T58, 0, ABS((Q58-(I58))/Q58))</f>
        <v>3.7276248352105197E-2</v>
      </c>
      <c r="T58" t="b">
        <f t="shared" si="0"/>
        <v>0</v>
      </c>
    </row>
    <row r="59" spans="1:23" x14ac:dyDescent="0.25">
      <c r="A59" s="25">
        <v>44028</v>
      </c>
      <c r="B59" s="26">
        <v>3</v>
      </c>
      <c r="C59" s="26">
        <v>3</v>
      </c>
      <c r="D59" s="26">
        <v>53.19</v>
      </c>
      <c r="E59" s="26">
        <v>10</v>
      </c>
      <c r="F59" s="26">
        <v>532</v>
      </c>
      <c r="G59" s="26">
        <v>94.99</v>
      </c>
      <c r="H59" s="26">
        <v>532</v>
      </c>
      <c r="I59" s="26">
        <v>89.78</v>
      </c>
      <c r="J59" s="27">
        <f>ABS((F59-(D59*E59))/F59)</f>
        <v>1.879699248120728E-4</v>
      </c>
      <c r="K59" s="27">
        <f>ABS((H59-(D59*E59))/H59)</f>
        <v>1.879699248120728E-4</v>
      </c>
      <c r="L59" s="28">
        <f>D59*E59-F59</f>
        <v>-0.10000000000002274</v>
      </c>
      <c r="M59" s="26">
        <f>I59-G59</f>
        <v>-5.2099999999999937</v>
      </c>
      <c r="N59" s="29">
        <f>M59/L59</f>
        <v>52.099999999988093</v>
      </c>
      <c r="O59" s="29">
        <f>D59*E59-F59</f>
        <v>-0.10000000000002274</v>
      </c>
      <c r="P59" s="29">
        <f>IF(T59,O59*0, O59*$V$1)</f>
        <v>0</v>
      </c>
      <c r="Q59" s="29">
        <f>G59+P59</f>
        <v>94.99</v>
      </c>
      <c r="R59" s="29">
        <f>I59-Q59</f>
        <v>-5.2099999999999937</v>
      </c>
      <c r="S59" s="34">
        <f>IF(T59, 0, ABS((Q59-(I59))/Q59))</f>
        <v>0</v>
      </c>
      <c r="T59" t="b">
        <f t="shared" si="0"/>
        <v>1</v>
      </c>
    </row>
    <row r="60" spans="1:23" x14ac:dyDescent="0.25">
      <c r="A60" s="11">
        <v>43844</v>
      </c>
      <c r="B60" s="5">
        <v>3</v>
      </c>
      <c r="C60" s="5">
        <v>3</v>
      </c>
      <c r="D60" s="5">
        <v>53.19</v>
      </c>
      <c r="E60" s="5">
        <v>10</v>
      </c>
      <c r="F60" s="5">
        <v>582</v>
      </c>
      <c r="G60" s="5">
        <v>93.09</v>
      </c>
      <c r="H60" s="5">
        <v>530</v>
      </c>
      <c r="I60" s="5">
        <v>84.89</v>
      </c>
      <c r="J60" s="13">
        <f>ABS((F60-(D60*E60))/F60)</f>
        <v>8.6082474226804165E-2</v>
      </c>
      <c r="K60" s="13">
        <f>ABS((H60-(D60*E60))/H60)</f>
        <v>3.5849056603773155E-3</v>
      </c>
      <c r="L60" s="21">
        <f>D60*E60-F60</f>
        <v>-50.100000000000023</v>
      </c>
      <c r="M60" s="5">
        <f>I60-G60</f>
        <v>-8.2000000000000028</v>
      </c>
      <c r="N60" s="9">
        <f>M60/L60</f>
        <v>0.16367265469061876</v>
      </c>
      <c r="O60" s="9">
        <f>D60*E60-F60</f>
        <v>-50.100000000000023</v>
      </c>
      <c r="P60" s="29">
        <f>IF(T60,O60*0, O60*$V$1)</f>
        <v>-8.1921374045801496</v>
      </c>
      <c r="Q60" s="9">
        <f>G60+P60</f>
        <v>84.897862595419852</v>
      </c>
      <c r="R60" s="9">
        <f>I60-Q60</f>
        <v>-7.8625954198514592E-3</v>
      </c>
      <c r="S60" s="34">
        <f>IF(T60, 0, ABS((Q60-(I60))/Q60))</f>
        <v>9.2612407185332815E-5</v>
      </c>
      <c r="T60" t="b">
        <f t="shared" si="0"/>
        <v>0</v>
      </c>
    </row>
    <row r="61" spans="1:23" x14ac:dyDescent="0.25">
      <c r="A61" s="11">
        <v>44810</v>
      </c>
      <c r="B61" s="5">
        <v>3</v>
      </c>
      <c r="C61" s="5">
        <v>3</v>
      </c>
      <c r="D61" s="5">
        <v>53.39</v>
      </c>
      <c r="E61" s="8">
        <v>10</v>
      </c>
      <c r="F61" s="5">
        <v>506</v>
      </c>
      <c r="G61" s="5">
        <v>86.5</v>
      </c>
      <c r="H61" s="5">
        <v>533</v>
      </c>
      <c r="I61" s="5">
        <v>91.17</v>
      </c>
      <c r="J61" s="13">
        <f>ABS((F61-(D61*E61))/F61)</f>
        <v>5.5138339920948569E-2</v>
      </c>
      <c r="K61" s="13">
        <f>ABS((H61-(D61*E61))/H61)</f>
        <v>1.6885553470918897E-3</v>
      </c>
      <c r="L61" s="21">
        <f>D61*E61-F61</f>
        <v>27.899999999999977</v>
      </c>
      <c r="M61" s="5">
        <f>I61-G61</f>
        <v>4.6700000000000017</v>
      </c>
      <c r="N61" s="9">
        <f>M61/L61</f>
        <v>0.16738351254480308</v>
      </c>
      <c r="O61" s="9">
        <f>D61*E61-F61</f>
        <v>27.899999999999977</v>
      </c>
      <c r="P61" s="29">
        <f>IF(T61,O61*0, O61*$V$1)</f>
        <v>4.5620884947661855</v>
      </c>
      <c r="Q61" s="9">
        <f>G61+P61</f>
        <v>91.062088494766186</v>
      </c>
      <c r="R61" s="9">
        <f>I61-Q61</f>
        <v>0.10791150523381532</v>
      </c>
      <c r="S61" s="34">
        <f>IF(T61, 0, ABS((Q61-(I61))/Q61))</f>
        <v>1.1850321798847997E-3</v>
      </c>
      <c r="T61" t="b">
        <f t="shared" si="0"/>
        <v>0</v>
      </c>
    </row>
    <row r="62" spans="1:23" x14ac:dyDescent="0.25">
      <c r="A62" s="11">
        <v>44676</v>
      </c>
      <c r="B62" s="5">
        <v>3</v>
      </c>
      <c r="C62" s="5">
        <v>3</v>
      </c>
      <c r="D62" s="5">
        <v>53.9</v>
      </c>
      <c r="E62" s="5">
        <v>10</v>
      </c>
      <c r="F62" s="5">
        <v>576</v>
      </c>
      <c r="G62" s="5">
        <v>94.55</v>
      </c>
      <c r="H62" s="5">
        <v>540</v>
      </c>
      <c r="I62" s="5">
        <v>88.76</v>
      </c>
      <c r="J62" s="13">
        <f>ABS((F62-(D62*E62))/F62)</f>
        <v>6.4236111111111105E-2</v>
      </c>
      <c r="K62" s="13">
        <f>ABS((H62-(D62*E62))/H62)</f>
        <v>1.8518518518518519E-3</v>
      </c>
      <c r="L62" s="21">
        <f>D62*E62-F62</f>
        <v>-37</v>
      </c>
      <c r="M62" s="5">
        <f>I62-G62</f>
        <v>-5.789999999999992</v>
      </c>
      <c r="N62" s="9">
        <f>M62/L62</f>
        <v>0.15648648648648628</v>
      </c>
      <c r="O62" s="9">
        <f>D62*E62-F62</f>
        <v>-37</v>
      </c>
      <c r="P62" s="29">
        <f>IF(T62,O62*0, O62*$V$1)</f>
        <v>-6.0500815163565953</v>
      </c>
      <c r="Q62" s="9">
        <f>G62+P62</f>
        <v>88.499918483643398</v>
      </c>
      <c r="R62" s="9">
        <f>I62-Q62</f>
        <v>0.26008151635660681</v>
      </c>
      <c r="S62" s="34">
        <f>IF(T62, 0, ABS((Q62-(I62))/Q62))</f>
        <v>2.9387769029942689E-3</v>
      </c>
      <c r="T62" t="b">
        <f t="shared" si="0"/>
        <v>0</v>
      </c>
    </row>
    <row r="63" spans="1:23" x14ac:dyDescent="0.25">
      <c r="A63" s="11">
        <v>44896</v>
      </c>
      <c r="B63" s="5">
        <v>3</v>
      </c>
      <c r="C63" s="5">
        <v>3</v>
      </c>
      <c r="D63" s="5">
        <v>53.19</v>
      </c>
      <c r="E63" s="8">
        <v>10</v>
      </c>
      <c r="F63" s="5">
        <v>522</v>
      </c>
      <c r="G63" s="5">
        <v>91.17</v>
      </c>
      <c r="H63" s="5">
        <v>532</v>
      </c>
      <c r="I63" s="5">
        <v>92.5</v>
      </c>
      <c r="J63" s="13">
        <f>ABS((F63-(D63*E63))/F63)</f>
        <v>1.8965517241379268E-2</v>
      </c>
      <c r="K63" s="13">
        <f>ABS((H63-(D63*E63))/H63)</f>
        <v>1.879699248120728E-4</v>
      </c>
      <c r="L63" s="21">
        <f>D63*E63-F63</f>
        <v>9.8999999999999773</v>
      </c>
      <c r="M63" s="5">
        <f>I63-G63</f>
        <v>1.3299999999999983</v>
      </c>
      <c r="N63" s="9">
        <f>M63/L63</f>
        <v>0.13434343434343449</v>
      </c>
      <c r="O63" s="9">
        <f>D63*E63-F63</f>
        <v>9.8999999999999773</v>
      </c>
      <c r="P63" s="29">
        <f>IF(T63,O63*0, O63*$V$1)</f>
        <v>1.618805594917031</v>
      </c>
      <c r="Q63" s="9">
        <f>G63+P63</f>
        <v>92.788805594917037</v>
      </c>
      <c r="R63" s="9">
        <f>I63-Q63</f>
        <v>-0.2888055949170365</v>
      </c>
      <c r="S63" s="34">
        <f>IF(T63, 0, ABS((Q63-(I63))/Q63))</f>
        <v>3.1125047150392165E-3</v>
      </c>
      <c r="T63" t="b">
        <f t="shared" si="0"/>
        <v>0</v>
      </c>
    </row>
    <row r="64" spans="1:23" x14ac:dyDescent="0.25">
      <c r="A64" s="11">
        <v>44774</v>
      </c>
      <c r="B64" s="8">
        <v>3</v>
      </c>
      <c r="C64" s="4">
        <v>3</v>
      </c>
      <c r="D64" s="4">
        <v>52.19</v>
      </c>
      <c r="E64" s="8">
        <v>10</v>
      </c>
      <c r="F64" s="4">
        <v>524</v>
      </c>
      <c r="G64" s="12">
        <v>107.16</v>
      </c>
      <c r="H64" s="4">
        <v>524</v>
      </c>
      <c r="I64" s="12">
        <v>107.16</v>
      </c>
      <c r="J64" s="13">
        <f>ABS((F64-(D64*E64))/F64)</f>
        <v>4.0076335877863032E-3</v>
      </c>
      <c r="K64" s="13">
        <f>ABS((H64-(D64*E64))/H64)</f>
        <v>4.0076335877863032E-3</v>
      </c>
      <c r="L64" s="21">
        <f>D64*E64-F64</f>
        <v>-2.1000000000000227</v>
      </c>
      <c r="M64" s="5">
        <f>I64-G64</f>
        <v>0</v>
      </c>
      <c r="N64" s="9">
        <f>M64/L64</f>
        <v>0</v>
      </c>
      <c r="O64" s="9">
        <f>D64*E64-F64</f>
        <v>-2.1000000000000227</v>
      </c>
      <c r="P64" s="29">
        <f>IF(T64,O64*0, O64*$V$1)</f>
        <v>-0.34338300498240504</v>
      </c>
      <c r="Q64" s="9">
        <f>G64+P64</f>
        <v>106.8166169950176</v>
      </c>
      <c r="R64" s="9">
        <f>I64-Q64</f>
        <v>0.3433830049823996</v>
      </c>
      <c r="S64" s="34">
        <f>IF(T64, 0, ABS((Q64-(I64))/Q64))</f>
        <v>3.2146965017476308E-3</v>
      </c>
      <c r="T64" t="b">
        <f t="shared" si="0"/>
        <v>0</v>
      </c>
    </row>
    <row r="65" spans="1:20" x14ac:dyDescent="0.25">
      <c r="A65" s="11">
        <v>44774</v>
      </c>
      <c r="B65" s="8">
        <v>3</v>
      </c>
      <c r="C65" s="4">
        <v>3</v>
      </c>
      <c r="D65" s="4">
        <v>53.89</v>
      </c>
      <c r="E65" s="8">
        <v>10</v>
      </c>
      <c r="F65" s="4">
        <v>530</v>
      </c>
      <c r="G65" s="12">
        <v>85.65</v>
      </c>
      <c r="H65" s="4">
        <v>537</v>
      </c>
      <c r="I65" s="12">
        <v>87.4</v>
      </c>
      <c r="J65" s="13">
        <f>ABS((F65-(D65*E65))/F65)</f>
        <v>1.6792452830188636E-2</v>
      </c>
      <c r="K65" s="13">
        <f>ABS((H65-(D65*E65))/H65)</f>
        <v>3.5381750465548925E-3</v>
      </c>
      <c r="L65" s="21">
        <f>D65*E65-F65</f>
        <v>8.8999999999999773</v>
      </c>
      <c r="M65" s="5">
        <f>I65-G65</f>
        <v>1.75</v>
      </c>
      <c r="N65" s="9">
        <f>M65/L65</f>
        <v>0.19662921348314658</v>
      </c>
      <c r="O65" s="9">
        <f>D65*E65-F65</f>
        <v>8.8999999999999773</v>
      </c>
      <c r="P65" s="29">
        <f>IF(T65,O65*0, O65*$V$1)</f>
        <v>1.4552898782587447</v>
      </c>
      <c r="Q65" s="9">
        <f>G65+P65</f>
        <v>87.105289878258745</v>
      </c>
      <c r="R65" s="9">
        <f>I65-Q65</f>
        <v>0.29471012174126088</v>
      </c>
      <c r="S65" s="34">
        <f>IF(T65, 0, ABS((Q65-(I65))/Q65))</f>
        <v>3.383378003255113E-3</v>
      </c>
      <c r="T65" t="b">
        <f t="shared" si="0"/>
        <v>0</v>
      </c>
    </row>
    <row r="66" spans="1:20" ht="11.25" customHeight="1" x14ac:dyDescent="0.25">
      <c r="A66" s="11">
        <v>44764</v>
      </c>
      <c r="B66" s="5">
        <v>3</v>
      </c>
      <c r="C66" s="5">
        <v>3</v>
      </c>
      <c r="D66" s="5">
        <v>53.9</v>
      </c>
      <c r="E66" s="5">
        <v>10</v>
      </c>
      <c r="F66" s="5">
        <v>560</v>
      </c>
      <c r="G66" s="5">
        <v>88.76</v>
      </c>
      <c r="H66" s="5">
        <v>537</v>
      </c>
      <c r="I66" s="5">
        <v>85.65</v>
      </c>
      <c r="J66" s="13">
        <f>ABS((F66-(D66*E66))/F66)</f>
        <v>3.7499999999999999E-2</v>
      </c>
      <c r="K66" s="13">
        <f>ABS((H66-(D66*E66))/H66)</f>
        <v>3.7243947858472998E-3</v>
      </c>
      <c r="L66" s="21">
        <f>D66*E66-F66</f>
        <v>-21</v>
      </c>
      <c r="M66" s="5">
        <f>I66-G66</f>
        <v>-3.1099999999999994</v>
      </c>
      <c r="N66" s="9">
        <f>M66/L66</f>
        <v>0.14809523809523806</v>
      </c>
      <c r="O66" s="9">
        <f>D66*E66-F66</f>
        <v>-21</v>
      </c>
      <c r="P66" s="29">
        <f>IF(T66,O66*0, O66*$V$1)</f>
        <v>-3.4338300498240133</v>
      </c>
      <c r="Q66" s="9">
        <f>G66+P66</f>
        <v>85.326169950175995</v>
      </c>
      <c r="R66" s="9">
        <f>I66-Q66</f>
        <v>0.32383004982401076</v>
      </c>
      <c r="S66" s="34">
        <f>IF(T66, 0, ABS((Q66-(I66))/Q66))</f>
        <v>3.7952019880079339E-3</v>
      </c>
      <c r="T66" t="b">
        <f t="shared" ref="T66:T117" si="1">IF(ABS(O66) &lt; $Z$1, TRUE, FALSE)</f>
        <v>0</v>
      </c>
    </row>
    <row r="67" spans="1:20" x14ac:dyDescent="0.25">
      <c r="A67" s="11">
        <v>43950</v>
      </c>
      <c r="B67" s="5">
        <v>3</v>
      </c>
      <c r="C67" s="5">
        <v>3</v>
      </c>
      <c r="D67" s="5">
        <v>53.19</v>
      </c>
      <c r="E67" s="5">
        <v>10</v>
      </c>
      <c r="F67" s="5">
        <v>507</v>
      </c>
      <c r="G67" s="5">
        <v>90.52</v>
      </c>
      <c r="H67" s="5">
        <v>539</v>
      </c>
      <c r="I67" s="5">
        <v>94.99</v>
      </c>
      <c r="J67" s="13">
        <f>ABS((F67-(D67*E67))/F67)</f>
        <v>4.9112426035502914E-2</v>
      </c>
      <c r="K67" s="13">
        <f>ABS((H67-(D67*E67))/H67)</f>
        <v>1.3172541743970357E-2</v>
      </c>
      <c r="L67" s="21">
        <f>D67*E67-F67</f>
        <v>24.899999999999977</v>
      </c>
      <c r="M67" s="5">
        <f>I67-G67</f>
        <v>4.4699999999999989</v>
      </c>
      <c r="N67" s="9">
        <f>M67/L67</f>
        <v>0.17951807228915675</v>
      </c>
      <c r="O67" s="9">
        <f>D67*E67-F67</f>
        <v>24.899999999999977</v>
      </c>
      <c r="P67" s="29">
        <f>IF(T67,O67*0, O67*$V$1)</f>
        <v>4.071541344791326</v>
      </c>
      <c r="Q67" s="9">
        <f>G67+P67</f>
        <v>94.591541344791324</v>
      </c>
      <c r="R67" s="9">
        <f>I67-Q67</f>
        <v>0.39845865520867108</v>
      </c>
      <c r="S67" s="34">
        <f>IF(T67, 0, ABS((Q67-(I67))/Q67))</f>
        <v>4.2124131771599698E-3</v>
      </c>
      <c r="T67" t="b">
        <f t="shared" si="1"/>
        <v>0</v>
      </c>
    </row>
    <row r="68" spans="1:20" x14ac:dyDescent="0.25">
      <c r="A68" s="11">
        <v>44648</v>
      </c>
      <c r="B68" s="5">
        <v>3</v>
      </c>
      <c r="C68" s="5">
        <v>3</v>
      </c>
      <c r="D68" s="5">
        <v>53.19</v>
      </c>
      <c r="E68" s="5">
        <v>10</v>
      </c>
      <c r="F68" s="5">
        <v>540</v>
      </c>
      <c r="G68" s="5">
        <v>95.45</v>
      </c>
      <c r="H68" s="5">
        <v>533</v>
      </c>
      <c r="I68" s="5">
        <v>94.55</v>
      </c>
      <c r="J68" s="13">
        <f>ABS((F68-(D68*E68))/F68)</f>
        <v>1.5000000000000043E-2</v>
      </c>
      <c r="K68" s="13">
        <f>ABS((H68-(D68*E68))/H68)</f>
        <v>2.0637898686679599E-3</v>
      </c>
      <c r="L68" s="21">
        <f>D68*E68-F68</f>
        <v>-8.1000000000000227</v>
      </c>
      <c r="M68" s="5">
        <f>I68-G68</f>
        <v>-0.90000000000000568</v>
      </c>
      <c r="N68" s="9">
        <f>M68/L68</f>
        <v>0.11111111111111151</v>
      </c>
      <c r="O68" s="9">
        <f>D68*E68-F68</f>
        <v>-8.1000000000000227</v>
      </c>
      <c r="P68" s="29">
        <f>IF(T68,O68*0, O68*$V$1)</f>
        <v>-1.3244773049321232</v>
      </c>
      <c r="Q68" s="9">
        <f>G68+P68</f>
        <v>94.125522695067886</v>
      </c>
      <c r="R68" s="9">
        <f>I68-Q68</f>
        <v>0.42447730493211111</v>
      </c>
      <c r="S68" s="34">
        <f>IF(T68, 0, ABS((Q68-(I68))/Q68))</f>
        <v>4.5096939998650696E-3</v>
      </c>
      <c r="T68" t="b">
        <f t="shared" si="1"/>
        <v>0</v>
      </c>
    </row>
    <row r="69" spans="1:20" x14ac:dyDescent="0.25">
      <c r="A69" s="11">
        <v>44146</v>
      </c>
      <c r="B69" s="5">
        <v>3</v>
      </c>
      <c r="C69" s="5">
        <v>3</v>
      </c>
      <c r="D69" s="5">
        <v>52.29</v>
      </c>
      <c r="E69" s="5">
        <v>10</v>
      </c>
      <c r="F69" s="5">
        <v>497</v>
      </c>
      <c r="G69" s="5">
        <v>88.38</v>
      </c>
      <c r="H69" s="5">
        <v>521</v>
      </c>
      <c r="I69" s="5">
        <v>93.09</v>
      </c>
      <c r="J69" s="13">
        <f>ABS((F69-(D69*E69))/F69)</f>
        <v>5.211267605633798E-2</v>
      </c>
      <c r="K69" s="13">
        <f>ABS((H69-(D69*E69))/H69)</f>
        <v>3.646833013435657E-3</v>
      </c>
      <c r="L69" s="21">
        <f>D69*E69-F69</f>
        <v>25.899999999999977</v>
      </c>
      <c r="M69" s="5">
        <f>I69-G69</f>
        <v>4.710000000000008</v>
      </c>
      <c r="N69" s="9">
        <f>M69/L69</f>
        <v>0.18185328185328231</v>
      </c>
      <c r="O69" s="9">
        <f>D69*E69-F69</f>
        <v>25.899999999999977</v>
      </c>
      <c r="P69" s="29">
        <f>IF(T69,O69*0, O69*$V$1)</f>
        <v>4.2350570614496128</v>
      </c>
      <c r="Q69" s="9">
        <f>G69+P69</f>
        <v>92.615057061449605</v>
      </c>
      <c r="R69" s="9">
        <f>I69-Q69</f>
        <v>0.47494293855039871</v>
      </c>
      <c r="S69" s="34">
        <f>IF(T69, 0, ABS((Q69-(I69))/Q69))</f>
        <v>5.128139566283229E-3</v>
      </c>
      <c r="T69" t="b">
        <f t="shared" si="1"/>
        <v>0</v>
      </c>
    </row>
    <row r="70" spans="1:20" x14ac:dyDescent="0.25">
      <c r="A70" s="11">
        <v>44344</v>
      </c>
      <c r="B70" s="5">
        <v>3</v>
      </c>
      <c r="C70" s="5">
        <v>3</v>
      </c>
      <c r="D70" s="5">
        <v>53.19</v>
      </c>
      <c r="E70" s="5">
        <v>10</v>
      </c>
      <c r="F70" s="5">
        <v>497</v>
      </c>
      <c r="G70" s="5">
        <v>84.89</v>
      </c>
      <c r="H70" s="5">
        <v>535</v>
      </c>
      <c r="I70" s="5">
        <v>90.1</v>
      </c>
      <c r="J70" s="13">
        <f>ABS((F70-(D70*E70))/F70)</f>
        <v>7.0221327967806793E-2</v>
      </c>
      <c r="K70" s="13">
        <f>ABS((H70-(D70*E70))/H70)</f>
        <v>5.7943925233645286E-3</v>
      </c>
      <c r="L70" s="21">
        <f>D70*E70-F70</f>
        <v>34.899999999999977</v>
      </c>
      <c r="M70" s="5">
        <f>I70-G70</f>
        <v>5.2099999999999937</v>
      </c>
      <c r="N70" s="9">
        <f>M70/L70</f>
        <v>0.14928366762177642</v>
      </c>
      <c r="O70" s="9">
        <f>D70*E70-F70</f>
        <v>34.899999999999977</v>
      </c>
      <c r="P70" s="29">
        <f>IF(T70,O70*0, O70*$V$1)</f>
        <v>5.7066985113741895</v>
      </c>
      <c r="Q70" s="9">
        <f>G70+P70</f>
        <v>90.596698511374186</v>
      </c>
      <c r="R70" s="9">
        <f>I70-Q70</f>
        <v>-0.4966985113741913</v>
      </c>
      <c r="S70" s="34">
        <f>IF(T70, 0, ABS((Q70-(I70))/Q70))</f>
        <v>5.4825233097410501E-3</v>
      </c>
      <c r="T70" t="b">
        <f t="shared" si="1"/>
        <v>0</v>
      </c>
    </row>
    <row r="71" spans="1:20" x14ac:dyDescent="0.25">
      <c r="A71" s="11">
        <v>44539</v>
      </c>
      <c r="B71" s="5">
        <v>3</v>
      </c>
      <c r="C71" s="5">
        <v>3</v>
      </c>
      <c r="D71" s="5">
        <v>53.19</v>
      </c>
      <c r="E71" s="5">
        <v>10</v>
      </c>
      <c r="F71" s="5">
        <v>461</v>
      </c>
      <c r="G71" s="5">
        <v>82.72</v>
      </c>
      <c r="H71" s="5">
        <v>533</v>
      </c>
      <c r="I71" s="5">
        <v>95.45</v>
      </c>
      <c r="J71" s="13">
        <f>ABS((F71-(D71*E71))/F71)</f>
        <v>0.15379609544468542</v>
      </c>
      <c r="K71" s="13">
        <f>ABS((H71-(D71*E71))/H71)</f>
        <v>2.0637898686679599E-3</v>
      </c>
      <c r="L71" s="21">
        <f>D71*E71-F71</f>
        <v>70.899999999999977</v>
      </c>
      <c r="M71" s="5">
        <f>I71-G71</f>
        <v>12.730000000000004</v>
      </c>
      <c r="N71" s="9">
        <f>M71/L71</f>
        <v>0.17954866008462636</v>
      </c>
      <c r="O71" s="9">
        <f>D71*E71-F71</f>
        <v>70.899999999999977</v>
      </c>
      <c r="P71" s="29">
        <f>IF(T71,O71*0, O71*$V$1)</f>
        <v>11.593264311072499</v>
      </c>
      <c r="Q71" s="9">
        <f>G71+P71</f>
        <v>94.313264311072501</v>
      </c>
      <c r="R71" s="9">
        <f>I71-Q71</f>
        <v>1.1367356889275015</v>
      </c>
      <c r="S71" s="34">
        <f>IF(T71, 0, ABS((Q71-(I71))/Q71))</f>
        <v>1.205276582494502E-2</v>
      </c>
      <c r="T71" t="b">
        <f t="shared" si="1"/>
        <v>0</v>
      </c>
    </row>
    <row r="72" spans="1:20" x14ac:dyDescent="0.25">
      <c r="A72" s="11">
        <v>44715</v>
      </c>
      <c r="B72" s="5">
        <v>3</v>
      </c>
      <c r="C72" s="5">
        <v>3</v>
      </c>
      <c r="D72" s="5">
        <v>53.29</v>
      </c>
      <c r="E72" s="8">
        <v>10</v>
      </c>
      <c r="F72" s="5">
        <v>572</v>
      </c>
      <c r="G72" s="5">
        <v>94.99</v>
      </c>
      <c r="H72" s="5">
        <v>533</v>
      </c>
      <c r="I72" s="5">
        <v>89.78</v>
      </c>
      <c r="J72" s="13">
        <f>ABS((F72-(D72*E72))/F72)</f>
        <v>6.835664335664339E-2</v>
      </c>
      <c r="K72" s="13">
        <f>ABS((H72-(D72*E72))/H72)</f>
        <v>1.8761726078803516E-4</v>
      </c>
      <c r="L72" s="21">
        <f>D72*E72-F72</f>
        <v>-39.100000000000023</v>
      </c>
      <c r="M72" s="5">
        <f>I72-G72</f>
        <v>-5.2099999999999937</v>
      </c>
      <c r="N72" s="9">
        <f>M72/L72</f>
        <v>0.133248081841432</v>
      </c>
      <c r="O72" s="9">
        <f>D72*E72-F72</f>
        <v>-39.100000000000023</v>
      </c>
      <c r="P72" s="29">
        <f>IF(T72,O72*0, O72*$V$1)</f>
        <v>-6.3934645213390002</v>
      </c>
      <c r="Q72" s="9">
        <f>G72+P72</f>
        <v>88.596535478660996</v>
      </c>
      <c r="R72" s="9">
        <f>I72-Q72</f>
        <v>1.1834645213390047</v>
      </c>
      <c r="S72" s="34">
        <f>IF(T72, 0, ABS((Q72-(I72))/Q72))</f>
        <v>1.3357909707700131E-2</v>
      </c>
      <c r="T72" t="b">
        <f t="shared" si="1"/>
        <v>0</v>
      </c>
    </row>
    <row r="73" spans="1:20" x14ac:dyDescent="0.25">
      <c r="A73" s="11">
        <v>44162</v>
      </c>
      <c r="B73" s="5">
        <v>3</v>
      </c>
      <c r="C73" s="5">
        <v>3</v>
      </c>
      <c r="D73" s="5">
        <v>53.39</v>
      </c>
      <c r="E73" s="5">
        <v>10</v>
      </c>
      <c r="F73" s="5">
        <v>542</v>
      </c>
      <c r="G73" s="5">
        <v>93.09</v>
      </c>
      <c r="H73" s="5">
        <v>542</v>
      </c>
      <c r="I73" s="5">
        <v>93.09</v>
      </c>
      <c r="J73" s="13">
        <f>ABS((F73-(D73*E73))/F73)</f>
        <v>1.4944649446494507E-2</v>
      </c>
      <c r="K73" s="13">
        <f>ABS((H73-(D73*E73))/H73)</f>
        <v>1.4944649446494507E-2</v>
      </c>
      <c r="L73" s="21">
        <f>D73*E73-F73</f>
        <v>-8.1000000000000227</v>
      </c>
      <c r="M73" s="5">
        <f>I73-G73</f>
        <v>0</v>
      </c>
      <c r="N73" s="9">
        <f>M73/L73</f>
        <v>0</v>
      </c>
      <c r="O73" s="9">
        <f>D73*E73-F73</f>
        <v>-8.1000000000000227</v>
      </c>
      <c r="P73" s="29">
        <f>IF(T73,O73*0, O73*$V$1)</f>
        <v>-1.3244773049321232</v>
      </c>
      <c r="Q73" s="9">
        <f>G73+P73</f>
        <v>91.765522695067887</v>
      </c>
      <c r="R73" s="9">
        <f>I73-Q73</f>
        <v>1.3244773049321168</v>
      </c>
      <c r="S73" s="34">
        <f>IF(T73, 0, ABS((Q73-(I73))/Q73))</f>
        <v>1.4433278055128469E-2</v>
      </c>
      <c r="T73" t="b">
        <f t="shared" si="1"/>
        <v>0</v>
      </c>
    </row>
    <row r="74" spans="1:20" x14ac:dyDescent="0.25">
      <c r="A74" s="11">
        <v>44162</v>
      </c>
      <c r="B74" s="5">
        <v>3</v>
      </c>
      <c r="C74" s="5">
        <v>3</v>
      </c>
      <c r="D74" s="5">
        <v>53.39</v>
      </c>
      <c r="E74" s="5">
        <v>10</v>
      </c>
      <c r="F74" s="5">
        <v>542</v>
      </c>
      <c r="G74" s="5">
        <v>93.09</v>
      </c>
      <c r="H74" s="5">
        <v>542</v>
      </c>
      <c r="I74" s="5">
        <v>93.09</v>
      </c>
      <c r="J74" s="13">
        <f>ABS((F74-(D74*E74))/F74)</f>
        <v>1.4944649446494507E-2</v>
      </c>
      <c r="K74" s="13">
        <f>ABS((H74-(D74*E74))/H74)</f>
        <v>1.4944649446494507E-2</v>
      </c>
      <c r="L74" s="21">
        <f>D74*E74-F74</f>
        <v>-8.1000000000000227</v>
      </c>
      <c r="M74" s="5">
        <f>I74-G74</f>
        <v>0</v>
      </c>
      <c r="N74" s="9">
        <f>M74/L74</f>
        <v>0</v>
      </c>
      <c r="O74" s="9">
        <f>D74*E74-F74</f>
        <v>-8.1000000000000227</v>
      </c>
      <c r="P74" s="29">
        <f>IF(T74,O74*0, O74*$V$1)</f>
        <v>-1.3244773049321232</v>
      </c>
      <c r="Q74" s="9">
        <f>G74+P74</f>
        <v>91.765522695067887</v>
      </c>
      <c r="R74" s="9">
        <f>I74-Q74</f>
        <v>1.3244773049321168</v>
      </c>
      <c r="S74" s="34">
        <f>IF(T74, 0, ABS((Q74-(I74))/Q74))</f>
        <v>1.4433278055128469E-2</v>
      </c>
      <c r="T74" t="b">
        <f t="shared" si="1"/>
        <v>0</v>
      </c>
    </row>
    <row r="75" spans="1:20" x14ac:dyDescent="0.25">
      <c r="A75" s="11">
        <v>44060</v>
      </c>
      <c r="B75" s="5">
        <v>3</v>
      </c>
      <c r="C75" s="5">
        <v>3</v>
      </c>
      <c r="D75" s="5">
        <v>53.19</v>
      </c>
      <c r="E75" s="5">
        <v>10</v>
      </c>
      <c r="F75" s="5">
        <v>552</v>
      </c>
      <c r="G75" s="5">
        <v>90.2</v>
      </c>
      <c r="H75" s="5">
        <v>534</v>
      </c>
      <c r="I75" s="5">
        <v>88.84</v>
      </c>
      <c r="J75" s="13">
        <f>ABS((F75-(D75*E75))/F75)</f>
        <v>3.6413043478260909E-2</v>
      </c>
      <c r="K75" s="13">
        <f>ABS((H75-(D75*E75))/H75)</f>
        <v>3.9325842696629641E-3</v>
      </c>
      <c r="L75" s="21">
        <f>D75*E75-F75</f>
        <v>-20.100000000000023</v>
      </c>
      <c r="M75" s="5">
        <f>I75-G75</f>
        <v>-1.3599999999999994</v>
      </c>
      <c r="N75" s="9">
        <f>M75/L75</f>
        <v>6.7661691542288446E-2</v>
      </c>
      <c r="O75" s="9">
        <f>D75*E75-F75</f>
        <v>-20.100000000000023</v>
      </c>
      <c r="P75" s="29">
        <f>IF(T75,O75*0, O75*$V$1)</f>
        <v>-3.2866659048315592</v>
      </c>
      <c r="Q75" s="9">
        <f>G75+P75</f>
        <v>86.913334095168437</v>
      </c>
      <c r="R75" s="9">
        <f>I75-Q75</f>
        <v>1.926665904831566</v>
      </c>
      <c r="S75" s="34">
        <f>IF(T75, 0, ABS((Q75-(I75))/Q75))</f>
        <v>2.2167667652950741E-2</v>
      </c>
      <c r="T75" t="b">
        <f t="shared" si="1"/>
        <v>0</v>
      </c>
    </row>
    <row r="76" spans="1:20" x14ac:dyDescent="0.25">
      <c r="A76" s="11">
        <v>44034</v>
      </c>
      <c r="B76" s="5">
        <v>3</v>
      </c>
      <c r="C76" s="5">
        <v>3</v>
      </c>
      <c r="D76" s="5">
        <v>53.19</v>
      </c>
      <c r="E76" s="5">
        <v>10</v>
      </c>
      <c r="F76" s="5">
        <v>544</v>
      </c>
      <c r="G76" s="5">
        <v>89.78</v>
      </c>
      <c r="H76" s="5">
        <v>531</v>
      </c>
      <c r="I76" s="5">
        <v>90.2</v>
      </c>
      <c r="J76" s="13">
        <f>ABS((F76-(D76*E76))/F76)</f>
        <v>2.2242647058823572E-2</v>
      </c>
      <c r="K76" s="13">
        <f>ABS((H76-(D76*E76))/H76)</f>
        <v>1.6949152542372454E-3</v>
      </c>
      <c r="L76" s="21">
        <f>D76*E76-F76</f>
        <v>-12.100000000000023</v>
      </c>
      <c r="M76" s="5">
        <f>I76-G76</f>
        <v>0.42000000000000171</v>
      </c>
      <c r="N76" s="9">
        <f>M76/L76</f>
        <v>-3.4710743801652968E-2</v>
      </c>
      <c r="O76" s="9">
        <f>D76*E76-F76</f>
        <v>-12.100000000000023</v>
      </c>
      <c r="P76" s="29">
        <f>IF(T76,O76*0, O76*$V$1)</f>
        <v>-1.9785401715652686</v>
      </c>
      <c r="Q76" s="9">
        <f>G76+P76</f>
        <v>87.80145982843473</v>
      </c>
      <c r="R76" s="9">
        <f>I76-Q76</f>
        <v>2.3985401715652728</v>
      </c>
      <c r="S76" s="34">
        <f>IF(T76, 0, ABS((Q76-(I76))/Q76))</f>
        <v>2.731777098298882E-2</v>
      </c>
      <c r="T76" t="b">
        <f t="shared" si="1"/>
        <v>0</v>
      </c>
    </row>
    <row r="77" spans="1:20" x14ac:dyDescent="0.25">
      <c r="A77" s="20">
        <v>44803</v>
      </c>
      <c r="B77" s="22">
        <v>3</v>
      </c>
      <c r="C77" s="22">
        <v>3</v>
      </c>
      <c r="D77" s="5">
        <v>51.09</v>
      </c>
      <c r="E77" s="5">
        <v>10</v>
      </c>
      <c r="F77" s="5">
        <v>531</v>
      </c>
      <c r="G77" s="5">
        <v>87.4</v>
      </c>
      <c r="H77" s="5">
        <v>518</v>
      </c>
      <c r="I77" s="5">
        <v>86.5</v>
      </c>
      <c r="J77" s="13">
        <f>ABS((F77-(D77*E77))/F77)</f>
        <v>3.7853107344632701E-2</v>
      </c>
      <c r="K77" s="13">
        <f>ABS((H77-(D77*E77))/H77)</f>
        <v>1.3706563706563641E-2</v>
      </c>
      <c r="L77" s="21">
        <f>D77*E77-F77</f>
        <v>-20.099999999999966</v>
      </c>
      <c r="M77" s="5">
        <f>I77-G77</f>
        <v>-0.90000000000000568</v>
      </c>
      <c r="N77" s="9">
        <f>M77/L77</f>
        <v>4.4776119402985433E-2</v>
      </c>
      <c r="O77" s="9">
        <f>D77*E77-F77</f>
        <v>-20.099999999999966</v>
      </c>
      <c r="P77" s="29">
        <f>IF(T77,O77*0, O77*$V$1)</f>
        <v>-3.2866659048315499</v>
      </c>
      <c r="Q77" s="9">
        <f>G77+P77</f>
        <v>84.113334095168454</v>
      </c>
      <c r="R77" s="9">
        <f>I77-Q77</f>
        <v>2.3866659048315455</v>
      </c>
      <c r="S77" s="34">
        <f>IF(T77, 0, ABS((Q77-(I77))/Q77))</f>
        <v>2.8374406156950062E-2</v>
      </c>
      <c r="T77" t="b">
        <f t="shared" si="1"/>
        <v>0</v>
      </c>
    </row>
    <row r="78" spans="1:20" hidden="1" x14ac:dyDescent="0.25">
      <c r="A78" s="11">
        <v>43825</v>
      </c>
      <c r="B78" s="5">
        <v>3</v>
      </c>
      <c r="C78" s="5">
        <v>3</v>
      </c>
      <c r="D78" s="5">
        <v>53.49</v>
      </c>
      <c r="E78" s="5">
        <v>10</v>
      </c>
      <c r="F78" s="5">
        <v>575</v>
      </c>
      <c r="G78" s="5">
        <v>94.27</v>
      </c>
      <c r="H78" s="5">
        <v>534</v>
      </c>
      <c r="I78" s="5">
        <v>90.52</v>
      </c>
      <c r="J78" s="13">
        <f>ABS((F78-(D78*E78))/F78)</f>
        <v>6.9739130434782651E-2</v>
      </c>
      <c r="K78" s="13">
        <f>ABS((H78-(D78*E78))/H78)</f>
        <v>1.6853932584269236E-3</v>
      </c>
      <c r="L78" s="21">
        <f>D78*E78-F78</f>
        <v>-40.100000000000023</v>
      </c>
      <c r="M78" s="5">
        <f>I78-G78</f>
        <v>-3.75</v>
      </c>
      <c r="N78" s="9">
        <f>M78/L78</f>
        <v>9.3516209476309176E-2</v>
      </c>
      <c r="O78" s="9">
        <f>D78*E78-F78</f>
        <v>-40.100000000000023</v>
      </c>
      <c r="P78" s="29">
        <f>IF(T78,O78*0, O78*$V$1)</f>
        <v>-6.5569802379972861</v>
      </c>
      <c r="Q78" s="9">
        <f>G78+P78</f>
        <v>87.713019762002716</v>
      </c>
      <c r="R78" s="9">
        <f>I78-Q78</f>
        <v>2.8069802379972799</v>
      </c>
      <c r="S78" s="34">
        <f>IF(T78, 0, ABS((Q78-(I78))/Q78))</f>
        <v>3.2001865237494237E-2</v>
      </c>
      <c r="T78" t="b">
        <f t="shared" si="1"/>
        <v>0</v>
      </c>
    </row>
    <row r="79" spans="1:20" hidden="1" x14ac:dyDescent="0.25">
      <c r="A79" s="11">
        <v>43664</v>
      </c>
      <c r="B79" s="5">
        <v>3</v>
      </c>
      <c r="C79" s="5">
        <v>3</v>
      </c>
      <c r="D79" s="5">
        <v>53.2</v>
      </c>
      <c r="E79" s="5">
        <v>10</v>
      </c>
      <c r="F79" s="5">
        <v>569</v>
      </c>
      <c r="G79" s="5">
        <v>92.6</v>
      </c>
      <c r="H79" s="5">
        <v>538</v>
      </c>
      <c r="I79" s="5">
        <v>90</v>
      </c>
      <c r="J79" s="13">
        <f>ABS((F79-(D79*E79))/F79)</f>
        <v>6.5026362038664326E-2</v>
      </c>
      <c r="K79" s="13">
        <f>ABS((H79-(D79*E79))/H79)</f>
        <v>1.1152416356877323E-2</v>
      </c>
      <c r="L79" s="21">
        <f>D79*E79-F79</f>
        <v>-37</v>
      </c>
      <c r="M79" s="5">
        <f>I79-G79</f>
        <v>-2.5999999999999943</v>
      </c>
      <c r="N79" s="9">
        <f>M79/L79</f>
        <v>7.0270270270270122E-2</v>
      </c>
      <c r="O79" s="9">
        <f>D79*E79-F79</f>
        <v>-37</v>
      </c>
      <c r="P79" s="29">
        <f>IF(T79,O79*0, O79*$V$1)</f>
        <v>-6.0500815163565953</v>
      </c>
      <c r="Q79" s="9">
        <f>G79+P79</f>
        <v>86.549918483643395</v>
      </c>
      <c r="R79" s="9">
        <f>I79-Q79</f>
        <v>3.4500815163566045</v>
      </c>
      <c r="S79" s="34">
        <f>IF(T79, 0, ABS((Q79-(I79))/Q79))</f>
        <v>3.9862331204952167E-2</v>
      </c>
      <c r="T79" t="b">
        <f t="shared" si="1"/>
        <v>0</v>
      </c>
    </row>
    <row r="80" spans="1:20" hidden="1" x14ac:dyDescent="0.25">
      <c r="A80" s="33">
        <v>43691</v>
      </c>
      <c r="B80" s="7">
        <v>3</v>
      </c>
      <c r="C80" s="7">
        <v>3</v>
      </c>
      <c r="D80" s="7">
        <v>50.2</v>
      </c>
      <c r="E80" s="7">
        <v>10</v>
      </c>
      <c r="F80" s="7">
        <v>500</v>
      </c>
      <c r="G80" s="7">
        <v>90</v>
      </c>
      <c r="H80" s="7">
        <v>500</v>
      </c>
      <c r="I80" s="7">
        <v>94.27</v>
      </c>
      <c r="J80" s="34">
        <f>ABS((F80-(D80*E80))/F80)</f>
        <v>4.0000000000000001E-3</v>
      </c>
      <c r="K80" s="34">
        <f>ABS((H80-(D80*E80))/H80)</f>
        <v>4.0000000000000001E-3</v>
      </c>
      <c r="L80" s="35">
        <f>D80*E80-F80</f>
        <v>2</v>
      </c>
      <c r="M80" s="7">
        <f>I80-G80</f>
        <v>4.269999999999996</v>
      </c>
      <c r="N80" s="36">
        <f>M80/L80</f>
        <v>2.134999999999998</v>
      </c>
      <c r="O80" s="36">
        <f>D80*E80-F80</f>
        <v>2</v>
      </c>
      <c r="P80" s="36">
        <f>IF(T80,O80*0, O80*$V$1)</f>
        <v>0.32703143331657269</v>
      </c>
      <c r="Q80" s="36">
        <f>G80+P80</f>
        <v>90.327031433316577</v>
      </c>
      <c r="R80" s="36">
        <f>I80-Q80</f>
        <v>3.9429685666834189</v>
      </c>
      <c r="S80" s="34">
        <f>IF(T80, 0, ABS((Q80-(I80))/Q80))</f>
        <v>4.3652143816929188E-2</v>
      </c>
      <c r="T80" t="b">
        <f t="shared" si="1"/>
        <v>0</v>
      </c>
    </row>
    <row r="81" spans="1:20" x14ac:dyDescent="0.25">
      <c r="A81" s="25">
        <v>44573</v>
      </c>
      <c r="B81" s="26">
        <v>4</v>
      </c>
      <c r="C81" s="26">
        <v>3</v>
      </c>
      <c r="D81" s="26">
        <v>53.49</v>
      </c>
      <c r="E81" s="26">
        <v>10</v>
      </c>
      <c r="F81" s="26">
        <v>535</v>
      </c>
      <c r="G81" s="26">
        <v>109.3</v>
      </c>
      <c r="H81" s="26">
        <v>535</v>
      </c>
      <c r="I81" s="26">
        <v>109.3</v>
      </c>
      <c r="J81" s="27">
        <f>ABS((F81-(D81*E81))/F81)</f>
        <v>1.8691588785050978E-4</v>
      </c>
      <c r="K81" s="27">
        <f>ABS((H81-(D81*E81))/H81)</f>
        <v>1.8691588785050978E-4</v>
      </c>
      <c r="L81" s="28">
        <f>D81*E81-F81</f>
        <v>-0.10000000000002274</v>
      </c>
      <c r="M81" s="26">
        <f>I81-G81</f>
        <v>0</v>
      </c>
      <c r="N81" s="29">
        <f>M81/L81</f>
        <v>0</v>
      </c>
      <c r="O81" s="29">
        <f>D81*E81-F81</f>
        <v>-0.10000000000002274</v>
      </c>
      <c r="P81" s="29">
        <f>IF(T81,O81*0, O81*$V$1)</f>
        <v>0</v>
      </c>
      <c r="Q81" s="29">
        <f>G81+P81</f>
        <v>109.3</v>
      </c>
      <c r="R81" s="29">
        <f>I81-Q81</f>
        <v>0</v>
      </c>
      <c r="S81" s="34">
        <f>IF(T81, 0, ABS((Q81-(I81))/Q81))</f>
        <v>0</v>
      </c>
      <c r="T81" t="b">
        <f t="shared" si="1"/>
        <v>1</v>
      </c>
    </row>
    <row r="82" spans="1:20" x14ac:dyDescent="0.25">
      <c r="A82" s="11">
        <v>44056</v>
      </c>
      <c r="B82" s="5">
        <v>4</v>
      </c>
      <c r="C82" s="5">
        <v>3</v>
      </c>
      <c r="D82" s="5">
        <v>53.19</v>
      </c>
      <c r="E82" s="5">
        <v>10</v>
      </c>
      <c r="F82" s="5">
        <v>540</v>
      </c>
      <c r="G82" s="5">
        <v>110.3</v>
      </c>
      <c r="H82" s="5">
        <v>533</v>
      </c>
      <c r="I82" s="5">
        <v>109</v>
      </c>
      <c r="J82" s="13">
        <f>ABS((F82-(D82*E82))/F82)</f>
        <v>1.5000000000000043E-2</v>
      </c>
      <c r="K82" s="13">
        <f>ABS((H82-(D82*E82))/H82)</f>
        <v>2.0637898686679599E-3</v>
      </c>
      <c r="L82" s="21">
        <f>D82*E82-F82</f>
        <v>-8.1000000000000227</v>
      </c>
      <c r="M82" s="5">
        <f>I82-G82</f>
        <v>-1.2999999999999972</v>
      </c>
      <c r="N82" s="9">
        <f>M82/L82</f>
        <v>0.16049382716049301</v>
      </c>
      <c r="O82" s="9">
        <f>D82*E82-F82</f>
        <v>-8.1000000000000227</v>
      </c>
      <c r="P82" s="29">
        <f>IF(T82,O82*0, O82*$V$1)</f>
        <v>-1.3244773049321232</v>
      </c>
      <c r="Q82" s="9">
        <f>G82+P82</f>
        <v>108.97552269506788</v>
      </c>
      <c r="R82" s="9">
        <f>I82-Q82</f>
        <v>2.4477304932119637E-2</v>
      </c>
      <c r="S82" s="34">
        <f>IF(T82, 0, ABS((Q82-(I82))/Q82))</f>
        <v>2.2461287018197027E-4</v>
      </c>
      <c r="T82" t="b">
        <f t="shared" si="1"/>
        <v>0</v>
      </c>
    </row>
    <row r="83" spans="1:20" x14ac:dyDescent="0.25">
      <c r="A83" s="11">
        <v>44861</v>
      </c>
      <c r="B83" s="5">
        <v>4</v>
      </c>
      <c r="C83" s="5">
        <v>3</v>
      </c>
      <c r="D83" s="5">
        <v>53.39</v>
      </c>
      <c r="E83" s="8">
        <v>10</v>
      </c>
      <c r="F83" s="5">
        <v>542</v>
      </c>
      <c r="G83" s="5">
        <v>113.19</v>
      </c>
      <c r="H83" s="5">
        <v>536</v>
      </c>
      <c r="I83" s="7">
        <v>112</v>
      </c>
      <c r="J83" s="13">
        <f>ABS((F83-(D83*E83))/F83)</f>
        <v>1.4944649446494507E-2</v>
      </c>
      <c r="K83" s="13">
        <f>ABS((H83-(D83*E83))/H83)</f>
        <v>3.9179104477612362E-3</v>
      </c>
      <c r="L83" s="21">
        <f>D83*E83-F83</f>
        <v>-8.1000000000000227</v>
      </c>
      <c r="M83" s="5">
        <f>I83-G83</f>
        <v>-1.1899999999999977</v>
      </c>
      <c r="N83" s="9">
        <f>M83/L83</f>
        <v>0.14691358024691289</v>
      </c>
      <c r="O83" s="9">
        <f>D83*E83-F83</f>
        <v>-8.1000000000000227</v>
      </c>
      <c r="P83" s="29">
        <f>IF(T83,O83*0, O83*$V$1)</f>
        <v>-1.3244773049321232</v>
      </c>
      <c r="Q83" s="9">
        <f>G83+P83</f>
        <v>111.86552269506788</v>
      </c>
      <c r="R83" s="9">
        <f>I83-Q83</f>
        <v>0.13447730493211907</v>
      </c>
      <c r="S83" s="34">
        <f>IF(T83, 0, ABS((Q83-(I83))/Q83))</f>
        <v>1.2021336126832234E-3</v>
      </c>
      <c r="T83" t="b">
        <f t="shared" si="1"/>
        <v>0</v>
      </c>
    </row>
    <row r="84" spans="1:20" x14ac:dyDescent="0.25">
      <c r="A84" s="11">
        <v>44341</v>
      </c>
      <c r="B84" s="5">
        <v>4</v>
      </c>
      <c r="C84" s="5">
        <v>3</v>
      </c>
      <c r="D84" s="5">
        <v>53.29</v>
      </c>
      <c r="E84" s="5">
        <v>10</v>
      </c>
      <c r="F84" s="5">
        <v>530</v>
      </c>
      <c r="G84" s="5">
        <v>111.35</v>
      </c>
      <c r="H84" s="5">
        <v>530</v>
      </c>
      <c r="I84" s="5">
        <v>111.35</v>
      </c>
      <c r="J84" s="13">
        <f>ABS((F84-(D84*E84))/F84)</f>
        <v>5.4716981132075047E-3</v>
      </c>
      <c r="K84" s="13">
        <f>ABS((H84-(D84*E84))/H84)</f>
        <v>5.4716981132075047E-3</v>
      </c>
      <c r="L84" s="21">
        <f>D84*E84-F84</f>
        <v>2.8999999999999773</v>
      </c>
      <c r="M84" s="5">
        <f>I84-G84</f>
        <v>0</v>
      </c>
      <c r="N84" s="9">
        <f>M84/L84</f>
        <v>0</v>
      </c>
      <c r="O84" s="9">
        <f>D84*E84-F84</f>
        <v>2.8999999999999773</v>
      </c>
      <c r="P84" s="29">
        <f>IF(T84,O84*0, O84*$V$1)</f>
        <v>0.4741955783090267</v>
      </c>
      <c r="Q84" s="9">
        <f>G84+P84</f>
        <v>111.82419557830902</v>
      </c>
      <c r="R84" s="9">
        <f>I84-Q84</f>
        <v>-0.47419557830902193</v>
      </c>
      <c r="S84" s="34">
        <f>IF(T84, 0, ABS((Q84-(I84))/Q84))</f>
        <v>4.2405454012584337E-3</v>
      </c>
      <c r="T84" t="b">
        <f t="shared" si="1"/>
        <v>0</v>
      </c>
    </row>
    <row r="85" spans="1:20" x14ac:dyDescent="0.25">
      <c r="A85" s="11">
        <v>43985</v>
      </c>
      <c r="B85" s="5">
        <v>4</v>
      </c>
      <c r="C85" s="5">
        <v>3</v>
      </c>
      <c r="D85" s="5">
        <v>53.29</v>
      </c>
      <c r="E85" s="5">
        <v>10</v>
      </c>
      <c r="F85" s="5">
        <v>550</v>
      </c>
      <c r="G85" s="5">
        <v>113.58</v>
      </c>
      <c r="H85" s="5">
        <v>537</v>
      </c>
      <c r="I85" s="5">
        <v>110.3</v>
      </c>
      <c r="J85" s="13">
        <f>ABS((F85-(D85*E85))/F85)</f>
        <v>3.1090909090909131E-2</v>
      </c>
      <c r="K85" s="13">
        <f>ABS((H85-(D85*E85))/H85)</f>
        <v>7.6350093109870069E-3</v>
      </c>
      <c r="L85" s="21">
        <f>D85*E85-F85</f>
        <v>-17.100000000000023</v>
      </c>
      <c r="M85" s="5">
        <f>I85-G85</f>
        <v>-3.2800000000000011</v>
      </c>
      <c r="N85" s="9">
        <f>M85/L85</f>
        <v>0.19181286549707582</v>
      </c>
      <c r="O85" s="9">
        <f>D85*E85-F85</f>
        <v>-17.100000000000023</v>
      </c>
      <c r="P85" s="29">
        <f>IF(T85,O85*0, O85*$V$1)</f>
        <v>-2.7961187548567001</v>
      </c>
      <c r="Q85" s="9">
        <f>G85+P85</f>
        <v>110.78388124514329</v>
      </c>
      <c r="R85" s="9">
        <f>I85-Q85</f>
        <v>-0.48388124514329434</v>
      </c>
      <c r="S85" s="34">
        <f>IF(T85, 0, ABS((Q85-(I85))/Q85))</f>
        <v>4.3677946620461761E-3</v>
      </c>
      <c r="T85" t="b">
        <f t="shared" si="1"/>
        <v>0</v>
      </c>
    </row>
    <row r="86" spans="1:20" x14ac:dyDescent="0.25">
      <c r="A86" s="11">
        <v>44896</v>
      </c>
      <c r="B86" s="5">
        <v>4</v>
      </c>
      <c r="C86" s="5">
        <v>3</v>
      </c>
      <c r="D86" s="5">
        <v>53.19</v>
      </c>
      <c r="E86" s="8">
        <v>10</v>
      </c>
      <c r="F86" s="5">
        <v>539</v>
      </c>
      <c r="G86" s="5">
        <v>112</v>
      </c>
      <c r="H86" s="5">
        <v>531</v>
      </c>
      <c r="I86" s="7">
        <v>110.15</v>
      </c>
      <c r="J86" s="13">
        <f>ABS((F86-(D86*E86))/F86)</f>
        <v>1.3172541743970357E-2</v>
      </c>
      <c r="K86" s="13">
        <f>ABS((H86-(D86*E86))/H86)</f>
        <v>1.6949152542372454E-3</v>
      </c>
      <c r="L86" s="21">
        <f>D86*E86-F86</f>
        <v>-7.1000000000000227</v>
      </c>
      <c r="M86" s="5">
        <f>I86-G86</f>
        <v>-1.8499999999999943</v>
      </c>
      <c r="N86" s="9">
        <f>M86/L86</f>
        <v>0.26056338028168852</v>
      </c>
      <c r="O86" s="9">
        <f>D86*E86-F86</f>
        <v>-7.1000000000000227</v>
      </c>
      <c r="P86" s="29">
        <f>IF(T86,O86*0, O86*$V$1)</f>
        <v>-1.1609615882738369</v>
      </c>
      <c r="Q86" s="9">
        <f>G86+P86</f>
        <v>110.83903841172616</v>
      </c>
      <c r="R86" s="9">
        <f>I86-Q86</f>
        <v>-0.68903841172615898</v>
      </c>
      <c r="S86" s="34">
        <f>IF(T86, 0, ABS((Q86-(I86))/Q86))</f>
        <v>6.2165679312972321E-3</v>
      </c>
      <c r="T86" t="b">
        <f t="shared" si="1"/>
        <v>0</v>
      </c>
    </row>
    <row r="87" spans="1:20" x14ac:dyDescent="0.25">
      <c r="A87" s="11">
        <v>44648</v>
      </c>
      <c r="B87" s="5">
        <v>4</v>
      </c>
      <c r="C87" s="5">
        <v>3</v>
      </c>
      <c r="D87" s="5">
        <v>53.19</v>
      </c>
      <c r="E87" s="5">
        <v>10</v>
      </c>
      <c r="F87" s="5">
        <v>513</v>
      </c>
      <c r="G87" s="5">
        <v>109.3</v>
      </c>
      <c r="H87" s="5">
        <v>530</v>
      </c>
      <c r="I87" s="5">
        <v>113.19</v>
      </c>
      <c r="J87" s="13">
        <f>ABS((F87-(D87*E87))/F87)</f>
        <v>3.684210526315785E-2</v>
      </c>
      <c r="K87" s="13">
        <f>ABS((H87-(D87*E87))/H87)</f>
        <v>3.5849056603773155E-3</v>
      </c>
      <c r="L87" s="21">
        <f>D87*E87-F87</f>
        <v>18.899999999999977</v>
      </c>
      <c r="M87" s="5">
        <f>I87-G87</f>
        <v>3.8900000000000006</v>
      </c>
      <c r="N87" s="9">
        <f>M87/L87</f>
        <v>0.2058201058201061</v>
      </c>
      <c r="O87" s="9">
        <f>D87*E87-F87</f>
        <v>18.899999999999977</v>
      </c>
      <c r="P87" s="29">
        <f>IF(T87,O87*0, O87*$V$1)</f>
        <v>3.0904470448416084</v>
      </c>
      <c r="Q87" s="9">
        <f>G87+P87</f>
        <v>112.39044704484161</v>
      </c>
      <c r="R87" s="9">
        <f>I87-Q87</f>
        <v>0.79955295515838998</v>
      </c>
      <c r="S87" s="34">
        <f>IF(T87, 0, ABS((Q87-(I87))/Q87))</f>
        <v>7.1140650845474785E-3</v>
      </c>
      <c r="T87" t="b">
        <f t="shared" si="1"/>
        <v>0</v>
      </c>
    </row>
    <row r="88" spans="1:20" hidden="1" x14ac:dyDescent="0.25">
      <c r="A88" s="11">
        <v>43691</v>
      </c>
      <c r="B88" s="5">
        <v>4</v>
      </c>
      <c r="C88" s="5">
        <v>3</v>
      </c>
      <c r="D88" s="5">
        <v>53.2</v>
      </c>
      <c r="E88" s="5">
        <v>10</v>
      </c>
      <c r="F88" s="5">
        <v>522</v>
      </c>
      <c r="G88" s="5">
        <v>113.5</v>
      </c>
      <c r="H88" s="5">
        <v>522</v>
      </c>
      <c r="I88" s="5">
        <v>113.58</v>
      </c>
      <c r="J88" s="13">
        <f>ABS((F88-(D88*E88))/F88)</f>
        <v>1.9157088122605363E-2</v>
      </c>
      <c r="K88" s="13">
        <f>ABS((H88-(D88*E88))/H88)</f>
        <v>1.9157088122605363E-2</v>
      </c>
      <c r="L88" s="21">
        <f>D88*E88-F88</f>
        <v>10</v>
      </c>
      <c r="M88" s="5">
        <f>I88-G88</f>
        <v>7.9999999999998295E-2</v>
      </c>
      <c r="N88" s="9">
        <f>M88/L88</f>
        <v>7.9999999999998302E-3</v>
      </c>
      <c r="O88" s="9">
        <f>D88*E88-F88</f>
        <v>10</v>
      </c>
      <c r="P88" s="29">
        <f>IF(T88,O88*0, O88*$V$1)</f>
        <v>1.6351571665828635</v>
      </c>
      <c r="Q88" s="9">
        <f>G88+P88</f>
        <v>115.13515716658286</v>
      </c>
      <c r="R88" s="9">
        <f>I88-Q88</f>
        <v>-1.555157166582859</v>
      </c>
      <c r="S88" s="34">
        <f>IF(T88, 0, ABS((Q88-(I88))/Q88))</f>
        <v>1.3507231021822342E-2</v>
      </c>
      <c r="T88" t="b">
        <f t="shared" si="1"/>
        <v>0</v>
      </c>
    </row>
    <row r="89" spans="1:20" x14ac:dyDescent="0.25">
      <c r="A89" s="11">
        <v>44034</v>
      </c>
      <c r="B89" s="5">
        <v>3</v>
      </c>
      <c r="C89" s="5">
        <v>4</v>
      </c>
      <c r="D89" s="5">
        <v>55.19</v>
      </c>
      <c r="E89" s="5">
        <v>10</v>
      </c>
      <c r="F89" s="5">
        <v>565</v>
      </c>
      <c r="G89" s="5">
        <v>104.14</v>
      </c>
      <c r="H89" s="5">
        <v>555</v>
      </c>
      <c r="I89" s="5">
        <v>102</v>
      </c>
      <c r="J89" s="13">
        <f>ABS((F89-(D89*E89))/F89)</f>
        <v>2.3185840707964641E-2</v>
      </c>
      <c r="K89" s="13">
        <f>ABS((H89-(D89*E89))/H89)</f>
        <v>5.5855855855856265E-3</v>
      </c>
      <c r="L89" s="21">
        <f>D89*E89-F89</f>
        <v>-13.100000000000023</v>
      </c>
      <c r="M89" s="5">
        <f>I89-G89</f>
        <v>-2.1400000000000006</v>
      </c>
      <c r="N89" s="9">
        <f>M89/L89</f>
        <v>0.16335877862595397</v>
      </c>
      <c r="O89" s="9">
        <f>D89*E89-F89</f>
        <v>-13.100000000000023</v>
      </c>
      <c r="P89" s="29">
        <f>IF(T89,O89*0, O89*$V$1)</f>
        <v>-2.1420558882235547</v>
      </c>
      <c r="Q89" s="9">
        <f>G89+P89</f>
        <v>101.99794411177645</v>
      </c>
      <c r="R89" s="9">
        <f>I89-Q89</f>
        <v>2.0558882235519604E-3</v>
      </c>
      <c r="S89" s="34">
        <f>IF(T89, 0, ABS((Q89-(I89))/Q89))</f>
        <v>2.0156173160696012E-5</v>
      </c>
      <c r="T89" t="b">
        <f t="shared" si="1"/>
        <v>0</v>
      </c>
    </row>
    <row r="90" spans="1:20" x14ac:dyDescent="0.25">
      <c r="A90" s="11">
        <v>44648</v>
      </c>
      <c r="B90" s="5">
        <v>3</v>
      </c>
      <c r="C90" s="5">
        <v>4</v>
      </c>
      <c r="D90" s="5">
        <v>55.19</v>
      </c>
      <c r="E90" s="5">
        <v>10</v>
      </c>
      <c r="F90" s="5">
        <v>547</v>
      </c>
      <c r="G90" s="5">
        <v>105.54</v>
      </c>
      <c r="H90" s="5">
        <v>551</v>
      </c>
      <c r="I90" s="5">
        <v>106.3</v>
      </c>
      <c r="J90" s="13">
        <f>ABS((F90-(D90*E90))/F90)</f>
        <v>8.9579524680072718E-3</v>
      </c>
      <c r="K90" s="13">
        <f>ABS((H90-(D90*E90))/H90)</f>
        <v>1.6333938294010478E-3</v>
      </c>
      <c r="L90" s="21">
        <f>D90*E90-F90</f>
        <v>4.8999999999999773</v>
      </c>
      <c r="M90" s="5">
        <f>I90-G90</f>
        <v>0.75999999999999091</v>
      </c>
      <c r="N90" s="9">
        <f>M90/L90</f>
        <v>0.15510204081632539</v>
      </c>
      <c r="O90" s="9">
        <f>D90*E90-F90</f>
        <v>4.8999999999999773</v>
      </c>
      <c r="P90" s="29">
        <f>IF(T90,O90*0, O90*$V$1)</f>
        <v>0.80122701162559939</v>
      </c>
      <c r="Q90" s="9">
        <f>G90+P90</f>
        <v>106.34122701162561</v>
      </c>
      <c r="R90" s="9">
        <f>I90-Q90</f>
        <v>-4.1227011625608156E-2</v>
      </c>
      <c r="S90" s="34">
        <f>IF(T90, 0, ABS((Q90-(I90))/Q90))</f>
        <v>3.8768606291425501E-4</v>
      </c>
      <c r="T90" t="b">
        <f t="shared" si="1"/>
        <v>0</v>
      </c>
    </row>
    <row r="91" spans="1:20" x14ac:dyDescent="0.25">
      <c r="A91" s="11">
        <v>44896</v>
      </c>
      <c r="B91" s="5">
        <v>3</v>
      </c>
      <c r="C91" s="5">
        <v>4</v>
      </c>
      <c r="D91" s="5">
        <v>55.19</v>
      </c>
      <c r="E91" s="8">
        <v>10</v>
      </c>
      <c r="F91" s="5">
        <v>554</v>
      </c>
      <c r="G91" s="5">
        <v>103.5</v>
      </c>
      <c r="H91" s="5">
        <v>552</v>
      </c>
      <c r="I91" s="5">
        <v>103.1</v>
      </c>
      <c r="J91" s="13">
        <f>ABS((F91-(D91*E91))/F91)</f>
        <v>3.7906137184115932E-3</v>
      </c>
      <c r="K91" s="13">
        <f>ABS((H91-(D91*E91))/H91)</f>
        <v>1.8115942028989627E-4</v>
      </c>
      <c r="L91" s="21">
        <f>D91*E91-F91</f>
        <v>-2.1000000000000227</v>
      </c>
      <c r="M91" s="5">
        <f>I91-G91</f>
        <v>-0.40000000000000568</v>
      </c>
      <c r="N91" s="9">
        <f>M91/L91</f>
        <v>0.19047619047619113</v>
      </c>
      <c r="O91" s="9">
        <f>D91*E91-F91</f>
        <v>-2.1000000000000227</v>
      </c>
      <c r="P91" s="29">
        <f>IF(T91,O91*0, O91*$V$1)</f>
        <v>-0.34338300498240504</v>
      </c>
      <c r="Q91" s="9">
        <f>G91+P91</f>
        <v>103.1566169950176</v>
      </c>
      <c r="R91" s="9">
        <f>I91-Q91</f>
        <v>-5.6616995017606087E-2</v>
      </c>
      <c r="S91" s="34">
        <f>IF(T91, 0, ABS((Q91-(I91))/Q91))</f>
        <v>5.4884501515148224E-4</v>
      </c>
      <c r="T91" t="b">
        <f t="shared" si="1"/>
        <v>0</v>
      </c>
    </row>
    <row r="92" spans="1:20" x14ac:dyDescent="0.25">
      <c r="A92" s="11">
        <v>43950</v>
      </c>
      <c r="B92" s="5">
        <v>3</v>
      </c>
      <c r="C92" s="5">
        <v>4</v>
      </c>
      <c r="D92" s="5">
        <v>55.19</v>
      </c>
      <c r="E92" s="5">
        <v>10</v>
      </c>
      <c r="F92" s="5">
        <v>523</v>
      </c>
      <c r="G92" s="5">
        <v>102.71</v>
      </c>
      <c r="H92" s="5">
        <v>551</v>
      </c>
      <c r="I92" s="5">
        <v>107.51</v>
      </c>
      <c r="J92" s="13">
        <f>ABS((F92-(D92*E92))/F92)</f>
        <v>5.5258126195028637E-2</v>
      </c>
      <c r="K92" s="13">
        <f>ABS((H92-(D92*E92))/H92)</f>
        <v>1.6333938294010478E-3</v>
      </c>
      <c r="L92" s="21">
        <f>D92*E92-F92</f>
        <v>28.899999999999977</v>
      </c>
      <c r="M92" s="5">
        <f>I92-G92</f>
        <v>4.8000000000000114</v>
      </c>
      <c r="N92" s="9">
        <f>M92/L92</f>
        <v>0.16608996539792439</v>
      </c>
      <c r="O92" s="9">
        <f>D92*E92-F92</f>
        <v>28.899999999999977</v>
      </c>
      <c r="P92" s="29">
        <f>IF(T92,O92*0, O92*$V$1)</f>
        <v>4.7256042114244714</v>
      </c>
      <c r="Q92" s="9">
        <f>G92+P92</f>
        <v>107.43560421142446</v>
      </c>
      <c r="R92" s="9">
        <f>I92-Q92</f>
        <v>7.439578857554352E-2</v>
      </c>
      <c r="S92" s="34">
        <f>IF(T92, 0, ABS((Q92-(I92))/Q92))</f>
        <v>6.9246865712356131E-4</v>
      </c>
      <c r="T92" t="b">
        <f t="shared" si="1"/>
        <v>0</v>
      </c>
    </row>
    <row r="93" spans="1:20" x14ac:dyDescent="0.25">
      <c r="A93" s="11">
        <v>44764</v>
      </c>
      <c r="B93" s="5">
        <v>3</v>
      </c>
      <c r="C93" s="5">
        <v>4</v>
      </c>
      <c r="D93" s="5">
        <v>55.9</v>
      </c>
      <c r="E93" s="5">
        <v>10</v>
      </c>
      <c r="F93" s="5">
        <v>570</v>
      </c>
      <c r="G93" s="5">
        <v>101.62</v>
      </c>
      <c r="H93" s="5">
        <v>555</v>
      </c>
      <c r="I93" s="5">
        <v>99.9</v>
      </c>
      <c r="J93" s="13">
        <f>ABS((F93-(D93*E93))/F93)</f>
        <v>1.9298245614035089E-2</v>
      </c>
      <c r="K93" s="13">
        <f>ABS((H93-(D93*E93))/H93)</f>
        <v>7.2072072072072073E-3</v>
      </c>
      <c r="L93" s="21">
        <f>D93*E93-F93</f>
        <v>-11</v>
      </c>
      <c r="M93" s="5">
        <f>I93-G93</f>
        <v>-1.7199999999999989</v>
      </c>
      <c r="N93" s="9">
        <f>M93/L93</f>
        <v>0.15636363636363626</v>
      </c>
      <c r="O93" s="9">
        <f>D93*E93-F93</f>
        <v>-11</v>
      </c>
      <c r="P93" s="29">
        <f>IF(T93,O93*0, O93*$V$1)</f>
        <v>-1.7986728832411498</v>
      </c>
      <c r="Q93" s="9">
        <f>G93+P93</f>
        <v>99.821327116758852</v>
      </c>
      <c r="R93" s="9">
        <f>I93-Q93</f>
        <v>7.8672883241154068E-2</v>
      </c>
      <c r="S93" s="34">
        <f>IF(T93, 0, ABS((Q93-(I93))/Q93))</f>
        <v>7.8813701954825836E-4</v>
      </c>
      <c r="T93" t="b">
        <f t="shared" si="1"/>
        <v>0</v>
      </c>
    </row>
    <row r="94" spans="1:20" hidden="1" x14ac:dyDescent="0.25">
      <c r="A94" s="11">
        <v>43664</v>
      </c>
      <c r="B94" s="5">
        <v>3</v>
      </c>
      <c r="C94" s="5">
        <v>4</v>
      </c>
      <c r="D94" s="5">
        <v>55.2</v>
      </c>
      <c r="E94" s="5">
        <v>10</v>
      </c>
      <c r="F94" s="5">
        <v>575</v>
      </c>
      <c r="G94" s="5">
        <v>104.24</v>
      </c>
      <c r="H94" s="5">
        <v>552</v>
      </c>
      <c r="I94" s="5">
        <v>100.7</v>
      </c>
      <c r="J94" s="13">
        <f>ABS((F94-(D94*E94))/F94)</f>
        <v>0.04</v>
      </c>
      <c r="K94" s="13">
        <f>ABS((H94-(D94*E94))/H94)</f>
        <v>0</v>
      </c>
      <c r="L94" s="21">
        <f>D94*E94-F94</f>
        <v>-23</v>
      </c>
      <c r="M94" s="5">
        <f>I94-G94</f>
        <v>-3.539999999999992</v>
      </c>
      <c r="N94" s="9">
        <f>M94/L94</f>
        <v>0.15391304347826051</v>
      </c>
      <c r="O94" s="9">
        <f>D94*E94-F94</f>
        <v>-23</v>
      </c>
      <c r="P94" s="29">
        <f>IF(T94,O94*0, O94*$V$1)</f>
        <v>-3.760861483140586</v>
      </c>
      <c r="Q94" s="9">
        <f>G94+P94</f>
        <v>100.47913851685941</v>
      </c>
      <c r="R94" s="9">
        <f>I94-Q94</f>
        <v>0.22086148314059528</v>
      </c>
      <c r="S94" s="34">
        <f>IF(T94, 0, ABS((Q94-(I94))/Q94))</f>
        <v>2.1980829692676645E-3</v>
      </c>
      <c r="T94" t="b">
        <f t="shared" si="1"/>
        <v>0</v>
      </c>
    </row>
    <row r="95" spans="1:20" x14ac:dyDescent="0.25">
      <c r="A95" s="11">
        <v>44715</v>
      </c>
      <c r="B95" s="5">
        <v>3</v>
      </c>
      <c r="C95" s="5">
        <v>4</v>
      </c>
      <c r="D95" s="5">
        <v>55.29</v>
      </c>
      <c r="E95" s="8">
        <v>10</v>
      </c>
      <c r="F95" s="5">
        <v>572</v>
      </c>
      <c r="G95" s="5">
        <v>107.51</v>
      </c>
      <c r="H95" s="5">
        <v>552</v>
      </c>
      <c r="I95" s="5">
        <v>104.14</v>
      </c>
      <c r="J95" s="13">
        <f>ABS((F95-(D95*E95))/F95)</f>
        <v>3.3391608391608429E-2</v>
      </c>
      <c r="K95" s="13">
        <f>ABS((H95-(D95*E95))/H95)</f>
        <v>1.6304347826086544E-3</v>
      </c>
      <c r="L95" s="21">
        <f>D95*E95-F95</f>
        <v>-19.100000000000023</v>
      </c>
      <c r="M95" s="5">
        <f>I95-G95</f>
        <v>-3.3700000000000045</v>
      </c>
      <c r="N95" s="9">
        <f>M95/L95</f>
        <v>0.17643979057591627</v>
      </c>
      <c r="O95" s="9">
        <f>D95*E95-F95</f>
        <v>-19.100000000000023</v>
      </c>
      <c r="P95" s="29">
        <f>IF(T95,O95*0, O95*$V$1)</f>
        <v>-3.1231501881732728</v>
      </c>
      <c r="Q95" s="9">
        <f>G95+P95</f>
        <v>104.38684981182674</v>
      </c>
      <c r="R95" s="9">
        <f>I95-Q95</f>
        <v>-0.24684981182673482</v>
      </c>
      <c r="S95" s="34">
        <f>IF(T95, 0, ABS((Q95-(I95))/Q95))</f>
        <v>2.3647596634223502E-3</v>
      </c>
      <c r="T95" t="b">
        <f t="shared" si="1"/>
        <v>0</v>
      </c>
    </row>
    <row r="96" spans="1:20" hidden="1" x14ac:dyDescent="0.25">
      <c r="A96" s="11">
        <v>43691</v>
      </c>
      <c r="B96" s="5">
        <v>3</v>
      </c>
      <c r="C96" s="5">
        <v>4</v>
      </c>
      <c r="D96" s="5">
        <v>50.2</v>
      </c>
      <c r="E96" s="5">
        <v>10</v>
      </c>
      <c r="F96" s="5">
        <v>476</v>
      </c>
      <c r="G96" s="5">
        <v>100.7</v>
      </c>
      <c r="H96" s="5">
        <v>502</v>
      </c>
      <c r="I96" s="5">
        <v>105.24</v>
      </c>
      <c r="J96" s="13">
        <f>ABS((F96-(D96*E96))/F96)</f>
        <v>5.4621848739495799E-2</v>
      </c>
      <c r="K96" s="13">
        <f>ABS((H96-(D96*E96))/H96)</f>
        <v>0</v>
      </c>
      <c r="L96" s="21">
        <f>D96*E96-F96</f>
        <v>26</v>
      </c>
      <c r="M96" s="5">
        <f>I96-G96</f>
        <v>4.539999999999992</v>
      </c>
      <c r="N96" s="9">
        <f>M96/L96</f>
        <v>0.17461538461538431</v>
      </c>
      <c r="O96" s="9">
        <f>D96*E96-F96</f>
        <v>26</v>
      </c>
      <c r="P96" s="29">
        <f>IF(T96,O96*0, O96*$V$1)</f>
        <v>4.251408633115445</v>
      </c>
      <c r="Q96" s="9">
        <f>G96+P96</f>
        <v>104.95140863311545</v>
      </c>
      <c r="R96" s="9">
        <f>I96-Q96</f>
        <v>0.28859136688454612</v>
      </c>
      <c r="S96" s="34">
        <f>IF(T96, 0, ABS((Q96-(I96))/Q96))</f>
        <v>2.7497617291959483E-3</v>
      </c>
      <c r="T96" t="b">
        <f t="shared" si="1"/>
        <v>0</v>
      </c>
    </row>
    <row r="97" spans="1:20" x14ac:dyDescent="0.25">
      <c r="A97" s="11">
        <v>44810</v>
      </c>
      <c r="B97" s="5">
        <v>3</v>
      </c>
      <c r="C97" s="5">
        <v>4</v>
      </c>
      <c r="D97" s="5">
        <v>55.39</v>
      </c>
      <c r="E97" s="8">
        <v>10</v>
      </c>
      <c r="F97" s="5">
        <v>541</v>
      </c>
      <c r="G97" s="5">
        <v>101</v>
      </c>
      <c r="H97" s="5">
        <v>554</v>
      </c>
      <c r="I97" s="5">
        <v>103.5</v>
      </c>
      <c r="J97" s="13">
        <f>ABS((F97-(D97*E97))/F97)</f>
        <v>2.3844731977818813E-2</v>
      </c>
      <c r="K97" s="13">
        <f>ABS((H97-(D97*E97))/H97)</f>
        <v>1.8050541516249593E-4</v>
      </c>
      <c r="L97" s="21">
        <f>D97*E97-F97</f>
        <v>12.899999999999977</v>
      </c>
      <c r="M97" s="5">
        <f>I97-G97</f>
        <v>2.5</v>
      </c>
      <c r="N97" s="9">
        <f>M97/L97</f>
        <v>0.19379844961240345</v>
      </c>
      <c r="O97" s="9">
        <f>D97*E97-F97</f>
        <v>12.899999999999977</v>
      </c>
      <c r="P97" s="29">
        <f>IF(T97,O97*0, O97*$V$1)</f>
        <v>2.1093527448918903</v>
      </c>
      <c r="Q97" s="9">
        <f>G97+P97</f>
        <v>103.10935274489189</v>
      </c>
      <c r="R97" s="9">
        <f>I97-Q97</f>
        <v>0.39064725510810661</v>
      </c>
      <c r="S97" s="34">
        <f>IF(T97, 0, ABS((Q97-(I97))/Q97))</f>
        <v>3.78866945343578E-3</v>
      </c>
      <c r="T97" t="b">
        <f t="shared" si="1"/>
        <v>0</v>
      </c>
    </row>
    <row r="98" spans="1:20" x14ac:dyDescent="0.25">
      <c r="A98" s="11">
        <v>44676</v>
      </c>
      <c r="B98" s="5">
        <v>3</v>
      </c>
      <c r="C98" s="5">
        <v>4</v>
      </c>
      <c r="D98" s="5">
        <v>55.9</v>
      </c>
      <c r="E98" s="5">
        <v>10</v>
      </c>
      <c r="F98" s="5">
        <v>585</v>
      </c>
      <c r="G98" s="5">
        <v>106.3</v>
      </c>
      <c r="H98" s="5">
        <v>560</v>
      </c>
      <c r="I98" s="5">
        <v>101.62</v>
      </c>
      <c r="J98" s="13">
        <f>ABS((F98-(D98*E98))/F98)</f>
        <v>4.4444444444444446E-2</v>
      </c>
      <c r="K98" s="13">
        <f>ABS((H98-(D98*E98))/H98)</f>
        <v>1.7857142857142857E-3</v>
      </c>
      <c r="L98" s="21">
        <f>D98*E98-F98</f>
        <v>-26</v>
      </c>
      <c r="M98" s="5">
        <f>I98-G98</f>
        <v>-4.6799999999999926</v>
      </c>
      <c r="N98" s="9">
        <f>M98/L98</f>
        <v>0.17999999999999972</v>
      </c>
      <c r="O98" s="9">
        <f>D98*E98-F98</f>
        <v>-26</v>
      </c>
      <c r="P98" s="29">
        <f>IF(T98,O98*0, O98*$V$1)</f>
        <v>-4.251408633115445</v>
      </c>
      <c r="Q98" s="9">
        <f>G98+P98</f>
        <v>102.04859136688455</v>
      </c>
      <c r="R98" s="9">
        <f>I98-Q98</f>
        <v>-0.42859136688454669</v>
      </c>
      <c r="S98" s="34">
        <f>IF(T98, 0, ABS((Q98-(I98))/Q98))</f>
        <v>4.1998753843027316E-3</v>
      </c>
      <c r="T98" t="b">
        <f t="shared" si="1"/>
        <v>0</v>
      </c>
    </row>
    <row r="99" spans="1:20" x14ac:dyDescent="0.25">
      <c r="A99" s="11">
        <v>44146</v>
      </c>
      <c r="B99" s="5">
        <v>3</v>
      </c>
      <c r="C99" s="5">
        <v>4</v>
      </c>
      <c r="D99" s="5">
        <v>54.29</v>
      </c>
      <c r="E99" s="5">
        <v>10</v>
      </c>
      <c r="F99" s="5">
        <v>524</v>
      </c>
      <c r="G99" s="5">
        <v>102</v>
      </c>
      <c r="H99" s="5">
        <v>542</v>
      </c>
      <c r="I99" s="5">
        <v>105.77</v>
      </c>
      <c r="J99" s="13">
        <f>ABS((F99-(D99*E99))/F99)</f>
        <v>3.606870229007629E-2</v>
      </c>
      <c r="K99" s="13">
        <f>ABS((H99-(D99*E99))/H99)</f>
        <v>1.6605166051660097E-3</v>
      </c>
      <c r="L99" s="21">
        <f>D99*E99-F99</f>
        <v>18.899999999999977</v>
      </c>
      <c r="M99" s="5">
        <f>I99-G99</f>
        <v>3.769999999999996</v>
      </c>
      <c r="N99" s="9">
        <f>M99/L99</f>
        <v>0.19947089947089949</v>
      </c>
      <c r="O99" s="9">
        <f>D99*E99-F99</f>
        <v>18.899999999999977</v>
      </c>
      <c r="P99" s="29">
        <f>IF(T99,O99*0, O99*$V$1)</f>
        <v>3.0904470448416084</v>
      </c>
      <c r="Q99" s="9">
        <f>G99+P99</f>
        <v>105.09044704484161</v>
      </c>
      <c r="R99" s="9">
        <f>I99-Q99</f>
        <v>0.67955295515838543</v>
      </c>
      <c r="S99" s="34">
        <f>IF(T99, 0, ABS((Q99-(I99))/Q99))</f>
        <v>6.4663627786112976E-3</v>
      </c>
      <c r="T99" t="b">
        <f t="shared" si="1"/>
        <v>0</v>
      </c>
    </row>
    <row r="100" spans="1:20" x14ac:dyDescent="0.25">
      <c r="A100" s="11">
        <v>44344</v>
      </c>
      <c r="B100" s="5">
        <v>3</v>
      </c>
      <c r="C100" s="5">
        <v>4</v>
      </c>
      <c r="D100" s="5">
        <v>55.19</v>
      </c>
      <c r="E100" s="5">
        <v>10</v>
      </c>
      <c r="F100" s="5">
        <v>490</v>
      </c>
      <c r="G100" s="5">
        <v>92.22</v>
      </c>
      <c r="H100" s="5">
        <v>554</v>
      </c>
      <c r="I100" s="5">
        <v>103.09</v>
      </c>
      <c r="J100" s="13">
        <f>ABS((F100-(D100*E100))/F100)</f>
        <v>0.12632653061224486</v>
      </c>
      <c r="K100" s="13">
        <f>ABS((H100-(D100*E100))/H100)</f>
        <v>3.7906137184115932E-3</v>
      </c>
      <c r="L100" s="21">
        <f>D100*E100-F100</f>
        <v>61.899999999999977</v>
      </c>
      <c r="M100" s="5">
        <f>I100-G100</f>
        <v>10.870000000000005</v>
      </c>
      <c r="N100" s="9">
        <f>M100/L100</f>
        <v>0.17560581583198723</v>
      </c>
      <c r="O100" s="9">
        <f>D100*E100-F100</f>
        <v>61.899999999999977</v>
      </c>
      <c r="P100" s="29">
        <f>IF(T100,O100*0, O100*$V$1)</f>
        <v>10.121622861147921</v>
      </c>
      <c r="Q100" s="9">
        <f>G100+P100</f>
        <v>102.34162286114793</v>
      </c>
      <c r="R100" s="9">
        <f>I100-Q100</f>
        <v>0.74837713885207791</v>
      </c>
      <c r="S100" s="34">
        <f>IF(T100, 0, ABS((Q100-(I100))/Q100))</f>
        <v>7.3125392966206836E-3</v>
      </c>
      <c r="T100" t="b">
        <f t="shared" si="1"/>
        <v>0</v>
      </c>
    </row>
    <row r="101" spans="1:20" x14ac:dyDescent="0.25">
      <c r="A101" s="11">
        <v>44539</v>
      </c>
      <c r="B101" s="5">
        <v>3</v>
      </c>
      <c r="C101" s="5">
        <v>4</v>
      </c>
      <c r="D101" s="5">
        <v>55.19</v>
      </c>
      <c r="E101" s="5">
        <v>10</v>
      </c>
      <c r="F101" s="5">
        <v>502</v>
      </c>
      <c r="G101" s="5">
        <v>96.48</v>
      </c>
      <c r="H101" s="5">
        <v>552</v>
      </c>
      <c r="I101" s="5">
        <v>105.54</v>
      </c>
      <c r="J101" s="13">
        <f>ABS((F101-(D101*E101))/F101)</f>
        <v>9.940239043824696E-2</v>
      </c>
      <c r="K101" s="13">
        <f>ABS((H101-(D101*E101))/H101)</f>
        <v>1.8115942028989627E-4</v>
      </c>
      <c r="L101" s="21">
        <f>D101*E101-F101</f>
        <v>49.899999999999977</v>
      </c>
      <c r="M101" s="5">
        <f>I101-G101</f>
        <v>9.0600000000000023</v>
      </c>
      <c r="N101" s="9">
        <f>M101/L101</f>
        <v>0.18156312625250515</v>
      </c>
      <c r="O101" s="9">
        <f>D101*E101-F101</f>
        <v>49.899999999999977</v>
      </c>
      <c r="P101" s="29">
        <f>IF(T101,O101*0, O101*$V$1)</f>
        <v>8.1594342612484851</v>
      </c>
      <c r="Q101" s="9">
        <f>G101+P101</f>
        <v>104.63943426124848</v>
      </c>
      <c r="R101" s="9">
        <f>I101-Q101</f>
        <v>0.90056573875152424</v>
      </c>
      <c r="S101" s="34">
        <f>IF(T101, 0, ABS((Q101-(I101))/Q101))</f>
        <v>8.6063704865139371E-3</v>
      </c>
      <c r="T101" t="b">
        <f t="shared" si="1"/>
        <v>0</v>
      </c>
    </row>
    <row r="102" spans="1:20" x14ac:dyDescent="0.25">
      <c r="A102" s="11">
        <v>44162</v>
      </c>
      <c r="B102" s="5">
        <v>3</v>
      </c>
      <c r="C102" s="5">
        <v>4</v>
      </c>
      <c r="D102" s="5">
        <v>55.39</v>
      </c>
      <c r="E102" s="5">
        <v>10</v>
      </c>
      <c r="F102" s="5">
        <v>560</v>
      </c>
      <c r="G102" s="5">
        <v>105.77</v>
      </c>
      <c r="H102" s="5">
        <v>560</v>
      </c>
      <c r="I102" s="5">
        <v>105.77</v>
      </c>
      <c r="J102" s="13">
        <f>ABS((F102-(D102*E102))/F102)</f>
        <v>1.0892857142857183E-2</v>
      </c>
      <c r="K102" s="13">
        <f>ABS((H102-(D102*E102))/H102)</f>
        <v>1.0892857142857183E-2</v>
      </c>
      <c r="L102" s="21">
        <f>D102*E102-F102</f>
        <v>-6.1000000000000227</v>
      </c>
      <c r="M102" s="5">
        <f>I102-G102</f>
        <v>0</v>
      </c>
      <c r="N102" s="9">
        <f>M102/L102</f>
        <v>0</v>
      </c>
      <c r="O102" s="9">
        <f>D102*E102-F102</f>
        <v>-6.1000000000000227</v>
      </c>
      <c r="P102" s="29">
        <f>IF(T102,O102*0, O102*$V$1)</f>
        <v>-0.99744587161555043</v>
      </c>
      <c r="Q102" s="9">
        <f>G102+P102</f>
        <v>104.77255412838444</v>
      </c>
      <c r="R102" s="9">
        <f>I102-Q102</f>
        <v>0.99744587161555387</v>
      </c>
      <c r="S102" s="34">
        <f>IF(T102, 0, ABS((Q102-(I102))/Q102))</f>
        <v>9.5201064812576799E-3</v>
      </c>
      <c r="T102" t="b">
        <f t="shared" si="1"/>
        <v>0</v>
      </c>
    </row>
    <row r="103" spans="1:20" x14ac:dyDescent="0.25">
      <c r="A103" s="11">
        <v>44162</v>
      </c>
      <c r="B103" s="5">
        <v>3</v>
      </c>
      <c r="C103" s="5">
        <v>4</v>
      </c>
      <c r="D103" s="5">
        <v>55.39</v>
      </c>
      <c r="E103" s="5">
        <v>10</v>
      </c>
      <c r="F103" s="5">
        <v>560</v>
      </c>
      <c r="G103" s="5">
        <v>105.77</v>
      </c>
      <c r="H103" s="5">
        <v>560</v>
      </c>
      <c r="I103" s="5">
        <v>105.77</v>
      </c>
      <c r="J103" s="13">
        <f>ABS((F103-(D103*E103))/F103)</f>
        <v>1.0892857142857183E-2</v>
      </c>
      <c r="K103" s="13">
        <f>ABS((H103-(D103*E103))/H103)</f>
        <v>1.0892857142857183E-2</v>
      </c>
      <c r="L103" s="21">
        <f>D103*E103-F103</f>
        <v>-6.1000000000000227</v>
      </c>
      <c r="M103" s="5">
        <f>I103-G103</f>
        <v>0</v>
      </c>
      <c r="N103" s="9">
        <f>M103/L103</f>
        <v>0</v>
      </c>
      <c r="O103" s="9">
        <f>D103*E103-F103</f>
        <v>-6.1000000000000227</v>
      </c>
      <c r="P103" s="29">
        <f>IF(T103,O103*0, O103*$V$1)</f>
        <v>-0.99744587161555043</v>
      </c>
      <c r="Q103" s="9">
        <f>G103+P103</f>
        <v>104.77255412838444</v>
      </c>
      <c r="R103" s="9">
        <f>I103-Q103</f>
        <v>0.99744587161555387</v>
      </c>
      <c r="S103" s="34">
        <f>IF(T103, 0, ABS((Q103-(I103))/Q103))</f>
        <v>9.5201064812576799E-3</v>
      </c>
      <c r="T103" t="b">
        <f t="shared" si="1"/>
        <v>0</v>
      </c>
    </row>
    <row r="104" spans="1:20" x14ac:dyDescent="0.25">
      <c r="A104" s="11">
        <v>44774</v>
      </c>
      <c r="B104" s="8">
        <v>3</v>
      </c>
      <c r="C104" s="4">
        <v>4</v>
      </c>
      <c r="D104" s="4">
        <v>55.19</v>
      </c>
      <c r="E104" s="8">
        <v>10</v>
      </c>
      <c r="F104" s="4">
        <v>549</v>
      </c>
      <c r="G104" s="12">
        <v>101.62</v>
      </c>
      <c r="H104" s="4">
        <v>555</v>
      </c>
      <c r="I104" s="12">
        <v>101</v>
      </c>
      <c r="J104" s="13">
        <f>ABS((F104-(D104*E104))/F104)</f>
        <v>5.2823315118396674E-3</v>
      </c>
      <c r="K104" s="13">
        <f>ABS((H104-(D104*E104))/H104)</f>
        <v>5.5855855855856265E-3</v>
      </c>
      <c r="L104" s="21">
        <f>D104*E104-F104</f>
        <v>2.8999999999999773</v>
      </c>
      <c r="M104" s="5">
        <f>I104-G104</f>
        <v>-0.62000000000000455</v>
      </c>
      <c r="N104" s="9">
        <f>M104/L104</f>
        <v>-0.21379310344827909</v>
      </c>
      <c r="O104" s="9">
        <f>D104*E104-F104</f>
        <v>2.8999999999999773</v>
      </c>
      <c r="P104" s="29">
        <f>IF(T104,O104*0, O104*$V$1)</f>
        <v>0.4741955783090267</v>
      </c>
      <c r="Q104" s="9">
        <f>G104+P104</f>
        <v>102.09419557830903</v>
      </c>
      <c r="R104" s="9">
        <f>I104-Q104</f>
        <v>-1.0941955783090265</v>
      </c>
      <c r="S104" s="34">
        <f>IF(T104, 0, ABS((Q104-(I104))/Q104))</f>
        <v>1.0717510159230831E-2</v>
      </c>
      <c r="T104" t="b">
        <f t="shared" si="1"/>
        <v>0</v>
      </c>
    </row>
    <row r="105" spans="1:20" x14ac:dyDescent="0.25">
      <c r="A105" s="11">
        <v>44060</v>
      </c>
      <c r="B105" s="5">
        <v>3</v>
      </c>
      <c r="C105" s="5">
        <v>4</v>
      </c>
      <c r="D105" s="5">
        <v>55.19</v>
      </c>
      <c r="E105" s="5">
        <v>10</v>
      </c>
      <c r="F105" s="5">
        <v>556</v>
      </c>
      <c r="G105" s="5">
        <v>104.14</v>
      </c>
      <c r="H105" s="5">
        <v>555</v>
      </c>
      <c r="I105" s="5">
        <v>102</v>
      </c>
      <c r="J105" s="13">
        <f>ABS((F105-(D105*E105))/F105)</f>
        <v>7.3741007194245015E-3</v>
      </c>
      <c r="K105" s="13">
        <f>ABS((H105-(D105*E105))/H105)</f>
        <v>5.5855855855856265E-3</v>
      </c>
      <c r="L105" s="21">
        <f>D105*E105-F105</f>
        <v>-4.1000000000000227</v>
      </c>
      <c r="M105" s="5">
        <f>I105-G105</f>
        <v>-2.1400000000000006</v>
      </c>
      <c r="N105" s="9">
        <f>M105/L105</f>
        <v>0.52195121951219237</v>
      </c>
      <c r="O105" s="9">
        <f>D105*E105-F105</f>
        <v>-4.1000000000000227</v>
      </c>
      <c r="P105" s="29">
        <f>IF(T105,O105*0, O105*$V$1)</f>
        <v>-0.67041443829897773</v>
      </c>
      <c r="Q105" s="9">
        <f>G105+P105</f>
        <v>103.46958556170102</v>
      </c>
      <c r="R105" s="9">
        <f>I105-Q105</f>
        <v>-1.4695855617010238</v>
      </c>
      <c r="S105" s="34">
        <f>IF(T105, 0, ABS((Q105-(I105))/Q105))</f>
        <v>1.4203068019680817E-2</v>
      </c>
      <c r="T105" t="b">
        <f t="shared" si="1"/>
        <v>0</v>
      </c>
    </row>
    <row r="106" spans="1:20" x14ac:dyDescent="0.25">
      <c r="A106" s="11">
        <v>44028</v>
      </c>
      <c r="B106" s="5">
        <v>3</v>
      </c>
      <c r="C106" s="5">
        <v>4</v>
      </c>
      <c r="D106" s="5">
        <v>55.19</v>
      </c>
      <c r="E106" s="5">
        <v>10</v>
      </c>
      <c r="F106" s="5">
        <v>560</v>
      </c>
      <c r="G106" s="5">
        <v>107.51</v>
      </c>
      <c r="H106" s="5">
        <v>552</v>
      </c>
      <c r="I106" s="5">
        <v>104.14</v>
      </c>
      <c r="J106" s="13">
        <f>ABS((F106-(D106*E106))/F106)</f>
        <v>1.4464285714285754E-2</v>
      </c>
      <c r="K106" s="13">
        <f>ABS((H106-(D106*E106))/H106)</f>
        <v>1.8115942028989627E-4</v>
      </c>
      <c r="L106" s="21">
        <f>D106*E106-F106</f>
        <v>-8.1000000000000227</v>
      </c>
      <c r="M106" s="5">
        <f>I106-G106</f>
        <v>-3.3700000000000045</v>
      </c>
      <c r="N106" s="9">
        <f>M106/L106</f>
        <v>0.4160493827160488</v>
      </c>
      <c r="O106" s="9">
        <f>D106*E106-F106</f>
        <v>-8.1000000000000227</v>
      </c>
      <c r="P106" s="29">
        <f>IF(T106,O106*0, O106*$V$1)</f>
        <v>-1.3244773049321232</v>
      </c>
      <c r="Q106" s="9">
        <f>G106+P106</f>
        <v>106.18552269506789</v>
      </c>
      <c r="R106" s="9">
        <f>I106-Q106</f>
        <v>-2.0455226950678878</v>
      </c>
      <c r="S106" s="34">
        <f>IF(T106, 0, ABS((Q106-(I106))/Q106))</f>
        <v>1.9263668371647977E-2</v>
      </c>
      <c r="T106" t="b">
        <f t="shared" si="1"/>
        <v>0</v>
      </c>
    </row>
    <row r="107" spans="1:20" x14ac:dyDescent="0.25">
      <c r="A107" s="11">
        <v>43844</v>
      </c>
      <c r="B107" s="5">
        <v>3</v>
      </c>
      <c r="C107" s="5">
        <v>4</v>
      </c>
      <c r="D107" s="5">
        <v>55.19</v>
      </c>
      <c r="E107" s="5">
        <v>10</v>
      </c>
      <c r="F107" s="5">
        <v>647</v>
      </c>
      <c r="G107" s="5">
        <v>105.77</v>
      </c>
      <c r="H107" s="5">
        <v>550</v>
      </c>
      <c r="I107" s="5">
        <v>92.22</v>
      </c>
      <c r="J107" s="13">
        <f>ABS((F107-(D107*E107))/F107)</f>
        <v>0.14698608964451318</v>
      </c>
      <c r="K107" s="13">
        <f>ABS((H107-(D107*E107))/H107)</f>
        <v>3.4545454545454133E-3</v>
      </c>
      <c r="L107" s="21">
        <f>D107*E107-F107</f>
        <v>-95.100000000000023</v>
      </c>
      <c r="M107" s="5">
        <f>I107-G107</f>
        <v>-13.549999999999997</v>
      </c>
      <c r="N107" s="9">
        <f>M107/L107</f>
        <v>0.14248159831756041</v>
      </c>
      <c r="O107" s="9">
        <f>D107*E107-F107</f>
        <v>-95.100000000000023</v>
      </c>
      <c r="P107" s="29">
        <f>IF(T107,O107*0, O107*$V$1)</f>
        <v>-15.550344654203036</v>
      </c>
      <c r="Q107" s="9">
        <f>G107+P107</f>
        <v>90.219655345796966</v>
      </c>
      <c r="R107" s="9">
        <f>I107-Q107</f>
        <v>2.0003446542030332</v>
      </c>
      <c r="S107" s="34">
        <f>IF(T107, 0, ABS((Q107-(I107))/Q107))</f>
        <v>2.2171938548601677E-2</v>
      </c>
      <c r="T107" t="b">
        <f t="shared" si="1"/>
        <v>0</v>
      </c>
    </row>
    <row r="108" spans="1:20" hidden="1" x14ac:dyDescent="0.25">
      <c r="A108" s="11">
        <v>43825</v>
      </c>
      <c r="B108" s="5">
        <v>3</v>
      </c>
      <c r="C108" s="5">
        <v>4</v>
      </c>
      <c r="D108" s="5">
        <v>55.49</v>
      </c>
      <c r="E108" s="5">
        <v>10</v>
      </c>
      <c r="F108" s="5">
        <v>590</v>
      </c>
      <c r="G108" s="5">
        <v>105.24</v>
      </c>
      <c r="H108" s="5">
        <v>556</v>
      </c>
      <c r="I108" s="5">
        <v>102.71</v>
      </c>
      <c r="J108" s="13">
        <f>ABS((F108-(D108*E108))/F108)</f>
        <v>5.9491525423728854E-2</v>
      </c>
      <c r="K108" s="13">
        <f>ABS((H108-(D108*E108))/H108)</f>
        <v>1.9784172661870911E-3</v>
      </c>
      <c r="L108" s="21">
        <f>D108*E108-F108</f>
        <v>-35.100000000000023</v>
      </c>
      <c r="M108" s="5">
        <f>I108-G108</f>
        <v>-2.5300000000000011</v>
      </c>
      <c r="N108" s="9">
        <f>M108/L108</f>
        <v>7.2079772079772064E-2</v>
      </c>
      <c r="O108" s="9">
        <f>D108*E108-F108</f>
        <v>-35.100000000000023</v>
      </c>
      <c r="P108" s="29">
        <f>IF(T108,O108*0, O108*$V$1)</f>
        <v>-5.7394016547058548</v>
      </c>
      <c r="Q108" s="9">
        <f>G108+P108</f>
        <v>99.500598345294136</v>
      </c>
      <c r="R108" s="9">
        <f>I108-Q108</f>
        <v>3.2094016547058573</v>
      </c>
      <c r="S108" s="34">
        <f>IF(T108, 0, ABS((Q108-(I108))/Q108))</f>
        <v>3.2255099045418407E-2</v>
      </c>
      <c r="T108" t="b">
        <f t="shared" si="1"/>
        <v>0</v>
      </c>
    </row>
    <row r="109" spans="1:20" x14ac:dyDescent="0.25">
      <c r="A109" s="20">
        <v>44803</v>
      </c>
      <c r="B109" s="22">
        <v>3</v>
      </c>
      <c r="C109" s="22">
        <v>4</v>
      </c>
      <c r="D109" s="5">
        <v>49.19</v>
      </c>
      <c r="E109" s="5">
        <v>10</v>
      </c>
      <c r="F109" s="5">
        <v>515</v>
      </c>
      <c r="G109" s="5">
        <v>101</v>
      </c>
      <c r="H109" s="5">
        <v>515</v>
      </c>
      <c r="I109" s="5">
        <v>101</v>
      </c>
      <c r="J109" s="13">
        <f>ABS((F109-(D109*E109))/F109)</f>
        <v>4.4854368932038882E-2</v>
      </c>
      <c r="K109" s="13">
        <f>ABS((H109-(D109*E109))/H109)</f>
        <v>4.4854368932038882E-2</v>
      </c>
      <c r="L109" s="21">
        <f>D109*E109-F109</f>
        <v>-23.100000000000023</v>
      </c>
      <c r="M109" s="5">
        <f>I109-G109</f>
        <v>0</v>
      </c>
      <c r="N109" s="9">
        <f>M109/L109</f>
        <v>0</v>
      </c>
      <c r="O109" s="9">
        <f>D109*E109-F109</f>
        <v>-23.100000000000023</v>
      </c>
      <c r="P109" s="29">
        <f>IF(T109,O109*0, O109*$V$1)</f>
        <v>-3.7772130548064182</v>
      </c>
      <c r="Q109" s="9">
        <f>G109+P109</f>
        <v>97.222786945193576</v>
      </c>
      <c r="R109" s="9">
        <f>I109-Q109</f>
        <v>3.777213054806424</v>
      </c>
      <c r="S109" s="34">
        <f>IF(T109, 0, ABS((Q109-(I109))/Q109))</f>
        <v>3.8851108608270138E-2</v>
      </c>
      <c r="T109" t="b">
        <f t="shared" si="1"/>
        <v>0</v>
      </c>
    </row>
    <row r="110" spans="1:20" x14ac:dyDescent="0.25">
      <c r="A110" s="11">
        <v>44861</v>
      </c>
      <c r="B110" s="8">
        <v>4</v>
      </c>
      <c r="C110" s="5">
        <v>4</v>
      </c>
      <c r="D110" s="5">
        <v>55.39</v>
      </c>
      <c r="E110" s="8">
        <v>10</v>
      </c>
      <c r="F110" s="5">
        <v>560</v>
      </c>
      <c r="G110" s="5">
        <v>110.17</v>
      </c>
      <c r="H110" s="5">
        <v>554</v>
      </c>
      <c r="I110" s="7">
        <v>109</v>
      </c>
      <c r="J110" s="13">
        <f>ABS((F110-(D110*E110))/F110)</f>
        <v>1.0892857142857183E-2</v>
      </c>
      <c r="K110" s="13">
        <f>ABS((H110-(D110*E110))/H110)</f>
        <v>1.8050541516249593E-4</v>
      </c>
      <c r="L110" s="21">
        <f>D110*E110-F110</f>
        <v>-6.1000000000000227</v>
      </c>
      <c r="M110" s="5">
        <f>I110-G110</f>
        <v>-1.1700000000000017</v>
      </c>
      <c r="N110" s="9">
        <f>M110/L110</f>
        <v>0.19180327868852415</v>
      </c>
      <c r="O110" s="9">
        <f>D110*E110-F110</f>
        <v>-6.1000000000000227</v>
      </c>
      <c r="P110" s="29">
        <f>IF(T110,O110*0, O110*$V$1)</f>
        <v>-0.99744587161555043</v>
      </c>
      <c r="Q110" s="9">
        <f>G110+P110</f>
        <v>109.17255412838445</v>
      </c>
      <c r="R110" s="9">
        <f>I110-Q110</f>
        <v>-0.17255412838444784</v>
      </c>
      <c r="S110" s="34">
        <f>IF(T110, 0, ABS((Q110-(I110))/Q110))</f>
        <v>1.5805632630113984E-3</v>
      </c>
      <c r="T110" t="b">
        <f t="shared" si="1"/>
        <v>0</v>
      </c>
    </row>
    <row r="111" spans="1:20" x14ac:dyDescent="0.25">
      <c r="A111" s="11">
        <v>44896</v>
      </c>
      <c r="B111" s="5">
        <v>4</v>
      </c>
      <c r="C111" s="5">
        <v>4</v>
      </c>
      <c r="D111" s="5">
        <v>55.19</v>
      </c>
      <c r="E111" s="8">
        <v>10</v>
      </c>
      <c r="F111" s="5">
        <v>560</v>
      </c>
      <c r="G111" s="5">
        <v>109</v>
      </c>
      <c r="H111" s="5">
        <v>553</v>
      </c>
      <c r="I111" s="7">
        <v>107.5</v>
      </c>
      <c r="J111" s="13">
        <f>ABS((F111-(D111*E111))/F111)</f>
        <v>1.4464285714285754E-2</v>
      </c>
      <c r="K111" s="13">
        <f>ABS((H111-(D111*E111))/H111)</f>
        <v>1.9891500904159545E-3</v>
      </c>
      <c r="L111" s="21">
        <f>D111*E111-F111</f>
        <v>-8.1000000000000227</v>
      </c>
      <c r="M111" s="5">
        <f>I111-G111</f>
        <v>-1.5</v>
      </c>
      <c r="N111" s="9">
        <f>M111/L111</f>
        <v>0.18518518518518468</v>
      </c>
      <c r="O111" s="9">
        <f>D111*E111-F111</f>
        <v>-8.1000000000000227</v>
      </c>
      <c r="P111" s="29">
        <f>IF(T111,O111*0, O111*$V$1)</f>
        <v>-1.3244773049321232</v>
      </c>
      <c r="Q111" s="9">
        <f>G111+P111</f>
        <v>107.67552269506788</v>
      </c>
      <c r="R111" s="9">
        <f>I111-Q111</f>
        <v>-0.17552269506788321</v>
      </c>
      <c r="S111" s="34">
        <f>IF(T111, 0, ABS((Q111-(I111))/Q111))</f>
        <v>1.6301076667624395E-3</v>
      </c>
      <c r="T111" t="b">
        <f t="shared" si="1"/>
        <v>0</v>
      </c>
    </row>
    <row r="112" spans="1:20" x14ac:dyDescent="0.25">
      <c r="A112" s="11">
        <v>44573</v>
      </c>
      <c r="B112" s="5">
        <v>4</v>
      </c>
      <c r="C112" s="5">
        <v>4</v>
      </c>
      <c r="D112" s="5">
        <v>55.49</v>
      </c>
      <c r="E112" s="5">
        <v>10</v>
      </c>
      <c r="F112" s="5">
        <v>572</v>
      </c>
      <c r="G112" s="5">
        <v>104.86</v>
      </c>
      <c r="H112" s="5">
        <v>555</v>
      </c>
      <c r="I112" s="5">
        <v>101.8</v>
      </c>
      <c r="J112" s="13">
        <f>ABS((F112-(D112*E112))/F112)</f>
        <v>2.9895104895104933E-2</v>
      </c>
      <c r="K112" s="13">
        <f>ABS((H112-(D112*E112))/H112)</f>
        <v>1.8018018018022114E-4</v>
      </c>
      <c r="L112" s="21">
        <f>D112*E112-F112</f>
        <v>-17.100000000000023</v>
      </c>
      <c r="M112" s="5">
        <f>I112-G112</f>
        <v>-3.0600000000000023</v>
      </c>
      <c r="N112" s="9">
        <f>M112/L112</f>
        <v>0.17894736842105252</v>
      </c>
      <c r="O112" s="9">
        <f>D112*E112-F112</f>
        <v>-17.100000000000023</v>
      </c>
      <c r="P112" s="29">
        <f>IF(T112,O112*0, O112*$V$1)</f>
        <v>-2.7961187548567001</v>
      </c>
      <c r="Q112" s="9">
        <f>G112+P112</f>
        <v>102.06388124514329</v>
      </c>
      <c r="R112" s="9">
        <f>I112-Q112</f>
        <v>-0.26388124514329547</v>
      </c>
      <c r="S112" s="34">
        <f>IF(T112, 0, ABS((Q112-(I112))/Q112))</f>
        <v>2.5854517966986705E-3</v>
      </c>
      <c r="T112" t="b">
        <f t="shared" si="1"/>
        <v>0</v>
      </c>
    </row>
    <row r="113" spans="1:20" x14ac:dyDescent="0.25">
      <c r="A113" s="11">
        <v>43985</v>
      </c>
      <c r="B113" s="5">
        <v>4</v>
      </c>
      <c r="C113" s="5">
        <v>4</v>
      </c>
      <c r="D113" s="5">
        <v>55.29</v>
      </c>
      <c r="E113" s="5">
        <v>10</v>
      </c>
      <c r="F113" s="5">
        <v>563</v>
      </c>
      <c r="G113" s="5">
        <v>109</v>
      </c>
      <c r="H113" s="5">
        <v>553</v>
      </c>
      <c r="I113" s="5">
        <v>107.02</v>
      </c>
      <c r="J113" s="13">
        <f>ABS((F113-(D113*E113))/F113)</f>
        <v>1.7939609236234499E-2</v>
      </c>
      <c r="K113" s="13">
        <f>ABS((H113-(D113*E113))/H113)</f>
        <v>1.8083182640148777E-4</v>
      </c>
      <c r="L113" s="21">
        <f>D113*E113-F113</f>
        <v>-10.100000000000023</v>
      </c>
      <c r="M113" s="5">
        <f>I113-G113</f>
        <v>-1.980000000000004</v>
      </c>
      <c r="N113" s="9">
        <f>M113/L113</f>
        <v>0.19603960396039599</v>
      </c>
      <c r="O113" s="9">
        <f>D113*E113-F113</f>
        <v>-10.100000000000023</v>
      </c>
      <c r="P113" s="29">
        <f>IF(T113,O113*0, O113*$V$1)</f>
        <v>-1.6515087382486959</v>
      </c>
      <c r="Q113" s="9">
        <f>G113+P113</f>
        <v>107.34849126175131</v>
      </c>
      <c r="R113" s="9">
        <f>I113-Q113</f>
        <v>-0.32849126175131005</v>
      </c>
      <c r="S113" s="34">
        <f>IF(T113, 0, ABS((Q113-(I113))/Q113))</f>
        <v>3.0600454453555306E-3</v>
      </c>
      <c r="T113" t="b">
        <f t="shared" si="1"/>
        <v>0</v>
      </c>
    </row>
    <row r="114" spans="1:20" x14ac:dyDescent="0.25">
      <c r="A114" s="11">
        <v>44341</v>
      </c>
      <c r="B114" s="5">
        <v>4</v>
      </c>
      <c r="C114" s="5">
        <v>4</v>
      </c>
      <c r="D114" s="5">
        <v>56.09</v>
      </c>
      <c r="E114" s="5">
        <v>10</v>
      </c>
      <c r="F114" s="5">
        <v>555</v>
      </c>
      <c r="G114" s="5">
        <v>106.94</v>
      </c>
      <c r="H114" s="5">
        <v>555</v>
      </c>
      <c r="I114" s="5">
        <v>106.94</v>
      </c>
      <c r="J114" s="13">
        <f>ABS((F114-(D114*E114))/F114)</f>
        <v>1.0630630630630794E-2</v>
      </c>
      <c r="K114" s="13">
        <f>ABS((H114-(D114*E114))/H114)</f>
        <v>1.0630630630630794E-2</v>
      </c>
      <c r="L114" s="21">
        <f>D114*E114-F114</f>
        <v>5.9000000000000909</v>
      </c>
      <c r="M114" s="5">
        <f>I114-G114</f>
        <v>0</v>
      </c>
      <c r="N114" s="9">
        <f>M114/L114</f>
        <v>0</v>
      </c>
      <c r="O114" s="9">
        <f>D114*E114-F114</f>
        <v>5.9000000000000909</v>
      </c>
      <c r="P114" s="29">
        <f>IF(T114,O114*0, O114*$V$1)</f>
        <v>0.96474272828390428</v>
      </c>
      <c r="Q114" s="9">
        <f>G114+P114</f>
        <v>107.90474272828391</v>
      </c>
      <c r="R114" s="9">
        <f>I114-Q114</f>
        <v>-0.96474272828390895</v>
      </c>
      <c r="S114" s="34">
        <f>IF(T114, 0, ABS((Q114-(I114))/Q114))</f>
        <v>8.9406888324940273E-3</v>
      </c>
      <c r="T114" t="b">
        <f t="shared" si="1"/>
        <v>0</v>
      </c>
    </row>
    <row r="115" spans="1:20" x14ac:dyDescent="0.25">
      <c r="A115" s="11">
        <v>44648</v>
      </c>
      <c r="B115" s="5">
        <v>4</v>
      </c>
      <c r="C115" s="5">
        <v>4</v>
      </c>
      <c r="D115" s="5">
        <v>55.19</v>
      </c>
      <c r="E115" s="5">
        <v>10</v>
      </c>
      <c r="F115" s="5">
        <v>512</v>
      </c>
      <c r="G115" s="5">
        <v>101.8</v>
      </c>
      <c r="H115" s="5">
        <v>555</v>
      </c>
      <c r="I115" s="5">
        <v>110.17</v>
      </c>
      <c r="J115" s="13">
        <f>ABS((F115-(D115*E115))/F115)</f>
        <v>7.7929687499999956E-2</v>
      </c>
      <c r="K115" s="13">
        <f>ABS((H115-(D115*E115))/H115)</f>
        <v>5.5855855855856265E-3</v>
      </c>
      <c r="L115" s="21">
        <f>D115*E115-F115</f>
        <v>39.899999999999977</v>
      </c>
      <c r="M115" s="5">
        <f>I115-G115</f>
        <v>8.3700000000000045</v>
      </c>
      <c r="N115" s="9">
        <f>M115/L115</f>
        <v>0.20977443609022581</v>
      </c>
      <c r="O115" s="9">
        <f>D115*E115-F115</f>
        <v>39.899999999999977</v>
      </c>
      <c r="P115" s="29">
        <f>IF(T115,O115*0, O115*$V$1)</f>
        <v>6.5242770946656217</v>
      </c>
      <c r="Q115" s="9">
        <f>G115+P115</f>
        <v>108.32427709466562</v>
      </c>
      <c r="R115" s="9">
        <f>I115-Q115</f>
        <v>1.8457229053343838</v>
      </c>
      <c r="S115" s="34">
        <f>IF(T115, 0, ABS((Q115-(I115))/Q115))</f>
        <v>1.7038866585016663E-2</v>
      </c>
      <c r="T115" t="b">
        <f t="shared" si="1"/>
        <v>0</v>
      </c>
    </row>
    <row r="116" spans="1:20" x14ac:dyDescent="0.25">
      <c r="A116" s="11">
        <v>44056</v>
      </c>
      <c r="B116" s="5">
        <v>4</v>
      </c>
      <c r="C116" s="5">
        <v>4</v>
      </c>
      <c r="D116" s="5">
        <v>55.19</v>
      </c>
      <c r="E116" s="5">
        <v>10</v>
      </c>
      <c r="F116" s="5">
        <v>565</v>
      </c>
      <c r="G116" s="5">
        <v>107.02</v>
      </c>
      <c r="H116" s="5">
        <v>551</v>
      </c>
      <c r="I116" s="5">
        <v>103</v>
      </c>
      <c r="J116" s="13">
        <f>ABS((F116-(D116*E116))/F116)</f>
        <v>2.3185840707964641E-2</v>
      </c>
      <c r="K116" s="13">
        <f>ABS((H116-(D116*E116))/H116)</f>
        <v>1.6333938294010478E-3</v>
      </c>
      <c r="L116" s="21">
        <f>D116*E116-F116</f>
        <v>-13.100000000000023</v>
      </c>
      <c r="M116" s="5">
        <f>I116-G116</f>
        <v>-4.019999999999996</v>
      </c>
      <c r="N116" s="9">
        <f>M116/L116</f>
        <v>0.30687022900763278</v>
      </c>
      <c r="O116" s="9">
        <f>D116*E116-F116</f>
        <v>-13.100000000000023</v>
      </c>
      <c r="P116" s="29">
        <f>IF(T116,O116*0, O116*$V$1)</f>
        <v>-2.1420558882235547</v>
      </c>
      <c r="Q116" s="9">
        <f>G116+P116</f>
        <v>104.87794411177644</v>
      </c>
      <c r="R116" s="9">
        <f>I116-Q116</f>
        <v>-1.8779441117764435</v>
      </c>
      <c r="S116" s="34">
        <f>IF(T116, 0, ABS((Q116-(I116))/Q116))</f>
        <v>1.7905996610450094E-2</v>
      </c>
      <c r="T116" t="b">
        <f t="shared" si="1"/>
        <v>0</v>
      </c>
    </row>
    <row r="117" spans="1:20" hidden="1" x14ac:dyDescent="0.25">
      <c r="A117" s="11">
        <v>43691</v>
      </c>
      <c r="B117" s="5">
        <v>4</v>
      </c>
      <c r="C117" s="5">
        <v>4</v>
      </c>
      <c r="D117" s="5">
        <v>55.2</v>
      </c>
      <c r="E117" s="5">
        <v>10</v>
      </c>
      <c r="F117" s="5">
        <v>510</v>
      </c>
      <c r="G117" s="5">
        <v>53.13</v>
      </c>
      <c r="H117" s="5">
        <v>550</v>
      </c>
      <c r="I117" s="5">
        <v>55.13</v>
      </c>
      <c r="J117" s="13">
        <f>ABS((F117-(D117*E117))/F117)</f>
        <v>8.2352941176470587E-2</v>
      </c>
      <c r="K117" s="13">
        <f>ABS((H117-(D117*E117))/H117)</f>
        <v>3.6363636363636364E-3</v>
      </c>
      <c r="L117" s="21">
        <f>D117*E117-F117</f>
        <v>42</v>
      </c>
      <c r="M117" s="5">
        <f>I117-G117</f>
        <v>2</v>
      </c>
      <c r="N117" s="9">
        <f>M117/L117</f>
        <v>4.7619047619047616E-2</v>
      </c>
      <c r="O117" s="9">
        <f>D117*E117-F117</f>
        <v>42</v>
      </c>
      <c r="P117" s="29">
        <f>IF(T117,O117*0, O117*$V$1)</f>
        <v>6.8676600996480266</v>
      </c>
      <c r="Q117" s="9">
        <f>G117+P117</f>
        <v>59.99766009964803</v>
      </c>
      <c r="R117" s="9">
        <f>I117-Q117</f>
        <v>-4.8676600996480275</v>
      </c>
      <c r="S117" s="34">
        <f>IF(T117, 0, ABS((Q117-(I117))/Q117))</f>
        <v>8.1130832295184516E-2</v>
      </c>
      <c r="T117" t="b">
        <f t="shared" si="1"/>
        <v>0</v>
      </c>
    </row>
    <row r="118" spans="1:20" ht="22.5" customHeight="1" x14ac:dyDescent="0.25"/>
    <row r="119" spans="1:20" ht="22.5" customHeight="1" x14ac:dyDescent="0.25"/>
  </sheetData>
  <autoFilter ref="A1:S117">
    <filterColumn colId="0">
      <filters>
        <dateGroupItem year="2022" dateTimeGrouping="year"/>
        <dateGroupItem year="2021" dateTimeGrouping="year"/>
        <dateGroupItem year="2020" dateTimeGrouping="year"/>
      </filters>
    </filterColumn>
    <sortState ref="A2:S117">
      <sortCondition ref="C1:C117"/>
    </sortState>
  </autoFilter>
  <conditionalFormatting sqref="N2:N117">
    <cfRule type="colorScale" priority="1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2:R117">
    <cfRule type="colorScale" priority="1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:M117">
    <cfRule type="colorScale" priority="1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:L117">
    <cfRule type="colorScale" priority="1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:O117">
    <cfRule type="colorScale" priority="1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:K117">
    <cfRule type="colorScale" priority="1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2:S117">
    <cfRule type="colorScale" priority="1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:J117">
    <cfRule type="colorScale" priority="1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Severstal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Тошкин Михаил Андреевич</dc:creator>
  <cp:lastModifiedBy>Тошкин Михаил Андреевич</cp:lastModifiedBy>
  <dcterms:created xsi:type="dcterms:W3CDTF">2022-12-01T11:17:10Z</dcterms:created>
  <dcterms:modified xsi:type="dcterms:W3CDTF">2022-12-02T09:25:23Z</dcterms:modified>
</cp:coreProperties>
</file>