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esh\Desktop\datanomics-project-exel-g3\excel-project-group-3\"/>
    </mc:Choice>
  </mc:AlternateContent>
  <xr:revisionPtr revIDLastSave="0" documentId="13_ncr:1_{CE4763BF-B0A8-4414-A2FC-5AD6FFA064F5}" xr6:coauthVersionLast="47" xr6:coauthVersionMax="47" xr10:uidLastSave="{00000000-0000-0000-0000-000000000000}"/>
  <bookViews>
    <workbookView xWindow="-110" yWindow="-110" windowWidth="19420" windowHeight="10300" activeTab="1" xr2:uid="{9C504889-49C9-40B1-AAA2-560E668D4FD1}"/>
  </bookViews>
  <sheets>
    <sheet name="IF FUNCTION 01 Practice" sheetId="3" r:id="rId1"/>
    <sheet name="CONCATENATE Practice" sheetId="7" r:id="rId2"/>
    <sheet name="VLOOKUP FUNCTION Practice" sheetId="2" r:id="rId3"/>
    <sheet name="INDEX MATCH FUNCTION Practice" sheetId="6" r:id="rId4"/>
    <sheet name="CUSTOMER INFO" sheetId="1" r:id="rId5"/>
    <sheet name="LEFT RIGHT MID Practice" sheetId="4" r:id="rId6"/>
    <sheet name="SUMIF Practice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15" i="7"/>
  <c r="E19" i="7"/>
  <c r="D11" i="3"/>
  <c r="D12" i="3"/>
  <c r="D13" i="3"/>
  <c r="D14" i="3"/>
  <c r="D15" i="3"/>
  <c r="D16" i="3"/>
  <c r="D17" i="3"/>
  <c r="D18" i="3"/>
  <c r="D19" i="3"/>
  <c r="D20" i="3"/>
  <c r="C20" i="7"/>
  <c r="C18" i="7"/>
  <c r="C17" i="7"/>
  <c r="C16" i="7"/>
  <c r="C15" i="7"/>
  <c r="C14" i="7"/>
  <c r="C13" i="7"/>
  <c r="C12" i="7"/>
  <c r="C11" i="7"/>
  <c r="C10" i="7"/>
  <c r="E10" i="7" s="1"/>
  <c r="C19" i="7"/>
  <c r="E18" i="7" l="1"/>
  <c r="E14" i="7"/>
  <c r="E13" i="7"/>
  <c r="E17" i="7"/>
  <c r="E16" i="7"/>
  <c r="E20" i="7"/>
  <c r="E12" i="7"/>
  <c r="D9" i="6"/>
  <c r="H9" i="6"/>
  <c r="F11" i="4" l="1"/>
  <c r="E11" i="4"/>
  <c r="D11" i="4"/>
  <c r="C11" i="4"/>
  <c r="D10" i="3"/>
  <c r="H9" i="2" l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<sst xmlns="http://schemas.openxmlformats.org/spreadsheetml/2006/main" count="1167" uniqueCount="847">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</sst>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43" fontId="0" fillId="0" borderId="0" xfId="1" applyFont="1"/>
    <xf numFmtId="0" fontId="0" fillId="0" borderId="0" xfId="0" quotePrefix="1" applyAlignment="1">
      <alignment horizontal="center"/>
    </xf>
    <xf numFmtId="44" fontId="0" fillId="0" borderId="0" xfId="2" applyFont="1"/>
    <xf numFmtId="0" fontId="0" fillId="0" borderId="0" xfId="0" quotePrefix="1"/>
    <xf numFmtId="0" fontId="2" fillId="2" borderId="3" xfId="0" applyFont="1" applyFill="1" applyBorder="1"/>
    <xf numFmtId="44" fontId="0" fillId="4" borderId="3" xfId="2" applyFont="1" applyFill="1" applyBorder="1"/>
    <xf numFmtId="14" fontId="0" fillId="0" borderId="0" xfId="0" applyNumberFormat="1"/>
    <xf numFmtId="0" fontId="9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Customer Info" xfId="3" xr:uid="{5B29114F-3462-423F-BB2A-9DE6CDF9AB03}"/>
  </cellStyles>
  <dxfs count="2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2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21" dataCellStyle="Comma"/>
    <tableColumn id="3" xr3:uid="{7FA28F0A-B617-4825-892A-86E0AF338E4A}" name="STATUS">
      <calculatedColumnFormula>IF(C10=1, "COMPLETE", IF(C10&gt;0, "IN PROGRESS", "NOT STARTED"))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4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3">
      <calculatedColumnFormula>TODAY()+12</calculatedColumnFormula>
    </tableColumn>
    <tableColumn id="2" xr3:uid="{6A55012A-8882-4F48-BB58-C8756D3DDB37}" name="PERCENTAGE" dataDxfId="2" dataCellStyle="Comma"/>
    <tableColumn id="3" xr3:uid="{894B24EC-5522-489C-992E-2FE14787EBB4}" name="STATUS" dataDxfId="1">
      <calculatedColumnFormula>IF(D10=1, "COMPLETE", (IF(TODAY()&lt;Table28[[#This Row],[DUE DATE]],IF(D10&gt;0, "IN PROGRESS", "NOT STARTED"),_xlfn.CONCAT(IF(D10&gt;0, "IN PROGRESS", "NOT STARTED"), " Past Due"))))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20" tableBorderDxfId="19" dataCellStyle="Normal_Customer Info">
  <autoFilter ref="A1:I92" xr:uid="{33761F1C-CD1E-4D9D-A116-776D8C10A0F3}"/>
  <tableColumns count="9">
    <tableColumn id="1" xr3:uid="{0B21E4DF-1BE9-442C-91B6-5D982E20EAAF}" name="Customer ID" dataDxfId="18" dataCellStyle="Normal_Customer Info"/>
    <tableColumn id="2" xr3:uid="{B2303E18-46EF-4012-AFFF-2F36313522E1}" name="Company Name" dataDxfId="17" dataCellStyle="Normal_Customer Info"/>
    <tableColumn id="3" xr3:uid="{0EB485C1-E027-4E44-9816-163BE46CC5BD}" name="Contact Name" dataDxfId="16" dataCellStyle="Normal_Customer Info"/>
    <tableColumn id="5" xr3:uid="{1CD1DFB3-CC11-4FF5-BE05-FBD86F1E03DC}" name="Address" dataDxfId="15" dataCellStyle="Normal_Customer Info"/>
    <tableColumn id="6" xr3:uid="{6F40B2DC-786B-44FB-BF57-27C1F3C11A50}" name="City" dataDxfId="14" dataCellStyle="Normal_Customer Info"/>
    <tableColumn id="7" xr3:uid="{BE59FE62-06B3-4539-AAEF-4B233706746D}" name="Region" dataDxfId="13" dataCellStyle="Normal_Customer Info"/>
    <tableColumn id="8" xr3:uid="{353BC7A9-288B-485C-BD71-CE2CCA02F728}" name="Postal Code" dataDxfId="12" dataCellStyle="Normal_Customer Info"/>
    <tableColumn id="9" xr3:uid="{0F98A9A0-D426-491A-8D7E-9B7649B52B1D}" name="Country" dataDxfId="11" dataCellStyle="Normal_Customer Info"/>
    <tableColumn id="10" xr3:uid="{0B3205FC-9D0A-4B7A-9CFA-900C03ED71FB}" name="Phone" dataDxfId="10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9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8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7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6"/>
    <tableColumn id="2" xr3:uid="{C278F0A8-15A3-422C-A7A5-B3194F40A299}" name="GROSS" dataDxfId="5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16" Type="http://schemas.openxmlformats.org/officeDocument/2006/relationships/hyperlink" Target="https://www.boxofficemojo.com/year/2016/?ref_=bo_cso_table_16" TargetMode="External"/><Relationship Id="rId11" Type="http://schemas.openxmlformats.org/officeDocument/2006/relationships/hyperlink" Target="https://www.boxofficemojo.com/year/2016/?ref_=bo_cso_table_11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59" Type="http://schemas.openxmlformats.org/officeDocument/2006/relationships/hyperlink" Target="https://www.boxofficemojo.com/year/2002/?ref_=bo_cso_table_35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29" Type="http://schemas.openxmlformats.org/officeDocument/2006/relationships/hyperlink" Target="https://www.boxofficemojo.com/year/2018/?ref_=bo_cso_table_5" TargetMode="External"/><Relationship Id="rId24" Type="http://schemas.openxmlformats.org/officeDocument/2006/relationships/hyperlink" Target="https://www.boxofficemojo.com/year/2009/?ref_=bo_cso_table_24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66" Type="http://schemas.openxmlformats.org/officeDocument/2006/relationships/hyperlink" Target="https://www.boxofficemojo.com/year/2018/?ref_=bo_cso_table_6" TargetMode="External"/><Relationship Id="rId87" Type="http://schemas.openxmlformats.org/officeDocument/2006/relationships/hyperlink" Target="https://www.boxofficemojo.com/year/1997/?ref_=bo_cso_table_28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56" Type="http://schemas.openxmlformats.org/officeDocument/2006/relationships/hyperlink" Target="https://www.boxofficemojo.com/year/2004/?ref_=bo_cso_table_32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6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25" Type="http://schemas.openxmlformats.org/officeDocument/2006/relationships/hyperlink" Target="https://www.boxofficemojo.com/year/2015/?ref_=bo_cso_table_1" TargetMode="External"/><Relationship Id="rId46" Type="http://schemas.openxmlformats.org/officeDocument/2006/relationships/hyperlink" Target="https://www.boxofficemojo.com/year/2012/?ref_=bo_cso_table_22" TargetMode="External"/><Relationship Id="rId67" Type="http://schemas.openxmlformats.org/officeDocument/2006/relationships/hyperlink" Target="https://www.boxofficemojo.com/year/2003/?ref_=bo_cso_table_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workbookViewId="0">
      <selection activeCell="E25" sqref="E25"/>
    </sheetView>
  </sheetViews>
  <sheetFormatPr defaultRowHeight="14.5" x14ac:dyDescent="0.35"/>
  <cols>
    <col min="2" max="2" width="15.36328125" customWidth="1"/>
    <col min="3" max="3" width="18" customWidth="1"/>
    <col min="4" max="4" width="12.54296875" bestFit="1" customWidth="1"/>
  </cols>
  <sheetData>
    <row r="1" spans="2:8" ht="23.5" x14ac:dyDescent="0.55000000000000004">
      <c r="B1" s="15" t="s">
        <v>667</v>
      </c>
      <c r="C1" s="15"/>
      <c r="D1" s="15"/>
      <c r="E1" s="15"/>
      <c r="F1" s="15"/>
      <c r="G1" s="15"/>
      <c r="H1" s="15"/>
    </row>
    <row r="9" spans="2:8" ht="18.5" x14ac:dyDescent="0.45">
      <c r="B9" s="4" t="s">
        <v>671</v>
      </c>
      <c r="C9" s="4" t="s">
        <v>669</v>
      </c>
      <c r="D9" s="4" t="s">
        <v>683</v>
      </c>
    </row>
    <row r="10" spans="2:8" x14ac:dyDescent="0.35">
      <c r="B10" t="s">
        <v>672</v>
      </c>
      <c r="C10" s="8">
        <v>0.88</v>
      </c>
      <c r="D10" t="str">
        <f>IF(C10=1, "COMPLETE", IF(C10&gt;0, "IN PROGRESS", "NOT STARTED"))</f>
        <v>IN PROGRESS</v>
      </c>
    </row>
    <row r="11" spans="2:8" x14ac:dyDescent="0.35">
      <c r="B11" t="s">
        <v>673</v>
      </c>
      <c r="C11" s="8">
        <v>1</v>
      </c>
      <c r="D11" t="str">
        <f t="shared" ref="D11:D20" si="0">IF(C11=1, "COMPLETE", IF(C11&gt;0, "IN PROGRESS", "NOT STARTED"))</f>
        <v>COMPLETE</v>
      </c>
    </row>
    <row r="12" spans="2:8" x14ac:dyDescent="0.35">
      <c r="B12" t="s">
        <v>674</v>
      </c>
      <c r="C12" s="8">
        <v>0</v>
      </c>
      <c r="D12" t="str">
        <f t="shared" si="0"/>
        <v>NOT STARTED</v>
      </c>
    </row>
    <row r="13" spans="2:8" x14ac:dyDescent="0.35">
      <c r="B13" t="s">
        <v>675</v>
      </c>
      <c r="C13" s="8">
        <v>7.0000000000000007E-2</v>
      </c>
      <c r="D13" t="str">
        <f t="shared" si="0"/>
        <v>IN PROGRESS</v>
      </c>
    </row>
    <row r="14" spans="2:8" x14ac:dyDescent="0.35">
      <c r="B14" t="s">
        <v>676</v>
      </c>
      <c r="C14" s="8">
        <v>0.1</v>
      </c>
      <c r="D14" t="str">
        <f t="shared" si="0"/>
        <v>IN PROGRESS</v>
      </c>
    </row>
    <row r="15" spans="2:8" x14ac:dyDescent="0.35">
      <c r="B15" t="s">
        <v>677</v>
      </c>
      <c r="C15" s="8">
        <v>1</v>
      </c>
      <c r="D15" t="str">
        <f t="shared" si="0"/>
        <v>COMPLETE</v>
      </c>
    </row>
    <row r="16" spans="2:8" x14ac:dyDescent="0.35">
      <c r="B16" t="s">
        <v>678</v>
      </c>
      <c r="C16" s="8">
        <v>0.95</v>
      </c>
      <c r="D16" t="str">
        <f t="shared" si="0"/>
        <v>IN PROGRESS</v>
      </c>
    </row>
    <row r="17" spans="2:4" x14ac:dyDescent="0.35">
      <c r="B17" t="s">
        <v>679</v>
      </c>
      <c r="C17" s="8">
        <v>0.43</v>
      </c>
      <c r="D17" t="str">
        <f t="shared" si="0"/>
        <v>IN PROGRESS</v>
      </c>
    </row>
    <row r="18" spans="2:4" x14ac:dyDescent="0.35">
      <c r="B18" t="s">
        <v>680</v>
      </c>
      <c r="C18" s="8">
        <v>0</v>
      </c>
      <c r="D18" t="str">
        <f t="shared" si="0"/>
        <v>NOT STARTED</v>
      </c>
    </row>
    <row r="19" spans="2:4" x14ac:dyDescent="0.35">
      <c r="B19" t="s">
        <v>681</v>
      </c>
      <c r="C19" s="8">
        <v>1</v>
      </c>
      <c r="D19" t="str">
        <f t="shared" si="0"/>
        <v>COMPLETE</v>
      </c>
    </row>
    <row r="20" spans="2:4" x14ac:dyDescent="0.35">
      <c r="B20" t="s">
        <v>682</v>
      </c>
      <c r="C20" s="8">
        <v>0.44</v>
      </c>
      <c r="D20" t="str">
        <f t="shared" si="0"/>
        <v>IN PROGRESS</v>
      </c>
    </row>
  </sheetData>
  <mergeCells count="1">
    <mergeCell ref="B1:H1"/>
  </mergeCells>
  <conditionalFormatting sqref="D10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{B9496158-AA7A-45F7-99AD-AEEDB05D37DB}</x14:id>
        </ext>
      </extLst>
    </cfRule>
  </conditionalFormatting>
  <conditionalFormatting sqref="C10:C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{BBEB7C92-4001-4D83-A921-C48328C0E60C}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496158-AA7A-45F7-99AD-AEEDB05D3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D10:D20</xm:sqref>
        </x14:conditionalFormatting>
        <x14:conditionalFormatting xmlns:xm="http://schemas.microsoft.com/office/excel/2006/main">
          <x14:cfRule type="dataBar" id="{BBEB7C92-4001-4D83-A921-C48328C0E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tabSelected="1" topLeftCell="A7" workbookViewId="0">
      <selection activeCell="F15" sqref="F15"/>
    </sheetView>
  </sheetViews>
  <sheetFormatPr defaultRowHeight="14.5" x14ac:dyDescent="0.35"/>
  <cols>
    <col min="2" max="3" width="15.36328125" customWidth="1"/>
    <col min="4" max="4" width="18" customWidth="1"/>
    <col min="5" max="5" width="20.26953125" bestFit="1" customWidth="1"/>
    <col min="6" max="6" width="19.6328125" bestFit="1" customWidth="1"/>
  </cols>
  <sheetData>
    <row r="1" spans="2:9" ht="23.5" x14ac:dyDescent="0.55000000000000004">
      <c r="B1" s="15" t="s">
        <v>667</v>
      </c>
      <c r="C1" s="15"/>
      <c r="D1" s="15"/>
      <c r="E1" s="15"/>
      <c r="F1" s="15"/>
      <c r="G1" s="15"/>
      <c r="H1" s="15"/>
      <c r="I1" s="15"/>
    </row>
    <row r="9" spans="2:9" ht="18.5" x14ac:dyDescent="0.45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35">
      <c r="B10" t="s">
        <v>672</v>
      </c>
      <c r="C10" s="14">
        <f ca="1">TODAY()+2</f>
        <v>44906</v>
      </c>
      <c r="D10" s="8">
        <v>0.88</v>
      </c>
      <c r="E10" t="str">
        <f ca="1">IF(D10=1, "COMPLETE", (IF(TODAY()&lt;Table28[[#This Row],[DUE DATE]],IF(D10&gt;0, "IN PROGRESS", "NOT STARTED"),_xlfn.CONCAT(IF(D10&gt;0, "IN PROGRESS", "NOT STARTED"), " Past Due"))))</f>
        <v>IN PROGRESS</v>
      </c>
    </row>
    <row r="11" spans="2:9" x14ac:dyDescent="0.35">
      <c r="B11" t="s">
        <v>673</v>
      </c>
      <c r="C11" s="14">
        <f ca="1">TODAY()+12</f>
        <v>44916</v>
      </c>
      <c r="D11" s="8">
        <v>1</v>
      </c>
      <c r="E11" t="str">
        <f ca="1">IF(D11=1, "COMPLETE", (IF(TODAY()&lt;Table28[[#This Row],[DUE DATE]],IF(D11&gt;0, "IN PROGRESS", "NOT STARTED"),_xlfn.CONCAT(IF(D11&gt;0, "IN PROGRESS", "NOT STARTED"), " Past Due"))))</f>
        <v>COMPLETE</v>
      </c>
    </row>
    <row r="12" spans="2:9" x14ac:dyDescent="0.35">
      <c r="B12" t="s">
        <v>674</v>
      </c>
      <c r="C12" s="14">
        <f ca="1">TODAY()-3</f>
        <v>44901</v>
      </c>
      <c r="D12" s="8">
        <v>0</v>
      </c>
      <c r="E12" t="str">
        <f ca="1">IF(D12=1, "COMPLETE", (IF(TODAY()&lt;Table28[[#This Row],[DUE DATE]],IF(D12&gt;0, "IN PROGRESS", "NOT STARTED"),_xlfn.CONCAT(IF(D12&gt;0, "IN PROGRESS", "NOT STARTED"), " Past Due"))))</f>
        <v>NOT STARTED Past Due</v>
      </c>
    </row>
    <row r="13" spans="2:9" x14ac:dyDescent="0.35">
      <c r="B13" t="s">
        <v>675</v>
      </c>
      <c r="C13" s="14">
        <f ca="1">TODAY()+10</f>
        <v>44914</v>
      </c>
      <c r="D13" s="8">
        <v>7.0000000000000007E-2</v>
      </c>
      <c r="E13" t="str">
        <f ca="1">IF(D13=1, "COMPLETE", (IF(TODAY()&lt;Table28[[#This Row],[DUE DATE]],IF(D13&gt;0, "IN PROGRESS", "NOT STARTED"),_xlfn.CONCAT(IF(D13&gt;0, "IN PROGRESS", "NOT STARTED"), " Past Due"))))</f>
        <v>IN PROGRESS</v>
      </c>
    </row>
    <row r="14" spans="2:9" x14ac:dyDescent="0.35">
      <c r="B14" t="s">
        <v>676</v>
      </c>
      <c r="C14" s="14">
        <f ca="1">TODAY()+1</f>
        <v>44905</v>
      </c>
      <c r="D14" s="8">
        <v>0.1</v>
      </c>
      <c r="E14" t="str">
        <f ca="1">IF(D14=1, "COMPLETE", (IF(TODAY()&lt;Table28[[#This Row],[DUE DATE]],IF(D14&gt;0, "IN PROGRESS", "NOT STARTED"),_xlfn.CONCAT(IF(D14&gt;0, "IN PROGRESS", "NOT STARTED"), " Past Due"))))</f>
        <v>IN PROGRESS</v>
      </c>
    </row>
    <row r="15" spans="2:9" x14ac:dyDescent="0.35">
      <c r="B15" t="s">
        <v>677</v>
      </c>
      <c r="C15" s="14">
        <f ca="1">TODAY()-5</f>
        <v>44899</v>
      </c>
      <c r="D15" s="8">
        <v>1</v>
      </c>
      <c r="E15" t="str">
        <f ca="1">IF(D15=1, "COMPLETE", (IF(TODAY()&lt;Table28[[#This Row],[DUE DATE]],IF(D15&gt;0, "IN PROGRESS", "NOT STARTED"),_xlfn.CONCAT(IF(D15&gt;0, "IN PROGRESS", "NOT STARTED"), " Past Due"))))</f>
        <v>COMPLETE</v>
      </c>
    </row>
    <row r="16" spans="2:9" x14ac:dyDescent="0.35">
      <c r="B16" t="s">
        <v>678</v>
      </c>
      <c r="C16" s="14">
        <f ca="1">TODAY()+2</f>
        <v>44906</v>
      </c>
      <c r="D16" s="8">
        <v>0.95</v>
      </c>
      <c r="E16" t="str">
        <f ca="1">IF(D16=1, "COMPLETE", (IF(TODAY()&lt;Table28[[#This Row],[DUE DATE]],IF(D16&gt;0, "IN PROGRESS", "NOT STARTED"),_xlfn.CONCAT(IF(D16&gt;0, "IN PROGRESS", "NOT STARTED"), " Past Due"))))</f>
        <v>IN PROGRESS</v>
      </c>
    </row>
    <row r="17" spans="2:5" x14ac:dyDescent="0.35">
      <c r="B17" t="s">
        <v>679</v>
      </c>
      <c r="C17" s="14">
        <f ca="1">TODAY()+12</f>
        <v>44916</v>
      </c>
      <c r="D17" s="8">
        <v>0.43</v>
      </c>
      <c r="E17" t="str">
        <f ca="1">IF(D17=1, "COMPLETE", (IF(TODAY()&lt;Table28[[#This Row],[DUE DATE]],IF(D17&gt;0, "IN PROGRESS", "NOT STARTED"),_xlfn.CONCAT(IF(D17&gt;0, "IN PROGRESS", "NOT STARTED"), " Past Due"))))</f>
        <v>IN PROGRESS</v>
      </c>
    </row>
    <row r="18" spans="2:5" x14ac:dyDescent="0.35">
      <c r="B18" t="s">
        <v>680</v>
      </c>
      <c r="C18" s="14">
        <f ca="1">TODAY()-1</f>
        <v>44903</v>
      </c>
      <c r="D18" s="8">
        <v>0</v>
      </c>
      <c r="E18" t="str">
        <f ca="1">IF(D18=1, "COMPLETE", (IF(TODAY()&lt;Table28[[#This Row],[DUE DATE]],IF(D18&gt;0, "IN PROGRESS", "NOT STARTED"),_xlfn.CONCAT(IF(D18&gt;0, "IN PROGRESS", "NOT STARTED"), " Past Due"))))</f>
        <v>NOT STARTED Past Due</v>
      </c>
    </row>
    <row r="19" spans="2:5" x14ac:dyDescent="0.35">
      <c r="B19" t="s">
        <v>681</v>
      </c>
      <c r="C19" s="14">
        <f t="shared" ref="C19" ca="1" si="0">TODAY()+12</f>
        <v>44916</v>
      </c>
      <c r="D19" s="8">
        <v>1</v>
      </c>
      <c r="E19" t="str">
        <f ca="1">IF(D19=1, "COMPLETE", (IF(TODAY()&lt;Table28[[#This Row],[DUE DATE]],IF(D19&gt;0, "IN PROGRESS", "NOT STARTED"),_xlfn.CONCAT(IF(D19&gt;0, "IN PROGRESS", "NOT STARTED"), " Past Due"))))</f>
        <v>COMPLETE</v>
      </c>
    </row>
    <row r="20" spans="2:5" x14ac:dyDescent="0.35">
      <c r="B20" t="s">
        <v>682</v>
      </c>
      <c r="C20" s="14">
        <f ca="1">TODAY()-3</f>
        <v>44901</v>
      </c>
      <c r="D20" s="8">
        <v>0.44</v>
      </c>
      <c r="E20" t="str">
        <f ca="1">IF(D20=1, "COMPLETE", (IF(TODAY()&lt;Table28[[#This Row],[DUE DATE]],IF(D20&gt;0, "IN PROGRESS", "NOT STARTED"),_xlfn.CONCAT(IF(D20&gt;0, "IN PROGRESS", "NOT STARTED"), " Past Due"))))</f>
        <v>IN PROGRESS Past Due</v>
      </c>
    </row>
  </sheetData>
  <mergeCells count="1">
    <mergeCell ref="B1:I1"/>
  </mergeCells>
  <conditionalFormatting sqref="E10:E20">
    <cfRule type="containsText" dxfId="0" priority="1" operator="containsText" text="Past due">
      <formula>NOT(ISERROR(SEARCH("Past due",E10)))</formula>
    </cfRule>
  </conditionalFormatting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I11" sqref="I11"/>
    </sheetView>
  </sheetViews>
  <sheetFormatPr defaultRowHeight="14.5" x14ac:dyDescent="0.35"/>
  <cols>
    <col min="1" max="1" width="4.90625" customWidth="1"/>
    <col min="2" max="2" width="20.453125" customWidth="1"/>
    <col min="3" max="3" width="4.90625" customWidth="1"/>
    <col min="4" max="4" width="31.6328125" customWidth="1"/>
    <col min="5" max="5" width="5" customWidth="1"/>
    <col min="6" max="6" width="27.6328125" customWidth="1"/>
    <col min="7" max="7" width="16.6328125" customWidth="1"/>
    <col min="8" max="8" width="10.36328125" bestFit="1" customWidth="1"/>
    <col min="9" max="9" width="17" bestFit="1" customWidth="1"/>
    <col min="10" max="10" width="19" customWidth="1"/>
  </cols>
  <sheetData>
    <row r="1" spans="2:10" ht="23.5" x14ac:dyDescent="0.55000000000000004">
      <c r="B1" s="15" t="s">
        <v>668</v>
      </c>
      <c r="C1" s="15"/>
      <c r="D1" s="15"/>
      <c r="E1" s="15"/>
      <c r="F1" s="15"/>
      <c r="G1" s="15"/>
      <c r="H1" s="15"/>
      <c r="I1" s="15"/>
      <c r="J1" s="15"/>
    </row>
    <row r="8" spans="2:10" ht="21" x14ac:dyDescent="0.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5">
      <c r="B9" s="7" t="s">
        <v>0</v>
      </c>
      <c r="D9" s="5" t="str">
        <f>VLOOKUP(B9,CustomerInfo[#All],2,FALSE)</f>
        <v>Alfreds Futterkiste</v>
      </c>
      <c r="F9" s="5"/>
      <c r="G9" s="5"/>
      <c r="H9" s="5" t="str">
        <f>VLOOKUP(B9,CustomerInfo[#All],6,FALSE)</f>
        <v/>
      </c>
      <c r="I9" s="5"/>
      <c r="J9" s="5"/>
    </row>
    <row r="11" spans="2:10" ht="18.5" x14ac:dyDescent="0.45">
      <c r="D11" s="4" t="s">
        <v>661</v>
      </c>
      <c r="F11" s="4" t="s">
        <v>662</v>
      </c>
    </row>
    <row r="12" spans="2:10" x14ac:dyDescent="0.3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B9" sqref="B9"/>
    </sheetView>
  </sheetViews>
  <sheetFormatPr defaultRowHeight="14.5" x14ac:dyDescent="0.35"/>
  <cols>
    <col min="1" max="1" width="4.90625" customWidth="1"/>
    <col min="2" max="2" width="20.453125" customWidth="1"/>
    <col min="3" max="3" width="4.90625" customWidth="1"/>
    <col min="4" max="4" width="31.6328125" customWidth="1"/>
    <col min="5" max="5" width="5" customWidth="1"/>
    <col min="6" max="6" width="27.6328125" customWidth="1"/>
    <col min="7" max="7" width="16.6328125" customWidth="1"/>
    <col min="8" max="8" width="10.36328125" bestFit="1" customWidth="1"/>
    <col min="9" max="9" width="17" bestFit="1" customWidth="1"/>
    <col min="10" max="10" width="19" customWidth="1"/>
  </cols>
  <sheetData>
    <row r="1" spans="2:10" ht="23.5" x14ac:dyDescent="0.55000000000000004">
      <c r="B1" s="15" t="s">
        <v>843</v>
      </c>
      <c r="C1" s="15"/>
      <c r="D1" s="15"/>
      <c r="E1" s="15"/>
      <c r="F1" s="15"/>
      <c r="G1" s="15"/>
      <c r="H1" s="15"/>
      <c r="I1" s="15"/>
      <c r="J1" s="15"/>
    </row>
    <row r="8" spans="2:10" ht="21" x14ac:dyDescent="0.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5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/>
      <c r="G9" s="5"/>
      <c r="H9" s="5" t="str">
        <f>VLOOKUP(B9,CustomerInfo[#All],6,FALSE)</f>
        <v/>
      </c>
      <c r="I9" s="5"/>
      <c r="J9" s="5"/>
    </row>
    <row r="11" spans="2:10" ht="18.5" x14ac:dyDescent="0.45">
      <c r="D11" s="4" t="s">
        <v>661</v>
      </c>
      <c r="F11" s="4" t="s">
        <v>662</v>
      </c>
    </row>
    <row r="12" spans="2:10" x14ac:dyDescent="0.3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workbookViewId="0">
      <selection activeCell="C13" sqref="C13"/>
    </sheetView>
  </sheetViews>
  <sheetFormatPr defaultRowHeight="14.5" x14ac:dyDescent="0.35"/>
  <cols>
    <col min="1" max="1" width="14.08984375" bestFit="1" customWidth="1"/>
    <col min="2" max="2" width="33.08984375" bestFit="1" customWidth="1"/>
    <col min="3" max="3" width="25.54296875" customWidth="1"/>
    <col min="4" max="4" width="41.6328125" bestFit="1" customWidth="1"/>
    <col min="5" max="5" width="13.90625" bestFit="1" customWidth="1"/>
    <col min="6" max="7" width="13.6328125" bestFit="1" customWidth="1"/>
    <col min="8" max="8" width="11.453125" bestFit="1" customWidth="1"/>
    <col min="9" max="9" width="15.36328125" bestFit="1" customWidth="1"/>
  </cols>
  <sheetData>
    <row r="1" spans="1:9" x14ac:dyDescent="0.3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35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3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35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3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35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35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35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35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35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35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35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35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35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35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35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35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35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3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35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35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35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35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35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3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3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35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35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35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35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35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35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35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35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35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35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35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35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35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35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35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35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35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35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35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35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35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35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35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35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35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35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35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35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35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35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35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35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35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35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35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35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35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35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35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35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35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35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35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35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35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35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35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35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35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29" x14ac:dyDescent="0.35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35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35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35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35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35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35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35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35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35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35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35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35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35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35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/>
  </sheetViews>
  <sheetFormatPr defaultRowHeight="14.5" x14ac:dyDescent="0.35"/>
  <cols>
    <col min="1" max="1" width="5" customWidth="1"/>
    <col min="2" max="2" width="17.08984375" customWidth="1"/>
    <col min="3" max="3" width="14.08984375" bestFit="1" customWidth="1"/>
    <col min="4" max="4" width="10.54296875" customWidth="1"/>
    <col min="5" max="6" width="13.54296875" bestFit="1" customWidth="1"/>
    <col min="8" max="8" width="14.54296875" bestFit="1" customWidth="1"/>
  </cols>
  <sheetData>
    <row r="1" spans="2:9" ht="23.5" x14ac:dyDescent="0.55000000000000004">
      <c r="B1" s="15" t="s">
        <v>684</v>
      </c>
      <c r="C1" s="15"/>
      <c r="D1" s="15"/>
      <c r="E1" s="15"/>
      <c r="F1" s="15"/>
      <c r="G1" s="15"/>
      <c r="H1" s="15"/>
      <c r="I1" s="15"/>
    </row>
    <row r="10" spans="2:9" x14ac:dyDescent="0.35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846</v>
      </c>
    </row>
    <row r="11" spans="2:9" x14ac:dyDescent="0.35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35">
      <c r="B12" t="s">
        <v>712</v>
      </c>
    </row>
    <row r="13" spans="2:9" x14ac:dyDescent="0.35">
      <c r="B13" t="s">
        <v>711</v>
      </c>
    </row>
    <row r="14" spans="2:9" x14ac:dyDescent="0.35">
      <c r="B14" t="s">
        <v>713</v>
      </c>
    </row>
    <row r="15" spans="2:9" x14ac:dyDescent="0.35">
      <c r="B15" t="s">
        <v>714</v>
      </c>
    </row>
    <row r="16" spans="2:9" x14ac:dyDescent="0.35">
      <c r="B16" t="s">
        <v>715</v>
      </c>
    </row>
    <row r="17" spans="2:6" x14ac:dyDescent="0.35">
      <c r="B17" t="s">
        <v>716</v>
      </c>
    </row>
    <row r="25" spans="2:6" x14ac:dyDescent="0.35">
      <c r="B25" t="s">
        <v>699</v>
      </c>
      <c r="C25" t="s">
        <v>689</v>
      </c>
      <c r="E25" t="s">
        <v>700</v>
      </c>
      <c r="F25" t="s">
        <v>688</v>
      </c>
    </row>
    <row r="26" spans="2:6" x14ac:dyDescent="0.35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35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35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35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35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workbookViewId="0"/>
  </sheetViews>
  <sheetFormatPr defaultRowHeight="14.5" x14ac:dyDescent="0.35"/>
  <cols>
    <col min="1" max="1" width="5.54296875" customWidth="1"/>
    <col min="2" max="2" width="41.08984375" bestFit="1" customWidth="1"/>
    <col min="3" max="3" width="16.36328125" bestFit="1" customWidth="1"/>
    <col min="5" max="5" width="9.90625" customWidth="1"/>
    <col min="7" max="7" width="10.90625" customWidth="1"/>
    <col min="9" max="9" width="16.36328125" bestFit="1" customWidth="1"/>
    <col min="10" max="10" width="14.08984375" bestFit="1" customWidth="1"/>
  </cols>
  <sheetData>
    <row r="1" spans="2:10" ht="23.5" x14ac:dyDescent="0.55000000000000004">
      <c r="B1" s="15" t="s">
        <v>717</v>
      </c>
      <c r="C1" s="15"/>
      <c r="D1" s="15"/>
      <c r="E1" s="15"/>
      <c r="F1" s="15"/>
      <c r="G1" s="15"/>
    </row>
    <row r="7" spans="2:10" x14ac:dyDescent="0.35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35">
      <c r="B8" s="11" t="s">
        <v>839</v>
      </c>
      <c r="C8" s="10">
        <v>159220819</v>
      </c>
      <c r="D8">
        <v>2019</v>
      </c>
      <c r="E8" t="s">
        <v>838</v>
      </c>
      <c r="G8" s="5"/>
      <c r="H8" s="5"/>
      <c r="I8" s="13"/>
      <c r="J8" s="13"/>
    </row>
    <row r="9" spans="2:10" x14ac:dyDescent="0.35">
      <c r="B9" t="s">
        <v>814</v>
      </c>
      <c r="C9" s="10">
        <v>191719337</v>
      </c>
      <c r="D9">
        <v>2014</v>
      </c>
      <c r="E9" t="s">
        <v>838</v>
      </c>
    </row>
    <row r="10" spans="2:10" x14ac:dyDescent="0.35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35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35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35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35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35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35">
      <c r="B16" t="s">
        <v>798</v>
      </c>
      <c r="C16" s="10">
        <v>350126372</v>
      </c>
      <c r="D16">
        <v>2014</v>
      </c>
      <c r="E16" t="s">
        <v>838</v>
      </c>
    </row>
    <row r="17" spans="2:5" x14ac:dyDescent="0.35">
      <c r="B17" t="s">
        <v>761</v>
      </c>
      <c r="C17" s="10">
        <v>760507625</v>
      </c>
      <c r="D17">
        <v>2009</v>
      </c>
      <c r="E17" t="s">
        <v>795</v>
      </c>
    </row>
    <row r="18" spans="2:5" x14ac:dyDescent="0.35">
      <c r="B18" t="s">
        <v>771</v>
      </c>
      <c r="C18" s="10">
        <v>459005868</v>
      </c>
      <c r="D18">
        <v>2015</v>
      </c>
      <c r="E18" t="s">
        <v>795</v>
      </c>
    </row>
    <row r="19" spans="2:5" x14ac:dyDescent="0.35">
      <c r="B19" t="s">
        <v>760</v>
      </c>
      <c r="C19" s="10">
        <v>858373000</v>
      </c>
      <c r="D19">
        <v>2019</v>
      </c>
      <c r="E19" t="s">
        <v>795</v>
      </c>
    </row>
    <row r="20" spans="2:5" x14ac:dyDescent="0.35">
      <c r="B20" t="s">
        <v>763</v>
      </c>
      <c r="C20" s="10">
        <v>678815482</v>
      </c>
      <c r="D20">
        <v>2018</v>
      </c>
      <c r="E20" t="s">
        <v>795</v>
      </c>
    </row>
    <row r="21" spans="2:5" x14ac:dyDescent="0.35">
      <c r="B21" t="s">
        <v>813</v>
      </c>
      <c r="C21" s="10">
        <v>204380071</v>
      </c>
      <c r="D21">
        <v>2020</v>
      </c>
      <c r="E21" t="s">
        <v>838</v>
      </c>
    </row>
    <row r="22" spans="2:5" x14ac:dyDescent="0.35">
      <c r="B22" t="s">
        <v>728</v>
      </c>
      <c r="C22" s="10">
        <v>218967620</v>
      </c>
      <c r="D22">
        <v>1991</v>
      </c>
      <c r="E22" t="s">
        <v>736</v>
      </c>
    </row>
    <row r="23" spans="2:5" x14ac:dyDescent="0.35">
      <c r="B23" t="s">
        <v>728</v>
      </c>
      <c r="C23" s="10">
        <v>504014165</v>
      </c>
      <c r="D23">
        <v>2017</v>
      </c>
      <c r="E23" t="s">
        <v>758</v>
      </c>
    </row>
    <row r="24" spans="2:5" x14ac:dyDescent="0.35">
      <c r="B24" t="s">
        <v>805</v>
      </c>
      <c r="C24" s="10">
        <v>234760478</v>
      </c>
      <c r="D24">
        <v>1984</v>
      </c>
      <c r="E24" t="s">
        <v>838</v>
      </c>
    </row>
    <row r="25" spans="2:5" x14ac:dyDescent="0.35">
      <c r="B25" t="s">
        <v>762</v>
      </c>
      <c r="C25" s="10">
        <v>700059566</v>
      </c>
      <c r="D25">
        <v>2018</v>
      </c>
      <c r="E25" t="s">
        <v>795</v>
      </c>
    </row>
    <row r="26" spans="2:5" x14ac:dyDescent="0.35">
      <c r="B26" t="s">
        <v>825</v>
      </c>
      <c r="C26" s="10">
        <v>169106725</v>
      </c>
      <c r="D26">
        <v>2011</v>
      </c>
      <c r="E26" t="s">
        <v>838</v>
      </c>
    </row>
    <row r="27" spans="2:5" x14ac:dyDescent="0.35">
      <c r="B27" t="s">
        <v>779</v>
      </c>
      <c r="C27" s="10">
        <v>408084349</v>
      </c>
      <c r="D27">
        <v>2016</v>
      </c>
      <c r="E27" t="s">
        <v>795</v>
      </c>
    </row>
    <row r="28" spans="2:5" x14ac:dyDescent="0.35">
      <c r="B28" t="s">
        <v>773</v>
      </c>
      <c r="C28" s="10">
        <v>426829839</v>
      </c>
      <c r="D28">
        <v>2019</v>
      </c>
      <c r="E28" t="s">
        <v>795</v>
      </c>
    </row>
    <row r="29" spans="2:5" x14ac:dyDescent="0.35">
      <c r="B29" t="s">
        <v>725</v>
      </c>
      <c r="C29" s="10">
        <v>244082982</v>
      </c>
      <c r="D29">
        <v>2006</v>
      </c>
      <c r="E29" t="s">
        <v>736</v>
      </c>
    </row>
    <row r="30" spans="2:5" x14ac:dyDescent="0.35">
      <c r="B30" t="s">
        <v>732</v>
      </c>
      <c r="C30" s="10">
        <v>191452396</v>
      </c>
      <c r="D30">
        <v>2011</v>
      </c>
      <c r="E30" t="s">
        <v>736</v>
      </c>
    </row>
    <row r="31" spans="2:5" x14ac:dyDescent="0.35">
      <c r="B31" t="s">
        <v>797</v>
      </c>
      <c r="C31" s="10">
        <v>363070709</v>
      </c>
      <c r="D31">
        <v>2016</v>
      </c>
      <c r="E31" t="s">
        <v>838</v>
      </c>
    </row>
    <row r="32" spans="2:5" x14ac:dyDescent="0.35">
      <c r="B32" t="s">
        <v>801</v>
      </c>
      <c r="C32" s="10">
        <v>324591735</v>
      </c>
      <c r="D32">
        <v>2018</v>
      </c>
      <c r="E32" t="s">
        <v>838</v>
      </c>
    </row>
    <row r="33" spans="2:5" x14ac:dyDescent="0.35">
      <c r="B33" t="s">
        <v>746</v>
      </c>
      <c r="C33" s="10">
        <v>368065385</v>
      </c>
      <c r="D33">
        <v>2013</v>
      </c>
      <c r="E33" t="s">
        <v>758</v>
      </c>
    </row>
    <row r="34" spans="2:5" x14ac:dyDescent="0.35">
      <c r="B34" t="s">
        <v>829</v>
      </c>
      <c r="C34" s="10">
        <v>162805434</v>
      </c>
      <c r="D34">
        <v>2012</v>
      </c>
      <c r="E34" t="s">
        <v>838</v>
      </c>
    </row>
    <row r="35" spans="2:5" x14ac:dyDescent="0.35">
      <c r="B35" t="s">
        <v>743</v>
      </c>
      <c r="C35" s="10">
        <v>435110554</v>
      </c>
      <c r="D35">
        <v>1982</v>
      </c>
      <c r="E35" t="s">
        <v>758</v>
      </c>
    </row>
    <row r="36" spans="2:5" x14ac:dyDescent="0.35">
      <c r="B36" t="s">
        <v>835</v>
      </c>
      <c r="C36" s="10">
        <v>156645693</v>
      </c>
      <c r="D36">
        <v>1987</v>
      </c>
      <c r="E36" t="s">
        <v>838</v>
      </c>
    </row>
    <row r="37" spans="2:5" x14ac:dyDescent="0.35">
      <c r="B37" t="s">
        <v>827</v>
      </c>
      <c r="C37" s="10">
        <v>166167230</v>
      </c>
      <c r="D37">
        <v>2015</v>
      </c>
      <c r="E37" t="s">
        <v>838</v>
      </c>
    </row>
    <row r="38" spans="2:5" x14ac:dyDescent="0.35">
      <c r="B38" t="s">
        <v>738</v>
      </c>
      <c r="C38" s="10">
        <v>486295561</v>
      </c>
      <c r="D38">
        <v>2016</v>
      </c>
      <c r="E38" t="s">
        <v>758</v>
      </c>
    </row>
    <row r="39" spans="2:5" x14ac:dyDescent="0.35">
      <c r="B39" t="s">
        <v>721</v>
      </c>
      <c r="C39" s="10">
        <v>380843261</v>
      </c>
      <c r="D39">
        <v>2003</v>
      </c>
      <c r="E39" t="s">
        <v>736</v>
      </c>
    </row>
    <row r="40" spans="2:5" x14ac:dyDescent="0.35">
      <c r="B40" t="s">
        <v>744</v>
      </c>
      <c r="C40" s="10">
        <v>400738009</v>
      </c>
      <c r="D40">
        <v>2013</v>
      </c>
      <c r="E40" t="s">
        <v>758</v>
      </c>
    </row>
    <row r="41" spans="2:5" x14ac:dyDescent="0.35">
      <c r="B41" t="s">
        <v>739</v>
      </c>
      <c r="C41" s="10">
        <v>477371890</v>
      </c>
      <c r="D41">
        <v>2019</v>
      </c>
      <c r="E41" t="s">
        <v>758</v>
      </c>
    </row>
    <row r="42" spans="2:5" x14ac:dyDescent="0.35">
      <c r="B42" t="s">
        <v>791</v>
      </c>
      <c r="C42" s="10">
        <v>353007020</v>
      </c>
      <c r="D42">
        <v>2015</v>
      </c>
      <c r="E42" t="s">
        <v>795</v>
      </c>
    </row>
    <row r="43" spans="2:5" x14ac:dyDescent="0.35">
      <c r="B43" t="s">
        <v>819</v>
      </c>
      <c r="C43" s="10">
        <v>176040665</v>
      </c>
      <c r="D43">
        <v>2017</v>
      </c>
      <c r="E43" t="s">
        <v>838</v>
      </c>
    </row>
    <row r="44" spans="2:5" x14ac:dyDescent="0.35">
      <c r="B44" t="s">
        <v>815</v>
      </c>
      <c r="C44" s="10">
        <v>187705427</v>
      </c>
      <c r="D44">
        <v>2000</v>
      </c>
      <c r="E44" t="s">
        <v>838</v>
      </c>
    </row>
    <row r="45" spans="2:5" x14ac:dyDescent="0.35">
      <c r="B45" t="s">
        <v>826</v>
      </c>
      <c r="C45" s="10">
        <v>167767189</v>
      </c>
      <c r="D45">
        <v>2014</v>
      </c>
      <c r="E45" t="s">
        <v>838</v>
      </c>
    </row>
    <row r="46" spans="2:5" x14ac:dyDescent="0.35">
      <c r="B46" t="s">
        <v>731</v>
      </c>
      <c r="C46" s="10">
        <v>200852579</v>
      </c>
      <c r="D46">
        <v>1939</v>
      </c>
      <c r="E46" t="s">
        <v>736</v>
      </c>
    </row>
    <row r="47" spans="2:5" x14ac:dyDescent="0.35">
      <c r="B47" t="s">
        <v>786</v>
      </c>
      <c r="C47" s="10">
        <v>389813101</v>
      </c>
      <c r="D47">
        <v>2017</v>
      </c>
      <c r="E47" t="s">
        <v>795</v>
      </c>
    </row>
    <row r="48" spans="2:5" x14ac:dyDescent="0.35">
      <c r="B48" t="s">
        <v>832</v>
      </c>
      <c r="C48" s="10">
        <v>159342015</v>
      </c>
      <c r="D48">
        <v>2018</v>
      </c>
      <c r="E48" t="s">
        <v>838</v>
      </c>
    </row>
    <row r="49" spans="2:5" x14ac:dyDescent="0.35">
      <c r="B49" t="s">
        <v>828</v>
      </c>
      <c r="C49" s="10">
        <v>165092268</v>
      </c>
      <c r="D49">
        <v>2001</v>
      </c>
      <c r="E49" t="s">
        <v>838</v>
      </c>
    </row>
    <row r="50" spans="2:5" x14ac:dyDescent="0.35">
      <c r="B50" t="s">
        <v>787</v>
      </c>
      <c r="C50" s="10">
        <v>381409310</v>
      </c>
      <c r="D50">
        <v>2011</v>
      </c>
      <c r="E50" t="s">
        <v>795</v>
      </c>
    </row>
    <row r="51" spans="2:5" x14ac:dyDescent="0.35">
      <c r="B51" t="s">
        <v>756</v>
      </c>
      <c r="C51" s="10">
        <v>302305431</v>
      </c>
      <c r="D51">
        <v>2009</v>
      </c>
      <c r="E51" t="s">
        <v>758</v>
      </c>
    </row>
    <row r="52" spans="2:5" x14ac:dyDescent="0.35">
      <c r="B52" t="s">
        <v>753</v>
      </c>
      <c r="C52" s="10">
        <v>318087620</v>
      </c>
      <c r="D52">
        <v>2001</v>
      </c>
      <c r="E52" t="s">
        <v>758</v>
      </c>
    </row>
    <row r="53" spans="2:5" x14ac:dyDescent="0.35">
      <c r="B53" t="s">
        <v>737</v>
      </c>
      <c r="C53" s="10">
        <v>608581744</v>
      </c>
      <c r="D53">
        <v>2018</v>
      </c>
      <c r="E53" t="s">
        <v>758</v>
      </c>
    </row>
    <row r="54" spans="2:5" x14ac:dyDescent="0.35">
      <c r="B54" t="s">
        <v>748</v>
      </c>
      <c r="C54" s="10">
        <v>356461711</v>
      </c>
      <c r="D54">
        <v>2015</v>
      </c>
      <c r="E54" t="s">
        <v>758</v>
      </c>
    </row>
    <row r="55" spans="2:5" x14ac:dyDescent="0.35">
      <c r="B55" t="s">
        <v>778</v>
      </c>
      <c r="C55" s="10">
        <v>409013994</v>
      </c>
      <c r="D55">
        <v>2013</v>
      </c>
      <c r="E55" t="s">
        <v>795</v>
      </c>
    </row>
    <row r="56" spans="2:5" x14ac:dyDescent="0.35">
      <c r="B56" t="s">
        <v>800</v>
      </c>
      <c r="C56" s="10">
        <v>328828874</v>
      </c>
      <c r="D56">
        <v>2017</v>
      </c>
      <c r="E56" t="s">
        <v>838</v>
      </c>
    </row>
    <row r="57" spans="2:5" x14ac:dyDescent="0.35">
      <c r="B57" t="s">
        <v>810</v>
      </c>
      <c r="C57" s="10">
        <v>211593228</v>
      </c>
      <c r="D57">
        <v>2019</v>
      </c>
      <c r="E57" t="s">
        <v>838</v>
      </c>
    </row>
    <row r="58" spans="2:5" x14ac:dyDescent="0.35">
      <c r="B58" t="s">
        <v>837</v>
      </c>
      <c r="C58" s="10">
        <v>153952592</v>
      </c>
      <c r="D58">
        <v>1996</v>
      </c>
      <c r="E58" t="s">
        <v>838</v>
      </c>
    </row>
    <row r="59" spans="2:5" x14ac:dyDescent="0.35">
      <c r="B59" t="s">
        <v>824</v>
      </c>
      <c r="C59" s="10">
        <v>171015687</v>
      </c>
      <c r="D59">
        <v>2019</v>
      </c>
      <c r="E59" t="s">
        <v>838</v>
      </c>
    </row>
    <row r="60" spans="2:5" x14ac:dyDescent="0.35">
      <c r="B60" t="s">
        <v>799</v>
      </c>
      <c r="C60" s="10">
        <v>335451311</v>
      </c>
      <c r="D60">
        <v>2019</v>
      </c>
      <c r="E60" t="s">
        <v>838</v>
      </c>
    </row>
    <row r="61" spans="2:5" x14ac:dyDescent="0.35">
      <c r="B61" t="s">
        <v>782</v>
      </c>
      <c r="C61" s="10">
        <v>404540171</v>
      </c>
      <c r="D61">
        <v>2017</v>
      </c>
      <c r="E61" t="s">
        <v>795</v>
      </c>
    </row>
    <row r="62" spans="2:5" x14ac:dyDescent="0.35">
      <c r="B62" t="s">
        <v>783</v>
      </c>
      <c r="C62" s="10">
        <v>402828120</v>
      </c>
      <c r="D62">
        <v>1993</v>
      </c>
      <c r="E62" t="s">
        <v>795</v>
      </c>
    </row>
    <row r="63" spans="2:5" x14ac:dyDescent="0.35">
      <c r="B63" t="s">
        <v>765</v>
      </c>
      <c r="C63" s="10">
        <v>652270625</v>
      </c>
      <c r="D63">
        <v>2015</v>
      </c>
      <c r="E63" t="s">
        <v>795</v>
      </c>
    </row>
    <row r="64" spans="2:5" x14ac:dyDescent="0.35">
      <c r="B64" t="s">
        <v>776</v>
      </c>
      <c r="C64" s="10">
        <v>417719760</v>
      </c>
      <c r="D64">
        <v>2018</v>
      </c>
      <c r="E64" t="s">
        <v>795</v>
      </c>
    </row>
    <row r="65" spans="2:5" x14ac:dyDescent="0.35">
      <c r="B65" t="s">
        <v>670</v>
      </c>
      <c r="C65" s="10">
        <v>226277068</v>
      </c>
      <c r="D65">
        <v>2017</v>
      </c>
      <c r="E65" t="s">
        <v>838</v>
      </c>
    </row>
    <row r="66" spans="2:5" x14ac:dyDescent="0.35">
      <c r="B66" t="s">
        <v>836</v>
      </c>
      <c r="C66" s="10">
        <v>154058340</v>
      </c>
      <c r="D66">
        <v>2015</v>
      </c>
      <c r="E66" t="s">
        <v>838</v>
      </c>
    </row>
    <row r="67" spans="2:5" x14ac:dyDescent="0.35">
      <c r="B67" t="s">
        <v>750</v>
      </c>
      <c r="C67" s="10">
        <v>336045770</v>
      </c>
      <c r="D67">
        <v>2015</v>
      </c>
      <c r="E67" t="s">
        <v>758</v>
      </c>
    </row>
    <row r="68" spans="2:5" x14ac:dyDescent="0.35">
      <c r="B68" t="s">
        <v>723</v>
      </c>
      <c r="C68" s="10">
        <v>268492764</v>
      </c>
      <c r="D68">
        <v>2013</v>
      </c>
      <c r="E68" t="s">
        <v>736</v>
      </c>
    </row>
    <row r="69" spans="2:5" x14ac:dyDescent="0.35">
      <c r="B69" t="s">
        <v>722</v>
      </c>
      <c r="C69" s="10">
        <v>289916256</v>
      </c>
      <c r="D69">
        <v>2001</v>
      </c>
      <c r="E69" t="s">
        <v>736</v>
      </c>
    </row>
    <row r="70" spans="2:5" x14ac:dyDescent="0.35">
      <c r="B70" t="s">
        <v>775</v>
      </c>
      <c r="C70" s="10">
        <v>423315812</v>
      </c>
      <c r="D70">
        <v>2006</v>
      </c>
      <c r="E70" t="s">
        <v>795</v>
      </c>
    </row>
    <row r="71" spans="2:5" x14ac:dyDescent="0.35">
      <c r="B71" t="s">
        <v>817</v>
      </c>
      <c r="C71" s="10">
        <v>178406268</v>
      </c>
      <c r="D71">
        <v>1990</v>
      </c>
      <c r="E71" t="s">
        <v>838</v>
      </c>
    </row>
    <row r="72" spans="2:5" x14ac:dyDescent="0.35">
      <c r="B72" t="s">
        <v>822</v>
      </c>
      <c r="C72" s="10">
        <v>172825435</v>
      </c>
      <c r="D72">
        <v>1988</v>
      </c>
      <c r="E72" t="s">
        <v>838</v>
      </c>
    </row>
    <row r="73" spans="2:5" x14ac:dyDescent="0.35">
      <c r="B73" t="s">
        <v>730</v>
      </c>
      <c r="C73" s="10">
        <v>206445654</v>
      </c>
      <c r="D73">
        <v>2007</v>
      </c>
      <c r="E73" t="s">
        <v>736</v>
      </c>
    </row>
    <row r="74" spans="2:5" x14ac:dyDescent="0.35">
      <c r="B74" t="s">
        <v>769</v>
      </c>
      <c r="C74" s="10">
        <v>532177324</v>
      </c>
      <c r="D74">
        <v>2016</v>
      </c>
      <c r="E74" t="s">
        <v>795</v>
      </c>
    </row>
    <row r="75" spans="2:5" x14ac:dyDescent="0.35">
      <c r="B75" t="s">
        <v>808</v>
      </c>
      <c r="C75" s="10">
        <v>217049603</v>
      </c>
      <c r="D75">
        <v>1998</v>
      </c>
      <c r="E75" t="s">
        <v>838</v>
      </c>
    </row>
    <row r="76" spans="2:5" x14ac:dyDescent="0.35">
      <c r="B76" t="s">
        <v>834</v>
      </c>
      <c r="C76" s="10">
        <v>157019771</v>
      </c>
      <c r="D76">
        <v>2000</v>
      </c>
      <c r="E76" t="s">
        <v>838</v>
      </c>
    </row>
    <row r="77" spans="2:5" x14ac:dyDescent="0.35">
      <c r="B77" t="s">
        <v>742</v>
      </c>
      <c r="C77" s="10">
        <v>441226247</v>
      </c>
      <c r="D77">
        <v>2004</v>
      </c>
      <c r="E77" t="s">
        <v>758</v>
      </c>
    </row>
    <row r="78" spans="2:5" x14ac:dyDescent="0.35">
      <c r="B78" t="s">
        <v>752</v>
      </c>
      <c r="C78" s="10">
        <v>322719944</v>
      </c>
      <c r="D78">
        <v>2007</v>
      </c>
      <c r="E78" t="s">
        <v>758</v>
      </c>
    </row>
    <row r="79" spans="2:5" x14ac:dyDescent="0.35">
      <c r="B79" t="s">
        <v>781</v>
      </c>
      <c r="C79" s="10">
        <v>407022860</v>
      </c>
      <c r="D79">
        <v>2002</v>
      </c>
      <c r="E79" t="s">
        <v>795</v>
      </c>
    </row>
    <row r="80" spans="2:5" x14ac:dyDescent="0.35">
      <c r="B80" t="s">
        <v>790</v>
      </c>
      <c r="C80" s="10">
        <v>373585825</v>
      </c>
      <c r="D80">
        <v>2004</v>
      </c>
      <c r="E80" t="s">
        <v>795</v>
      </c>
    </row>
    <row r="81" spans="2:5" x14ac:dyDescent="0.35">
      <c r="B81" t="s">
        <v>785</v>
      </c>
      <c r="C81" s="10">
        <v>390532085</v>
      </c>
      <c r="D81">
        <v>2019</v>
      </c>
      <c r="E81" t="s">
        <v>795</v>
      </c>
    </row>
    <row r="82" spans="2:5" x14ac:dyDescent="0.35">
      <c r="B82" t="s">
        <v>740</v>
      </c>
      <c r="C82" s="10">
        <v>474544677</v>
      </c>
      <c r="D82">
        <v>1999</v>
      </c>
      <c r="E82" t="s">
        <v>758</v>
      </c>
    </row>
    <row r="83" spans="2:5" x14ac:dyDescent="0.35">
      <c r="B83" t="s">
        <v>754</v>
      </c>
      <c r="C83" s="10">
        <v>310676740</v>
      </c>
      <c r="D83">
        <v>2002</v>
      </c>
      <c r="E83" t="s">
        <v>758</v>
      </c>
    </row>
    <row r="84" spans="2:5" x14ac:dyDescent="0.35">
      <c r="B84" t="s">
        <v>788</v>
      </c>
      <c r="C84" s="10">
        <v>380270577</v>
      </c>
      <c r="D84">
        <v>2005</v>
      </c>
      <c r="E84" t="s">
        <v>795</v>
      </c>
    </row>
    <row r="85" spans="2:5" x14ac:dyDescent="0.35">
      <c r="B85" t="s">
        <v>741</v>
      </c>
      <c r="C85" s="10">
        <v>460998507</v>
      </c>
      <c r="D85">
        <v>1977</v>
      </c>
      <c r="E85" t="s">
        <v>758</v>
      </c>
    </row>
    <row r="86" spans="2:5" x14ac:dyDescent="0.35">
      <c r="B86" t="s">
        <v>770</v>
      </c>
      <c r="C86" s="10">
        <v>515198941</v>
      </c>
      <c r="D86">
        <v>2019</v>
      </c>
      <c r="E86" t="s">
        <v>795</v>
      </c>
    </row>
    <row r="87" spans="2:5" x14ac:dyDescent="0.35">
      <c r="B87" t="s">
        <v>755</v>
      </c>
      <c r="C87" s="10">
        <v>309306177</v>
      </c>
      <c r="D87">
        <v>1983</v>
      </c>
      <c r="E87" t="s">
        <v>758</v>
      </c>
    </row>
    <row r="88" spans="2:5" x14ac:dyDescent="0.35">
      <c r="B88" t="s">
        <v>759</v>
      </c>
      <c r="C88" s="10">
        <v>936662225</v>
      </c>
      <c r="D88">
        <v>2015</v>
      </c>
      <c r="E88" t="s">
        <v>795</v>
      </c>
    </row>
    <row r="89" spans="2:5" x14ac:dyDescent="0.35">
      <c r="B89" t="s">
        <v>767</v>
      </c>
      <c r="C89" s="10">
        <v>620181382</v>
      </c>
      <c r="D89">
        <v>2017</v>
      </c>
      <c r="E89" t="s">
        <v>795</v>
      </c>
    </row>
    <row r="90" spans="2:5" x14ac:dyDescent="0.35">
      <c r="B90" t="s">
        <v>830</v>
      </c>
      <c r="C90" s="10">
        <v>161197785</v>
      </c>
      <c r="D90">
        <v>2015</v>
      </c>
      <c r="E90" t="s">
        <v>838</v>
      </c>
    </row>
    <row r="91" spans="2:5" x14ac:dyDescent="0.35">
      <c r="B91" t="s">
        <v>807</v>
      </c>
      <c r="C91" s="10">
        <v>218815487</v>
      </c>
      <c r="D91">
        <v>2012</v>
      </c>
      <c r="E91" t="s">
        <v>838</v>
      </c>
    </row>
    <row r="92" spans="2:5" x14ac:dyDescent="0.35">
      <c r="B92" t="s">
        <v>812</v>
      </c>
      <c r="C92" s="10">
        <v>205881154</v>
      </c>
      <c r="D92">
        <v>1991</v>
      </c>
      <c r="E92" t="s">
        <v>838</v>
      </c>
    </row>
    <row r="93" spans="2:5" x14ac:dyDescent="0.35">
      <c r="B93" t="s">
        <v>766</v>
      </c>
      <c r="C93" s="10">
        <v>623357910</v>
      </c>
      <c r="D93">
        <v>2012</v>
      </c>
      <c r="E93" t="s">
        <v>795</v>
      </c>
    </row>
    <row r="94" spans="2:5" x14ac:dyDescent="0.35">
      <c r="B94" t="s">
        <v>768</v>
      </c>
      <c r="C94" s="10">
        <v>535234033</v>
      </c>
      <c r="D94">
        <v>2008</v>
      </c>
      <c r="E94" t="s">
        <v>795</v>
      </c>
    </row>
    <row r="95" spans="2:5" x14ac:dyDescent="0.35">
      <c r="B95" t="s">
        <v>772</v>
      </c>
      <c r="C95" s="10">
        <v>448139099</v>
      </c>
      <c r="D95">
        <v>2012</v>
      </c>
      <c r="E95" t="s">
        <v>795</v>
      </c>
    </row>
    <row r="96" spans="2:5" x14ac:dyDescent="0.35">
      <c r="B96" t="s">
        <v>806</v>
      </c>
      <c r="C96" s="10">
        <v>232906145</v>
      </c>
      <c r="D96">
        <v>1973</v>
      </c>
      <c r="E96" t="s">
        <v>838</v>
      </c>
    </row>
    <row r="97" spans="2:5" x14ac:dyDescent="0.35">
      <c r="B97" t="s">
        <v>833</v>
      </c>
      <c r="C97" s="10">
        <v>158348367</v>
      </c>
      <c r="D97">
        <v>1993</v>
      </c>
      <c r="E97" t="s">
        <v>838</v>
      </c>
    </row>
    <row r="98" spans="2:5" x14ac:dyDescent="0.35">
      <c r="B98" t="s">
        <v>803</v>
      </c>
      <c r="C98" s="10">
        <v>277322503</v>
      </c>
      <c r="D98">
        <v>2009</v>
      </c>
      <c r="E98" t="s">
        <v>838</v>
      </c>
    </row>
    <row r="99" spans="2:5" x14ac:dyDescent="0.35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35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35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35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35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35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35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35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35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35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35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35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35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35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35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35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35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35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35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35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35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35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35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35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35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35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35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35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35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abesh</cp:lastModifiedBy>
  <dcterms:created xsi:type="dcterms:W3CDTF">2020-03-17T20:42:07Z</dcterms:created>
  <dcterms:modified xsi:type="dcterms:W3CDTF">2022-12-10T03:39:02Z</dcterms:modified>
</cp:coreProperties>
</file>