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ia\Downloads\"/>
    </mc:Choice>
  </mc:AlternateContent>
  <xr:revisionPtr revIDLastSave="0" documentId="13_ncr:1_{B4CB9561-BC08-402B-A69F-3E50440EABC3}" xr6:coauthVersionLast="47" xr6:coauthVersionMax="47" xr10:uidLastSave="{00000000-0000-0000-0000-000000000000}"/>
  <bookViews>
    <workbookView xWindow="-108" yWindow="-108" windowWidth="23256" windowHeight="12576" firstSheet="8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  <sheet name="Sales Analysis" sheetId="25" r:id="rId16"/>
    <sheet name="Pivot Table" sheetId="26" r:id="rId17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pivotCaches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25" l="1"/>
  <c r="D18" i="25"/>
  <c r="G6" i="25"/>
  <c r="G7" i="25"/>
  <c r="G8" i="25"/>
  <c r="G9" i="25"/>
  <c r="G10" i="25"/>
  <c r="G11" i="25"/>
  <c r="G19" i="25"/>
  <c r="G20" i="25"/>
  <c r="G21" i="25"/>
  <c r="G22" i="25"/>
  <c r="G23" i="25"/>
  <c r="G24" i="25"/>
  <c r="G5" i="25"/>
  <c r="D19" i="25"/>
  <c r="E19" i="25"/>
  <c r="F19" i="25"/>
  <c r="D20" i="25"/>
  <c r="E20" i="25"/>
  <c r="F20" i="25"/>
  <c r="D21" i="25"/>
  <c r="E21" i="25"/>
  <c r="F21" i="25"/>
  <c r="D22" i="25"/>
  <c r="E22" i="25"/>
  <c r="F22" i="25"/>
  <c r="D23" i="25"/>
  <c r="E23" i="25"/>
  <c r="F23" i="25"/>
  <c r="D24" i="25"/>
  <c r="E24" i="25"/>
  <c r="F24" i="25"/>
  <c r="F18" i="25"/>
  <c r="C19" i="25"/>
  <c r="C20" i="25"/>
  <c r="C21" i="25"/>
  <c r="C22" i="25"/>
  <c r="C23" i="25"/>
  <c r="C24" i="25"/>
  <c r="C18" i="25"/>
  <c r="C5" i="25"/>
  <c r="H24" i="25"/>
  <c r="H23" i="25"/>
  <c r="H22" i="25"/>
  <c r="H21" i="25"/>
  <c r="H20" i="25"/>
  <c r="H19" i="25"/>
  <c r="H18" i="25"/>
  <c r="F6" i="25"/>
  <c r="F7" i="25"/>
  <c r="F8" i="25"/>
  <c r="F9" i="25"/>
  <c r="F10" i="25"/>
  <c r="F11" i="25"/>
  <c r="F5" i="25"/>
  <c r="E6" i="25"/>
  <c r="E7" i="25"/>
  <c r="E8" i="25"/>
  <c r="E9" i="25"/>
  <c r="E10" i="25"/>
  <c r="E11" i="25"/>
  <c r="E5" i="25"/>
  <c r="D5" i="25"/>
  <c r="D6" i="25"/>
  <c r="D7" i="25"/>
  <c r="D8" i="25"/>
  <c r="D9" i="25"/>
  <c r="D10" i="25"/>
  <c r="D11" i="25"/>
  <c r="C6" i="25"/>
  <c r="C7" i="25"/>
  <c r="C8" i="25"/>
  <c r="C9" i="25"/>
  <c r="C10" i="25"/>
  <c r="C11" i="25"/>
  <c r="H6" i="25"/>
  <c r="H7" i="25"/>
  <c r="H8" i="25"/>
  <c r="H9" i="25"/>
  <c r="H10" i="25"/>
  <c r="H11" i="25"/>
  <c r="H5" i="25"/>
  <c r="F5" i="20"/>
  <c r="F6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G18" i="25" l="1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19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<sst xmlns="http://schemas.openxmlformats.org/spreadsheetml/2006/main" count="5102" uniqueCount="1431">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</sst>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MS Sans Serif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2" fillId="4" borderId="25" xfId="3" applyNumberFormat="1" applyFont="1" applyFill="1" applyBorder="1" applyAlignment="1">
      <alignment horizontal="center"/>
    </xf>
    <xf numFmtId="0" fontId="26" fillId="6" borderId="26" xfId="3" applyNumberFormat="1" applyFont="1" applyFill="1" applyBorder="1" applyAlignment="1"/>
    <xf numFmtId="0" fontId="26" fillId="7" borderId="26" xfId="3" applyNumberFormat="1" applyFont="1" applyFill="1" applyBorder="1" applyAlignment="1"/>
    <xf numFmtId="44" fontId="8" fillId="0" borderId="0" xfId="1" applyFont="1"/>
    <xf numFmtId="44" fontId="0" fillId="0" borderId="0" xfId="1" applyFont="1"/>
    <xf numFmtId="8" fontId="0" fillId="8" borderId="0" xfId="0" applyNumberFormat="1" applyFill="1"/>
    <xf numFmtId="44" fontId="0" fillId="0" borderId="0" xfId="0" applyNumberFormat="1"/>
    <xf numFmtId="44" fontId="0" fillId="0" borderId="0" xfId="0" pivotButton="1" applyNumberFormat="1"/>
    <xf numFmtId="44" fontId="0" fillId="0" borderId="0" xfId="0" applyNumberFormat="1" applyAlignment="1">
      <alignment horizontal="left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2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S Sans Serif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iastesfaye998@gmail.com" refreshedDate="44883.279208449072" createdVersion="7" refreshedVersion="7" minRefreshableVersion="3" recordCount="444" xr:uid="{1E6CA584-136D-42F9-987F-EEA9CBCC00DF}">
  <cacheSource type="worksheet">
    <worksheetSource name="Sales"/>
  </cacheSource>
  <cacheFields count="8">
    <cacheField name="Year" numFmtId="0">
      <sharedItems containsSemiMixedTypes="0" containsString="0" containsNumber="1" containsInteger="1" minValue="2013" maxValue="2015"/>
    </cacheField>
    <cacheField name="Month" numFmtId="0">
      <sharedItems count="7">
        <s v="January"/>
        <s v="February"/>
        <s v="March"/>
        <s v="April"/>
        <s v="May"/>
        <s v="November"/>
        <s v="December"/>
      </sharedItems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/>
    </cacheField>
    <cacheField name="Region" numFmtId="0">
      <sharedItems/>
    </cacheField>
    <cacheField name="Sales" numFmtId="8">
      <sharedItems containsSemiMixedTypes="0" containsString="0" containsNumber="1" minValue="196.25" maxValue="14647.5"/>
    </cacheField>
    <cacheField name="Units" numFmtId="0">
      <sharedItems containsSemiMixedTypes="0" containsString="0" containsNumber="1" containsInteger="1" minValue="157" maxValue="9765"/>
    </cacheField>
    <cacheField name="Order #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2013"/>
    <x v="0"/>
    <x v="0"/>
    <s v="Bishop"/>
    <s v="West"/>
    <n v="2395.5"/>
    <n v="1597"/>
    <s v="001"/>
  </r>
  <r>
    <n v="2013"/>
    <x v="0"/>
    <x v="0"/>
    <s v="Bishop"/>
    <s v="West"/>
    <n v="11761.5"/>
    <n v="7841"/>
    <s v="002"/>
  </r>
  <r>
    <n v="2013"/>
    <x v="0"/>
    <x v="1"/>
    <s v="Bishop"/>
    <s v="West"/>
    <n v="8943"/>
    <n v="5962"/>
    <s v="003"/>
  </r>
  <r>
    <n v="2013"/>
    <x v="0"/>
    <x v="0"/>
    <s v="Bishop"/>
    <s v="West"/>
    <n v="2395.5"/>
    <n v="1597"/>
    <s v="004"/>
  </r>
  <r>
    <n v="2013"/>
    <x v="0"/>
    <x v="0"/>
    <s v="Bishop"/>
    <s v="West"/>
    <n v="11761.5"/>
    <n v="7841"/>
    <s v="005"/>
  </r>
  <r>
    <n v="2013"/>
    <x v="0"/>
    <x v="1"/>
    <s v="Bishop"/>
    <s v="West"/>
    <n v="8943"/>
    <n v="5962"/>
    <s v="006"/>
  </r>
  <r>
    <n v="2013"/>
    <x v="0"/>
    <x v="1"/>
    <s v="Lee"/>
    <s v="Central"/>
    <n v="14596.5"/>
    <n v="9731"/>
    <s v="007"/>
  </r>
  <r>
    <n v="2013"/>
    <x v="0"/>
    <x v="2"/>
    <s v="Lee"/>
    <s v="Central"/>
    <n v="8793"/>
    <n v="5862"/>
    <s v="008"/>
  </r>
  <r>
    <n v="2013"/>
    <x v="0"/>
    <x v="1"/>
    <s v="Lee"/>
    <s v="Central"/>
    <n v="14596.5"/>
    <n v="9731"/>
    <s v="009"/>
  </r>
  <r>
    <n v="2013"/>
    <x v="0"/>
    <x v="2"/>
    <s v="Lee"/>
    <s v="Central"/>
    <n v="8793"/>
    <n v="5862"/>
    <s v="010"/>
  </r>
  <r>
    <n v="2013"/>
    <x v="0"/>
    <x v="0"/>
    <s v="Parker"/>
    <s v="North"/>
    <n v="4666"/>
    <n v="5623"/>
    <s v="011"/>
  </r>
  <r>
    <n v="2013"/>
    <x v="0"/>
    <x v="0"/>
    <s v="Parker"/>
    <s v="North"/>
    <n v="7318.5"/>
    <n v="4879"/>
    <s v="012"/>
  </r>
  <r>
    <n v="2013"/>
    <x v="0"/>
    <x v="0"/>
    <s v="Parker"/>
    <s v="North"/>
    <n v="5500"/>
    <n v="5623"/>
    <s v="013"/>
  </r>
  <r>
    <n v="2013"/>
    <x v="0"/>
    <x v="0"/>
    <s v="Parker"/>
    <s v="North"/>
    <n v="7318.5"/>
    <n v="4879"/>
    <s v="014"/>
  </r>
  <r>
    <n v="2013"/>
    <x v="0"/>
    <x v="3"/>
    <s v="Pullen"/>
    <s v="South"/>
    <n v="3553.5"/>
    <n v="2369"/>
    <s v="015"/>
  </r>
  <r>
    <n v="2013"/>
    <x v="0"/>
    <x v="3"/>
    <s v="Pullen"/>
    <s v="South"/>
    <n v="3553.5"/>
    <n v="2369"/>
    <s v="016"/>
  </r>
  <r>
    <n v="2013"/>
    <x v="0"/>
    <x v="1"/>
    <s v="Watson"/>
    <s v="Central"/>
    <n v="14596.5"/>
    <n v="9731"/>
    <s v="017"/>
  </r>
  <r>
    <n v="2013"/>
    <x v="0"/>
    <x v="2"/>
    <s v="Watson"/>
    <s v="Central"/>
    <n v="8793"/>
    <n v="5862"/>
    <s v="018"/>
  </r>
  <r>
    <n v="2013"/>
    <x v="0"/>
    <x v="1"/>
    <s v="Watson"/>
    <s v="Central"/>
    <n v="14596.5"/>
    <n v="9731"/>
    <s v="019"/>
  </r>
  <r>
    <n v="2013"/>
    <x v="0"/>
    <x v="2"/>
    <s v="Watson"/>
    <s v="Central"/>
    <n v="8793"/>
    <n v="5862"/>
    <s v="020"/>
  </r>
  <r>
    <n v="2013"/>
    <x v="1"/>
    <x v="0"/>
    <s v="Bishop"/>
    <s v="West"/>
    <n v="4887"/>
    <n v="3258"/>
    <s v="021"/>
  </r>
  <r>
    <n v="2013"/>
    <x v="1"/>
    <x v="0"/>
    <s v="Bishop"/>
    <s v="West"/>
    <n v="4887"/>
    <n v="3258"/>
    <s v="022"/>
  </r>
  <r>
    <n v="2013"/>
    <x v="1"/>
    <x v="2"/>
    <s v="Lee"/>
    <s v="Central"/>
    <n v="11122.5"/>
    <n v="7415"/>
    <s v="023"/>
  </r>
  <r>
    <n v="2013"/>
    <x v="1"/>
    <x v="0"/>
    <s v="Lee"/>
    <s v="Central"/>
    <n v="13428"/>
    <n v="8952"/>
    <s v="024"/>
  </r>
  <r>
    <n v="2013"/>
    <x v="1"/>
    <x v="2"/>
    <s v="Lee"/>
    <s v="Central"/>
    <n v="14000"/>
    <n v="7415"/>
    <s v="025"/>
  </r>
  <r>
    <n v="2013"/>
    <x v="1"/>
    <x v="0"/>
    <s v="Lee"/>
    <s v="Central"/>
    <n v="13428"/>
    <n v="8952"/>
    <s v="026"/>
  </r>
  <r>
    <n v="2013"/>
    <x v="1"/>
    <x v="1"/>
    <s v="Parker"/>
    <s v="North"/>
    <n v="3897"/>
    <n v="2598"/>
    <s v="027"/>
  </r>
  <r>
    <n v="2013"/>
    <x v="1"/>
    <x v="1"/>
    <s v="Parker"/>
    <s v="North"/>
    <n v="8832"/>
    <n v="5888"/>
    <s v="028"/>
  </r>
  <r>
    <n v="2013"/>
    <x v="1"/>
    <x v="1"/>
    <s v="Parker"/>
    <s v="North"/>
    <n v="3000"/>
    <n v="2598"/>
    <s v="029"/>
  </r>
  <r>
    <n v="2013"/>
    <x v="1"/>
    <x v="1"/>
    <s v="Parker"/>
    <s v="North"/>
    <n v="8832"/>
    <n v="5888"/>
    <s v="030"/>
  </r>
  <r>
    <n v="2013"/>
    <x v="1"/>
    <x v="2"/>
    <s v="Pullen"/>
    <s v="South"/>
    <n v="11122.5"/>
    <n v="7415"/>
    <s v="031"/>
  </r>
  <r>
    <n v="2013"/>
    <x v="1"/>
    <x v="1"/>
    <s v="Pullen"/>
    <s v="South"/>
    <n v="12206.25"/>
    <n v="9765"/>
    <s v="032"/>
  </r>
  <r>
    <n v="2013"/>
    <x v="1"/>
    <x v="2"/>
    <s v="Pullen"/>
    <s v="South"/>
    <n v="9268.75"/>
    <n v="7415"/>
    <s v="033"/>
  </r>
  <r>
    <n v="2013"/>
    <x v="1"/>
    <x v="1"/>
    <s v="Pullen"/>
    <s v="South"/>
    <n v="12206.25"/>
    <n v="9765"/>
    <s v="034"/>
  </r>
  <r>
    <n v="2013"/>
    <x v="1"/>
    <x v="0"/>
    <s v="Watson"/>
    <s v="Central"/>
    <n v="11190"/>
    <n v="8952"/>
    <s v="035"/>
  </r>
  <r>
    <n v="2013"/>
    <x v="1"/>
    <x v="3"/>
    <s v="Watson"/>
    <s v="Central"/>
    <n v="6233.75"/>
    <n v="4987"/>
    <s v="036"/>
  </r>
  <r>
    <n v="2013"/>
    <x v="1"/>
    <x v="0"/>
    <s v="Watson"/>
    <s v="Central"/>
    <n v="11190"/>
    <n v="8952"/>
    <s v="037"/>
  </r>
  <r>
    <n v="2013"/>
    <x v="1"/>
    <x v="3"/>
    <s v="Watson"/>
    <s v="Central"/>
    <n v="6233.75"/>
    <n v="4987"/>
    <s v="038"/>
  </r>
  <r>
    <n v="2013"/>
    <x v="2"/>
    <x v="2"/>
    <s v="Bishop"/>
    <s v="West"/>
    <n v="12182.5"/>
    <n v="9746"/>
    <s v="039"/>
  </r>
  <r>
    <n v="2013"/>
    <x v="2"/>
    <x v="0"/>
    <s v="Bishop"/>
    <s v="West"/>
    <n v="722.5"/>
    <n v="578"/>
    <s v="040"/>
  </r>
  <r>
    <n v="2013"/>
    <x v="2"/>
    <x v="2"/>
    <s v="Bishop"/>
    <s v="West"/>
    <n v="12182.5"/>
    <n v="9746"/>
    <s v="041"/>
  </r>
  <r>
    <n v="2013"/>
    <x v="2"/>
    <x v="0"/>
    <s v="Bishop"/>
    <s v="West"/>
    <n v="722.5"/>
    <n v="578"/>
    <s v="042"/>
  </r>
  <r>
    <n v="2013"/>
    <x v="2"/>
    <x v="2"/>
    <s v="Lee"/>
    <s v="Central"/>
    <n v="12182.5"/>
    <n v="9746"/>
    <s v="043"/>
  </r>
  <r>
    <n v="2013"/>
    <x v="2"/>
    <x v="0"/>
    <s v="Lee"/>
    <s v="Central"/>
    <n v="4483.75"/>
    <n v="3587"/>
    <s v="044"/>
  </r>
  <r>
    <n v="2013"/>
    <x v="2"/>
    <x v="2"/>
    <s v="Lee"/>
    <s v="Central"/>
    <n v="12182.5"/>
    <n v="9746"/>
    <s v="045"/>
  </r>
  <r>
    <n v="2013"/>
    <x v="2"/>
    <x v="0"/>
    <s v="Lee"/>
    <s v="Central"/>
    <n v="4483.75"/>
    <n v="3587"/>
    <s v="046"/>
  </r>
  <r>
    <n v="2013"/>
    <x v="2"/>
    <x v="2"/>
    <s v="Parker"/>
    <s v="North"/>
    <n v="2956.25"/>
    <n v="2365"/>
    <s v="047"/>
  </r>
  <r>
    <n v="2013"/>
    <x v="2"/>
    <x v="1"/>
    <s v="Parker"/>
    <s v="North"/>
    <n v="12163.75"/>
    <n v="9731"/>
    <s v="048"/>
  </r>
  <r>
    <n v="2013"/>
    <x v="2"/>
    <x v="2"/>
    <s v="Parker"/>
    <s v="North"/>
    <n v="2956.25"/>
    <n v="2365"/>
    <s v="049"/>
  </r>
  <r>
    <n v="2013"/>
    <x v="2"/>
    <x v="1"/>
    <s v="Parker"/>
    <s v="North"/>
    <n v="12163.75"/>
    <n v="9731"/>
    <s v="050"/>
  </r>
  <r>
    <n v="2013"/>
    <x v="2"/>
    <x v="1"/>
    <s v="Pullen"/>
    <s v="South"/>
    <n v="1248.75"/>
    <n v="999"/>
    <s v="051"/>
  </r>
  <r>
    <n v="2013"/>
    <x v="2"/>
    <x v="2"/>
    <s v="Pullen"/>
    <s v="South"/>
    <n v="196.25"/>
    <n v="157"/>
    <s v="052"/>
  </r>
  <r>
    <n v="2013"/>
    <x v="2"/>
    <x v="1"/>
    <s v="Pullen"/>
    <s v="South"/>
    <n v="1248.75"/>
    <n v="999"/>
    <s v="053"/>
  </r>
  <r>
    <n v="2013"/>
    <x v="2"/>
    <x v="2"/>
    <s v="Pullen"/>
    <s v="South"/>
    <n v="196.25"/>
    <n v="157"/>
    <s v="054"/>
  </r>
  <r>
    <n v="2013"/>
    <x v="2"/>
    <x v="0"/>
    <s v="Watson"/>
    <s v="Central"/>
    <n v="4483.75"/>
    <n v="3587"/>
    <s v="055"/>
  </r>
  <r>
    <n v="2013"/>
    <x v="2"/>
    <x v="3"/>
    <s v="Watson"/>
    <s v="Central"/>
    <n v="12038.75"/>
    <n v="9631"/>
    <s v="056"/>
  </r>
  <r>
    <n v="2013"/>
    <x v="2"/>
    <x v="0"/>
    <s v="Watson"/>
    <s v="Central"/>
    <n v="4483.75"/>
    <n v="3587"/>
    <s v="057"/>
  </r>
  <r>
    <n v="2013"/>
    <x v="2"/>
    <x v="3"/>
    <s v="Watson"/>
    <s v="Central"/>
    <n v="12038.75"/>
    <n v="9631"/>
    <s v="058"/>
  </r>
  <r>
    <n v="2013"/>
    <x v="3"/>
    <x v="3"/>
    <s v="Bishop"/>
    <s v="West"/>
    <n v="1972.5"/>
    <n v="1578"/>
    <s v="059"/>
  </r>
  <r>
    <n v="2013"/>
    <x v="3"/>
    <x v="2"/>
    <s v="Bishop"/>
    <s v="West"/>
    <n v="5733.75"/>
    <n v="4587"/>
    <s v="060"/>
  </r>
  <r>
    <n v="2013"/>
    <x v="3"/>
    <x v="3"/>
    <s v="Bishop"/>
    <s v="West"/>
    <n v="1972.5"/>
    <n v="1578"/>
    <s v="061"/>
  </r>
  <r>
    <n v="2013"/>
    <x v="3"/>
    <x v="2"/>
    <s v="Bishop"/>
    <s v="West"/>
    <n v="5733.75"/>
    <n v="4587"/>
    <s v="062"/>
  </r>
  <r>
    <n v="2013"/>
    <x v="3"/>
    <x v="0"/>
    <s v="Lee"/>
    <s v="Central"/>
    <n v="9865"/>
    <n v="7892"/>
    <s v="063"/>
  </r>
  <r>
    <n v="2013"/>
    <x v="3"/>
    <x v="3"/>
    <s v="Lee"/>
    <s v="Central"/>
    <n v="1972.5"/>
    <n v="1578"/>
    <s v="064"/>
  </r>
  <r>
    <n v="2013"/>
    <x v="3"/>
    <x v="0"/>
    <s v="Lee"/>
    <s v="Central"/>
    <n v="5858.75"/>
    <n v="4687"/>
    <s v="065"/>
  </r>
  <r>
    <n v="2013"/>
    <x v="3"/>
    <x v="1"/>
    <s v="Lee"/>
    <s v="Central"/>
    <n v="1705"/>
    <n v="1364"/>
    <s v="066"/>
  </r>
  <r>
    <n v="2013"/>
    <x v="3"/>
    <x v="0"/>
    <s v="Lee"/>
    <s v="Central"/>
    <n v="9865"/>
    <n v="7892"/>
    <s v="067"/>
  </r>
  <r>
    <n v="2013"/>
    <x v="3"/>
    <x v="3"/>
    <s v="Lee"/>
    <s v="Central"/>
    <n v="1972.5"/>
    <n v="1578"/>
    <s v="068"/>
  </r>
  <r>
    <n v="2013"/>
    <x v="3"/>
    <x v="0"/>
    <s v="Lee"/>
    <s v="Central"/>
    <n v="5858.75"/>
    <n v="4687"/>
    <s v="069"/>
  </r>
  <r>
    <n v="2013"/>
    <x v="3"/>
    <x v="1"/>
    <s v="Lee"/>
    <s v="Central"/>
    <n v="1705"/>
    <n v="1364"/>
    <s v="070"/>
  </r>
  <r>
    <n v="2013"/>
    <x v="3"/>
    <x v="2"/>
    <s v="Parker"/>
    <s v="North"/>
    <n v="7327.5"/>
    <n v="5862"/>
    <s v="071"/>
  </r>
  <r>
    <n v="2013"/>
    <x v="3"/>
    <x v="2"/>
    <s v="Parker"/>
    <s v="North"/>
    <n v="9268.75"/>
    <n v="7415"/>
    <s v="072"/>
  </r>
  <r>
    <n v="2013"/>
    <x v="3"/>
    <x v="0"/>
    <s v="Parker"/>
    <s v="North"/>
    <n v="11190"/>
    <n v="8952"/>
    <s v="073"/>
  </r>
  <r>
    <n v="2013"/>
    <x v="3"/>
    <x v="2"/>
    <s v="Parker"/>
    <s v="North"/>
    <n v="12182.5"/>
    <n v="9746"/>
    <s v="074"/>
  </r>
  <r>
    <n v="2013"/>
    <x v="3"/>
    <x v="3"/>
    <s v="Parker"/>
    <s v="North"/>
    <n v="1972.5"/>
    <n v="1578"/>
    <s v="075"/>
  </r>
  <r>
    <n v="2013"/>
    <x v="3"/>
    <x v="2"/>
    <s v="Parker"/>
    <s v="North"/>
    <n v="7327.5"/>
    <n v="5862"/>
    <s v="076"/>
  </r>
  <r>
    <n v="2013"/>
    <x v="3"/>
    <x v="2"/>
    <s v="Parker"/>
    <s v="North"/>
    <n v="9268.75"/>
    <n v="7415"/>
    <s v="077"/>
  </r>
  <r>
    <n v="2013"/>
    <x v="3"/>
    <x v="0"/>
    <s v="Parker"/>
    <s v="North"/>
    <n v="11190"/>
    <n v="8952"/>
    <s v="078"/>
  </r>
  <r>
    <n v="2013"/>
    <x v="3"/>
    <x v="2"/>
    <s v="Parker"/>
    <s v="North"/>
    <n v="12182.5"/>
    <n v="9746"/>
    <s v="079"/>
  </r>
  <r>
    <n v="2013"/>
    <x v="3"/>
    <x v="3"/>
    <s v="Parker"/>
    <s v="North"/>
    <n v="1972.5"/>
    <n v="1578"/>
    <s v="080"/>
  </r>
  <r>
    <n v="2013"/>
    <x v="3"/>
    <x v="0"/>
    <s v="Pullen"/>
    <s v="South"/>
    <n v="9865"/>
    <n v="7892"/>
    <s v="081"/>
  </r>
  <r>
    <n v="2013"/>
    <x v="3"/>
    <x v="0"/>
    <s v="Pullen"/>
    <s v="South"/>
    <n v="9982.5"/>
    <n v="7986"/>
    <s v="082"/>
  </r>
  <r>
    <n v="2013"/>
    <x v="3"/>
    <x v="0"/>
    <s v="Pullen"/>
    <s v="South"/>
    <n v="9865"/>
    <n v="7892"/>
    <s v="083"/>
  </r>
  <r>
    <n v="2013"/>
    <x v="3"/>
    <x v="0"/>
    <s v="Pullen"/>
    <s v="South"/>
    <n v="9982.5"/>
    <n v="7986"/>
    <s v="084"/>
  </r>
  <r>
    <n v="2013"/>
    <x v="3"/>
    <x v="0"/>
    <s v="Watson"/>
    <s v="Central"/>
    <n v="5858.75"/>
    <n v="4687"/>
    <s v="085"/>
  </r>
  <r>
    <n v="2013"/>
    <x v="3"/>
    <x v="1"/>
    <s v="Watson"/>
    <s v="Central"/>
    <n v="1705"/>
    <n v="1364"/>
    <s v="086"/>
  </r>
  <r>
    <n v="2013"/>
    <x v="3"/>
    <x v="0"/>
    <s v="Watson"/>
    <s v="Central"/>
    <n v="5858.75"/>
    <n v="4687"/>
    <s v="087"/>
  </r>
  <r>
    <n v="2013"/>
    <x v="3"/>
    <x v="1"/>
    <s v="Watson"/>
    <s v="Central"/>
    <n v="1705"/>
    <n v="1364"/>
    <s v="088"/>
  </r>
  <r>
    <n v="2013"/>
    <x v="4"/>
    <x v="1"/>
    <s v="Bishop"/>
    <s v="West"/>
    <n v="622.5"/>
    <n v="498"/>
    <s v="089"/>
  </r>
  <r>
    <n v="2013"/>
    <x v="4"/>
    <x v="3"/>
    <s v="Bishop"/>
    <s v="West"/>
    <n v="6118.75"/>
    <n v="4895"/>
    <s v="090"/>
  </r>
  <r>
    <n v="2013"/>
    <x v="4"/>
    <x v="1"/>
    <s v="Bishop"/>
    <s v="West"/>
    <n v="622.5"/>
    <n v="498"/>
    <s v="091"/>
  </r>
  <r>
    <n v="2013"/>
    <x v="4"/>
    <x v="3"/>
    <s v="Bishop"/>
    <s v="West"/>
    <n v="6118.75"/>
    <n v="4895"/>
    <s v="092"/>
  </r>
  <r>
    <n v="2013"/>
    <x v="4"/>
    <x v="3"/>
    <s v="Lee"/>
    <s v="Central"/>
    <n v="6120"/>
    <n v="4896"/>
    <s v="093"/>
  </r>
  <r>
    <n v="2013"/>
    <x v="4"/>
    <x v="0"/>
    <s v="Lee"/>
    <s v="Central"/>
    <n v="5733.75"/>
    <n v="4587"/>
    <s v="094"/>
  </r>
  <r>
    <n v="2013"/>
    <x v="4"/>
    <x v="3"/>
    <s v="Lee"/>
    <s v="Central"/>
    <n v="6120"/>
    <n v="4896"/>
    <s v="095"/>
  </r>
  <r>
    <n v="2013"/>
    <x v="4"/>
    <x v="0"/>
    <s v="Lee"/>
    <s v="Central"/>
    <n v="5733.75"/>
    <n v="4587"/>
    <s v="096"/>
  </r>
  <r>
    <n v="2013"/>
    <x v="4"/>
    <x v="0"/>
    <s v="Parker"/>
    <s v="North"/>
    <n v="4483.75"/>
    <n v="3587"/>
    <s v="097"/>
  </r>
  <r>
    <n v="2013"/>
    <x v="4"/>
    <x v="0"/>
    <s v="Parker"/>
    <s v="North"/>
    <n v="9865"/>
    <n v="7892"/>
    <s v="098"/>
  </r>
  <r>
    <n v="2013"/>
    <x v="4"/>
    <x v="0"/>
    <s v="Parker"/>
    <s v="North"/>
    <n v="4483.75"/>
    <n v="3587"/>
    <s v="099"/>
  </r>
  <r>
    <n v="2013"/>
    <x v="4"/>
    <x v="0"/>
    <s v="Parker"/>
    <s v="North"/>
    <n v="9865"/>
    <n v="7892"/>
    <s v="100"/>
  </r>
  <r>
    <n v="2013"/>
    <x v="4"/>
    <x v="3"/>
    <s v="Pullen"/>
    <s v="South"/>
    <n v="6120"/>
    <n v="4896"/>
    <s v="101"/>
  </r>
  <r>
    <n v="2013"/>
    <x v="4"/>
    <x v="0"/>
    <s v="Pullen"/>
    <s v="South"/>
    <n v="5733.75"/>
    <n v="4587"/>
    <s v="102"/>
  </r>
  <r>
    <n v="2013"/>
    <x v="4"/>
    <x v="0"/>
    <s v="Pullen"/>
    <s v="South"/>
    <n v="6098.75"/>
    <n v="4879"/>
    <s v="103"/>
  </r>
  <r>
    <n v="2013"/>
    <x v="4"/>
    <x v="3"/>
    <s v="Pullen"/>
    <s v="South"/>
    <n v="6120"/>
    <n v="4896"/>
    <s v="104"/>
  </r>
  <r>
    <n v="2013"/>
    <x v="4"/>
    <x v="0"/>
    <s v="Pullen"/>
    <s v="South"/>
    <n v="5733.75"/>
    <n v="4587"/>
    <s v="105"/>
  </r>
  <r>
    <n v="2013"/>
    <x v="4"/>
    <x v="0"/>
    <s v="Pullen"/>
    <s v="South"/>
    <n v="6098.75"/>
    <n v="4879"/>
    <s v="106"/>
  </r>
  <r>
    <n v="2013"/>
    <x v="4"/>
    <x v="2"/>
    <s v="Watson"/>
    <s v="Central"/>
    <n v="5733.75"/>
    <n v="4587"/>
    <s v="107"/>
  </r>
  <r>
    <n v="2013"/>
    <x v="4"/>
    <x v="0"/>
    <s v="Watson"/>
    <s v="Central"/>
    <n v="7905"/>
    <n v="6324"/>
    <s v="108"/>
  </r>
  <r>
    <n v="2013"/>
    <x v="4"/>
    <x v="2"/>
    <s v="Watson"/>
    <s v="Central"/>
    <n v="5733.75"/>
    <n v="4587"/>
    <s v="109"/>
  </r>
  <r>
    <n v="2013"/>
    <x v="4"/>
    <x v="0"/>
    <s v="Watson"/>
    <s v="Central"/>
    <n v="7905"/>
    <n v="6324"/>
    <s v="110"/>
  </r>
  <r>
    <n v="2013"/>
    <x v="5"/>
    <x v="0"/>
    <s v="Bishop"/>
    <s v="West"/>
    <n v="7028.75"/>
    <n v="5623"/>
    <s v="111"/>
  </r>
  <r>
    <n v="2013"/>
    <x v="5"/>
    <x v="0"/>
    <s v="Bishop"/>
    <s v="West"/>
    <n v="9160"/>
    <n v="7328"/>
    <s v="112"/>
  </r>
  <r>
    <n v="2013"/>
    <x v="5"/>
    <x v="0"/>
    <s v="Bishop"/>
    <s v="West"/>
    <n v="7028.75"/>
    <n v="5623"/>
    <s v="113"/>
  </r>
  <r>
    <n v="2013"/>
    <x v="5"/>
    <x v="0"/>
    <s v="Bishop"/>
    <s v="West"/>
    <n v="9160"/>
    <n v="7328"/>
    <s v="114"/>
  </r>
  <r>
    <n v="2013"/>
    <x v="5"/>
    <x v="0"/>
    <s v="Lee"/>
    <s v="Central"/>
    <n v="7028.75"/>
    <n v="5623"/>
    <s v="115"/>
  </r>
  <r>
    <n v="2013"/>
    <x v="5"/>
    <x v="1"/>
    <s v="Lee"/>
    <s v="Central"/>
    <n v="3247.5"/>
    <n v="2598"/>
    <s v="116"/>
  </r>
  <r>
    <n v="2013"/>
    <x v="5"/>
    <x v="0"/>
    <s v="Lee"/>
    <s v="Central"/>
    <n v="7028.75"/>
    <n v="5623"/>
    <s v="117"/>
  </r>
  <r>
    <n v="2013"/>
    <x v="5"/>
    <x v="1"/>
    <s v="Lee"/>
    <s v="Central"/>
    <n v="3247.5"/>
    <n v="2598"/>
    <s v="118"/>
  </r>
  <r>
    <n v="2013"/>
    <x v="5"/>
    <x v="1"/>
    <s v="Parker"/>
    <s v="North"/>
    <n v="622.5"/>
    <n v="498"/>
    <s v="119"/>
  </r>
  <r>
    <n v="2013"/>
    <x v="5"/>
    <x v="2"/>
    <s v="Parker"/>
    <s v="North"/>
    <n v="5733.75"/>
    <n v="4587"/>
    <s v="120"/>
  </r>
  <r>
    <n v="2013"/>
    <x v="5"/>
    <x v="1"/>
    <s v="Parker"/>
    <s v="North"/>
    <n v="622.5"/>
    <n v="498"/>
    <s v="121"/>
  </r>
  <r>
    <n v="2013"/>
    <x v="5"/>
    <x v="2"/>
    <s v="Parker"/>
    <s v="North"/>
    <n v="5733.75"/>
    <n v="4587"/>
    <s v="122"/>
  </r>
  <r>
    <n v="2013"/>
    <x v="5"/>
    <x v="1"/>
    <s v="Pullen"/>
    <s v="South"/>
    <n v="3247.5"/>
    <n v="2598"/>
    <s v="123"/>
  </r>
  <r>
    <n v="2013"/>
    <x v="5"/>
    <x v="3"/>
    <s v="Pullen"/>
    <s v="South"/>
    <n v="2570"/>
    <n v="2056"/>
    <s v="124"/>
  </r>
  <r>
    <n v="2013"/>
    <x v="5"/>
    <x v="1"/>
    <s v="Pullen"/>
    <s v="South"/>
    <n v="3247.5"/>
    <n v="2598"/>
    <s v="125"/>
  </r>
  <r>
    <n v="2013"/>
    <x v="5"/>
    <x v="3"/>
    <s v="Pullen"/>
    <s v="South"/>
    <n v="2570"/>
    <n v="2056"/>
    <s v="126"/>
  </r>
  <r>
    <n v="2013"/>
    <x v="5"/>
    <x v="2"/>
    <s v="Watson"/>
    <s v="Central"/>
    <n v="10308.75"/>
    <n v="8247"/>
    <s v="127"/>
  </r>
  <r>
    <n v="2013"/>
    <x v="5"/>
    <x v="0"/>
    <s v="Watson"/>
    <s v="Central"/>
    <n v="11026.25"/>
    <n v="8821"/>
    <s v="128"/>
  </r>
  <r>
    <n v="2013"/>
    <x v="5"/>
    <x v="2"/>
    <s v="Watson"/>
    <s v="Central"/>
    <n v="10308.75"/>
    <n v="8247"/>
    <s v="129"/>
  </r>
  <r>
    <n v="2013"/>
    <x v="5"/>
    <x v="0"/>
    <s v="Watson"/>
    <s v="Central"/>
    <n v="11026.25"/>
    <n v="8821"/>
    <s v="130"/>
  </r>
  <r>
    <n v="2013"/>
    <x v="6"/>
    <x v="1"/>
    <s v="Bishop"/>
    <s v="West"/>
    <n v="7360"/>
    <n v="5888"/>
    <s v="131"/>
  </r>
  <r>
    <n v="2013"/>
    <x v="6"/>
    <x v="0"/>
    <s v="Bishop"/>
    <s v="West"/>
    <n v="11177.5"/>
    <n v="8942"/>
    <s v="132"/>
  </r>
  <r>
    <n v="2013"/>
    <x v="6"/>
    <x v="3"/>
    <s v="Bishop"/>
    <s v="West"/>
    <n v="3355"/>
    <n v="2684"/>
    <s v="133"/>
  </r>
  <r>
    <n v="2013"/>
    <x v="6"/>
    <x v="1"/>
    <s v="Bishop"/>
    <s v="West"/>
    <n v="7360"/>
    <n v="5888"/>
    <s v="134"/>
  </r>
  <r>
    <n v="2013"/>
    <x v="6"/>
    <x v="0"/>
    <s v="Bishop"/>
    <s v="West"/>
    <n v="11177.5"/>
    <n v="8942"/>
    <s v="135"/>
  </r>
  <r>
    <n v="2013"/>
    <x v="6"/>
    <x v="3"/>
    <s v="Bishop"/>
    <s v="West"/>
    <n v="3355"/>
    <n v="2684"/>
    <s v="136"/>
  </r>
  <r>
    <n v="2013"/>
    <x v="6"/>
    <x v="1"/>
    <s v="Lee"/>
    <s v="Central"/>
    <n v="7360"/>
    <n v="5888"/>
    <s v="137"/>
  </r>
  <r>
    <n v="2013"/>
    <x v="6"/>
    <x v="2"/>
    <s v="Lee"/>
    <s v="Central"/>
    <n v="2956.25"/>
    <n v="2365"/>
    <s v="138"/>
  </r>
  <r>
    <n v="2013"/>
    <x v="6"/>
    <x v="1"/>
    <s v="Lee"/>
    <s v="Central"/>
    <n v="7360"/>
    <n v="5888"/>
    <s v="139"/>
  </r>
  <r>
    <n v="2013"/>
    <x v="6"/>
    <x v="2"/>
    <s v="Lee"/>
    <s v="Central"/>
    <n v="2956.25"/>
    <n v="2365"/>
    <s v="140"/>
  </r>
  <r>
    <n v="2013"/>
    <x v="6"/>
    <x v="0"/>
    <s v="Parker"/>
    <s v="North"/>
    <n v="7905"/>
    <n v="6324"/>
    <s v="141"/>
  </r>
  <r>
    <n v="2013"/>
    <x v="6"/>
    <x v="3"/>
    <s v="Parker"/>
    <s v="North"/>
    <n v="6118.75"/>
    <n v="4895"/>
    <s v="142"/>
  </r>
  <r>
    <n v="2013"/>
    <x v="6"/>
    <x v="0"/>
    <s v="Parker"/>
    <s v="North"/>
    <n v="7905"/>
    <n v="6324"/>
    <s v="143"/>
  </r>
  <r>
    <n v="2013"/>
    <x v="6"/>
    <x v="3"/>
    <s v="Parker"/>
    <s v="North"/>
    <n v="6118.75"/>
    <n v="4895"/>
    <s v="144"/>
  </r>
  <r>
    <n v="2013"/>
    <x v="6"/>
    <x v="2"/>
    <s v="Pullen"/>
    <s v="South"/>
    <n v="2956.25"/>
    <n v="2365"/>
    <s v="145"/>
  </r>
  <r>
    <n v="2013"/>
    <x v="6"/>
    <x v="0"/>
    <s v="Pullen"/>
    <s v="South"/>
    <n v="2698.75"/>
    <n v="2159"/>
    <s v="146"/>
  </r>
  <r>
    <n v="2013"/>
    <x v="6"/>
    <x v="2"/>
    <s v="Pullen"/>
    <s v="South"/>
    <n v="2956.25"/>
    <n v="2365"/>
    <s v="147"/>
  </r>
  <r>
    <n v="2013"/>
    <x v="6"/>
    <x v="0"/>
    <s v="Pullen"/>
    <s v="South"/>
    <n v="2698.75"/>
    <n v="2159"/>
    <s v="148"/>
  </r>
  <r>
    <n v="2014"/>
    <x v="0"/>
    <x v="0"/>
    <s v="Bishop"/>
    <s v="West"/>
    <n v="2395.5"/>
    <n v="1597"/>
    <s v="149"/>
  </r>
  <r>
    <n v="2014"/>
    <x v="0"/>
    <x v="0"/>
    <s v="Bishop"/>
    <s v="West"/>
    <n v="11761.5"/>
    <n v="7841"/>
    <s v="150"/>
  </r>
  <r>
    <n v="2014"/>
    <x v="0"/>
    <x v="1"/>
    <s v="Bishop"/>
    <s v="West"/>
    <n v="8943"/>
    <n v="5962"/>
    <s v="151"/>
  </r>
  <r>
    <n v="2014"/>
    <x v="0"/>
    <x v="0"/>
    <s v="Bishop"/>
    <s v="West"/>
    <n v="2395.5"/>
    <n v="1597"/>
    <s v="152"/>
  </r>
  <r>
    <n v="2014"/>
    <x v="0"/>
    <x v="0"/>
    <s v="Bishop"/>
    <s v="West"/>
    <n v="11761.5"/>
    <n v="7841"/>
    <s v="153"/>
  </r>
  <r>
    <n v="2014"/>
    <x v="0"/>
    <x v="1"/>
    <s v="Bishop"/>
    <s v="West"/>
    <n v="8943"/>
    <n v="5962"/>
    <s v="154"/>
  </r>
  <r>
    <n v="2014"/>
    <x v="0"/>
    <x v="1"/>
    <s v="Lee"/>
    <s v="Central"/>
    <n v="14596.5"/>
    <n v="9731"/>
    <s v="155"/>
  </r>
  <r>
    <n v="2014"/>
    <x v="0"/>
    <x v="2"/>
    <s v="Lee"/>
    <s v="Central"/>
    <n v="8793"/>
    <n v="5862"/>
    <s v="156"/>
  </r>
  <r>
    <n v="2014"/>
    <x v="0"/>
    <x v="1"/>
    <s v="Lee"/>
    <s v="Central"/>
    <n v="14596.5"/>
    <n v="9731"/>
    <s v="157"/>
  </r>
  <r>
    <n v="2014"/>
    <x v="0"/>
    <x v="2"/>
    <s v="Lee"/>
    <s v="Central"/>
    <n v="8793"/>
    <n v="5862"/>
    <s v="158"/>
  </r>
  <r>
    <n v="2014"/>
    <x v="0"/>
    <x v="0"/>
    <s v="Parker"/>
    <s v="North"/>
    <n v="4666"/>
    <n v="5623"/>
    <s v="159"/>
  </r>
  <r>
    <n v="2014"/>
    <x v="0"/>
    <x v="0"/>
    <s v="Parker"/>
    <s v="North"/>
    <n v="7318.5"/>
    <n v="4879"/>
    <s v="160"/>
  </r>
  <r>
    <n v="2014"/>
    <x v="0"/>
    <x v="0"/>
    <s v="Parker"/>
    <s v="North"/>
    <n v="4666"/>
    <n v="5623"/>
    <s v="161"/>
  </r>
  <r>
    <n v="2014"/>
    <x v="0"/>
    <x v="0"/>
    <s v="Parker"/>
    <s v="North"/>
    <n v="7318.5"/>
    <n v="4879"/>
    <s v="162"/>
  </r>
  <r>
    <n v="2014"/>
    <x v="0"/>
    <x v="3"/>
    <s v="Pullen"/>
    <s v="South"/>
    <n v="3553.5"/>
    <n v="2369"/>
    <s v="163"/>
  </r>
  <r>
    <n v="2014"/>
    <x v="0"/>
    <x v="3"/>
    <s v="Pullen"/>
    <s v="South"/>
    <n v="3553.5"/>
    <n v="2369"/>
    <s v="164"/>
  </r>
  <r>
    <n v="2014"/>
    <x v="0"/>
    <x v="1"/>
    <s v="Watson"/>
    <s v="Central"/>
    <n v="14596.5"/>
    <n v="9731"/>
    <s v="165"/>
  </r>
  <r>
    <n v="2014"/>
    <x v="0"/>
    <x v="2"/>
    <s v="Watson"/>
    <s v="Central"/>
    <n v="8793"/>
    <n v="5862"/>
    <s v="166"/>
  </r>
  <r>
    <n v="2014"/>
    <x v="0"/>
    <x v="1"/>
    <s v="Watson"/>
    <s v="Central"/>
    <n v="14596.5"/>
    <n v="9731"/>
    <s v="167"/>
  </r>
  <r>
    <n v="2014"/>
    <x v="0"/>
    <x v="2"/>
    <s v="Watson"/>
    <s v="Central"/>
    <n v="8793"/>
    <n v="5862"/>
    <s v="168"/>
  </r>
  <r>
    <n v="2014"/>
    <x v="1"/>
    <x v="0"/>
    <s v="Bishop"/>
    <s v="West"/>
    <n v="4887"/>
    <n v="3258"/>
    <s v="169"/>
  </r>
  <r>
    <n v="2014"/>
    <x v="1"/>
    <x v="0"/>
    <s v="Bishop"/>
    <s v="West"/>
    <n v="4887"/>
    <n v="3258"/>
    <s v="170"/>
  </r>
  <r>
    <n v="2014"/>
    <x v="1"/>
    <x v="2"/>
    <s v="Lee"/>
    <s v="Central"/>
    <n v="11122.5"/>
    <n v="7415"/>
    <s v="171"/>
  </r>
  <r>
    <n v="2014"/>
    <x v="1"/>
    <x v="0"/>
    <s v="Lee"/>
    <s v="Central"/>
    <n v="13428"/>
    <n v="8952"/>
    <s v="172"/>
  </r>
  <r>
    <n v="2014"/>
    <x v="1"/>
    <x v="2"/>
    <s v="Lee"/>
    <s v="Central"/>
    <n v="11122.5"/>
    <n v="7415"/>
    <s v="173"/>
  </r>
  <r>
    <n v="2014"/>
    <x v="1"/>
    <x v="0"/>
    <s v="Lee"/>
    <s v="Central"/>
    <n v="13428"/>
    <n v="8952"/>
    <s v="174"/>
  </r>
  <r>
    <n v="2014"/>
    <x v="1"/>
    <x v="1"/>
    <s v="Parker"/>
    <s v="North"/>
    <n v="3897"/>
    <n v="2598"/>
    <s v="175"/>
  </r>
  <r>
    <n v="2014"/>
    <x v="1"/>
    <x v="1"/>
    <s v="Parker"/>
    <s v="North"/>
    <n v="8832"/>
    <n v="5888"/>
    <s v="176"/>
  </r>
  <r>
    <n v="2014"/>
    <x v="1"/>
    <x v="1"/>
    <s v="Parker"/>
    <s v="North"/>
    <n v="3897"/>
    <n v="2598"/>
    <s v="177"/>
  </r>
  <r>
    <n v="2014"/>
    <x v="1"/>
    <x v="1"/>
    <s v="Parker"/>
    <s v="North"/>
    <n v="8832"/>
    <n v="5888"/>
    <s v="178"/>
  </r>
  <r>
    <n v="2014"/>
    <x v="1"/>
    <x v="2"/>
    <s v="Pullen"/>
    <s v="South"/>
    <n v="11122.5"/>
    <n v="7415"/>
    <s v="179"/>
  </r>
  <r>
    <n v="2014"/>
    <x v="1"/>
    <x v="1"/>
    <s v="Pullen"/>
    <s v="South"/>
    <n v="14647.5"/>
    <n v="9765"/>
    <s v="180"/>
  </r>
  <r>
    <n v="2014"/>
    <x v="1"/>
    <x v="2"/>
    <s v="Pullen"/>
    <s v="South"/>
    <n v="11122.5"/>
    <n v="7415"/>
    <s v="181"/>
  </r>
  <r>
    <n v="2014"/>
    <x v="1"/>
    <x v="1"/>
    <s v="Pullen"/>
    <s v="South"/>
    <n v="14647.5"/>
    <n v="9765"/>
    <s v="182"/>
  </r>
  <r>
    <n v="2014"/>
    <x v="1"/>
    <x v="0"/>
    <s v="Watson"/>
    <s v="Central"/>
    <n v="13428"/>
    <n v="8952"/>
    <s v="183"/>
  </r>
  <r>
    <n v="2014"/>
    <x v="1"/>
    <x v="3"/>
    <s v="Watson"/>
    <s v="Central"/>
    <n v="7480.5"/>
    <n v="4987"/>
    <s v="184"/>
  </r>
  <r>
    <n v="2014"/>
    <x v="1"/>
    <x v="0"/>
    <s v="Watson"/>
    <s v="Central"/>
    <n v="13428"/>
    <n v="8952"/>
    <s v="185"/>
  </r>
  <r>
    <n v="2014"/>
    <x v="1"/>
    <x v="3"/>
    <s v="Watson"/>
    <s v="Central"/>
    <n v="7480.5"/>
    <n v="4987"/>
    <s v="186"/>
  </r>
  <r>
    <n v="2014"/>
    <x v="2"/>
    <x v="2"/>
    <s v="Bishop"/>
    <s v="West"/>
    <n v="14619"/>
    <n v="9746"/>
    <s v="187"/>
  </r>
  <r>
    <n v="2014"/>
    <x v="2"/>
    <x v="0"/>
    <s v="Bishop"/>
    <s v="West"/>
    <n v="867"/>
    <n v="578"/>
    <s v="188"/>
  </r>
  <r>
    <n v="2014"/>
    <x v="2"/>
    <x v="2"/>
    <s v="Bishop"/>
    <s v="West"/>
    <n v="14619"/>
    <n v="9746"/>
    <s v="189"/>
  </r>
  <r>
    <n v="2014"/>
    <x v="2"/>
    <x v="0"/>
    <s v="Bishop"/>
    <s v="West"/>
    <n v="867"/>
    <n v="578"/>
    <s v="190"/>
  </r>
  <r>
    <n v="2014"/>
    <x v="2"/>
    <x v="2"/>
    <s v="Lee"/>
    <s v="Central"/>
    <n v="14619"/>
    <n v="9746"/>
    <s v="191"/>
  </r>
  <r>
    <n v="2014"/>
    <x v="2"/>
    <x v="0"/>
    <s v="Lee"/>
    <s v="Central"/>
    <n v="5380.5"/>
    <n v="3587"/>
    <s v="192"/>
  </r>
  <r>
    <n v="2014"/>
    <x v="2"/>
    <x v="2"/>
    <s v="Lee"/>
    <s v="Central"/>
    <n v="14619"/>
    <n v="9746"/>
    <s v="193"/>
  </r>
  <r>
    <n v="2014"/>
    <x v="2"/>
    <x v="0"/>
    <s v="Lee"/>
    <s v="Central"/>
    <n v="5380.5"/>
    <n v="3587"/>
    <s v="194"/>
  </r>
  <r>
    <n v="2014"/>
    <x v="2"/>
    <x v="2"/>
    <s v="Parker"/>
    <s v="North"/>
    <n v="3547.5"/>
    <n v="2365"/>
    <s v="195"/>
  </r>
  <r>
    <n v="2014"/>
    <x v="2"/>
    <x v="1"/>
    <s v="Parker"/>
    <s v="North"/>
    <n v="14596.5"/>
    <n v="9731"/>
    <s v="196"/>
  </r>
  <r>
    <n v="2014"/>
    <x v="2"/>
    <x v="2"/>
    <s v="Parker"/>
    <s v="North"/>
    <n v="3547.5"/>
    <n v="2365"/>
    <s v="197"/>
  </r>
  <r>
    <n v="2014"/>
    <x v="2"/>
    <x v="1"/>
    <s v="Parker"/>
    <s v="North"/>
    <n v="14596.5"/>
    <n v="9731"/>
    <s v="198"/>
  </r>
  <r>
    <n v="2014"/>
    <x v="2"/>
    <x v="1"/>
    <s v="Pullen"/>
    <s v="South"/>
    <n v="1498.5"/>
    <n v="999"/>
    <s v="199"/>
  </r>
  <r>
    <n v="2014"/>
    <x v="2"/>
    <x v="2"/>
    <s v="Pullen"/>
    <s v="South"/>
    <n v="235.5"/>
    <n v="157"/>
    <s v="200"/>
  </r>
  <r>
    <n v="2014"/>
    <x v="2"/>
    <x v="1"/>
    <s v="Pullen"/>
    <s v="South"/>
    <n v="1498.5"/>
    <n v="999"/>
    <s v="201"/>
  </r>
  <r>
    <n v="2014"/>
    <x v="2"/>
    <x v="2"/>
    <s v="Pullen"/>
    <s v="South"/>
    <n v="235.5"/>
    <n v="157"/>
    <s v="202"/>
  </r>
  <r>
    <n v="2014"/>
    <x v="2"/>
    <x v="0"/>
    <s v="Watson"/>
    <s v="Central"/>
    <n v="5380.5"/>
    <n v="3587"/>
    <s v="203"/>
  </r>
  <r>
    <n v="2014"/>
    <x v="2"/>
    <x v="3"/>
    <s v="Watson"/>
    <s v="Central"/>
    <n v="14446.5"/>
    <n v="9631"/>
    <s v="204"/>
  </r>
  <r>
    <n v="2014"/>
    <x v="2"/>
    <x v="0"/>
    <s v="Watson"/>
    <s v="Central"/>
    <n v="5380.5"/>
    <n v="3587"/>
    <s v="205"/>
  </r>
  <r>
    <n v="2014"/>
    <x v="2"/>
    <x v="3"/>
    <s v="Watson"/>
    <s v="Central"/>
    <n v="14446.5"/>
    <n v="9631"/>
    <s v="206"/>
  </r>
  <r>
    <n v="2014"/>
    <x v="3"/>
    <x v="3"/>
    <s v="Bishop"/>
    <s v="West"/>
    <n v="2367"/>
    <n v="1578"/>
    <s v="207"/>
  </r>
  <r>
    <n v="2014"/>
    <x v="3"/>
    <x v="2"/>
    <s v="Bishop"/>
    <s v="West"/>
    <n v="6880.5"/>
    <n v="4587"/>
    <s v="208"/>
  </r>
  <r>
    <n v="2014"/>
    <x v="3"/>
    <x v="3"/>
    <s v="Bishop"/>
    <s v="West"/>
    <n v="2367"/>
    <n v="1578"/>
    <s v="209"/>
  </r>
  <r>
    <n v="2014"/>
    <x v="3"/>
    <x v="2"/>
    <s v="Bishop"/>
    <s v="West"/>
    <n v="6880.5"/>
    <n v="4587"/>
    <s v="210"/>
  </r>
  <r>
    <n v="2014"/>
    <x v="3"/>
    <x v="0"/>
    <s v="Lee"/>
    <s v="Central"/>
    <n v="11838"/>
    <n v="7892"/>
    <s v="211"/>
  </r>
  <r>
    <n v="2014"/>
    <x v="3"/>
    <x v="3"/>
    <s v="Lee"/>
    <s v="Central"/>
    <n v="2367"/>
    <n v="1578"/>
    <s v="212"/>
  </r>
  <r>
    <n v="2014"/>
    <x v="3"/>
    <x v="0"/>
    <s v="Lee"/>
    <s v="Central"/>
    <n v="7030.5"/>
    <n v="4687"/>
    <s v="213"/>
  </r>
  <r>
    <n v="2014"/>
    <x v="3"/>
    <x v="1"/>
    <s v="Lee"/>
    <s v="Central"/>
    <n v="2046"/>
    <n v="1364"/>
    <s v="214"/>
  </r>
  <r>
    <n v="2014"/>
    <x v="3"/>
    <x v="0"/>
    <s v="Lee"/>
    <s v="Central"/>
    <n v="11838"/>
    <n v="7892"/>
    <s v="215"/>
  </r>
  <r>
    <n v="2014"/>
    <x v="3"/>
    <x v="3"/>
    <s v="Lee"/>
    <s v="Central"/>
    <n v="2367"/>
    <n v="1578"/>
    <s v="216"/>
  </r>
  <r>
    <n v="2014"/>
    <x v="3"/>
    <x v="0"/>
    <s v="Lee"/>
    <s v="Central"/>
    <n v="7030.5"/>
    <n v="4687"/>
    <s v="217"/>
  </r>
  <r>
    <n v="2014"/>
    <x v="3"/>
    <x v="1"/>
    <s v="Lee"/>
    <s v="Central"/>
    <n v="2046"/>
    <n v="1364"/>
    <s v="218"/>
  </r>
  <r>
    <n v="2014"/>
    <x v="3"/>
    <x v="2"/>
    <s v="Parker"/>
    <s v="North"/>
    <n v="8793"/>
    <n v="5862"/>
    <s v="219"/>
  </r>
  <r>
    <n v="2014"/>
    <x v="3"/>
    <x v="2"/>
    <s v="Parker"/>
    <s v="North"/>
    <n v="11122.5"/>
    <n v="7415"/>
    <s v="220"/>
  </r>
  <r>
    <n v="2014"/>
    <x v="3"/>
    <x v="0"/>
    <s v="Parker"/>
    <s v="North"/>
    <n v="13428"/>
    <n v="8952"/>
    <s v="221"/>
  </r>
  <r>
    <n v="2014"/>
    <x v="3"/>
    <x v="2"/>
    <s v="Parker"/>
    <s v="North"/>
    <n v="14619"/>
    <n v="9746"/>
    <s v="222"/>
  </r>
  <r>
    <n v="2014"/>
    <x v="3"/>
    <x v="3"/>
    <s v="Parker"/>
    <s v="North"/>
    <n v="2367"/>
    <n v="1578"/>
    <s v="223"/>
  </r>
  <r>
    <n v="2014"/>
    <x v="3"/>
    <x v="2"/>
    <s v="Parker"/>
    <s v="North"/>
    <n v="8793"/>
    <n v="5862"/>
    <s v="224"/>
  </r>
  <r>
    <n v="2014"/>
    <x v="3"/>
    <x v="2"/>
    <s v="Parker"/>
    <s v="North"/>
    <n v="11122.5"/>
    <n v="7415"/>
    <s v="225"/>
  </r>
  <r>
    <n v="2014"/>
    <x v="3"/>
    <x v="0"/>
    <s v="Parker"/>
    <s v="North"/>
    <n v="13428"/>
    <n v="8952"/>
    <s v="226"/>
  </r>
  <r>
    <n v="2014"/>
    <x v="3"/>
    <x v="2"/>
    <s v="Parker"/>
    <s v="North"/>
    <n v="14619"/>
    <n v="9746"/>
    <s v="227"/>
  </r>
  <r>
    <n v="2014"/>
    <x v="3"/>
    <x v="3"/>
    <s v="Parker"/>
    <s v="North"/>
    <n v="2367"/>
    <n v="1578"/>
    <s v="228"/>
  </r>
  <r>
    <n v="2014"/>
    <x v="3"/>
    <x v="0"/>
    <s v="Pullen"/>
    <s v="South"/>
    <n v="11838"/>
    <n v="7892"/>
    <s v="229"/>
  </r>
  <r>
    <n v="2014"/>
    <x v="3"/>
    <x v="0"/>
    <s v="Pullen"/>
    <s v="South"/>
    <n v="11979"/>
    <n v="7986"/>
    <s v="230"/>
  </r>
  <r>
    <n v="2014"/>
    <x v="3"/>
    <x v="0"/>
    <s v="Pullen"/>
    <s v="South"/>
    <n v="11838"/>
    <n v="7892"/>
    <s v="231"/>
  </r>
  <r>
    <n v="2014"/>
    <x v="3"/>
    <x v="0"/>
    <s v="Pullen"/>
    <s v="South"/>
    <n v="11979"/>
    <n v="7986"/>
    <s v="232"/>
  </r>
  <r>
    <n v="2014"/>
    <x v="3"/>
    <x v="0"/>
    <s v="Watson"/>
    <s v="Central"/>
    <n v="7030.5"/>
    <n v="4687"/>
    <s v="233"/>
  </r>
  <r>
    <n v="2014"/>
    <x v="3"/>
    <x v="1"/>
    <s v="Watson"/>
    <s v="Central"/>
    <n v="2046"/>
    <n v="1364"/>
    <s v="234"/>
  </r>
  <r>
    <n v="2014"/>
    <x v="3"/>
    <x v="0"/>
    <s v="Watson"/>
    <s v="Central"/>
    <n v="7030.5"/>
    <n v="4687"/>
    <s v="235"/>
  </r>
  <r>
    <n v="2014"/>
    <x v="3"/>
    <x v="1"/>
    <s v="Watson"/>
    <s v="Central"/>
    <n v="2046"/>
    <n v="1364"/>
    <s v="236"/>
  </r>
  <r>
    <n v="2014"/>
    <x v="4"/>
    <x v="1"/>
    <s v="Bishop"/>
    <s v="West"/>
    <n v="747"/>
    <n v="498"/>
    <s v="237"/>
  </r>
  <r>
    <n v="2014"/>
    <x v="4"/>
    <x v="3"/>
    <s v="Bishop"/>
    <s v="West"/>
    <n v="7342.5"/>
    <n v="4895"/>
    <s v="238"/>
  </r>
  <r>
    <n v="2014"/>
    <x v="4"/>
    <x v="1"/>
    <s v="Bishop"/>
    <s v="West"/>
    <n v="747"/>
    <n v="498"/>
    <s v="239"/>
  </r>
  <r>
    <n v="2014"/>
    <x v="4"/>
    <x v="3"/>
    <s v="Bishop"/>
    <s v="West"/>
    <n v="7342.5"/>
    <n v="4895"/>
    <s v="240"/>
  </r>
  <r>
    <n v="2014"/>
    <x v="4"/>
    <x v="3"/>
    <s v="Lee"/>
    <s v="Central"/>
    <n v="7344"/>
    <n v="4896"/>
    <s v="241"/>
  </r>
  <r>
    <n v="2014"/>
    <x v="4"/>
    <x v="0"/>
    <s v="Lee"/>
    <s v="Central"/>
    <n v="6880.5"/>
    <n v="4587"/>
    <s v="242"/>
  </r>
  <r>
    <n v="2014"/>
    <x v="4"/>
    <x v="3"/>
    <s v="Lee"/>
    <s v="Central"/>
    <n v="7344"/>
    <n v="4896"/>
    <s v="243"/>
  </r>
  <r>
    <n v="2014"/>
    <x v="4"/>
    <x v="0"/>
    <s v="Lee"/>
    <s v="Central"/>
    <n v="6880.5"/>
    <n v="4587"/>
    <s v="244"/>
  </r>
  <r>
    <n v="2014"/>
    <x v="4"/>
    <x v="0"/>
    <s v="Parker"/>
    <s v="North"/>
    <n v="5380.5"/>
    <n v="3587"/>
    <s v="245"/>
  </r>
  <r>
    <n v="2014"/>
    <x v="4"/>
    <x v="0"/>
    <s v="Parker"/>
    <s v="North"/>
    <n v="11838"/>
    <n v="7892"/>
    <s v="246"/>
  </r>
  <r>
    <n v="2014"/>
    <x v="4"/>
    <x v="0"/>
    <s v="Parker"/>
    <s v="North"/>
    <n v="5380.5"/>
    <n v="3587"/>
    <s v="247"/>
  </r>
  <r>
    <n v="2014"/>
    <x v="4"/>
    <x v="0"/>
    <s v="Parker"/>
    <s v="North"/>
    <n v="11838"/>
    <n v="7892"/>
    <s v="248"/>
  </r>
  <r>
    <n v="2014"/>
    <x v="4"/>
    <x v="3"/>
    <s v="Pullen"/>
    <s v="South"/>
    <n v="7344"/>
    <n v="4896"/>
    <s v="249"/>
  </r>
  <r>
    <n v="2014"/>
    <x v="4"/>
    <x v="0"/>
    <s v="Pullen"/>
    <s v="South"/>
    <n v="6880.5"/>
    <n v="4587"/>
    <s v="250"/>
  </r>
  <r>
    <n v="2014"/>
    <x v="4"/>
    <x v="0"/>
    <s v="Pullen"/>
    <s v="South"/>
    <n v="7318.5"/>
    <n v="4879"/>
    <s v="251"/>
  </r>
  <r>
    <n v="2014"/>
    <x v="4"/>
    <x v="3"/>
    <s v="Pullen"/>
    <s v="South"/>
    <n v="7344"/>
    <n v="4896"/>
    <s v="252"/>
  </r>
  <r>
    <n v="2014"/>
    <x v="4"/>
    <x v="0"/>
    <s v="Pullen"/>
    <s v="South"/>
    <n v="6880.5"/>
    <n v="4587"/>
    <s v="253"/>
  </r>
  <r>
    <n v="2014"/>
    <x v="4"/>
    <x v="0"/>
    <s v="Pullen"/>
    <s v="South"/>
    <n v="7318.5"/>
    <n v="4879"/>
    <s v="254"/>
  </r>
  <r>
    <n v="2014"/>
    <x v="4"/>
    <x v="2"/>
    <s v="Watson"/>
    <s v="Central"/>
    <n v="6880.5"/>
    <n v="4587"/>
    <s v="255"/>
  </r>
  <r>
    <n v="2014"/>
    <x v="4"/>
    <x v="0"/>
    <s v="Watson"/>
    <s v="Central"/>
    <n v="9486"/>
    <n v="6324"/>
    <s v="256"/>
  </r>
  <r>
    <n v="2014"/>
    <x v="4"/>
    <x v="2"/>
    <s v="Watson"/>
    <s v="Central"/>
    <n v="6880.5"/>
    <n v="4587"/>
    <s v="257"/>
  </r>
  <r>
    <n v="2014"/>
    <x v="4"/>
    <x v="0"/>
    <s v="Watson"/>
    <s v="Central"/>
    <n v="9486"/>
    <n v="6324"/>
    <s v="258"/>
  </r>
  <r>
    <n v="2014"/>
    <x v="5"/>
    <x v="0"/>
    <s v="Bishop"/>
    <s v="West"/>
    <n v="4666"/>
    <n v="5623"/>
    <s v="259"/>
  </r>
  <r>
    <n v="2014"/>
    <x v="5"/>
    <x v="0"/>
    <s v="Bishop"/>
    <s v="West"/>
    <n v="10992"/>
    <n v="7328"/>
    <s v="260"/>
  </r>
  <r>
    <n v="2014"/>
    <x v="5"/>
    <x v="0"/>
    <s v="Bishop"/>
    <s v="West"/>
    <n v="4666"/>
    <n v="5623"/>
    <s v="261"/>
  </r>
  <r>
    <n v="2014"/>
    <x v="5"/>
    <x v="0"/>
    <s v="Bishop"/>
    <s v="West"/>
    <n v="10992"/>
    <n v="7328"/>
    <s v="262"/>
  </r>
  <r>
    <n v="2014"/>
    <x v="5"/>
    <x v="0"/>
    <s v="Lee"/>
    <s v="Central"/>
    <n v="4666"/>
    <n v="5623"/>
    <s v="263"/>
  </r>
  <r>
    <n v="2014"/>
    <x v="5"/>
    <x v="1"/>
    <s v="Lee"/>
    <s v="Central"/>
    <n v="3897"/>
    <n v="2598"/>
    <s v="264"/>
  </r>
  <r>
    <n v="2014"/>
    <x v="5"/>
    <x v="0"/>
    <s v="Lee"/>
    <s v="Central"/>
    <n v="4666"/>
    <n v="5623"/>
    <s v="265"/>
  </r>
  <r>
    <n v="2014"/>
    <x v="5"/>
    <x v="1"/>
    <s v="Lee"/>
    <s v="Central"/>
    <n v="3897"/>
    <n v="2598"/>
    <s v="266"/>
  </r>
  <r>
    <n v="2014"/>
    <x v="5"/>
    <x v="1"/>
    <s v="Parker"/>
    <s v="North"/>
    <n v="747"/>
    <n v="498"/>
    <s v="267"/>
  </r>
  <r>
    <n v="2014"/>
    <x v="5"/>
    <x v="2"/>
    <s v="Parker"/>
    <s v="North"/>
    <n v="6880.5"/>
    <n v="4587"/>
    <s v="268"/>
  </r>
  <r>
    <n v="2014"/>
    <x v="5"/>
    <x v="1"/>
    <s v="Parker"/>
    <s v="North"/>
    <n v="747"/>
    <n v="498"/>
    <s v="269"/>
  </r>
  <r>
    <n v="2014"/>
    <x v="5"/>
    <x v="2"/>
    <s v="Parker"/>
    <s v="North"/>
    <n v="6880.5"/>
    <n v="4587"/>
    <s v="270"/>
  </r>
  <r>
    <n v="2014"/>
    <x v="5"/>
    <x v="1"/>
    <s v="Pullen"/>
    <s v="South"/>
    <n v="3897"/>
    <n v="2598"/>
    <s v="271"/>
  </r>
  <r>
    <n v="2014"/>
    <x v="5"/>
    <x v="3"/>
    <s v="Pullen"/>
    <s v="South"/>
    <n v="3084"/>
    <n v="2056"/>
    <s v="272"/>
  </r>
  <r>
    <n v="2014"/>
    <x v="5"/>
    <x v="1"/>
    <s v="Pullen"/>
    <s v="South"/>
    <n v="3897"/>
    <n v="2598"/>
    <s v="273"/>
  </r>
  <r>
    <n v="2014"/>
    <x v="5"/>
    <x v="3"/>
    <s v="Pullen"/>
    <s v="South"/>
    <n v="3084"/>
    <n v="2056"/>
    <s v="274"/>
  </r>
  <r>
    <n v="2014"/>
    <x v="5"/>
    <x v="2"/>
    <s v="Watson"/>
    <s v="Central"/>
    <n v="12370.5"/>
    <n v="8247"/>
    <s v="275"/>
  </r>
  <r>
    <n v="2014"/>
    <x v="5"/>
    <x v="0"/>
    <s v="Watson"/>
    <s v="Central"/>
    <n v="13231.5"/>
    <n v="8821"/>
    <s v="276"/>
  </r>
  <r>
    <n v="2014"/>
    <x v="5"/>
    <x v="2"/>
    <s v="Watson"/>
    <s v="Central"/>
    <n v="12370.5"/>
    <n v="8247"/>
    <s v="277"/>
  </r>
  <r>
    <n v="2014"/>
    <x v="5"/>
    <x v="0"/>
    <s v="Watson"/>
    <s v="Central"/>
    <n v="13231.5"/>
    <n v="8821"/>
    <s v="278"/>
  </r>
  <r>
    <n v="2014"/>
    <x v="6"/>
    <x v="1"/>
    <s v="Bishop"/>
    <s v="West"/>
    <n v="8832"/>
    <n v="5888"/>
    <s v="279"/>
  </r>
  <r>
    <n v="2014"/>
    <x v="6"/>
    <x v="0"/>
    <s v="Bishop"/>
    <s v="West"/>
    <n v="13413"/>
    <n v="8942"/>
    <s v="280"/>
  </r>
  <r>
    <n v="2014"/>
    <x v="6"/>
    <x v="3"/>
    <s v="Bishop"/>
    <s v="West"/>
    <n v="4026"/>
    <n v="2684"/>
    <s v="281"/>
  </r>
  <r>
    <n v="2014"/>
    <x v="6"/>
    <x v="1"/>
    <s v="Bishop"/>
    <s v="West"/>
    <n v="8832"/>
    <n v="5888"/>
    <s v="282"/>
  </r>
  <r>
    <n v="2014"/>
    <x v="6"/>
    <x v="0"/>
    <s v="Bishop"/>
    <s v="West"/>
    <n v="13413"/>
    <n v="8942"/>
    <s v="283"/>
  </r>
  <r>
    <n v="2014"/>
    <x v="6"/>
    <x v="3"/>
    <s v="Bishop"/>
    <s v="West"/>
    <n v="4026"/>
    <n v="2684"/>
    <s v="284"/>
  </r>
  <r>
    <n v="2014"/>
    <x v="6"/>
    <x v="1"/>
    <s v="Lee"/>
    <s v="Central"/>
    <n v="8832"/>
    <n v="5888"/>
    <s v="285"/>
  </r>
  <r>
    <n v="2014"/>
    <x v="6"/>
    <x v="2"/>
    <s v="Lee"/>
    <s v="Central"/>
    <n v="3547.5"/>
    <n v="2365"/>
    <s v="286"/>
  </r>
  <r>
    <n v="2014"/>
    <x v="6"/>
    <x v="1"/>
    <s v="Lee"/>
    <s v="Central"/>
    <n v="8832"/>
    <n v="5888"/>
    <s v="287"/>
  </r>
  <r>
    <n v="2014"/>
    <x v="6"/>
    <x v="2"/>
    <s v="Lee"/>
    <s v="Central"/>
    <n v="3547.5"/>
    <n v="2365"/>
    <s v="288"/>
  </r>
  <r>
    <n v="2014"/>
    <x v="6"/>
    <x v="0"/>
    <s v="Parker"/>
    <s v="North"/>
    <n v="9486"/>
    <n v="6324"/>
    <s v="289"/>
  </r>
  <r>
    <n v="2014"/>
    <x v="6"/>
    <x v="3"/>
    <s v="Parker"/>
    <s v="North"/>
    <n v="7342.5"/>
    <n v="4895"/>
    <s v="290"/>
  </r>
  <r>
    <n v="2014"/>
    <x v="6"/>
    <x v="0"/>
    <s v="Parker"/>
    <s v="North"/>
    <n v="9486"/>
    <n v="6324"/>
    <s v="291"/>
  </r>
  <r>
    <n v="2014"/>
    <x v="6"/>
    <x v="3"/>
    <s v="Parker"/>
    <s v="North"/>
    <n v="7342.5"/>
    <n v="4895"/>
    <s v="292"/>
  </r>
  <r>
    <n v="2014"/>
    <x v="6"/>
    <x v="2"/>
    <s v="Pullen"/>
    <s v="South"/>
    <n v="3547.5"/>
    <n v="2365"/>
    <s v="293"/>
  </r>
  <r>
    <n v="2014"/>
    <x v="6"/>
    <x v="0"/>
    <s v="Pullen"/>
    <s v="South"/>
    <n v="3238.5"/>
    <n v="2159"/>
    <s v="294"/>
  </r>
  <r>
    <n v="2014"/>
    <x v="6"/>
    <x v="2"/>
    <s v="Pullen"/>
    <s v="South"/>
    <n v="3547.5"/>
    <n v="2365"/>
    <s v="295"/>
  </r>
  <r>
    <n v="2014"/>
    <x v="6"/>
    <x v="0"/>
    <s v="Pullen"/>
    <s v="South"/>
    <n v="3238.5"/>
    <n v="2159"/>
    <s v="296"/>
  </r>
  <r>
    <n v="2015"/>
    <x v="0"/>
    <x v="0"/>
    <s v="Bishop"/>
    <s v="West"/>
    <n v="2395.5"/>
    <n v="1597"/>
    <s v="297"/>
  </r>
  <r>
    <n v="2015"/>
    <x v="0"/>
    <x v="0"/>
    <s v="Bishop"/>
    <s v="West"/>
    <n v="11761.5"/>
    <n v="7841"/>
    <s v="298"/>
  </r>
  <r>
    <n v="2015"/>
    <x v="0"/>
    <x v="1"/>
    <s v="Bishop"/>
    <s v="West"/>
    <n v="8943"/>
    <n v="5962"/>
    <s v="299"/>
  </r>
  <r>
    <n v="2015"/>
    <x v="0"/>
    <x v="0"/>
    <s v="Bishop"/>
    <s v="West"/>
    <n v="2395.5"/>
    <n v="1597"/>
    <s v="300"/>
  </r>
  <r>
    <n v="2015"/>
    <x v="0"/>
    <x v="0"/>
    <s v="Bishop"/>
    <s v="West"/>
    <n v="11761.5"/>
    <n v="7841"/>
    <s v="301"/>
  </r>
  <r>
    <n v="2015"/>
    <x v="0"/>
    <x v="1"/>
    <s v="Bishop"/>
    <s v="West"/>
    <n v="8943"/>
    <n v="5962"/>
    <s v="302"/>
  </r>
  <r>
    <n v="2015"/>
    <x v="0"/>
    <x v="1"/>
    <s v="Lee"/>
    <s v="Central"/>
    <n v="14596.5"/>
    <n v="9731"/>
    <s v="303"/>
  </r>
  <r>
    <n v="2015"/>
    <x v="0"/>
    <x v="2"/>
    <s v="Lee"/>
    <s v="Central"/>
    <n v="8793"/>
    <n v="5862"/>
    <s v="304"/>
  </r>
  <r>
    <n v="2015"/>
    <x v="0"/>
    <x v="1"/>
    <s v="Lee"/>
    <s v="Central"/>
    <n v="14596.5"/>
    <n v="9731"/>
    <s v="305"/>
  </r>
  <r>
    <n v="2015"/>
    <x v="0"/>
    <x v="2"/>
    <s v="Lee"/>
    <s v="Central"/>
    <n v="8793"/>
    <n v="5862"/>
    <s v="306"/>
  </r>
  <r>
    <n v="2015"/>
    <x v="0"/>
    <x v="0"/>
    <s v="Parker"/>
    <s v="North"/>
    <n v="4666"/>
    <n v="5623"/>
    <s v="307"/>
  </r>
  <r>
    <n v="2015"/>
    <x v="0"/>
    <x v="0"/>
    <s v="Parker"/>
    <s v="North"/>
    <n v="7318.5"/>
    <n v="4879"/>
    <s v="308"/>
  </r>
  <r>
    <n v="2015"/>
    <x v="0"/>
    <x v="0"/>
    <s v="Parker"/>
    <s v="North"/>
    <n v="4666"/>
    <n v="5623"/>
    <s v="309"/>
  </r>
  <r>
    <n v="2015"/>
    <x v="0"/>
    <x v="0"/>
    <s v="Parker"/>
    <s v="North"/>
    <n v="7318.5"/>
    <n v="4879"/>
    <s v="310"/>
  </r>
  <r>
    <n v="2015"/>
    <x v="0"/>
    <x v="3"/>
    <s v="Pullen"/>
    <s v="South"/>
    <n v="3553.5"/>
    <n v="2369"/>
    <s v="311"/>
  </r>
  <r>
    <n v="2015"/>
    <x v="0"/>
    <x v="3"/>
    <s v="Pullen"/>
    <s v="South"/>
    <n v="3553.5"/>
    <n v="2369"/>
    <s v="312"/>
  </r>
  <r>
    <n v="2015"/>
    <x v="0"/>
    <x v="1"/>
    <s v="Watson"/>
    <s v="Central"/>
    <n v="14596.5"/>
    <n v="9731"/>
    <s v="313"/>
  </r>
  <r>
    <n v="2015"/>
    <x v="0"/>
    <x v="2"/>
    <s v="Watson"/>
    <s v="Central"/>
    <n v="8793"/>
    <n v="5862"/>
    <s v="314"/>
  </r>
  <r>
    <n v="2015"/>
    <x v="0"/>
    <x v="1"/>
    <s v="Watson"/>
    <s v="Central"/>
    <n v="14596.5"/>
    <n v="9731"/>
    <s v="315"/>
  </r>
  <r>
    <n v="2015"/>
    <x v="0"/>
    <x v="2"/>
    <s v="Watson"/>
    <s v="Central"/>
    <n v="8793"/>
    <n v="5862"/>
    <s v="316"/>
  </r>
  <r>
    <n v="2015"/>
    <x v="1"/>
    <x v="0"/>
    <s v="Bishop"/>
    <s v="West"/>
    <n v="4887"/>
    <n v="3258"/>
    <s v="317"/>
  </r>
  <r>
    <n v="2015"/>
    <x v="1"/>
    <x v="0"/>
    <s v="Bishop"/>
    <s v="West"/>
    <n v="4887"/>
    <n v="3258"/>
    <s v="318"/>
  </r>
  <r>
    <n v="2015"/>
    <x v="1"/>
    <x v="2"/>
    <s v="Lee"/>
    <s v="Central"/>
    <n v="11122.5"/>
    <n v="7415"/>
    <s v="319"/>
  </r>
  <r>
    <n v="2015"/>
    <x v="1"/>
    <x v="0"/>
    <s v="Lee"/>
    <s v="Central"/>
    <n v="13428"/>
    <n v="8952"/>
    <s v="320"/>
  </r>
  <r>
    <n v="2015"/>
    <x v="1"/>
    <x v="2"/>
    <s v="Lee"/>
    <s v="Central"/>
    <n v="11122.5"/>
    <n v="7415"/>
    <s v="321"/>
  </r>
  <r>
    <n v="2015"/>
    <x v="1"/>
    <x v="0"/>
    <s v="Lee"/>
    <s v="Central"/>
    <n v="13428"/>
    <n v="8952"/>
    <s v="322"/>
  </r>
  <r>
    <n v="2015"/>
    <x v="1"/>
    <x v="1"/>
    <s v="Parker"/>
    <s v="North"/>
    <n v="3897"/>
    <n v="2598"/>
    <s v="323"/>
  </r>
  <r>
    <n v="2015"/>
    <x v="1"/>
    <x v="1"/>
    <s v="Parker"/>
    <s v="North"/>
    <n v="8832"/>
    <n v="5888"/>
    <s v="324"/>
  </r>
  <r>
    <n v="2015"/>
    <x v="1"/>
    <x v="1"/>
    <s v="Parker"/>
    <s v="North"/>
    <n v="3897"/>
    <n v="2598"/>
    <s v="325"/>
  </r>
  <r>
    <n v="2015"/>
    <x v="1"/>
    <x v="1"/>
    <s v="Parker"/>
    <s v="North"/>
    <n v="8832"/>
    <n v="5888"/>
    <s v="326"/>
  </r>
  <r>
    <n v="2015"/>
    <x v="1"/>
    <x v="2"/>
    <s v="Pullen"/>
    <s v="South"/>
    <n v="11122.5"/>
    <n v="7415"/>
    <s v="327"/>
  </r>
  <r>
    <n v="2015"/>
    <x v="1"/>
    <x v="1"/>
    <s v="Pullen"/>
    <s v="South"/>
    <n v="14647.5"/>
    <n v="9765"/>
    <s v="328"/>
  </r>
  <r>
    <n v="2015"/>
    <x v="1"/>
    <x v="2"/>
    <s v="Pullen"/>
    <s v="South"/>
    <n v="11122.5"/>
    <n v="7415"/>
    <s v="329"/>
  </r>
  <r>
    <n v="2015"/>
    <x v="1"/>
    <x v="1"/>
    <s v="Pullen"/>
    <s v="South"/>
    <n v="14647.5"/>
    <n v="9765"/>
    <s v="330"/>
  </r>
  <r>
    <n v="2015"/>
    <x v="1"/>
    <x v="0"/>
    <s v="Watson"/>
    <s v="Central"/>
    <n v="13428"/>
    <n v="8952"/>
    <s v="331"/>
  </r>
  <r>
    <n v="2015"/>
    <x v="1"/>
    <x v="3"/>
    <s v="Watson"/>
    <s v="Central"/>
    <n v="7480.5"/>
    <n v="4987"/>
    <s v="332"/>
  </r>
  <r>
    <n v="2015"/>
    <x v="1"/>
    <x v="0"/>
    <s v="Watson"/>
    <s v="Central"/>
    <n v="13428"/>
    <n v="8952"/>
    <s v="333"/>
  </r>
  <r>
    <n v="2015"/>
    <x v="1"/>
    <x v="3"/>
    <s v="Watson"/>
    <s v="Central"/>
    <n v="7480.5"/>
    <n v="4987"/>
    <s v="334"/>
  </r>
  <r>
    <n v="2015"/>
    <x v="2"/>
    <x v="2"/>
    <s v="Bishop"/>
    <s v="West"/>
    <n v="14619"/>
    <n v="9746"/>
    <s v="335"/>
  </r>
  <r>
    <n v="2015"/>
    <x v="2"/>
    <x v="0"/>
    <s v="Bishop"/>
    <s v="West"/>
    <n v="867"/>
    <n v="578"/>
    <s v="336"/>
  </r>
  <r>
    <n v="2015"/>
    <x v="2"/>
    <x v="2"/>
    <s v="Bishop"/>
    <s v="West"/>
    <n v="14619"/>
    <n v="9746"/>
    <s v="337"/>
  </r>
  <r>
    <n v="2015"/>
    <x v="2"/>
    <x v="0"/>
    <s v="Bishop"/>
    <s v="West"/>
    <n v="867"/>
    <n v="578"/>
    <s v="338"/>
  </r>
  <r>
    <n v="2015"/>
    <x v="2"/>
    <x v="2"/>
    <s v="Lee"/>
    <s v="Central"/>
    <n v="14619"/>
    <n v="9746"/>
    <s v="339"/>
  </r>
  <r>
    <n v="2015"/>
    <x v="2"/>
    <x v="0"/>
    <s v="Lee"/>
    <s v="Central"/>
    <n v="5380.5"/>
    <n v="3587"/>
    <s v="340"/>
  </r>
  <r>
    <n v="2015"/>
    <x v="2"/>
    <x v="2"/>
    <s v="Lee"/>
    <s v="Central"/>
    <n v="14619"/>
    <n v="9746"/>
    <s v="341"/>
  </r>
  <r>
    <n v="2015"/>
    <x v="2"/>
    <x v="0"/>
    <s v="Lee"/>
    <s v="Central"/>
    <n v="5380.5"/>
    <n v="3587"/>
    <s v="342"/>
  </r>
  <r>
    <n v="2015"/>
    <x v="2"/>
    <x v="2"/>
    <s v="Parker"/>
    <s v="North"/>
    <n v="3547.5"/>
    <n v="2365"/>
    <s v="343"/>
  </r>
  <r>
    <n v="2015"/>
    <x v="2"/>
    <x v="1"/>
    <s v="Parker"/>
    <s v="North"/>
    <n v="14596.5"/>
    <n v="9731"/>
    <s v="344"/>
  </r>
  <r>
    <n v="2015"/>
    <x v="2"/>
    <x v="2"/>
    <s v="Parker"/>
    <s v="North"/>
    <n v="3547.5"/>
    <n v="2365"/>
    <s v="345"/>
  </r>
  <r>
    <n v="2015"/>
    <x v="2"/>
    <x v="1"/>
    <s v="Parker"/>
    <s v="North"/>
    <n v="14596.5"/>
    <n v="9731"/>
    <s v="346"/>
  </r>
  <r>
    <n v="2015"/>
    <x v="2"/>
    <x v="1"/>
    <s v="Pullen"/>
    <s v="South"/>
    <n v="1398.6"/>
    <n v="999"/>
    <s v="347"/>
  </r>
  <r>
    <n v="2015"/>
    <x v="2"/>
    <x v="2"/>
    <s v="Pullen"/>
    <s v="South"/>
    <n v="219.79999999999998"/>
    <n v="157"/>
    <s v="348"/>
  </r>
  <r>
    <n v="2015"/>
    <x v="2"/>
    <x v="1"/>
    <s v="Pullen"/>
    <s v="South"/>
    <n v="1398.6"/>
    <n v="999"/>
    <s v="349"/>
  </r>
  <r>
    <n v="2015"/>
    <x v="2"/>
    <x v="2"/>
    <s v="Pullen"/>
    <s v="South"/>
    <n v="219.79999999999998"/>
    <n v="157"/>
    <s v="350"/>
  </r>
  <r>
    <n v="2015"/>
    <x v="2"/>
    <x v="0"/>
    <s v="Watson"/>
    <s v="Central"/>
    <n v="5021.7999999999993"/>
    <n v="3587"/>
    <s v="351"/>
  </r>
  <r>
    <n v="2015"/>
    <x v="2"/>
    <x v="3"/>
    <s v="Watson"/>
    <s v="Central"/>
    <n v="13483.4"/>
    <n v="9631"/>
    <s v="352"/>
  </r>
  <r>
    <n v="2015"/>
    <x v="2"/>
    <x v="0"/>
    <s v="Watson"/>
    <s v="Central"/>
    <n v="5021.7999999999993"/>
    <n v="3587"/>
    <s v="353"/>
  </r>
  <r>
    <n v="2015"/>
    <x v="2"/>
    <x v="3"/>
    <s v="Watson"/>
    <s v="Central"/>
    <n v="13483.4"/>
    <n v="9631"/>
    <s v="354"/>
  </r>
  <r>
    <n v="2015"/>
    <x v="3"/>
    <x v="3"/>
    <s v="Bishop"/>
    <s v="West"/>
    <n v="2209.1999999999998"/>
    <n v="1578"/>
    <s v="355"/>
  </r>
  <r>
    <n v="2015"/>
    <x v="3"/>
    <x v="2"/>
    <s v="Bishop"/>
    <s v="West"/>
    <n v="6421.7999999999993"/>
    <n v="4587"/>
    <s v="356"/>
  </r>
  <r>
    <n v="2015"/>
    <x v="3"/>
    <x v="3"/>
    <s v="Bishop"/>
    <s v="West"/>
    <n v="2209.1999999999998"/>
    <n v="1578"/>
    <s v="357"/>
  </r>
  <r>
    <n v="2015"/>
    <x v="3"/>
    <x v="2"/>
    <s v="Bishop"/>
    <s v="West"/>
    <n v="6421.7999999999993"/>
    <n v="4587"/>
    <s v="358"/>
  </r>
  <r>
    <n v="2015"/>
    <x v="3"/>
    <x v="0"/>
    <s v="Lee"/>
    <s v="Central"/>
    <n v="11048.8"/>
    <n v="7892"/>
    <s v="359"/>
  </r>
  <r>
    <n v="2015"/>
    <x v="3"/>
    <x v="3"/>
    <s v="Lee"/>
    <s v="Central"/>
    <n v="2209.1999999999998"/>
    <n v="1578"/>
    <s v="360"/>
  </r>
  <r>
    <n v="2015"/>
    <x v="3"/>
    <x v="0"/>
    <s v="Lee"/>
    <s v="Central"/>
    <n v="6561.7999999999993"/>
    <n v="4687"/>
    <s v="361"/>
  </r>
  <r>
    <n v="2015"/>
    <x v="3"/>
    <x v="1"/>
    <s v="Lee"/>
    <s v="Central"/>
    <n v="1909.6"/>
    <n v="1364"/>
    <s v="362"/>
  </r>
  <r>
    <n v="2015"/>
    <x v="3"/>
    <x v="0"/>
    <s v="Lee"/>
    <s v="Central"/>
    <n v="11048.8"/>
    <n v="7892"/>
    <s v="363"/>
  </r>
  <r>
    <n v="2015"/>
    <x v="3"/>
    <x v="3"/>
    <s v="Lee"/>
    <s v="Central"/>
    <n v="2209.1999999999998"/>
    <n v="1578"/>
    <s v="364"/>
  </r>
  <r>
    <n v="2015"/>
    <x v="3"/>
    <x v="0"/>
    <s v="Lee"/>
    <s v="Central"/>
    <n v="6561.7999999999993"/>
    <n v="4687"/>
    <s v="365"/>
  </r>
  <r>
    <n v="2015"/>
    <x v="3"/>
    <x v="1"/>
    <s v="Lee"/>
    <s v="Central"/>
    <n v="1909.6"/>
    <n v="1364"/>
    <s v="366"/>
  </r>
  <r>
    <n v="2015"/>
    <x v="3"/>
    <x v="2"/>
    <s v="Parker"/>
    <s v="North"/>
    <n v="8206.7999999999993"/>
    <n v="5862"/>
    <s v="367"/>
  </r>
  <r>
    <n v="2015"/>
    <x v="3"/>
    <x v="2"/>
    <s v="Parker"/>
    <s v="North"/>
    <n v="10381"/>
    <n v="7415"/>
    <s v="368"/>
  </r>
  <r>
    <n v="2015"/>
    <x v="3"/>
    <x v="0"/>
    <s v="Parker"/>
    <s v="North"/>
    <n v="12532.8"/>
    <n v="8952"/>
    <s v="369"/>
  </r>
  <r>
    <n v="2015"/>
    <x v="3"/>
    <x v="2"/>
    <s v="Parker"/>
    <s v="North"/>
    <n v="13644.4"/>
    <n v="9746"/>
    <s v="370"/>
  </r>
  <r>
    <n v="2015"/>
    <x v="3"/>
    <x v="3"/>
    <s v="Parker"/>
    <s v="North"/>
    <n v="2209.1999999999998"/>
    <n v="1578"/>
    <s v="371"/>
  </r>
  <r>
    <n v="2015"/>
    <x v="3"/>
    <x v="2"/>
    <s v="Parker"/>
    <s v="North"/>
    <n v="8206.7999999999993"/>
    <n v="5862"/>
    <s v="372"/>
  </r>
  <r>
    <n v="2015"/>
    <x v="3"/>
    <x v="2"/>
    <s v="Parker"/>
    <s v="North"/>
    <n v="10381"/>
    <n v="7415"/>
    <s v="373"/>
  </r>
  <r>
    <n v="2015"/>
    <x v="3"/>
    <x v="0"/>
    <s v="Parker"/>
    <s v="North"/>
    <n v="12532.8"/>
    <n v="8952"/>
    <s v="374"/>
  </r>
  <r>
    <n v="2015"/>
    <x v="3"/>
    <x v="2"/>
    <s v="Parker"/>
    <s v="North"/>
    <n v="13644.4"/>
    <n v="9746"/>
    <s v="375"/>
  </r>
  <r>
    <n v="2015"/>
    <x v="3"/>
    <x v="3"/>
    <s v="Parker"/>
    <s v="North"/>
    <n v="2209.1999999999998"/>
    <n v="1578"/>
    <s v="376"/>
  </r>
  <r>
    <n v="2015"/>
    <x v="3"/>
    <x v="0"/>
    <s v="Pullen"/>
    <s v="South"/>
    <n v="11048.8"/>
    <n v="7892"/>
    <s v="377"/>
  </r>
  <r>
    <n v="2015"/>
    <x v="3"/>
    <x v="0"/>
    <s v="Pullen"/>
    <s v="South"/>
    <n v="11180.4"/>
    <n v="7986"/>
    <s v="378"/>
  </r>
  <r>
    <n v="2015"/>
    <x v="3"/>
    <x v="0"/>
    <s v="Pullen"/>
    <s v="South"/>
    <n v="11048.8"/>
    <n v="7892"/>
    <s v="379"/>
  </r>
  <r>
    <n v="2015"/>
    <x v="3"/>
    <x v="0"/>
    <s v="Pullen"/>
    <s v="South"/>
    <n v="11180.4"/>
    <n v="7986"/>
    <s v="380"/>
  </r>
  <r>
    <n v="2015"/>
    <x v="3"/>
    <x v="0"/>
    <s v="Watson"/>
    <s v="Central"/>
    <n v="6561.7999999999993"/>
    <n v="4687"/>
    <s v="381"/>
  </r>
  <r>
    <n v="2015"/>
    <x v="3"/>
    <x v="1"/>
    <s v="Watson"/>
    <s v="Central"/>
    <n v="1909.6"/>
    <n v="1364"/>
    <s v="382"/>
  </r>
  <r>
    <n v="2015"/>
    <x v="3"/>
    <x v="0"/>
    <s v="Watson"/>
    <s v="Central"/>
    <n v="6561.7999999999993"/>
    <n v="4687"/>
    <s v="383"/>
  </r>
  <r>
    <n v="2015"/>
    <x v="3"/>
    <x v="1"/>
    <s v="Watson"/>
    <s v="Central"/>
    <n v="1909.6"/>
    <n v="1364"/>
    <s v="384"/>
  </r>
  <r>
    <n v="2015"/>
    <x v="4"/>
    <x v="1"/>
    <s v="Bishop"/>
    <s v="West"/>
    <n v="697.19999999999993"/>
    <n v="498"/>
    <s v="385"/>
  </r>
  <r>
    <n v="2015"/>
    <x v="4"/>
    <x v="3"/>
    <s v="Bishop"/>
    <s v="West"/>
    <n v="6853"/>
    <n v="4895"/>
    <s v="386"/>
  </r>
  <r>
    <n v="2015"/>
    <x v="4"/>
    <x v="1"/>
    <s v="Bishop"/>
    <s v="West"/>
    <n v="697.19999999999993"/>
    <n v="498"/>
    <s v="387"/>
  </r>
  <r>
    <n v="2015"/>
    <x v="4"/>
    <x v="3"/>
    <s v="Bishop"/>
    <s v="West"/>
    <n v="6853"/>
    <n v="4895"/>
    <s v="388"/>
  </r>
  <r>
    <n v="2015"/>
    <x v="4"/>
    <x v="3"/>
    <s v="Lee"/>
    <s v="Central"/>
    <n v="6854.4"/>
    <n v="4896"/>
    <s v="389"/>
  </r>
  <r>
    <n v="2015"/>
    <x v="4"/>
    <x v="0"/>
    <s v="Lee"/>
    <s v="Central"/>
    <n v="6421.7999999999993"/>
    <n v="4587"/>
    <s v="390"/>
  </r>
  <r>
    <n v="2015"/>
    <x v="4"/>
    <x v="3"/>
    <s v="Lee"/>
    <s v="Central"/>
    <n v="6854.4"/>
    <n v="4896"/>
    <s v="391"/>
  </r>
  <r>
    <n v="2015"/>
    <x v="4"/>
    <x v="0"/>
    <s v="Lee"/>
    <s v="Central"/>
    <n v="6421.7999999999993"/>
    <n v="4587"/>
    <s v="392"/>
  </r>
  <r>
    <n v="2015"/>
    <x v="4"/>
    <x v="0"/>
    <s v="Parker"/>
    <s v="North"/>
    <n v="5021.7999999999993"/>
    <n v="3587"/>
    <s v="393"/>
  </r>
  <r>
    <n v="2015"/>
    <x v="4"/>
    <x v="0"/>
    <s v="Parker"/>
    <s v="North"/>
    <n v="11048.8"/>
    <n v="7892"/>
    <s v="394"/>
  </r>
  <r>
    <n v="2015"/>
    <x v="4"/>
    <x v="0"/>
    <s v="Parker"/>
    <s v="North"/>
    <n v="5021.7999999999993"/>
    <n v="3587"/>
    <s v="395"/>
  </r>
  <r>
    <n v="2015"/>
    <x v="4"/>
    <x v="0"/>
    <s v="Parker"/>
    <s v="North"/>
    <n v="11048.8"/>
    <n v="7892"/>
    <s v="396"/>
  </r>
  <r>
    <n v="2015"/>
    <x v="4"/>
    <x v="3"/>
    <s v="Pullen"/>
    <s v="South"/>
    <n v="6854.4"/>
    <n v="4896"/>
    <s v="397"/>
  </r>
  <r>
    <n v="2015"/>
    <x v="4"/>
    <x v="0"/>
    <s v="Pullen"/>
    <s v="South"/>
    <n v="6421.7999999999993"/>
    <n v="4587"/>
    <s v="398"/>
  </r>
  <r>
    <n v="2015"/>
    <x v="4"/>
    <x v="0"/>
    <s v="Pullen"/>
    <s v="South"/>
    <n v="6830.5999999999995"/>
    <n v="4879"/>
    <s v="399"/>
  </r>
  <r>
    <n v="2015"/>
    <x v="4"/>
    <x v="3"/>
    <s v="Pullen"/>
    <s v="South"/>
    <n v="6854.4"/>
    <n v="4896"/>
    <s v="400"/>
  </r>
  <r>
    <n v="2015"/>
    <x v="4"/>
    <x v="0"/>
    <s v="Pullen"/>
    <s v="South"/>
    <n v="6421.7999999999993"/>
    <n v="4587"/>
    <s v="401"/>
  </r>
  <r>
    <n v="2015"/>
    <x v="4"/>
    <x v="0"/>
    <s v="Pullen"/>
    <s v="South"/>
    <n v="6830.5999999999995"/>
    <n v="4879"/>
    <s v="402"/>
  </r>
  <r>
    <n v="2015"/>
    <x v="4"/>
    <x v="2"/>
    <s v="Watson"/>
    <s v="Central"/>
    <n v="6421.7999999999993"/>
    <n v="4587"/>
    <s v="403"/>
  </r>
  <r>
    <n v="2015"/>
    <x v="4"/>
    <x v="0"/>
    <s v="Watson"/>
    <s v="Central"/>
    <n v="8853.5999999999985"/>
    <n v="6324"/>
    <s v="404"/>
  </r>
  <r>
    <n v="2015"/>
    <x v="4"/>
    <x v="2"/>
    <s v="Watson"/>
    <s v="Central"/>
    <n v="6421.7999999999993"/>
    <n v="4587"/>
    <s v="405"/>
  </r>
  <r>
    <n v="2015"/>
    <x v="4"/>
    <x v="0"/>
    <s v="Watson"/>
    <s v="Central"/>
    <n v="8853.5999999999985"/>
    <n v="6324"/>
    <s v="406"/>
  </r>
  <r>
    <n v="2015"/>
    <x v="5"/>
    <x v="0"/>
    <s v="Bishop"/>
    <s v="West"/>
    <n v="7872.2"/>
    <n v="5623"/>
    <s v="407"/>
  </r>
  <r>
    <n v="2015"/>
    <x v="5"/>
    <x v="0"/>
    <s v="Bishop"/>
    <s v="West"/>
    <n v="10259.199999999999"/>
    <n v="7328"/>
    <s v="408"/>
  </r>
  <r>
    <n v="2015"/>
    <x v="5"/>
    <x v="0"/>
    <s v="Bishop"/>
    <s v="West"/>
    <n v="7872.2"/>
    <n v="5623"/>
    <s v="409"/>
  </r>
  <r>
    <n v="2015"/>
    <x v="5"/>
    <x v="0"/>
    <s v="Bishop"/>
    <s v="West"/>
    <n v="10259.199999999999"/>
    <n v="7328"/>
    <s v="410"/>
  </r>
  <r>
    <n v="2015"/>
    <x v="5"/>
    <x v="0"/>
    <s v="Lee"/>
    <s v="Central"/>
    <n v="7872.2"/>
    <n v="5623"/>
    <s v="411"/>
  </r>
  <r>
    <n v="2015"/>
    <x v="5"/>
    <x v="1"/>
    <s v="Lee"/>
    <s v="Central"/>
    <n v="3637.2"/>
    <n v="2598"/>
    <s v="412"/>
  </r>
  <r>
    <n v="2015"/>
    <x v="5"/>
    <x v="0"/>
    <s v="Lee"/>
    <s v="Central"/>
    <n v="7872.2"/>
    <n v="5623"/>
    <s v="413"/>
  </r>
  <r>
    <n v="2015"/>
    <x v="5"/>
    <x v="1"/>
    <s v="Lee"/>
    <s v="Central"/>
    <n v="3637.2"/>
    <n v="2598"/>
    <s v="414"/>
  </r>
  <r>
    <n v="2015"/>
    <x v="5"/>
    <x v="1"/>
    <s v="Parker"/>
    <s v="North"/>
    <n v="697.19999999999993"/>
    <n v="498"/>
    <s v="415"/>
  </r>
  <r>
    <n v="2015"/>
    <x v="5"/>
    <x v="2"/>
    <s v="Parker"/>
    <s v="North"/>
    <n v="6421.7999999999993"/>
    <n v="4587"/>
    <s v="416"/>
  </r>
  <r>
    <n v="2015"/>
    <x v="5"/>
    <x v="1"/>
    <s v="Parker"/>
    <s v="North"/>
    <n v="697.19999999999993"/>
    <n v="498"/>
    <s v="417"/>
  </r>
  <r>
    <n v="2015"/>
    <x v="5"/>
    <x v="2"/>
    <s v="Parker"/>
    <s v="North"/>
    <n v="6421.7999999999993"/>
    <n v="4587"/>
    <s v="418"/>
  </r>
  <r>
    <n v="2015"/>
    <x v="5"/>
    <x v="1"/>
    <s v="Pullen"/>
    <s v="South"/>
    <n v="3637.2"/>
    <n v="2598"/>
    <s v="419"/>
  </r>
  <r>
    <n v="2015"/>
    <x v="5"/>
    <x v="3"/>
    <s v="Pullen"/>
    <s v="South"/>
    <n v="2878.3999999999996"/>
    <n v="2056"/>
    <s v="420"/>
  </r>
  <r>
    <n v="2015"/>
    <x v="5"/>
    <x v="1"/>
    <s v="Pullen"/>
    <s v="South"/>
    <n v="3637.2"/>
    <n v="2598"/>
    <s v="421"/>
  </r>
  <r>
    <n v="2015"/>
    <x v="5"/>
    <x v="3"/>
    <s v="Pullen"/>
    <s v="South"/>
    <n v="2878.3999999999996"/>
    <n v="2056"/>
    <s v="422"/>
  </r>
  <r>
    <n v="2015"/>
    <x v="5"/>
    <x v="2"/>
    <s v="Watson"/>
    <s v="Central"/>
    <n v="11545.8"/>
    <n v="8247"/>
    <s v="423"/>
  </r>
  <r>
    <n v="2015"/>
    <x v="5"/>
    <x v="0"/>
    <s v="Watson"/>
    <s v="Central"/>
    <n v="12349.4"/>
    <n v="8821"/>
    <s v="424"/>
  </r>
  <r>
    <n v="2015"/>
    <x v="5"/>
    <x v="2"/>
    <s v="Watson"/>
    <s v="Central"/>
    <n v="11545.8"/>
    <n v="8247"/>
    <s v="425"/>
  </r>
  <r>
    <n v="2015"/>
    <x v="5"/>
    <x v="0"/>
    <s v="Watson"/>
    <s v="Central"/>
    <n v="12349.4"/>
    <n v="8821"/>
    <s v="426"/>
  </r>
  <r>
    <n v="2015"/>
    <x v="6"/>
    <x v="1"/>
    <s v="Bishop"/>
    <s v="West"/>
    <n v="8243.1999999999989"/>
    <n v="5888"/>
    <s v="427"/>
  </r>
  <r>
    <n v="2015"/>
    <x v="6"/>
    <x v="0"/>
    <s v="Bishop"/>
    <s v="West"/>
    <n v="12518.8"/>
    <n v="8942"/>
    <s v="428"/>
  </r>
  <r>
    <n v="2015"/>
    <x v="6"/>
    <x v="3"/>
    <s v="Bishop"/>
    <s v="West"/>
    <n v="3757.6"/>
    <n v="2684"/>
    <s v="429"/>
  </r>
  <r>
    <n v="2015"/>
    <x v="6"/>
    <x v="1"/>
    <s v="Bishop"/>
    <s v="West"/>
    <n v="8243.1999999999989"/>
    <n v="5888"/>
    <s v="430"/>
  </r>
  <r>
    <n v="2015"/>
    <x v="6"/>
    <x v="0"/>
    <s v="Bishop"/>
    <s v="West"/>
    <n v="12518.8"/>
    <n v="8942"/>
    <s v="431"/>
  </r>
  <r>
    <n v="2015"/>
    <x v="6"/>
    <x v="3"/>
    <s v="Bishop"/>
    <s v="West"/>
    <n v="3757.6"/>
    <n v="2684"/>
    <s v="432"/>
  </r>
  <r>
    <n v="2015"/>
    <x v="6"/>
    <x v="1"/>
    <s v="Lee"/>
    <s v="Central"/>
    <n v="8243.1999999999989"/>
    <n v="5888"/>
    <s v="433"/>
  </r>
  <r>
    <n v="2015"/>
    <x v="6"/>
    <x v="2"/>
    <s v="Lee"/>
    <s v="Central"/>
    <n v="3311"/>
    <n v="2365"/>
    <s v="434"/>
  </r>
  <r>
    <n v="2015"/>
    <x v="6"/>
    <x v="1"/>
    <s v="Lee"/>
    <s v="Central"/>
    <n v="8243.1999999999989"/>
    <n v="5888"/>
    <s v="435"/>
  </r>
  <r>
    <n v="2015"/>
    <x v="6"/>
    <x v="2"/>
    <s v="Lee"/>
    <s v="Central"/>
    <n v="3311"/>
    <n v="2365"/>
    <s v="436"/>
  </r>
  <r>
    <n v="2015"/>
    <x v="6"/>
    <x v="0"/>
    <s v="Parker"/>
    <s v="North"/>
    <n v="8853.5999999999985"/>
    <n v="6324"/>
    <s v="437"/>
  </r>
  <r>
    <n v="2015"/>
    <x v="6"/>
    <x v="3"/>
    <s v="Parker"/>
    <s v="North"/>
    <n v="6853"/>
    <n v="4895"/>
    <s v="438"/>
  </r>
  <r>
    <n v="2015"/>
    <x v="6"/>
    <x v="0"/>
    <s v="Parker"/>
    <s v="North"/>
    <n v="8853.5999999999985"/>
    <n v="6324"/>
    <s v="439"/>
  </r>
  <r>
    <n v="2015"/>
    <x v="6"/>
    <x v="3"/>
    <s v="Parker"/>
    <s v="North"/>
    <n v="6853"/>
    <n v="4895"/>
    <s v="440"/>
  </r>
  <r>
    <n v="2015"/>
    <x v="6"/>
    <x v="2"/>
    <s v="Pullen"/>
    <s v="South"/>
    <n v="3311"/>
    <n v="2365"/>
    <s v="441"/>
  </r>
  <r>
    <n v="2015"/>
    <x v="6"/>
    <x v="0"/>
    <s v="Pullen"/>
    <s v="South"/>
    <n v="3022.6"/>
    <n v="2159"/>
    <s v="442"/>
  </r>
  <r>
    <n v="2015"/>
    <x v="6"/>
    <x v="2"/>
    <s v="Pullen"/>
    <s v="South"/>
    <n v="3311"/>
    <n v="2365"/>
    <s v="443"/>
  </r>
  <r>
    <n v="2015"/>
    <x v="6"/>
    <x v="0"/>
    <s v="Pullen"/>
    <s v="South"/>
    <n v="3022.6"/>
    <n v="2159"/>
    <s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80DE5-EEBC-42AF-AB03-6AE9618B1AFB}" name="PivotTable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2" firstHeaderRow="1" firstDataRow="2" firstDataCol="1"/>
  <pivotFields count="8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dataField="1" numFmtId="8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4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28" tableBorderDxfId="27" dataCellStyle="Normal_Customer Info">
  <autoFilter ref="A1:J92" xr:uid="{E7A903B1-AB44-418D-86B2-07047534BA74}"/>
  <tableColumns count="10">
    <tableColumn id="1" xr3:uid="{C8FC1844-B3C1-4770-B195-4197B26AE4FF}" name="Customer ID" dataDxfId="26" dataCellStyle="Normal_Customer Info"/>
    <tableColumn id="2" xr3:uid="{695BB946-55F9-4547-9FE5-EE0E075FCA3C}" name="Company Name" dataDxfId="25" dataCellStyle="Normal_Customer Info"/>
    <tableColumn id="3" xr3:uid="{6202DB2A-C556-4011-94A5-2C5FDD509A84}" name="Contact Name" dataDxfId="24" dataCellStyle="Normal_Customer Info"/>
    <tableColumn id="4" xr3:uid="{45FBCC61-5534-4F40-B883-40F01FABE0B7}" name="Contact Title" dataDxfId="23" dataCellStyle="Normal_Customer Info"/>
    <tableColumn id="5" xr3:uid="{496B393D-C88B-45CE-ABEE-BA3E6E7213F9}" name="Address" dataDxfId="22" dataCellStyle="Normal_Customer Info"/>
    <tableColumn id="6" xr3:uid="{72A6884A-29E1-4871-B896-428BE0B278D3}" name="City" dataDxfId="21" dataCellStyle="Normal_Customer Info"/>
    <tableColumn id="7" xr3:uid="{B574F0F6-C699-4FBF-A029-311C5E9781A6}" name="Region" dataDxfId="20" dataCellStyle="Normal_Customer Info"/>
    <tableColumn id="8" xr3:uid="{78929AAC-72E4-46EA-89BA-83CCD07556A5}" name="Postal Code" dataDxfId="19" dataCellStyle="Normal_Customer Info"/>
    <tableColumn id="9" xr3:uid="{6B75647B-4FBC-468D-BFF4-DB1E701EDAF4}" name="Country" dataDxfId="18" dataCellStyle="Normal_Customer Info"/>
    <tableColumn id="10" xr3:uid="{5D846073-115D-4117-A1B4-3E187CEB72AC}" name="Phone" dataDxfId="17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16"/>
    <tableColumn id="5" xr3:uid="{00000000-0010-0000-0100-000005000000}" name="RequiredDate" dataDxfId="15"/>
    <tableColumn id="6" xr3:uid="{00000000-0010-0000-0100-000006000000}" name="ShippedDate" dataDxfId="14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A94F93-0F4D-4341-9C1D-18983313CAB8}" name="Sales" displayName="Sales" ref="A4:H448" totalsRowShown="0" headerRowDxfId="13" headerRowBorderDxfId="12" headerRowCellStyle="Normal_EXCEL3-2">
  <autoFilter ref="A4:H448" xr:uid="{22A94F93-0F4D-4341-9C1D-18983313CAB8}"/>
  <tableColumns count="8">
    <tableColumn id="1" xr3:uid="{346DA488-2427-4591-A470-7C4AD18D6E96}" name="Year" dataCellStyle="Normal_EXCEL3-2"/>
    <tableColumn id="2" xr3:uid="{3FBBF7A4-491C-428F-959D-7BA1D9280892}" name="Month" dataCellStyle="Normal_EXCEL3-2"/>
    <tableColumn id="3" xr3:uid="{9748CAFD-2EB1-46C1-BCA1-95F6951219E6}" name="Type" dataCellStyle="Normal_EXCEL3-2"/>
    <tableColumn id="4" xr3:uid="{31C51928-A4F0-4C3A-BF34-220F63B67E5D}" name="Salesperson" dataCellStyle="Normal_EXCEL3-2"/>
    <tableColumn id="5" xr3:uid="{BBF9E12A-776D-4B50-B024-90F6A530D871}" name="Region" dataDxfId="11" dataCellStyle="Normal_EXCEL3-2"/>
    <tableColumn id="6" xr3:uid="{23A067A3-18DD-40AB-8137-F93EAFF97150}" name="Sales" dataCellStyle="Currency_EXCEL3-2">
      <calculatedColumnFormula>G5*1.4</calculatedColumnFormula>
    </tableColumn>
    <tableColumn id="7" xr3:uid="{6E0B3731-5751-4A26-AB2A-298F16CEA79C}" name="Units" dataCellStyle="Normal_EXCEL3-2"/>
    <tableColumn id="8" xr3:uid="{0E6E74A0-D366-49FF-BA6A-C053C8CFFE0C}" name="Order #" dataDxfId="10" dataCellStyle="Normal_EXCEL3-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H25" sqref="H25"/>
    </sheetView>
  </sheetViews>
  <sheetFormatPr defaultColWidth="9.109375" defaultRowHeight="13.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5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5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5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5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5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5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5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5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5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5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5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5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5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5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5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5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5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5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5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5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5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5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5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5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5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5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5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5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5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5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5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5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5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5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5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5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79" t="s">
        <v>51</v>
      </c>
      <c r="B1" s="80"/>
      <c r="C1" s="80"/>
      <c r="D1" s="80"/>
      <c r="E1" s="80"/>
      <c r="F1" s="80"/>
    </row>
    <row r="2" spans="1:6" ht="13.8" thickBot="1" x14ac:dyDescent="0.3"/>
    <row r="3" spans="1:6" ht="13.8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3.8" x14ac:dyDescent="0.25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 x14ac:dyDescent="0.25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 x14ac:dyDescent="0.25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 x14ac:dyDescent="0.25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 x14ac:dyDescent="0.25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defaultRowHeight="13.2" x14ac:dyDescent="0.25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 x14ac:dyDescent="0.3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8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5">
      <c r="A3" t="s">
        <v>88</v>
      </c>
      <c r="B3" s="34">
        <v>2015</v>
      </c>
      <c r="C3" s="35">
        <v>1050</v>
      </c>
      <c r="D3" s="34">
        <v>89</v>
      </c>
      <c r="E3" s="34" t="s">
        <v>80</v>
      </c>
      <c r="J3" s="34"/>
      <c r="K3" s="34"/>
    </row>
    <row r="4" spans="1:11" x14ac:dyDescent="0.25">
      <c r="A4" t="s">
        <v>86</v>
      </c>
      <c r="B4" s="34">
        <v>2015</v>
      </c>
      <c r="C4" s="35">
        <v>1050</v>
      </c>
      <c r="D4" s="34">
        <v>131</v>
      </c>
      <c r="E4" s="34" t="s">
        <v>80</v>
      </c>
      <c r="J4" s="34"/>
      <c r="K4" s="34"/>
    </row>
    <row r="5" spans="1:11" x14ac:dyDescent="0.25">
      <c r="A5" t="s">
        <v>86</v>
      </c>
      <c r="B5" s="34">
        <v>2015</v>
      </c>
      <c r="C5" s="35">
        <v>1050</v>
      </c>
      <c r="D5" s="34">
        <v>131</v>
      </c>
      <c r="E5" s="34" t="s">
        <v>80</v>
      </c>
      <c r="H5" s="34"/>
      <c r="J5" s="34"/>
      <c r="K5" s="34"/>
    </row>
    <row r="6" spans="1:11" x14ac:dyDescent="0.25">
      <c r="A6" t="s">
        <v>82</v>
      </c>
      <c r="B6" s="34">
        <v>2015</v>
      </c>
      <c r="C6" s="35">
        <v>1050</v>
      </c>
      <c r="D6" s="34">
        <v>101</v>
      </c>
      <c r="E6" s="34" t="s">
        <v>80</v>
      </c>
      <c r="I6" s="22"/>
    </row>
    <row r="7" spans="1:11" x14ac:dyDescent="0.25">
      <c r="A7" t="s">
        <v>84</v>
      </c>
      <c r="B7" s="34">
        <v>2015</v>
      </c>
      <c r="C7" s="35">
        <v>1105</v>
      </c>
      <c r="D7" s="34">
        <v>70</v>
      </c>
      <c r="E7" s="34" t="s">
        <v>79</v>
      </c>
      <c r="J7" s="36"/>
    </row>
    <row r="8" spans="1:11" x14ac:dyDescent="0.25">
      <c r="A8" t="s">
        <v>88</v>
      </c>
      <c r="B8" s="34">
        <v>2015</v>
      </c>
      <c r="C8" s="35">
        <v>1105</v>
      </c>
      <c r="D8" s="34">
        <v>171</v>
      </c>
      <c r="E8" s="34" t="s">
        <v>79</v>
      </c>
    </row>
    <row r="9" spans="1:11" x14ac:dyDescent="0.25">
      <c r="A9" t="s">
        <v>86</v>
      </c>
      <c r="B9" s="34">
        <v>2015</v>
      </c>
      <c r="C9" s="35">
        <v>1105</v>
      </c>
      <c r="D9" s="34">
        <v>125</v>
      </c>
      <c r="E9" s="34" t="s">
        <v>79</v>
      </c>
    </row>
    <row r="10" spans="1:11" x14ac:dyDescent="0.25">
      <c r="A10" t="s">
        <v>86</v>
      </c>
      <c r="B10" s="34">
        <v>2015</v>
      </c>
      <c r="C10" s="35">
        <v>1105</v>
      </c>
      <c r="D10" s="34">
        <v>125</v>
      </c>
      <c r="E10" s="34" t="s">
        <v>79</v>
      </c>
    </row>
    <row r="11" spans="1:11" x14ac:dyDescent="0.25">
      <c r="A11" t="s">
        <v>82</v>
      </c>
      <c r="B11" s="34">
        <v>2015</v>
      </c>
      <c r="C11" s="35">
        <v>1105</v>
      </c>
      <c r="D11" s="34">
        <v>111</v>
      </c>
      <c r="E11" s="34" t="s">
        <v>79</v>
      </c>
    </row>
    <row r="12" spans="1:11" x14ac:dyDescent="0.25">
      <c r="A12" t="s">
        <v>84</v>
      </c>
      <c r="B12" s="34">
        <v>2015</v>
      </c>
      <c r="C12" s="35">
        <v>1200</v>
      </c>
      <c r="D12" s="34">
        <v>161</v>
      </c>
      <c r="E12" s="34" t="s">
        <v>69</v>
      </c>
    </row>
    <row r="13" spans="1:11" x14ac:dyDescent="0.25">
      <c r="A13" t="s">
        <v>83</v>
      </c>
      <c r="B13" s="34">
        <v>2015</v>
      </c>
      <c r="C13" s="35">
        <v>1200</v>
      </c>
      <c r="D13" s="34">
        <v>171</v>
      </c>
      <c r="E13" s="34" t="s">
        <v>69</v>
      </c>
    </row>
    <row r="14" spans="1:11" x14ac:dyDescent="0.25">
      <c r="A14" t="s">
        <v>87</v>
      </c>
      <c r="B14" s="34">
        <v>2015</v>
      </c>
      <c r="C14" s="35">
        <v>1200</v>
      </c>
      <c r="D14" s="34">
        <v>70</v>
      </c>
      <c r="E14" s="34" t="s">
        <v>69</v>
      </c>
    </row>
    <row r="15" spans="1:11" x14ac:dyDescent="0.25">
      <c r="A15" t="s">
        <v>78</v>
      </c>
      <c r="B15" s="34">
        <v>2015</v>
      </c>
      <c r="C15" s="35">
        <v>1200</v>
      </c>
      <c r="D15" s="34">
        <v>125</v>
      </c>
      <c r="E15" s="34" t="s">
        <v>69</v>
      </c>
    </row>
    <row r="16" spans="1:11" x14ac:dyDescent="0.25">
      <c r="A16" t="s">
        <v>88</v>
      </c>
      <c r="B16" s="34">
        <v>2015</v>
      </c>
      <c r="C16" s="35">
        <v>1200</v>
      </c>
      <c r="D16" s="34">
        <v>146</v>
      </c>
      <c r="E16" s="34" t="s">
        <v>69</v>
      </c>
    </row>
    <row r="17" spans="1:5" x14ac:dyDescent="0.25">
      <c r="A17" t="s">
        <v>86</v>
      </c>
      <c r="B17" s="34">
        <v>2015</v>
      </c>
      <c r="C17" s="35">
        <v>1200</v>
      </c>
      <c r="D17" s="34">
        <v>152</v>
      </c>
      <c r="E17" s="34" t="s">
        <v>69</v>
      </c>
    </row>
    <row r="18" spans="1:5" x14ac:dyDescent="0.25">
      <c r="A18" t="s">
        <v>86</v>
      </c>
      <c r="B18" s="34">
        <v>2015</v>
      </c>
      <c r="C18" s="35">
        <v>1200</v>
      </c>
      <c r="D18" s="34">
        <v>113</v>
      </c>
      <c r="E18" s="34" t="s">
        <v>69</v>
      </c>
    </row>
    <row r="19" spans="1:5" x14ac:dyDescent="0.25">
      <c r="A19" t="s">
        <v>85</v>
      </c>
      <c r="B19" s="34">
        <v>2015</v>
      </c>
      <c r="C19" s="35">
        <v>1200</v>
      </c>
      <c r="D19" s="34">
        <v>101</v>
      </c>
      <c r="E19" s="34" t="s">
        <v>69</v>
      </c>
    </row>
    <row r="20" spans="1:5" x14ac:dyDescent="0.25">
      <c r="A20" t="s">
        <v>82</v>
      </c>
      <c r="B20" s="34">
        <v>2015</v>
      </c>
      <c r="C20" s="35">
        <v>1200</v>
      </c>
      <c r="D20" s="34">
        <v>99</v>
      </c>
      <c r="E20" s="34" t="s">
        <v>69</v>
      </c>
    </row>
    <row r="21" spans="1:5" x14ac:dyDescent="0.25">
      <c r="A21" t="s">
        <v>89</v>
      </c>
      <c r="B21" s="34">
        <v>2015</v>
      </c>
      <c r="C21" s="35">
        <v>1200</v>
      </c>
      <c r="D21" s="34">
        <v>146</v>
      </c>
      <c r="E21" s="34" t="s">
        <v>69</v>
      </c>
    </row>
    <row r="22" spans="1:5" x14ac:dyDescent="0.25">
      <c r="A22" t="s">
        <v>89</v>
      </c>
      <c r="B22" s="34">
        <v>2015</v>
      </c>
      <c r="C22" s="35">
        <v>1211</v>
      </c>
      <c r="D22" s="34">
        <v>116</v>
      </c>
      <c r="E22" s="34" t="s">
        <v>81</v>
      </c>
    </row>
    <row r="23" spans="1:5" x14ac:dyDescent="0.25">
      <c r="A23" t="s">
        <v>83</v>
      </c>
      <c r="B23" s="34">
        <v>2015</v>
      </c>
      <c r="C23" s="35">
        <v>1350</v>
      </c>
      <c r="D23" s="34">
        <v>89</v>
      </c>
      <c r="E23" s="34" t="s">
        <v>79</v>
      </c>
    </row>
    <row r="24" spans="1:5" x14ac:dyDescent="0.25">
      <c r="A24" t="s">
        <v>87</v>
      </c>
      <c r="B24" s="34">
        <v>2015</v>
      </c>
      <c r="C24" s="35">
        <v>1350</v>
      </c>
      <c r="D24" s="34">
        <v>99</v>
      </c>
      <c r="E24" s="34" t="s">
        <v>79</v>
      </c>
    </row>
    <row r="25" spans="1:5" x14ac:dyDescent="0.25">
      <c r="A25" t="s">
        <v>78</v>
      </c>
      <c r="B25" s="34">
        <v>2015</v>
      </c>
      <c r="C25" s="35">
        <v>1350</v>
      </c>
      <c r="D25" s="34">
        <v>131</v>
      </c>
      <c r="E25" s="34" t="s">
        <v>79</v>
      </c>
    </row>
    <row r="26" spans="1:5" x14ac:dyDescent="0.25">
      <c r="A26" t="s">
        <v>85</v>
      </c>
      <c r="B26" s="34">
        <v>2015</v>
      </c>
      <c r="C26" s="35">
        <v>1350</v>
      </c>
      <c r="D26" s="34">
        <v>146</v>
      </c>
      <c r="E26" s="34" t="s">
        <v>79</v>
      </c>
    </row>
    <row r="27" spans="1:5" x14ac:dyDescent="0.25">
      <c r="A27" t="s">
        <v>89</v>
      </c>
      <c r="B27" s="34">
        <v>2015</v>
      </c>
      <c r="C27" s="35">
        <v>1350</v>
      </c>
      <c r="D27" s="34">
        <v>171</v>
      </c>
      <c r="E27" s="34" t="s">
        <v>79</v>
      </c>
    </row>
    <row r="28" spans="1:5" x14ac:dyDescent="0.25">
      <c r="A28" t="s">
        <v>83</v>
      </c>
      <c r="B28" s="34">
        <v>2015</v>
      </c>
      <c r="C28" s="35">
        <v>1435</v>
      </c>
      <c r="D28" s="34">
        <v>125</v>
      </c>
      <c r="E28" s="34" t="s">
        <v>80</v>
      </c>
    </row>
    <row r="29" spans="1:5" x14ac:dyDescent="0.25">
      <c r="A29" t="s">
        <v>87</v>
      </c>
      <c r="B29" s="34">
        <v>2015</v>
      </c>
      <c r="C29" s="35">
        <v>1435</v>
      </c>
      <c r="D29" s="34">
        <v>111</v>
      </c>
      <c r="E29" s="34" t="s">
        <v>80</v>
      </c>
    </row>
    <row r="30" spans="1:5" x14ac:dyDescent="0.25">
      <c r="A30" t="s">
        <v>78</v>
      </c>
      <c r="B30" s="34">
        <v>2015</v>
      </c>
      <c r="C30" s="35">
        <v>1435</v>
      </c>
      <c r="D30" s="34">
        <v>161</v>
      </c>
      <c r="E30" s="34" t="s">
        <v>80</v>
      </c>
    </row>
    <row r="31" spans="1:5" x14ac:dyDescent="0.25">
      <c r="A31" t="s">
        <v>85</v>
      </c>
      <c r="B31" s="34">
        <v>2015</v>
      </c>
      <c r="C31" s="35">
        <v>1435</v>
      </c>
      <c r="D31" s="34">
        <v>171</v>
      </c>
      <c r="E31" s="34" t="s">
        <v>80</v>
      </c>
    </row>
    <row r="32" spans="1:5" x14ac:dyDescent="0.25">
      <c r="A32" t="s">
        <v>89</v>
      </c>
      <c r="B32" s="34">
        <v>2015</v>
      </c>
      <c r="C32" s="35">
        <v>1435</v>
      </c>
      <c r="D32" s="34">
        <v>142</v>
      </c>
      <c r="E32" s="34" t="s">
        <v>80</v>
      </c>
    </row>
    <row r="33" spans="1:5" x14ac:dyDescent="0.25">
      <c r="A33" t="s">
        <v>83</v>
      </c>
      <c r="B33" s="34">
        <v>2015</v>
      </c>
      <c r="C33" s="35">
        <v>1672</v>
      </c>
      <c r="D33" s="34">
        <v>131</v>
      </c>
      <c r="E33" s="34" t="s">
        <v>81</v>
      </c>
    </row>
    <row r="34" spans="1:5" x14ac:dyDescent="0.25">
      <c r="A34" t="s">
        <v>87</v>
      </c>
      <c r="B34" s="34">
        <v>2015</v>
      </c>
      <c r="C34" s="35">
        <v>1672</v>
      </c>
      <c r="D34" s="34">
        <v>101</v>
      </c>
      <c r="E34" s="34" t="s">
        <v>81</v>
      </c>
    </row>
    <row r="35" spans="1:5" x14ac:dyDescent="0.25">
      <c r="A35" t="s">
        <v>78</v>
      </c>
      <c r="B35" s="34">
        <v>2015</v>
      </c>
      <c r="C35" s="35">
        <v>1672</v>
      </c>
      <c r="D35" s="34">
        <v>70</v>
      </c>
      <c r="E35" s="34" t="s">
        <v>81</v>
      </c>
    </row>
    <row r="36" spans="1:5" x14ac:dyDescent="0.25">
      <c r="A36" t="s">
        <v>85</v>
      </c>
      <c r="B36" s="34">
        <v>2015</v>
      </c>
      <c r="C36" s="35">
        <v>1672</v>
      </c>
      <c r="D36" s="34">
        <v>89</v>
      </c>
      <c r="E36" s="34" t="s">
        <v>81</v>
      </c>
    </row>
    <row r="37" spans="1:5" x14ac:dyDescent="0.25">
      <c r="A37" t="s">
        <v>84</v>
      </c>
      <c r="B37" s="34">
        <v>2015</v>
      </c>
      <c r="C37" s="35">
        <v>1690</v>
      </c>
      <c r="D37" s="34">
        <v>111</v>
      </c>
      <c r="E37" s="34" t="s">
        <v>81</v>
      </c>
    </row>
    <row r="38" spans="1:5" x14ac:dyDescent="0.25">
      <c r="A38" t="s">
        <v>88</v>
      </c>
      <c r="B38" s="34">
        <v>2015</v>
      </c>
      <c r="C38" s="35">
        <v>1690</v>
      </c>
      <c r="D38" s="34">
        <v>101</v>
      </c>
      <c r="E38" s="34" t="s">
        <v>81</v>
      </c>
    </row>
    <row r="39" spans="1:5" x14ac:dyDescent="0.25">
      <c r="A39" t="s">
        <v>86</v>
      </c>
      <c r="B39" s="34">
        <v>2015</v>
      </c>
      <c r="C39" s="35">
        <v>1690</v>
      </c>
      <c r="D39" s="34">
        <v>161</v>
      </c>
      <c r="E39" s="34" t="s">
        <v>81</v>
      </c>
    </row>
    <row r="40" spans="1:5" x14ac:dyDescent="0.25">
      <c r="A40" t="s">
        <v>86</v>
      </c>
      <c r="B40" s="34">
        <v>2015</v>
      </c>
      <c r="C40" s="35">
        <v>1690</v>
      </c>
      <c r="D40" s="34">
        <v>161</v>
      </c>
      <c r="E40" s="34" t="s">
        <v>81</v>
      </c>
    </row>
    <row r="41" spans="1:5" x14ac:dyDescent="0.25">
      <c r="A41" t="s">
        <v>82</v>
      </c>
      <c r="B41" s="34">
        <v>2015</v>
      </c>
      <c r="C41" s="35">
        <v>1690</v>
      </c>
      <c r="D41" s="34">
        <v>146</v>
      </c>
      <c r="E41" s="34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3.2" x14ac:dyDescent="0.25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tabSelected="1" zoomScale="115" zoomScaleNormal="115" workbookViewId="0">
      <selection activeCell="H11" sqref="H11"/>
    </sheetView>
  </sheetViews>
  <sheetFormatPr defaultRowHeight="13.2" x14ac:dyDescent="0.25"/>
  <cols>
    <col min="1" max="1" width="9.44140625" customWidth="1"/>
    <col min="2" max="2" width="18.6640625" style="34" customWidth="1"/>
    <col min="3" max="3" width="12.109375" style="34" customWidth="1"/>
    <col min="4" max="4" width="12.5546875" customWidth="1"/>
    <col min="5" max="5" width="12.109375" customWidth="1"/>
    <col min="6" max="6" width="13.6640625" customWidth="1"/>
  </cols>
  <sheetData>
    <row r="1" spans="1:6" ht="14.4" thickBot="1" x14ac:dyDescent="0.3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6" x14ac:dyDescent="0.25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5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5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5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5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5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5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5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5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5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5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5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5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5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5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5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5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5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5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5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5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5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5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5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5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5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5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5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5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5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5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5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5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5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5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5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5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5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5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5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5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5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5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5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5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5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5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5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5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5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5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5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5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5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5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5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5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8" thickBot="1" x14ac:dyDescent="0.3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opLeftCell="A5" workbookViewId="0">
      <selection activeCell="D20" sqref="D20"/>
    </sheetView>
  </sheetViews>
  <sheetFormatPr defaultColWidth="9.109375" defaultRowHeight="12.6" x14ac:dyDescent="0.25"/>
  <cols>
    <col min="1" max="1" width="10.6640625" style="46" bestFit="1" customWidth="1"/>
    <col min="2" max="3" width="12.33203125" style="46" bestFit="1" customWidth="1"/>
    <col min="4" max="4" width="19.21875" style="46" bestFit="1" customWidth="1"/>
    <col min="5" max="5" width="13.109375" style="46" bestFit="1" customWidth="1"/>
    <col min="6" max="6" width="11.77734375" style="46" bestFit="1" customWidth="1"/>
    <col min="7" max="7" width="11.109375" style="46" customWidth="1"/>
    <col min="8" max="8" width="13.77734375" style="46" bestFit="1" customWidth="1"/>
    <col min="9" max="16384" width="9.109375" style="46"/>
  </cols>
  <sheetData>
    <row r="1" spans="1:8" ht="18" x14ac:dyDescent="0.3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8" x14ac:dyDescent="0.3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2" thickBot="1" x14ac:dyDescent="0.35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5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5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5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5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5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5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5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5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5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5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5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5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5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5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5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5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5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5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5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5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5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5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5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5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5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5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5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5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5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5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5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5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5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5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5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5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5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5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5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5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5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5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5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5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5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5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5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5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5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5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5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5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5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5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5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5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5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5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5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5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5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5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5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5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5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5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5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5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5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5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5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5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5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5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5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5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5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5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5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5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5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5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5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5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5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5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5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5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5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5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5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5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5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5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5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5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5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5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5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5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5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5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5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5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5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5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5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5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5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5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5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5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5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5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5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5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5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5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5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5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5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5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5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5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5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5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5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5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5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5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5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5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5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5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5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5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5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5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5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5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5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5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5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5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5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5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5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5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5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5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5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5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5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5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5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5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5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5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5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5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5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5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5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5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5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5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5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5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5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5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5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5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5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5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5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5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5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5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5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5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5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5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5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5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5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5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5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5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5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5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5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5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5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5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5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5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5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5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5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5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5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5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5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5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5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5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5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5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5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5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5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5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5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5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5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5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5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5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5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5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5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5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5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5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5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5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5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5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5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5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5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5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5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5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5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5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5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5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5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5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5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5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5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5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5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5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5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5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5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5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5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5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5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5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5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5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5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5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5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5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5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5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5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5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5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5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5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5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5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5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5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5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5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5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5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5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5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5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5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5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5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5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5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5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5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5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5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5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5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5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5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5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5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5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5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5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5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5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5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5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5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5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5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5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5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5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5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5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5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5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5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5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5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5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5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5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5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5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5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5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5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5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5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5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5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5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5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5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5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5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5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5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5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5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5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5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5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5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5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5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5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5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5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5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5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5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5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5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5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5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5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5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5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5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5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5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5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5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5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5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5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5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5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5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5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5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5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5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5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5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5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5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5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5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5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5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5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5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5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5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5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5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5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5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5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5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5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5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5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5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5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5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5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5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5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5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5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5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5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5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5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5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5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5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5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5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5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5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5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5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5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5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5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5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5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5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5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5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5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5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5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5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5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5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5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5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5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5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5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5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5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5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5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5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5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5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5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5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5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5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5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5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5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5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7670-B69F-44BE-AF28-C6C026B1BAAB}">
  <dimension ref="B4:Q24"/>
  <sheetViews>
    <sheetView workbookViewId="0">
      <selection activeCell="C5" sqref="C5"/>
    </sheetView>
  </sheetViews>
  <sheetFormatPr defaultRowHeight="13.2" x14ac:dyDescent="0.25"/>
  <cols>
    <col min="3" max="3" width="12.44140625" bestFit="1" customWidth="1"/>
    <col min="4" max="4" width="16.44140625" bestFit="1" customWidth="1"/>
    <col min="5" max="5" width="14.88671875" bestFit="1" customWidth="1"/>
    <col min="6" max="6" width="12.44140625" bestFit="1" customWidth="1"/>
    <col min="7" max="7" width="12.44140625" customWidth="1"/>
    <col min="8" max="8" width="11.77734375" bestFit="1" customWidth="1"/>
  </cols>
  <sheetData>
    <row r="4" spans="2:17" ht="16.2" thickBot="1" x14ac:dyDescent="0.35">
      <c r="B4" s="62" t="s">
        <v>73</v>
      </c>
      <c r="C4" s="62" t="s">
        <v>90</v>
      </c>
      <c r="D4" s="62" t="s">
        <v>137</v>
      </c>
      <c r="E4" s="62" t="s">
        <v>139</v>
      </c>
      <c r="F4" s="62" t="s">
        <v>142</v>
      </c>
      <c r="G4" s="62"/>
      <c r="H4" s="62" t="s">
        <v>39</v>
      </c>
      <c r="Q4" s="83" t="s">
        <v>135</v>
      </c>
    </row>
    <row r="5" spans="2:17" x14ac:dyDescent="0.25">
      <c r="B5" s="46" t="s">
        <v>84</v>
      </c>
      <c r="C5" s="86">
        <f>SUMIFS(Sales[Sales],Sales[Month],B5,Sales[Type],$C$4)</f>
        <v>157683</v>
      </c>
      <c r="D5" s="86">
        <f>SUMIFS(Sales[Sales],Sales[Month],B5,Sales[Type],$D$4)</f>
        <v>228816</v>
      </c>
      <c r="E5" s="86">
        <f>SUMIFS(Sales[Sales],Sales[Month],B5,Sales[Type],$E$4)</f>
        <v>105516</v>
      </c>
      <c r="F5" s="86">
        <f>SUMIFS(Sales[Sales],Sales[Month],B5,Sales[Type],$F$4)</f>
        <v>21321</v>
      </c>
      <c r="G5" s="86">
        <f>SUM(C5:F5)</f>
        <v>513336</v>
      </c>
      <c r="H5" s="88">
        <f>SUMIF(Sales[Month],B5,Sales[Sales])</f>
        <v>513336</v>
      </c>
      <c r="Q5" s="84" t="s">
        <v>90</v>
      </c>
    </row>
    <row r="6" spans="2:17" x14ac:dyDescent="0.25">
      <c r="B6" s="46" t="s">
        <v>83</v>
      </c>
      <c r="C6" s="86">
        <f>SUMIFS(Sales[Sales],Sales[Month],B6,Sales[Type],$C$4)</f>
        <v>185982</v>
      </c>
      <c r="D6" s="86">
        <f>SUMIFS(Sales[Sales],Sales[Month],B6,Sales[Type],$D$4)</f>
        <v>158479.5</v>
      </c>
      <c r="E6" s="86">
        <f>SUMIFS(Sales[Sales],Sales[Month],B6,Sales[Type],$E$4)</f>
        <v>134493.75</v>
      </c>
      <c r="F6" s="86">
        <f>SUMIFS(Sales[Sales],Sales[Month],B6,Sales[Type],$F$4)</f>
        <v>42389.5</v>
      </c>
      <c r="G6" s="86">
        <f t="shared" ref="G6:G11" si="0">SUM(C6:F6)</f>
        <v>521344.75</v>
      </c>
      <c r="H6" s="88">
        <f>SUMIF(Sales[Month],B6,Sales[Sales])</f>
        <v>521344.75</v>
      </c>
      <c r="Q6" s="84" t="s">
        <v>137</v>
      </c>
    </row>
    <row r="7" spans="2:17" x14ac:dyDescent="0.25">
      <c r="B7" s="46" t="s">
        <v>87</v>
      </c>
      <c r="C7" s="86">
        <f>SUMIFS(Sales[Sales],Sales[Month],B7,Sales[Type],$C$4)</f>
        <v>65174.600000000006</v>
      </c>
      <c r="D7" s="86">
        <f>SUMIFS(Sales[Sales],Sales[Month],B7,Sales[Type],$D$4)</f>
        <v>91005.200000000012</v>
      </c>
      <c r="E7" s="86">
        <f>SUMIFS(Sales[Sales],Sales[Month],B7,Sales[Type],$E$4)</f>
        <v>187087.59999999998</v>
      </c>
      <c r="F7" s="86">
        <f>SUMIFS(Sales[Sales],Sales[Month],B7,Sales[Type],$F$4)</f>
        <v>79937.299999999988</v>
      </c>
      <c r="G7" s="86">
        <f t="shared" si="0"/>
        <v>423204.7</v>
      </c>
      <c r="H7" s="88">
        <f>SUMIF(Sales[Month],B7,Sales[Sales])</f>
        <v>423204.69999999995</v>
      </c>
      <c r="Q7" s="85" t="s">
        <v>139</v>
      </c>
    </row>
    <row r="8" spans="2:17" x14ac:dyDescent="0.25">
      <c r="B8" s="46" t="s">
        <v>78</v>
      </c>
      <c r="C8" s="86">
        <f>SUMIFS(Sales[Sales],Sales[Month],B8,Sales[Type],$C$4)</f>
        <v>349396.79999999993</v>
      </c>
      <c r="D8" s="86">
        <f>SUMIFS(Sales[Sales],Sales[Month],B8,Sales[Type],$D$4)</f>
        <v>22642.399999999994</v>
      </c>
      <c r="E8" s="86">
        <f>SUMIFS(Sales[Sales],Sales[Month],B8,Sales[Type],$E$4)</f>
        <v>229162.99999999994</v>
      </c>
      <c r="F8" s="86">
        <f>SUMIFS(Sales[Sales],Sales[Month],B8,Sales[Type],$F$4)</f>
        <v>39292.199999999997</v>
      </c>
      <c r="G8" s="86">
        <f t="shared" si="0"/>
        <v>640494.39999999991</v>
      </c>
      <c r="H8" s="88">
        <f>SUMIF(Sales[Month],B8,Sales[Sales])</f>
        <v>640494.40000000014</v>
      </c>
      <c r="Q8" s="84" t="s">
        <v>142</v>
      </c>
    </row>
    <row r="9" spans="2:17" x14ac:dyDescent="0.25">
      <c r="B9" s="46" t="s">
        <v>88</v>
      </c>
      <c r="C9" s="86">
        <f>SUMIFS(Sales[Sales],Sales[Month],B9,Sales[Type],$C$4)</f>
        <v>264404.79999999993</v>
      </c>
      <c r="D9" s="86">
        <f>SUMIFS(Sales[Sales],Sales[Month],B9,Sales[Type],$D$4)</f>
        <v>4133.3999999999996</v>
      </c>
      <c r="E9" s="86">
        <f>SUMIFS(Sales[Sales],Sales[Month],B9,Sales[Type],$E$4)</f>
        <v>38072.1</v>
      </c>
      <c r="F9" s="86">
        <f>SUMIFS(Sales[Sales],Sales[Month],B9,Sales[Type],$F$4)</f>
        <v>121902.09999999998</v>
      </c>
      <c r="G9" s="86">
        <f t="shared" si="0"/>
        <v>428512.39999999991</v>
      </c>
      <c r="H9" s="88">
        <f>SUMIF(Sales[Month],B9,Sales[Sales])</f>
        <v>428512.39999999991</v>
      </c>
    </row>
    <row r="10" spans="2:17" x14ac:dyDescent="0.25">
      <c r="B10" s="46" t="s">
        <v>89</v>
      </c>
      <c r="C10" s="86">
        <f>SUMIFS(Sales[Sales],Sales[Month],B10,Sales[Type],$C$4)</f>
        <v>212304.50000000006</v>
      </c>
      <c r="D10" s="86">
        <f>SUMIFS(Sales[Sales],Sales[Month],B10,Sales[Type],$D$4)</f>
        <v>47260.199999999983</v>
      </c>
      <c r="E10" s="86">
        <f>SUMIFS(Sales[Sales],Sales[Month],B10,Sales[Type],$E$4)</f>
        <v>106522.20000000001</v>
      </c>
      <c r="F10" s="86">
        <f>SUMIFS(Sales[Sales],Sales[Month],B10,Sales[Type],$F$4)</f>
        <v>17064.8</v>
      </c>
      <c r="G10" s="86">
        <f t="shared" si="0"/>
        <v>383151.7</v>
      </c>
      <c r="H10" s="88">
        <f>SUMIF(Sales[Month],B10,Sales[Sales])</f>
        <v>383151.70000000019</v>
      </c>
    </row>
    <row r="11" spans="2:17" x14ac:dyDescent="0.25">
      <c r="B11" s="46" t="s">
        <v>143</v>
      </c>
      <c r="C11" s="86">
        <f>SUMIFS(Sales[Sales],Sales[Month],B11,Sales[Type],$C$4)</f>
        <v>144627.50000000003</v>
      </c>
      <c r="D11" s="86">
        <f>SUMIFS(Sales[Sales],Sales[Month],B11,Sales[Type],$D$4)</f>
        <v>97740.799999999988</v>
      </c>
      <c r="E11" s="86">
        <f>SUMIFS(Sales[Sales],Sales[Month],B11,Sales[Type],$E$4)</f>
        <v>39259</v>
      </c>
      <c r="F11" s="86">
        <f>SUMIFS(Sales[Sales],Sales[Month],B11,Sales[Type],$F$4)</f>
        <v>62905.7</v>
      </c>
      <c r="G11" s="86">
        <f t="shared" si="0"/>
        <v>344533.00000000006</v>
      </c>
      <c r="H11" s="88">
        <f>SUMIF(Sales[Month],B11,Sales[Sales])</f>
        <v>344532.99999999994</v>
      </c>
    </row>
    <row r="17" spans="2:8" ht="16.2" thickBot="1" x14ac:dyDescent="0.35">
      <c r="B17" s="62" t="s">
        <v>73</v>
      </c>
      <c r="C17" s="62" t="s">
        <v>90</v>
      </c>
      <c r="D17" s="62" t="s">
        <v>137</v>
      </c>
      <c r="E17" s="62" t="s">
        <v>139</v>
      </c>
      <c r="F17" s="62" t="s">
        <v>142</v>
      </c>
      <c r="G17" s="62"/>
      <c r="H17" s="62" t="s">
        <v>39</v>
      </c>
    </row>
    <row r="18" spans="2:8" x14ac:dyDescent="0.25">
      <c r="B18" s="46" t="s">
        <v>84</v>
      </c>
      <c r="C18" s="87">
        <f>SUMIFS(Sales[[Sales]:[Sales]],Sales[[Month]:[Month]],$B18,Sales[[Type]:[Type]],C$17)</f>
        <v>157683</v>
      </c>
      <c r="D18" s="87">
        <f>SUMIFS(Sales[[Sales]:[Sales]],Sales[[Month]:[Month]],$B18,Sales[[Type]:[Type]],D$17)</f>
        <v>228816</v>
      </c>
      <c r="E18" s="87">
        <f>SUMIFS(Sales[[Sales]:[Sales]],Sales[[Month]:[Month]],$B18,Sales[[Type]:[Type]],E$17)</f>
        <v>105516</v>
      </c>
      <c r="F18" s="87">
        <f>SUMIFS(Sales[[Sales]:[Sales]],Sales[[Month]:[Month]],$B18,Sales[[Type]:[Type]],F$17)</f>
        <v>21321</v>
      </c>
      <c r="G18" s="87">
        <f>SUM(C18:F18)</f>
        <v>513336</v>
      </c>
      <c r="H18" s="88">
        <f>SUMIF(Sales[Month],B18,Sales[Sales])</f>
        <v>513336</v>
      </c>
    </row>
    <row r="19" spans="2:8" x14ac:dyDescent="0.25">
      <c r="B19" s="46" t="s">
        <v>83</v>
      </c>
      <c r="C19" s="87">
        <f>SUMIFS(Sales[[Sales]:[Sales]],Sales[[Month]:[Month]],$B19,Sales[[Type]:[Type]],C$17)</f>
        <v>185982</v>
      </c>
      <c r="D19" s="87">
        <f>SUMIFS(Sales[[Sales]:[Sales]],Sales[[Month]:[Month]],$B19,Sales[[Type]:[Type]],D$17)</f>
        <v>158479.5</v>
      </c>
      <c r="E19" s="87">
        <f>SUMIFS(Sales[[Sales]:[Sales]],Sales[[Month]:[Month]],$B19,Sales[[Type]:[Type]],E$17)</f>
        <v>134493.75</v>
      </c>
      <c r="F19" s="87">
        <f>SUMIFS(Sales[[Sales]:[Sales]],Sales[[Month]:[Month]],$B19,Sales[[Type]:[Type]],F$17)</f>
        <v>42389.5</v>
      </c>
      <c r="G19" s="87">
        <f t="shared" ref="G19:G24" si="1">SUM(C19:F19)</f>
        <v>521344.75</v>
      </c>
      <c r="H19" s="88">
        <f>SUMIF(Sales[Month],B19,Sales[Sales])</f>
        <v>521344.75</v>
      </c>
    </row>
    <row r="20" spans="2:8" x14ac:dyDescent="0.25">
      <c r="B20" s="46" t="s">
        <v>87</v>
      </c>
      <c r="C20" s="87">
        <f>SUMIFS(Sales[[Sales]:[Sales]],Sales[[Month]:[Month]],$B20,Sales[[Type]:[Type]],C$17)</f>
        <v>65174.600000000006</v>
      </c>
      <c r="D20" s="87">
        <f>SUMIFS(Sales[[Sales]:[Sales]],Sales[[Month]:[Month]],$B20,Sales[[Type]:[Type]],D$17)</f>
        <v>91005.200000000012</v>
      </c>
      <c r="E20" s="87">
        <f>SUMIFS(Sales[[Sales]:[Sales]],Sales[[Month]:[Month]],$B20,Sales[[Type]:[Type]],E$17)</f>
        <v>187087.59999999998</v>
      </c>
      <c r="F20" s="87">
        <f>SUMIFS(Sales[[Sales]:[Sales]],Sales[[Month]:[Month]],$B20,Sales[[Type]:[Type]],F$17)</f>
        <v>79937.299999999988</v>
      </c>
      <c r="G20" s="87">
        <f t="shared" si="1"/>
        <v>423204.7</v>
      </c>
      <c r="H20" s="88">
        <f>SUMIF(Sales[Month],B20,Sales[Sales])</f>
        <v>423204.69999999995</v>
      </c>
    </row>
    <row r="21" spans="2:8" x14ac:dyDescent="0.25">
      <c r="B21" s="46" t="s">
        <v>78</v>
      </c>
      <c r="C21" s="87">
        <f>SUMIFS(Sales[[Sales]:[Sales]],Sales[[Month]:[Month]],$B21,Sales[[Type]:[Type]],C$17)</f>
        <v>349396.79999999993</v>
      </c>
      <c r="D21" s="87">
        <f>SUMIFS(Sales[[Sales]:[Sales]],Sales[[Month]:[Month]],$B21,Sales[[Type]:[Type]],D$17)</f>
        <v>22642.399999999994</v>
      </c>
      <c r="E21" s="87">
        <f>SUMIFS(Sales[[Sales]:[Sales]],Sales[[Month]:[Month]],$B21,Sales[[Type]:[Type]],E$17)</f>
        <v>229162.99999999994</v>
      </c>
      <c r="F21" s="87">
        <f>SUMIFS(Sales[[Sales]:[Sales]],Sales[[Month]:[Month]],$B21,Sales[[Type]:[Type]],F$17)</f>
        <v>39292.199999999997</v>
      </c>
      <c r="G21" s="87">
        <f t="shared" si="1"/>
        <v>640494.39999999991</v>
      </c>
      <c r="H21" s="88">
        <f>SUMIF(Sales[Month],B21,Sales[Sales])</f>
        <v>640494.40000000014</v>
      </c>
    </row>
    <row r="22" spans="2:8" x14ac:dyDescent="0.25">
      <c r="B22" s="46" t="s">
        <v>88</v>
      </c>
      <c r="C22" s="87">
        <f>SUMIFS(Sales[[Sales]:[Sales]],Sales[[Month]:[Month]],$B22,Sales[[Type]:[Type]],C$17)</f>
        <v>264404.79999999993</v>
      </c>
      <c r="D22" s="87">
        <f>SUMIFS(Sales[[Sales]:[Sales]],Sales[[Month]:[Month]],$B22,Sales[[Type]:[Type]],D$17)</f>
        <v>4133.3999999999996</v>
      </c>
      <c r="E22" s="87">
        <f>SUMIFS(Sales[[Sales]:[Sales]],Sales[[Month]:[Month]],$B22,Sales[[Type]:[Type]],E$17)</f>
        <v>38072.1</v>
      </c>
      <c r="F22" s="87">
        <f>SUMIFS(Sales[[Sales]:[Sales]],Sales[[Month]:[Month]],$B22,Sales[[Type]:[Type]],F$17)</f>
        <v>121902.09999999998</v>
      </c>
      <c r="G22" s="87">
        <f t="shared" si="1"/>
        <v>428512.39999999991</v>
      </c>
      <c r="H22" s="88">
        <f>SUMIF(Sales[Month],B22,Sales[Sales])</f>
        <v>428512.39999999991</v>
      </c>
    </row>
    <row r="23" spans="2:8" x14ac:dyDescent="0.25">
      <c r="B23" s="46" t="s">
        <v>89</v>
      </c>
      <c r="C23" s="87">
        <f>SUMIFS(Sales[[Sales]:[Sales]],Sales[[Month]:[Month]],$B23,Sales[[Type]:[Type]],C$17)</f>
        <v>212304.50000000006</v>
      </c>
      <c r="D23" s="87">
        <f>SUMIFS(Sales[[Sales]:[Sales]],Sales[[Month]:[Month]],$B23,Sales[[Type]:[Type]],D$17)</f>
        <v>47260.199999999983</v>
      </c>
      <c r="E23" s="87">
        <f>SUMIFS(Sales[[Sales]:[Sales]],Sales[[Month]:[Month]],$B23,Sales[[Type]:[Type]],E$17)</f>
        <v>106522.20000000001</v>
      </c>
      <c r="F23" s="87">
        <f>SUMIFS(Sales[[Sales]:[Sales]],Sales[[Month]:[Month]],$B23,Sales[[Type]:[Type]],F$17)</f>
        <v>17064.8</v>
      </c>
      <c r="G23" s="87">
        <f t="shared" si="1"/>
        <v>383151.7</v>
      </c>
      <c r="H23" s="88">
        <f>SUMIF(Sales[Month],B23,Sales[Sales])</f>
        <v>383151.70000000019</v>
      </c>
    </row>
    <row r="24" spans="2:8" x14ac:dyDescent="0.25">
      <c r="B24" s="46" t="s">
        <v>143</v>
      </c>
      <c r="C24" s="87">
        <f>SUMIFS(Sales[[Sales]:[Sales]],Sales[[Month]:[Month]],$B24,Sales[[Type]:[Type]],C$17)</f>
        <v>144627.50000000003</v>
      </c>
      <c r="D24" s="87">
        <f>SUMIFS(Sales[[Sales]:[Sales]],Sales[[Month]:[Month]],$B24,Sales[[Type]:[Type]],D$17)</f>
        <v>97740.799999999988</v>
      </c>
      <c r="E24" s="87">
        <f>SUMIFS(Sales[[Sales]:[Sales]],Sales[[Month]:[Month]],$B24,Sales[[Type]:[Type]],E$17)</f>
        <v>39259</v>
      </c>
      <c r="F24" s="87">
        <f>SUMIFS(Sales[[Sales]:[Sales]],Sales[[Month]:[Month]],$B24,Sales[[Type]:[Type]],F$17)</f>
        <v>62905.7</v>
      </c>
      <c r="G24" s="87">
        <f t="shared" si="1"/>
        <v>344533.00000000006</v>
      </c>
      <c r="H24" s="88">
        <f>SUMIF(Sales[Month],B24,Sales[Sales])</f>
        <v>344532.99999999994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5829-B1B8-4C9F-BEBD-047D8DBA23D7}">
  <dimension ref="A3:F12"/>
  <sheetViews>
    <sheetView workbookViewId="0">
      <selection activeCell="F20" sqref="F20"/>
    </sheetView>
  </sheetViews>
  <sheetFormatPr defaultRowHeight="13.2" x14ac:dyDescent="0.25"/>
  <cols>
    <col min="1" max="1" width="13.33203125" bestFit="1" customWidth="1"/>
    <col min="2" max="2" width="16.44140625" bestFit="1" customWidth="1"/>
    <col min="3" max="3" width="14.109375" bestFit="1" customWidth="1"/>
    <col min="4" max="5" width="12.44140625" bestFit="1" customWidth="1"/>
    <col min="6" max="6" width="14.109375" bestFit="1" customWidth="1"/>
  </cols>
  <sheetData>
    <row r="3" spans="1:6" x14ac:dyDescent="0.25">
      <c r="A3" s="90" t="s">
        <v>1430</v>
      </c>
      <c r="B3" s="90" t="s">
        <v>1429</v>
      </c>
      <c r="C3" s="89"/>
      <c r="D3" s="89"/>
      <c r="E3" s="89"/>
      <c r="F3" s="89"/>
    </row>
    <row r="4" spans="1:6" x14ac:dyDescent="0.25">
      <c r="A4" s="90" t="s">
        <v>1427</v>
      </c>
      <c r="B4" s="89" t="s">
        <v>137</v>
      </c>
      <c r="C4" s="89" t="s">
        <v>90</v>
      </c>
      <c r="D4" s="89" t="s">
        <v>142</v>
      </c>
      <c r="E4" s="89" t="s">
        <v>139</v>
      </c>
      <c r="F4" s="89" t="s">
        <v>1428</v>
      </c>
    </row>
    <row r="5" spans="1:6" x14ac:dyDescent="0.25">
      <c r="A5" s="91" t="s">
        <v>84</v>
      </c>
      <c r="B5" s="89">
        <v>228816</v>
      </c>
      <c r="C5" s="89">
        <v>157683</v>
      </c>
      <c r="D5" s="89">
        <v>21321</v>
      </c>
      <c r="E5" s="89">
        <v>105516</v>
      </c>
      <c r="F5" s="89">
        <v>513336</v>
      </c>
    </row>
    <row r="6" spans="1:6" x14ac:dyDescent="0.25">
      <c r="A6" s="91" t="s">
        <v>83</v>
      </c>
      <c r="B6" s="89">
        <v>158479.5</v>
      </c>
      <c r="C6" s="89">
        <v>185982</v>
      </c>
      <c r="D6" s="89">
        <v>42389.5</v>
      </c>
      <c r="E6" s="89">
        <v>134493.75</v>
      </c>
      <c r="F6" s="89">
        <v>521344.75</v>
      </c>
    </row>
    <row r="7" spans="1:6" x14ac:dyDescent="0.25">
      <c r="A7" s="91" t="s">
        <v>87</v>
      </c>
      <c r="B7" s="89">
        <v>91005.200000000012</v>
      </c>
      <c r="C7" s="89">
        <v>65174.600000000006</v>
      </c>
      <c r="D7" s="89">
        <v>79937.299999999988</v>
      </c>
      <c r="E7" s="89">
        <v>187087.59999999998</v>
      </c>
      <c r="F7" s="89">
        <v>423204.69999999995</v>
      </c>
    </row>
    <row r="8" spans="1:6" x14ac:dyDescent="0.25">
      <c r="A8" s="91" t="s">
        <v>78</v>
      </c>
      <c r="B8" s="89">
        <v>22642.399999999994</v>
      </c>
      <c r="C8" s="89">
        <v>349396.79999999993</v>
      </c>
      <c r="D8" s="89">
        <v>39292.199999999997</v>
      </c>
      <c r="E8" s="89">
        <v>229162.99999999994</v>
      </c>
      <c r="F8" s="89">
        <v>640494.39999999991</v>
      </c>
    </row>
    <row r="9" spans="1:6" x14ac:dyDescent="0.25">
      <c r="A9" s="91" t="s">
        <v>88</v>
      </c>
      <c r="B9" s="89">
        <v>4133.3999999999996</v>
      </c>
      <c r="C9" s="89">
        <v>264404.79999999993</v>
      </c>
      <c r="D9" s="89">
        <v>121902.09999999998</v>
      </c>
      <c r="E9" s="89">
        <v>38072.1</v>
      </c>
      <c r="F9" s="89">
        <v>428512.39999999991</v>
      </c>
    </row>
    <row r="10" spans="1:6" x14ac:dyDescent="0.25">
      <c r="A10" s="91" t="s">
        <v>89</v>
      </c>
      <c r="B10" s="89">
        <v>47260.199999999983</v>
      </c>
      <c r="C10" s="89">
        <v>212304.50000000006</v>
      </c>
      <c r="D10" s="89">
        <v>17064.8</v>
      </c>
      <c r="E10" s="89">
        <v>106522.20000000001</v>
      </c>
      <c r="F10" s="89">
        <v>383151.70000000007</v>
      </c>
    </row>
    <row r="11" spans="1:6" x14ac:dyDescent="0.25">
      <c r="A11" s="91" t="s">
        <v>143</v>
      </c>
      <c r="B11" s="89">
        <v>97740.799999999988</v>
      </c>
      <c r="C11" s="89">
        <v>144627.50000000003</v>
      </c>
      <c r="D11" s="89">
        <v>62905.7</v>
      </c>
      <c r="E11" s="89">
        <v>39259</v>
      </c>
      <c r="F11" s="89">
        <v>344533</v>
      </c>
    </row>
    <row r="12" spans="1:6" x14ac:dyDescent="0.25">
      <c r="A12" s="91" t="s">
        <v>1428</v>
      </c>
      <c r="B12" s="89">
        <v>650077.5</v>
      </c>
      <c r="C12" s="89">
        <v>1379573.2</v>
      </c>
      <c r="D12" s="89">
        <v>384812.6</v>
      </c>
      <c r="E12" s="89">
        <v>840113.64999999991</v>
      </c>
      <c r="F12" s="89">
        <v>3254576.9499999997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2" t="s">
        <v>2</v>
      </c>
      <c r="B4" s="73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71" t="s">
        <v>0</v>
      </c>
      <c r="B3" s="74" t="s">
        <v>1</v>
      </c>
    </row>
    <row r="4" spans="1:2" x14ac:dyDescent="0.25">
      <c r="A4" s="72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4" t="s">
        <v>7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/>
    </row>
    <row r="5" spans="1:2" x14ac:dyDescent="0.25">
      <c r="A5" s="7" t="s">
        <v>3</v>
      </c>
      <c r="B5" s="8"/>
    </row>
    <row r="6" spans="1:2" x14ac:dyDescent="0.25">
      <c r="A6" s="7" t="s">
        <v>4</v>
      </c>
      <c r="B6" s="8"/>
    </row>
    <row r="7" spans="1:2" x14ac:dyDescent="0.25">
      <c r="A7" s="7" t="s">
        <v>5</v>
      </c>
      <c r="B7" s="8"/>
    </row>
    <row r="8" spans="1:2" x14ac:dyDescent="0.25">
      <c r="A8" s="7" t="s">
        <v>6</v>
      </c>
      <c r="B8" s="8"/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zoomScale="130" zoomScaleNormal="130" workbookViewId="0">
      <selection activeCell="A2" sqref="A2"/>
    </sheetView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332031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 x14ac:dyDescent="0.3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5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5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5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5">
      <c r="H55" s="56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332031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 x14ac:dyDescent="0.3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5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5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5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5">
      <c r="H55" s="56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 x14ac:dyDescent="0.3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4.4" x14ac:dyDescent="0.3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4.4" x14ac:dyDescent="0.3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4.4" x14ac:dyDescent="0.3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4.4" x14ac:dyDescent="0.3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4.4" x14ac:dyDescent="0.3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4.4" x14ac:dyDescent="0.3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4.4" x14ac:dyDescent="0.3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4.4" x14ac:dyDescent="0.3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4.4" x14ac:dyDescent="0.3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4.4" x14ac:dyDescent="0.3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4.4" x14ac:dyDescent="0.3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4.4" x14ac:dyDescent="0.3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4.4" x14ac:dyDescent="0.3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4.4" x14ac:dyDescent="0.3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4.4" x14ac:dyDescent="0.3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4.4" x14ac:dyDescent="0.3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4.4" x14ac:dyDescent="0.3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4.4" x14ac:dyDescent="0.3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4.4" x14ac:dyDescent="0.3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4.4" x14ac:dyDescent="0.3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4.4" x14ac:dyDescent="0.3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4.4" x14ac:dyDescent="0.3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4.4" x14ac:dyDescent="0.3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4.4" x14ac:dyDescent="0.3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4.4" x14ac:dyDescent="0.3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4.4" x14ac:dyDescent="0.3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4.4" x14ac:dyDescent="0.3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4.4" x14ac:dyDescent="0.3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4.4" x14ac:dyDescent="0.3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4.4" x14ac:dyDescent="0.3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4.4" x14ac:dyDescent="0.3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4.4" x14ac:dyDescent="0.3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4.4" x14ac:dyDescent="0.3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4.4" x14ac:dyDescent="0.3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4.4" x14ac:dyDescent="0.3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4.4" x14ac:dyDescent="0.3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4.4" x14ac:dyDescent="0.3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4.4" x14ac:dyDescent="0.3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4.4" x14ac:dyDescent="0.3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4.4" x14ac:dyDescent="0.3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4.4" x14ac:dyDescent="0.3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4.4" x14ac:dyDescent="0.3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4.4" x14ac:dyDescent="0.3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4.4" x14ac:dyDescent="0.3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4.4" x14ac:dyDescent="0.3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4.4" x14ac:dyDescent="0.3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4.4" x14ac:dyDescent="0.3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4.4" x14ac:dyDescent="0.3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4.4" x14ac:dyDescent="0.3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4.4" x14ac:dyDescent="0.3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4.4" x14ac:dyDescent="0.3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4.4" x14ac:dyDescent="0.3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4.4" x14ac:dyDescent="0.3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4.4" x14ac:dyDescent="0.3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4.4" x14ac:dyDescent="0.3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4.4" x14ac:dyDescent="0.3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4.4" x14ac:dyDescent="0.3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4.4" x14ac:dyDescent="0.3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4.4" x14ac:dyDescent="0.3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4.4" x14ac:dyDescent="0.3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4.4" x14ac:dyDescent="0.3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4.4" x14ac:dyDescent="0.3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4.4" x14ac:dyDescent="0.3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4.4" x14ac:dyDescent="0.3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4.4" x14ac:dyDescent="0.3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4.4" x14ac:dyDescent="0.3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4.4" x14ac:dyDescent="0.3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4.4" x14ac:dyDescent="0.3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4.4" x14ac:dyDescent="0.3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4.4" x14ac:dyDescent="0.3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4.4" x14ac:dyDescent="0.3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4.4" x14ac:dyDescent="0.3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4.4" x14ac:dyDescent="0.3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4.4" x14ac:dyDescent="0.3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4.4" x14ac:dyDescent="0.3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28.8" x14ac:dyDescent="0.3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4.4" x14ac:dyDescent="0.3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4.4" x14ac:dyDescent="0.3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4.4" x14ac:dyDescent="0.3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4.4" x14ac:dyDescent="0.3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4.4" x14ac:dyDescent="0.3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4.4" x14ac:dyDescent="0.3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4.4" x14ac:dyDescent="0.3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4.4" x14ac:dyDescent="0.3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4.4" x14ac:dyDescent="0.3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4.4" x14ac:dyDescent="0.3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4.4" x14ac:dyDescent="0.3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4.4" x14ac:dyDescent="0.3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4.4" x14ac:dyDescent="0.3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4.4" x14ac:dyDescent="0.3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D4" sqref="D4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Sales Analysis</vt:lpstr>
      <vt:lpstr>Pivot Table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Mikiastesfaye998@gmail.com</cp:lastModifiedBy>
  <dcterms:created xsi:type="dcterms:W3CDTF">1998-08-21T01:22:16Z</dcterms:created>
  <dcterms:modified xsi:type="dcterms:W3CDTF">2022-11-27T12:31:56Z</dcterms:modified>
</cp:coreProperties>
</file>