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
    </mc:Choice>
  </mc:AlternateContent>
  <xr:revisionPtr revIDLastSave="53" documentId="13_ncr:1_{46F39D87-D6B9-40D1-9326-C41307F19AB9}" xr6:coauthVersionLast="47" xr6:coauthVersionMax="47" xr10:uidLastSave="{4721AD15-5F09-4DE6-AE0C-9C7D194B3B90}"/>
  <bookViews>
    <workbookView xWindow="1103" yWindow="1103" windowWidth="16875" windowHeight="10522" tabRatio="853" firstSheet="1" activeTab="5"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20" l="1"/>
  <c r="I8" i="20"/>
  <c r="J8" i="20" s="1"/>
  <c r="K8" i="20" s="1"/>
  <c r="H9" i="20"/>
  <c r="I9" i="20"/>
  <c r="J9" i="20"/>
  <c r="K9" i="20" s="1"/>
  <c r="H10" i="20"/>
  <c r="I10" i="20"/>
  <c r="J10" i="20"/>
  <c r="K10" i="20" s="1"/>
  <c r="H11" i="20"/>
  <c r="I11" i="20"/>
  <c r="J11" i="20"/>
  <c r="K11" i="20" s="1"/>
  <c r="H12" i="20"/>
  <c r="I12" i="20"/>
  <c r="J12" i="20"/>
  <c r="K12" i="20" s="1"/>
  <c r="H13" i="20"/>
  <c r="I13" i="20"/>
  <c r="J13" i="20"/>
  <c r="K13" i="20" s="1"/>
  <c r="H14" i="20"/>
  <c r="I14" i="20"/>
  <c r="J14" i="20"/>
  <c r="K14" i="20" s="1"/>
  <c r="H15" i="20"/>
  <c r="I15" i="20"/>
  <c r="J15" i="20"/>
  <c r="K15" i="20" s="1"/>
  <c r="H16" i="20"/>
  <c r="I16" i="20"/>
  <c r="J16" i="20"/>
  <c r="K16" i="20" s="1"/>
  <c r="H17" i="20"/>
  <c r="I17" i="20"/>
  <c r="J17" i="20"/>
  <c r="K17" i="20" s="1"/>
  <c r="H7" i="20"/>
  <c r="I7" i="20" s="1"/>
  <c r="J7" i="20" s="1"/>
  <c r="K7" i="20" s="1"/>
  <c r="F8" i="20"/>
  <c r="G8" i="20" s="1"/>
  <c r="F9" i="20"/>
  <c r="G9" i="20" s="1"/>
  <c r="F10" i="20"/>
  <c r="G10" i="20"/>
  <c r="F11" i="20"/>
  <c r="G11" i="20"/>
  <c r="F12" i="20"/>
  <c r="G12" i="20" s="1"/>
  <c r="F13" i="20"/>
  <c r="G13" i="20" s="1"/>
  <c r="F14" i="20"/>
  <c r="G14" i="20"/>
  <c r="F15" i="20"/>
  <c r="G15" i="20"/>
  <c r="F16" i="20"/>
  <c r="G16" i="20"/>
  <c r="F17" i="20"/>
  <c r="G17" i="20" s="1"/>
  <c r="G7" i="20"/>
  <c r="F7" i="20"/>
  <c r="N9" i="20"/>
  <c r="N10" i="20"/>
  <c r="N11" i="20"/>
  <c r="N12" i="20"/>
  <c r="N13" i="20"/>
  <c r="N14" i="20"/>
  <c r="N15" i="20"/>
  <c r="N16" i="20"/>
  <c r="N17" i="20"/>
  <c r="N8" i="20"/>
  <c r="M10" i="20"/>
  <c r="S24" i="20"/>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AB25" i="20" l="1"/>
  <c r="M17" i="20"/>
  <c r="M16" i="20" l="1"/>
  <c r="M14" i="20" l="1"/>
  <c r="M15" i="20"/>
  <c r="D4" i="22"/>
  <c r="D5" i="22"/>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R28" i="20"/>
  <c r="D6" i="22"/>
  <c r="D7" i="22"/>
  <c r="BF25" i="20"/>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A25" i="20"/>
  <c r="E17" i="20" s="1"/>
  <c r="Z25" i="20"/>
  <c r="E16" i="20" s="1"/>
  <c r="Y25" i="20"/>
  <c r="E15" i="20" s="1"/>
  <c r="X25" i="20"/>
  <c r="E14" i="20" s="1"/>
  <c r="W25" i="20"/>
  <c r="E13" i="20" s="1"/>
  <c r="V25" i="20"/>
  <c r="E12" i="20" s="1"/>
  <c r="U25" i="20"/>
  <c r="E11" i="20" s="1"/>
  <c r="T25" i="20"/>
  <c r="E10" i="20" s="1"/>
  <c r="S25" i="20"/>
  <c r="E9" i="20" s="1"/>
  <c r="R25" i="20"/>
  <c r="E8" i="20" s="1"/>
  <c r="M13" i="20"/>
  <c r="M12" i="20"/>
  <c r="M11" i="20"/>
  <c r="M9" i="20"/>
  <c r="M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<sst xmlns="http://schemas.openxmlformats.org/spreadsheetml/2006/main" count="241" uniqueCount="164">
  <si>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</si>
  <si>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</si>
  <si>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</si>
  <si>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</si>
  <si>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</si>
  <si>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</si>
  <si>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</si>
  <si>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</si>
  <si>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</si>
  <si>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</si>
  <si>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</si>
  <si>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</si>
  <si>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</si>
  <si>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</si>
  <si>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</si>
  <si>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</si>
  <si>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</si>
  <si>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</si>
  <si>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</si>
  <si>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</si>
  <si>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</si>
  <si>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</si>
  <si>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</si>
  <si>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</si>
  <si>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</si>
  <si>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</si>
  <si>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</si>
  <si>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</si>
  <si>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</si>
  <si>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</si>
  <si>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</si>
  <si>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</si>
  <si>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</si>
  <si>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</si>
  <si>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</si>
  <si>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</si>
  <si>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</si>
  <si>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</si>
  <si>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</si>
  <si>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</si>
  <si>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</si>
  <si>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</si>
  <si>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</si>
  <si>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</si>
  <si>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</si>
  <si>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</si>
  <si>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</si>
  <si>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</si>
  <si>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</si>
  <si>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</si>
  <si>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</si>
  <si>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</si>
  <si>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</si>
  <si>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</si>
  <si>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</si>
  <si>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</si>
  <si>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</si>
  <si>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</si>
  <si>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</si>
  <si>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</si>
  <si>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</si>
  <si>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</si>
  <si>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</si>
  <si>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</si>
  <si>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</si>
  <si>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</si>
  <si>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</si>
  <si>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</si>
  <si>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</si>
  <si>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</si>
  <si>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</si>
  <si>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</si>
  <si>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</si>
  <si>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</si>
  <si>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</si>
  <si>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</si>
  <si>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</si>
  <si>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</si>
  <si>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</si>
  <si>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</si>
  <si>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</si>
  <si>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</si>
  <si>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</si>
  <si>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</si>
  <si>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</si>
  <si>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</si>
  <si>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</si>
  <si>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</si>
  <si>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</si>
  <si>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</si>
  <si>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</si>
  <si>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</si>
  <si>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</si>
  <si>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</si>
  <si>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</si>
  <si>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</si>
  <si>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</si>
  <si>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</si>
  <si>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</si>
  <si>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</si>
  <si>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</si>
  <si>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</si>
  <si>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</si>
  <si>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</si>
  <si>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</si>
  <si>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</si>
  <si>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</si>
  <si>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</si>
  <si>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</si>
  <si>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</si>
  <si>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</si>
  <si>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</si>
  <si>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</si>
  <si>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</si>
  <si>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</si>
  <si>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</si>
  <si>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</si>
  <si>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</si>
  <si>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</si>
  <si>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</si>
  <si>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</si>
  <si>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</si>
  <si>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</si>
  <si>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</si>
  <si>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</si>
  <si>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</si>
  <si>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</si>
  <si>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</si>
  <si>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</si>
  <si>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</si>
  <si>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</si>
  <si>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</si>
  <si>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</si>
  <si>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</si>
  <si>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</si>
  <si>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</si>
  <si>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</si>
  <si>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</si>
  <si>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</si>
  <si>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</si>
  <si>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</si>
  <si>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</si>
  <si>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</si>
  <si>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</si>
  <si>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</si>
  <si>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</si>
  <si>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</si>
  <si>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</si>
  <si>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</si>
  <si>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</si>
  <si>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</si>
  <si>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</si>
  <si>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</si>
  <si>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</si>
  <si>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</si>
  <si>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</si>
  <si>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</si>
  <si>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</si>
  <si>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</si>
  <si>
    <t>DANISLBH</t>
  </si>
  <si>
    <t>MAR</t>
  </si>
  <si>
    <t>DANISL1</t>
  </si>
  <si>
    <t>DANISL2</t>
  </si>
  <si>
    <t>DANISL3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</si>
</sst>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0.00_);_([$€]* \(#,##0.00\);_([$€]* &quot;-&quot;??_);_(@_)"/>
    <numFmt numFmtId="166" formatCode="0.0"/>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80">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xf numFmtId="0" fontId="13" fillId="6" borderId="17" xfId="0" applyFont="1" applyFill="1" applyBorder="1" applyAlignment="1">
      <alignment horizontal="left" vertical="center" wrapText="1"/>
    </xf>
    <xf numFmtId="166" fontId="7" fillId="0" borderId="0" xfId="7" applyNumberFormat="1" applyFill="1"/>
    <xf numFmtId="1" fontId="7" fillId="0" borderId="0" xfId="7" applyNumberFormat="1" applyFill="1"/>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InputCells" xfId="6" xr:uid="{00000000-0005-0000-0000-000005000000}"/>
    <cellStyle name="Link" xfId="17" builtinId="8"/>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rozent" xfId="14" builtinId="5"/>
    <cellStyle name="Standard" xfId="0" builtinId="0"/>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imeSlices"/>
      <sheetName val="ELC_AF-WinOn"/>
      <sheetName val="ELC_AF-WinNear"/>
      <sheetName val="ELC_AF-WinOff"/>
      <sheetName val="ELC_AF-Wav"/>
      <sheetName val="ELC_AF-PV"/>
      <sheetName val="ELC_AF-SOL"/>
      <sheetName val="RES_AF_BSOL_N"/>
      <sheetName val="SUP_Prices-NO"/>
      <sheetName val="SUP_Prices_TS-SE"/>
      <sheetName val="SUP_Prices_TS-DE"/>
      <sheetName val="SUP_Prices_TS-NL"/>
      <sheetName val="SUP_Prices_TS-UK"/>
      <sheetName val="RES_HSav_AF"/>
      <sheetName val="RES_HP_COP"/>
      <sheetName val="RES_DEM_FR"/>
      <sheetName val="ELC_HP_COP"/>
      <sheetName val="IND_HP_COP"/>
      <sheetName val="IND_AF"/>
      <sheetName val="IND_COM_FR"/>
      <sheetName val="IND_AF_BSOL_N"/>
      <sheetName val="LDC_HEAT"/>
      <sheetName val="EXH_COP"/>
      <sheetName val="TimeSeries"/>
      <sheetName val="Data_TS_Price"/>
      <sheetName val="AFA fak"/>
      <sheetName val="AF DATA"/>
      <sheetName val="FILL"/>
      <sheetName val="COPs"/>
      <sheetName val="COP DH"/>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baseColWidth="10" defaultColWidth="9.06640625" defaultRowHeight="12.75" x14ac:dyDescent="0.35"/>
  <cols>
    <col min="1" max="1" width="11.53125" customWidth="1"/>
    <col min="2" max="2" width="15.6640625" customWidth="1"/>
    <col min="3" max="3" width="13.86328125" customWidth="1"/>
    <col min="4" max="4" width="19.86328125" customWidth="1"/>
    <col min="5" max="5" width="60.33203125" customWidth="1"/>
  </cols>
  <sheetData>
    <row r="3" spans="1:5" ht="13.15" x14ac:dyDescent="0.4">
      <c r="A3" s="1" t="s">
        <v>109</v>
      </c>
      <c r="B3" s="1" t="s">
        <v>8</v>
      </c>
      <c r="C3" s="1" t="s">
        <v>110</v>
      </c>
      <c r="D3" s="1" t="s">
        <v>111</v>
      </c>
      <c r="E3" s="1" t="s">
        <v>112</v>
      </c>
    </row>
    <row r="4" spans="1:5" s="50" customFormat="1" x14ac:dyDescent="0.35">
      <c r="A4" s="51">
        <v>42843</v>
      </c>
      <c r="B4" s="50" t="s">
        <v>143</v>
      </c>
      <c r="C4" s="50" t="s">
        <v>118</v>
      </c>
      <c r="D4" s="50" t="str">
        <f>ADDRESS(ROW(Constants!B5),COLUMN(Constants!B5),4,1)</f>
        <v>B5</v>
      </c>
      <c r="E4" s="50" t="s">
        <v>144</v>
      </c>
    </row>
    <row r="5" spans="1:5" s="50" customFormat="1" x14ac:dyDescent="0.35">
      <c r="A5" s="51">
        <v>42702</v>
      </c>
      <c r="B5" s="50" t="s">
        <v>134</v>
      </c>
      <c r="C5" s="50" t="s">
        <v>118</v>
      </c>
      <c r="D5" s="50" t="str">
        <f>ADDRESS(ROW(Constants!Q24),COLUMN(Constants!Q24),4,1)&amp;":"&amp;ADDRESS(ROW(Constants!Q28),COLUMN(Constants!Q28),4,1)</f>
        <v>Q24:Q28</v>
      </c>
      <c r="E5" s="50" t="s">
        <v>142</v>
      </c>
    </row>
    <row r="6" spans="1:5" s="50" customFormat="1" x14ac:dyDescent="0.35">
      <c r="A6" s="51">
        <v>42604</v>
      </c>
      <c r="B6" s="50" t="s">
        <v>134</v>
      </c>
      <c r="C6" s="50" t="s">
        <v>135</v>
      </c>
      <c r="D6" s="50" t="e">
        <f>ADDRESS(ROW(TimePeriods!#REF!),COLUMN(TimePeriods!#REF!),4,1)&amp;":"&amp;ADDRESS(ROW(TimePeriods!C12),COLUMN(TimePeriods!C12),4,1)</f>
        <v>#REF!</v>
      </c>
      <c r="E6" s="50" t="s">
        <v>136</v>
      </c>
    </row>
    <row r="7" spans="1:5" s="50" customFormat="1" x14ac:dyDescent="0.35">
      <c r="A7" s="51">
        <v>42549</v>
      </c>
      <c r="B7" s="50" t="s">
        <v>132</v>
      </c>
      <c r="C7" s="50" t="s">
        <v>118</v>
      </c>
      <c r="D7" s="50" t="str">
        <f>ADDRESS(ROW(Constants!C8),COLUMN(Constants!C8),4,1)&amp;":"&amp;ADDRESS(ROW(Constants!Q14),COLUMN(Constants!Q14),4,1)</f>
        <v>C8:Q14</v>
      </c>
      <c r="E7" s="50" t="s">
        <v>133</v>
      </c>
    </row>
    <row r="8" spans="1:5" x14ac:dyDescent="0.35">
      <c r="A8" s="51">
        <v>42115</v>
      </c>
      <c r="B8" s="50" t="s">
        <v>113</v>
      </c>
      <c r="C8" s="50" t="s">
        <v>118</v>
      </c>
      <c r="D8" s="50" t="s">
        <v>129</v>
      </c>
      <c r="E8" s="50" t="s">
        <v>130</v>
      </c>
    </row>
    <row r="9" spans="1:5" s="50" customFormat="1" x14ac:dyDescent="0.35">
      <c r="A9" s="51">
        <v>42341</v>
      </c>
      <c r="B9" s="50" t="s">
        <v>113</v>
      </c>
      <c r="C9" s="50" t="s">
        <v>118</v>
      </c>
      <c r="D9" s="50" t="str">
        <f>ADDRESS(ROW(Constants!Q20),COLUMN(Constants!Q20),4,1)</f>
        <v>Q20</v>
      </c>
      <c r="E9" s="50" t="s">
        <v>127</v>
      </c>
    </row>
    <row r="10" spans="1:5" s="50" customFormat="1" x14ac:dyDescent="0.35">
      <c r="A10" s="51">
        <v>42311</v>
      </c>
      <c r="B10" s="50" t="s">
        <v>113</v>
      </c>
      <c r="C10" s="50" t="s">
        <v>118</v>
      </c>
      <c r="D10" s="50" t="e">
        <f>ADDRESS(ROW([2]TimeSlices!#REF!),COLUMN([2]TimeSlices!#REF!),4,1)&amp;":"&amp;ADDRESS(ROW([2]TimeSlices!#REF!),COLUMN([2]TimeSlices!#REF!),4,1)</f>
        <v>#REF!</v>
      </c>
      <c r="E10" s="50" t="s">
        <v>120</v>
      </c>
    </row>
    <row r="11" spans="1:5" s="50" customFormat="1" x14ac:dyDescent="0.35">
      <c r="A11" s="51">
        <v>42264</v>
      </c>
      <c r="B11" s="50" t="s">
        <v>113</v>
      </c>
      <c r="C11" s="50" t="s">
        <v>118</v>
      </c>
      <c r="D11" s="50" t="e">
        <f>ADDRESS(ROW([2]TimeSlices!#REF!),COLUMN([2]TimeSlices!#REF!),4,1)&amp;":"&amp;ADDRESS(ROW([2]TimeSlices!#REF!),COLUMN([2]TimeSlices!#REF!),4,1)</f>
        <v>#REF!</v>
      </c>
      <c r="E11" s="50" t="s">
        <v>119</v>
      </c>
    </row>
    <row r="12" spans="1:5" s="50" customFormat="1" x14ac:dyDescent="0.35">
      <c r="A12" s="51">
        <v>42264</v>
      </c>
      <c r="B12" s="50" t="s">
        <v>113</v>
      </c>
      <c r="C12" s="50" t="s">
        <v>118</v>
      </c>
      <c r="D12" s="50" t="e">
        <f>ADDRESS(ROW(Constants!#REF!),COLUMN(Constants!#REF!),4,1)&amp;":"&amp;ADDRESS(ROW(Constants!#REF!),COLUMN(Constants!#REF!),4,1)</f>
        <v>#REF!</v>
      </c>
      <c r="E12" s="50" t="s">
        <v>119</v>
      </c>
    </row>
    <row r="13" spans="1:5" s="50" customFormat="1" x14ac:dyDescent="0.3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3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3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zoomScaleNormal="100" workbookViewId="0">
      <selection activeCell="C12" sqref="C12"/>
    </sheetView>
  </sheetViews>
  <sheetFormatPr baseColWidth="10" defaultColWidth="9.06640625" defaultRowHeight="12.75" x14ac:dyDescent="0.35"/>
  <cols>
    <col min="1" max="1" width="2.1328125" customWidth="1"/>
    <col min="2" max="2" width="19.1328125" bestFit="1" customWidth="1"/>
    <col min="4" max="4" width="2.1328125" customWidth="1"/>
    <col min="5" max="5" width="12.1328125" bestFit="1" customWidth="1"/>
    <col min="6" max="6" width="13.53125" bestFit="1" customWidth="1"/>
    <col min="15" max="15" width="15" bestFit="1" customWidth="1"/>
  </cols>
  <sheetData>
    <row r="3" spans="1:19" ht="13.15" x14ac:dyDescent="0.4">
      <c r="A3" s="3"/>
      <c r="B3" s="12" t="s">
        <v>10</v>
      </c>
      <c r="E3" s="12" t="s">
        <v>12</v>
      </c>
      <c r="F3" s="1"/>
      <c r="G3" s="1"/>
    </row>
    <row r="4" spans="1:19" ht="13.15" x14ac:dyDescent="0.35">
      <c r="A4" s="3"/>
      <c r="B4" s="13" t="s">
        <v>16</v>
      </c>
      <c r="C4" s="13" t="s">
        <v>17</v>
      </c>
      <c r="E4" s="13" t="s">
        <v>13</v>
      </c>
      <c r="F4" s="13" t="s">
        <v>14</v>
      </c>
      <c r="G4" s="13" t="s">
        <v>15</v>
      </c>
    </row>
    <row r="5" spans="1:19" s="3" customFormat="1" x14ac:dyDescent="0.3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35">
      <c r="C6" s="3" t="s">
        <v>78</v>
      </c>
      <c r="E6" s="19" t="s">
        <v>67</v>
      </c>
      <c r="F6" s="3" t="s">
        <v>79</v>
      </c>
      <c r="G6" s="53" t="s">
        <v>88</v>
      </c>
      <c r="K6" s="3" t="str">
        <f>E6</f>
        <v>S</v>
      </c>
      <c r="L6" s="20" t="s">
        <v>72</v>
      </c>
      <c r="N6" s="3" t="str">
        <f>F6</f>
        <v>NW</v>
      </c>
      <c r="O6" s="3" t="s">
        <v>84</v>
      </c>
      <c r="Q6" s="54" t="str">
        <f>G6</f>
        <v>C</v>
      </c>
      <c r="R6" s="53" t="s">
        <v>108</v>
      </c>
      <c r="S6" s="20"/>
    </row>
    <row r="7" spans="1:19" x14ac:dyDescent="0.35">
      <c r="A7" s="3"/>
      <c r="B7" s="3"/>
      <c r="C7" s="76" t="s">
        <v>155</v>
      </c>
      <c r="E7" s="19" t="s">
        <v>68</v>
      </c>
      <c r="F7" s="3"/>
      <c r="G7" s="53" t="s">
        <v>66</v>
      </c>
      <c r="K7" s="3" t="str">
        <f>E7</f>
        <v>F</v>
      </c>
      <c r="L7" s="20" t="s">
        <v>73</v>
      </c>
      <c r="Q7" s="54" t="str">
        <f>G7</f>
        <v>D</v>
      </c>
      <c r="R7" s="52" t="s">
        <v>91</v>
      </c>
    </row>
    <row r="8" spans="1:19" x14ac:dyDescent="0.35">
      <c r="A8" s="3"/>
      <c r="B8" s="3"/>
      <c r="C8" s="76" t="s">
        <v>156</v>
      </c>
      <c r="E8" s="19" t="s">
        <v>69</v>
      </c>
      <c r="F8" s="3"/>
      <c r="G8" s="52" t="s">
        <v>89</v>
      </c>
      <c r="K8" s="3" t="str">
        <f>E8</f>
        <v>W</v>
      </c>
      <c r="L8" s="20" t="s">
        <v>74</v>
      </c>
      <c r="Q8" s="54" t="str">
        <f>G8</f>
        <v>B</v>
      </c>
      <c r="R8" s="54" t="s">
        <v>92</v>
      </c>
      <c r="S8" s="20"/>
    </row>
    <row r="9" spans="1:19" x14ac:dyDescent="0.35">
      <c r="A9" s="3"/>
      <c r="B9" s="3"/>
      <c r="C9" s="76" t="s">
        <v>157</v>
      </c>
      <c r="E9" s="3"/>
    </row>
    <row r="10" spans="1:19" x14ac:dyDescent="0.35">
      <c r="A10" s="3"/>
      <c r="B10" s="3"/>
      <c r="C10" s="76" t="s">
        <v>158</v>
      </c>
    </row>
    <row r="11" spans="1:19" x14ac:dyDescent="0.35">
      <c r="A11" s="3"/>
      <c r="B11" s="3"/>
      <c r="C11" s="76" t="s">
        <v>160</v>
      </c>
    </row>
    <row r="12" spans="1:19" x14ac:dyDescent="0.35">
      <c r="A12" s="3"/>
      <c r="B12" s="3"/>
      <c r="C12" s="3"/>
      <c r="G12" s="53" t="s">
        <v>117</v>
      </c>
      <c r="H12" s="53"/>
      <c r="I12" s="53"/>
      <c r="J12" s="53"/>
      <c r="K12" s="53"/>
      <c r="L12" s="53"/>
      <c r="N12" s="21"/>
      <c r="O12" s="21"/>
      <c r="P12" s="21"/>
      <c r="Q12" s="21"/>
      <c r="R12" s="21"/>
    </row>
    <row r="13" spans="1:19" ht="13.15" x14ac:dyDescent="0.4">
      <c r="A13" s="3"/>
      <c r="B13" s="3"/>
      <c r="C13" s="3"/>
      <c r="G13" s="53"/>
      <c r="H13" s="53"/>
      <c r="I13" s="53"/>
      <c r="J13" s="53"/>
      <c r="K13" s="53"/>
      <c r="L13" s="53"/>
      <c r="N13" s="21"/>
      <c r="O13" s="22"/>
      <c r="P13" s="23"/>
      <c r="Q13" s="21"/>
      <c r="R13" s="21"/>
    </row>
    <row r="14" spans="1:19" ht="13.15" x14ac:dyDescent="0.4">
      <c r="A14" s="3"/>
      <c r="B14" s="3"/>
      <c r="C14" s="3"/>
      <c r="N14" s="21"/>
      <c r="O14" s="22"/>
      <c r="P14" s="23"/>
      <c r="Q14" s="21"/>
      <c r="R14" s="21"/>
    </row>
    <row r="15" spans="1:19" ht="13.15" x14ac:dyDescent="0.4">
      <c r="A15" s="3"/>
      <c r="B15" s="3"/>
      <c r="C15" s="3"/>
      <c r="N15" s="21"/>
      <c r="O15" s="22"/>
      <c r="P15" s="23"/>
      <c r="Q15" s="21"/>
      <c r="R15" s="21"/>
    </row>
    <row r="16" spans="1:19" ht="13.15" x14ac:dyDescent="0.4">
      <c r="A16" s="3"/>
      <c r="B16" s="3"/>
      <c r="C16" s="3"/>
      <c r="N16" s="21"/>
      <c r="O16" s="22"/>
      <c r="P16" s="23"/>
      <c r="Q16" s="21"/>
      <c r="R16" s="21"/>
    </row>
    <row r="17" spans="1:18" x14ac:dyDescent="0.35">
      <c r="A17" s="3"/>
      <c r="B17" s="3"/>
      <c r="C17" s="3"/>
      <c r="N17" s="21"/>
      <c r="O17" s="21"/>
      <c r="P17" s="21"/>
      <c r="Q17" s="21"/>
      <c r="R17" s="21"/>
    </row>
    <row r="18" spans="1:18" x14ac:dyDescent="0.35">
      <c r="A18" s="3"/>
      <c r="B18" s="3"/>
      <c r="C18" s="3"/>
      <c r="N18" s="21"/>
      <c r="O18" s="21"/>
      <c r="P18" s="21"/>
      <c r="Q18" s="21"/>
      <c r="R18" s="21"/>
    </row>
    <row r="19" spans="1:18" x14ac:dyDescent="0.35">
      <c r="A19" s="3"/>
      <c r="B19" s="3"/>
      <c r="C19" s="3"/>
    </row>
    <row r="20" spans="1:18" x14ac:dyDescent="0.35">
      <c r="A20" s="3"/>
    </row>
    <row r="21" spans="1:18" x14ac:dyDescent="0.35">
      <c r="A21" s="3"/>
    </row>
    <row r="22" spans="1:18" x14ac:dyDescent="0.35">
      <c r="A22" s="3"/>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row r="29" spans="1:18" x14ac:dyDescent="0.35">
      <c r="A29" s="3"/>
    </row>
    <row r="30" spans="1:18" x14ac:dyDescent="0.35">
      <c r="A30" s="3"/>
    </row>
    <row r="31" spans="1:18" x14ac:dyDescent="0.35">
      <c r="A31" s="3"/>
    </row>
    <row r="32" spans="1:18"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topLeftCell="A22" zoomScaleNormal="100" workbookViewId="0">
      <selection activeCell="D8" sqref="D8"/>
    </sheetView>
  </sheetViews>
  <sheetFormatPr baseColWidth="10" defaultColWidth="9.06640625" defaultRowHeight="12.75" x14ac:dyDescent="0.35"/>
  <cols>
    <col min="1" max="1" width="13" customWidth="1"/>
    <col min="2" max="3" width="13.33203125" customWidth="1"/>
    <col min="4" max="4" width="14.1328125" bestFit="1" customWidth="1"/>
    <col min="5" max="5" width="10.86328125" bestFit="1" customWidth="1"/>
  </cols>
  <sheetData>
    <row r="3" spans="2:5" x14ac:dyDescent="0.35">
      <c r="B3" t="s">
        <v>40</v>
      </c>
    </row>
    <row r="4" spans="2:5" x14ac:dyDescent="0.35">
      <c r="B4">
        <v>2010</v>
      </c>
    </row>
    <row r="7" spans="2:5" x14ac:dyDescent="0.35">
      <c r="B7" t="s">
        <v>41</v>
      </c>
    </row>
    <row r="8" spans="2:5" x14ac:dyDescent="0.35">
      <c r="B8" t="s">
        <v>146</v>
      </c>
    </row>
    <row r="11" spans="2:5" x14ac:dyDescent="0.35">
      <c r="B11" t="s">
        <v>11</v>
      </c>
    </row>
    <row r="12" spans="2:5" x14ac:dyDescent="0.35">
      <c r="B12" s="70" t="s">
        <v>128</v>
      </c>
      <c r="C12" s="71" t="s">
        <v>138</v>
      </c>
      <c r="D12" s="71" t="s">
        <v>137</v>
      </c>
      <c r="E12" s="72" t="s">
        <v>146</v>
      </c>
    </row>
    <row r="13" spans="2:5" x14ac:dyDescent="0.35">
      <c r="B13" s="18">
        <v>1</v>
      </c>
      <c r="C13" s="18">
        <v>1</v>
      </c>
      <c r="D13" s="18">
        <v>2</v>
      </c>
      <c r="E13" s="18">
        <v>1</v>
      </c>
    </row>
    <row r="14" spans="2:5" x14ac:dyDescent="0.35">
      <c r="B14" s="18">
        <v>1</v>
      </c>
      <c r="C14" s="18">
        <v>1</v>
      </c>
      <c r="D14" s="18">
        <v>2</v>
      </c>
      <c r="E14" s="18">
        <v>3</v>
      </c>
    </row>
    <row r="15" spans="2:5" x14ac:dyDescent="0.35">
      <c r="B15" s="18">
        <v>1</v>
      </c>
      <c r="C15" s="18">
        <v>1</v>
      </c>
      <c r="D15" s="18">
        <v>2</v>
      </c>
      <c r="E15" s="18">
        <v>4</v>
      </c>
    </row>
    <row r="16" spans="2:5" x14ac:dyDescent="0.35">
      <c r="B16" s="18">
        <v>1</v>
      </c>
      <c r="C16" s="18">
        <v>1</v>
      </c>
      <c r="D16" s="18">
        <v>2</v>
      </c>
      <c r="E16" s="18">
        <v>5</v>
      </c>
    </row>
    <row r="17" spans="2:5" x14ac:dyDescent="0.35">
      <c r="B17" s="18">
        <v>1</v>
      </c>
      <c r="C17" s="18">
        <v>1</v>
      </c>
      <c r="D17" s="18">
        <v>2</v>
      </c>
      <c r="E17" s="18">
        <v>5</v>
      </c>
    </row>
    <row r="18" spans="2:5" x14ac:dyDescent="0.35">
      <c r="B18" s="18">
        <v>1</v>
      </c>
      <c r="C18" s="18">
        <v>1</v>
      </c>
      <c r="D18" s="18">
        <v>2</v>
      </c>
      <c r="E18" s="18">
        <v>5</v>
      </c>
    </row>
    <row r="19" spans="2:5" x14ac:dyDescent="0.35">
      <c r="B19" s="18">
        <v>1</v>
      </c>
      <c r="C19" s="18">
        <v>1</v>
      </c>
      <c r="D19" s="18">
        <v>2</v>
      </c>
      <c r="E19" s="18">
        <v>5</v>
      </c>
    </row>
    <row r="20" spans="2:5" x14ac:dyDescent="0.35">
      <c r="B20" s="18">
        <v>1</v>
      </c>
      <c r="C20" s="18">
        <v>1</v>
      </c>
      <c r="D20" s="18">
        <v>2</v>
      </c>
      <c r="E20" s="18">
        <v>5</v>
      </c>
    </row>
    <row r="21" spans="2:5" x14ac:dyDescent="0.35">
      <c r="B21" s="18">
        <v>1</v>
      </c>
      <c r="C21" s="18">
        <v>1</v>
      </c>
      <c r="D21" s="18">
        <v>2</v>
      </c>
      <c r="E21" s="18">
        <v>5</v>
      </c>
    </row>
    <row r="22" spans="2:5" x14ac:dyDescent="0.35">
      <c r="B22" s="18">
        <v>1</v>
      </c>
      <c r="C22" s="18">
        <v>1</v>
      </c>
      <c r="D22" s="18">
        <v>2</v>
      </c>
      <c r="E22" s="18">
        <v>5</v>
      </c>
    </row>
    <row r="23" spans="2:5" x14ac:dyDescent="0.35">
      <c r="B23" s="18">
        <v>1</v>
      </c>
      <c r="C23" s="18">
        <v>1</v>
      </c>
      <c r="D23" s="18">
        <v>2</v>
      </c>
      <c r="E23" s="18">
        <v>5</v>
      </c>
    </row>
    <row r="24" spans="2:5" x14ac:dyDescent="0.35">
      <c r="B24" s="18">
        <v>1</v>
      </c>
      <c r="C24" s="18">
        <v>1</v>
      </c>
      <c r="D24" s="18">
        <v>2</v>
      </c>
      <c r="E24" s="18">
        <v>5</v>
      </c>
    </row>
    <row r="25" spans="2:5" x14ac:dyDescent="0.35">
      <c r="B25" s="18">
        <v>1</v>
      </c>
      <c r="C25" s="18">
        <v>1</v>
      </c>
      <c r="D25" s="18">
        <v>2</v>
      </c>
      <c r="E25" s="18">
        <v>5</v>
      </c>
    </row>
    <row r="26" spans="2:5" x14ac:dyDescent="0.35">
      <c r="B26" s="18">
        <v>1</v>
      </c>
      <c r="C26" s="18">
        <v>1</v>
      </c>
      <c r="D26" s="18">
        <v>2</v>
      </c>
      <c r="E26" s="18">
        <v>5</v>
      </c>
    </row>
    <row r="27" spans="2:5" x14ac:dyDescent="0.35">
      <c r="B27" s="18">
        <v>1</v>
      </c>
      <c r="C27" s="18">
        <v>1</v>
      </c>
      <c r="D27" s="18">
        <v>5</v>
      </c>
      <c r="E27" s="18">
        <v>5</v>
      </c>
    </row>
    <row r="28" spans="2:5" x14ac:dyDescent="0.35">
      <c r="B28" s="18">
        <v>1</v>
      </c>
      <c r="C28" s="18">
        <v>1</v>
      </c>
      <c r="D28" s="18">
        <v>5</v>
      </c>
      <c r="E28" s="18">
        <v>5</v>
      </c>
    </row>
    <row r="29" spans="2:5" x14ac:dyDescent="0.35">
      <c r="B29" s="18">
        <v>1</v>
      </c>
      <c r="C29" s="18">
        <v>1</v>
      </c>
      <c r="D29" s="18">
        <v>5</v>
      </c>
      <c r="E29" s="18">
        <v>5</v>
      </c>
    </row>
    <row r="30" spans="2:5" x14ac:dyDescent="0.35">
      <c r="B30" s="18">
        <v>1</v>
      </c>
      <c r="C30" s="18">
        <v>1</v>
      </c>
      <c r="D30" s="18"/>
      <c r="E30" s="18">
        <v>5</v>
      </c>
    </row>
    <row r="31" spans="2:5" x14ac:dyDescent="0.35">
      <c r="B31" s="18">
        <v>1</v>
      </c>
      <c r="C31" s="18">
        <v>1</v>
      </c>
      <c r="D31" s="18"/>
      <c r="E31" s="18">
        <v>5</v>
      </c>
    </row>
    <row r="32" spans="2:5" x14ac:dyDescent="0.35">
      <c r="B32" s="18">
        <v>1</v>
      </c>
      <c r="C32" s="18">
        <v>1</v>
      </c>
      <c r="D32" s="18"/>
      <c r="E32" s="18">
        <v>5</v>
      </c>
    </row>
    <row r="33" spans="2:5" x14ac:dyDescent="0.35">
      <c r="B33" s="18">
        <v>1</v>
      </c>
      <c r="C33" s="18">
        <v>1</v>
      </c>
      <c r="D33" s="18"/>
      <c r="E33" s="18"/>
    </row>
    <row r="34" spans="2:5" x14ac:dyDescent="0.35">
      <c r="B34" s="18">
        <v>1</v>
      </c>
      <c r="C34" s="18">
        <v>1</v>
      </c>
      <c r="D34" s="18"/>
      <c r="E34" s="18"/>
    </row>
    <row r="35" spans="2:5" x14ac:dyDescent="0.35">
      <c r="B35" s="18">
        <v>1</v>
      </c>
      <c r="C35" s="18">
        <v>1</v>
      </c>
      <c r="D35" s="18"/>
      <c r="E35" s="18"/>
    </row>
    <row r="36" spans="2:5" x14ac:dyDescent="0.35">
      <c r="B36" s="18">
        <v>1</v>
      </c>
      <c r="C36" s="18">
        <v>1</v>
      </c>
      <c r="D36" s="18"/>
      <c r="E36" s="18"/>
    </row>
    <row r="37" spans="2:5" x14ac:dyDescent="0.35">
      <c r="B37" s="18">
        <v>1</v>
      </c>
      <c r="C37" s="18">
        <v>1</v>
      </c>
      <c r="D37" s="18"/>
      <c r="E37" s="18"/>
    </row>
    <row r="38" spans="2:5" x14ac:dyDescent="0.35">
      <c r="B38" s="18">
        <v>1</v>
      </c>
      <c r="C38" s="18">
        <v>1</v>
      </c>
      <c r="D38" s="18"/>
      <c r="E38" s="18"/>
    </row>
    <row r="39" spans="2:5" x14ac:dyDescent="0.35">
      <c r="B39" s="18">
        <v>1</v>
      </c>
      <c r="C39" s="18">
        <v>2</v>
      </c>
      <c r="D39" s="18"/>
      <c r="E39" s="18"/>
    </row>
    <row r="40" spans="2:5" x14ac:dyDescent="0.35">
      <c r="B40" s="18">
        <v>1</v>
      </c>
      <c r="C40" s="18">
        <v>5</v>
      </c>
      <c r="D40" s="18"/>
      <c r="E40" s="18"/>
    </row>
    <row r="41" spans="2:5" x14ac:dyDescent="0.35">
      <c r="B41" s="18">
        <v>1</v>
      </c>
      <c r="C41" s="18">
        <v>5</v>
      </c>
      <c r="D41" s="18"/>
      <c r="E41" s="18"/>
    </row>
    <row r="42" spans="2:5" x14ac:dyDescent="0.35">
      <c r="B42" s="18">
        <v>1</v>
      </c>
      <c r="C42" s="18">
        <v>5</v>
      </c>
      <c r="D42" s="18"/>
      <c r="E42" s="18"/>
    </row>
    <row r="43" spans="2:5" x14ac:dyDescent="0.35">
      <c r="B43" s="18">
        <v>1</v>
      </c>
      <c r="C43" s="18"/>
      <c r="D43" s="18"/>
      <c r="E43" s="18"/>
    </row>
    <row r="44" spans="2:5" x14ac:dyDescent="0.35">
      <c r="B44" s="18">
        <v>1</v>
      </c>
      <c r="C44" s="18"/>
      <c r="D44" s="18"/>
      <c r="E44" s="18"/>
    </row>
    <row r="45" spans="2:5" x14ac:dyDescent="0.35">
      <c r="B45" s="18">
        <v>1</v>
      </c>
      <c r="C45" s="18"/>
      <c r="D45" s="18"/>
      <c r="E45" s="18"/>
    </row>
    <row r="46" spans="2:5" x14ac:dyDescent="0.35">
      <c r="B46" s="18">
        <v>1</v>
      </c>
      <c r="C46" s="18"/>
      <c r="D46" s="18"/>
      <c r="E46" s="18"/>
    </row>
    <row r="47" spans="2:5" x14ac:dyDescent="0.35">
      <c r="B47" s="18">
        <v>1</v>
      </c>
      <c r="C47" s="18"/>
      <c r="D47" s="18"/>
      <c r="E47" s="18"/>
    </row>
    <row r="48" spans="2:5" x14ac:dyDescent="0.35">
      <c r="B48" s="18">
        <v>1</v>
      </c>
      <c r="C48" s="18"/>
      <c r="D48" s="18"/>
      <c r="E48" s="18"/>
    </row>
    <row r="49" spans="2:5" x14ac:dyDescent="0.35">
      <c r="B49" s="18">
        <v>1</v>
      </c>
      <c r="C49" s="18"/>
      <c r="D49" s="18"/>
      <c r="E49" s="18"/>
    </row>
    <row r="50" spans="2:5" x14ac:dyDescent="0.35">
      <c r="B50" s="18">
        <v>1</v>
      </c>
      <c r="C50" s="18"/>
      <c r="D50" s="18"/>
      <c r="E50" s="18"/>
    </row>
    <row r="51" spans="2:5" x14ac:dyDescent="0.35">
      <c r="B51" s="18">
        <v>1</v>
      </c>
      <c r="C51" s="18"/>
      <c r="D51" s="18"/>
      <c r="E51" s="18"/>
    </row>
    <row r="52" spans="2:5" x14ac:dyDescent="0.35">
      <c r="B52" s="18">
        <v>1</v>
      </c>
      <c r="C52" s="18"/>
      <c r="D52" s="18"/>
      <c r="E52" s="18"/>
    </row>
    <row r="53" spans="2:5" x14ac:dyDescent="0.3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baseColWidth="10" defaultColWidth="9.06640625" defaultRowHeight="12.75" x14ac:dyDescent="0.35"/>
  <cols>
    <col min="1" max="1" width="2.86328125" customWidth="1"/>
    <col min="2" max="2" width="13.33203125" customWidth="1"/>
    <col min="4" max="4" width="13.1328125" bestFit="1" customWidth="1"/>
    <col min="6" max="6" width="10.6640625" bestFit="1" customWidth="1"/>
    <col min="7" max="7" width="6.86328125" bestFit="1" customWidth="1"/>
    <col min="8" max="8" width="7.6640625" bestFit="1" customWidth="1"/>
    <col min="10" max="10" width="9.46484375" bestFit="1" customWidth="1"/>
    <col min="11" max="11" width="21.6640625" bestFit="1" customWidth="1"/>
    <col min="12" max="12" width="9.33203125" customWidth="1"/>
  </cols>
  <sheetData>
    <row r="3" spans="2:16" ht="15" x14ac:dyDescent="0.4">
      <c r="B3" s="4" t="s">
        <v>45</v>
      </c>
      <c r="C3" s="4"/>
      <c r="D3" s="4"/>
      <c r="E3" s="4"/>
      <c r="F3" s="4"/>
      <c r="G3" s="4"/>
      <c r="H3" s="4"/>
      <c r="I3" s="4"/>
      <c r="J3" s="4"/>
      <c r="K3" s="4"/>
    </row>
    <row r="5" spans="2:16" ht="17.25" customHeight="1" x14ac:dyDescent="0.45">
      <c r="B5" s="6" t="s">
        <v>1</v>
      </c>
      <c r="C5" s="6"/>
      <c r="D5" s="6"/>
    </row>
    <row r="6" spans="2:16" ht="20.25" customHeight="1" x14ac:dyDescent="0.35">
      <c r="B6" s="12" t="s">
        <v>149</v>
      </c>
    </row>
    <row r="7" spans="2:16" ht="18" customHeight="1" x14ac:dyDescent="0.3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3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35">
      <c r="C9" t="s">
        <v>86</v>
      </c>
      <c r="D9" t="s">
        <v>85</v>
      </c>
      <c r="E9" s="7">
        <v>0</v>
      </c>
      <c r="F9" s="16">
        <v>5</v>
      </c>
      <c r="G9" s="16"/>
      <c r="H9" s="16"/>
    </row>
    <row r="10" spans="2:16" x14ac:dyDescent="0.35">
      <c r="E10" s="7"/>
      <c r="F10" s="16"/>
      <c r="G10" s="16"/>
      <c r="H10" s="16"/>
    </row>
    <row r="11" spans="2:16" x14ac:dyDescent="0.35">
      <c r="E11" s="7"/>
      <c r="F11" s="16"/>
      <c r="G11" s="16"/>
      <c r="H11" s="16"/>
    </row>
    <row r="12" spans="2:16" x14ac:dyDescent="0.35">
      <c r="E12" s="7"/>
      <c r="F12" s="16"/>
      <c r="G12" s="16"/>
      <c r="H12" s="16"/>
    </row>
    <row r="13" spans="2:16" x14ac:dyDescent="0.35">
      <c r="E13" s="7"/>
      <c r="F13" s="16"/>
      <c r="G13" s="16"/>
      <c r="H13" s="16"/>
    </row>
    <row r="14" spans="2:16" x14ac:dyDescent="0.35">
      <c r="E14" s="7"/>
      <c r="F14" s="16"/>
      <c r="G14" s="16"/>
      <c r="H14" s="16"/>
    </row>
    <row r="15" spans="2:16" x14ac:dyDescent="0.35">
      <c r="E15" s="7"/>
      <c r="F15" s="16"/>
      <c r="G15" s="16"/>
      <c r="H15" s="16"/>
    </row>
    <row r="19" spans="2:16" ht="15" x14ac:dyDescent="0.4">
      <c r="B19" s="4" t="s">
        <v>46</v>
      </c>
    </row>
    <row r="21" spans="2:16" ht="17.25" x14ac:dyDescent="0.45">
      <c r="B21" s="6" t="s">
        <v>44</v>
      </c>
      <c r="C21" s="6"/>
      <c r="D21" s="6"/>
    </row>
    <row r="22" spans="2:16" ht="19.5" customHeight="1" x14ac:dyDescent="0.35">
      <c r="B22" s="12" t="s">
        <v>0</v>
      </c>
    </row>
    <row r="23" spans="2:16" ht="15.75" customHeight="1" x14ac:dyDescent="0.3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35">
      <c r="D24" t="s">
        <v>4</v>
      </c>
      <c r="E24" s="3"/>
      <c r="F24" s="3">
        <v>8888</v>
      </c>
      <c r="G24" s="3"/>
      <c r="H24" s="3"/>
      <c r="I24" t="s">
        <v>18</v>
      </c>
      <c r="J24" t="s">
        <v>2</v>
      </c>
    </row>
    <row r="25" spans="2:16" x14ac:dyDescent="0.3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baseColWidth="10" defaultColWidth="9.06640625" defaultRowHeight="12.75" x14ac:dyDescent="0.35"/>
  <cols>
    <col min="1" max="1" width="2.46484375" customWidth="1"/>
    <col min="2" max="2" width="52.6640625" bestFit="1" customWidth="1"/>
  </cols>
  <sheetData>
    <row r="3" spans="2:3" ht="13.15" x14ac:dyDescent="0.4">
      <c r="B3" s="26" t="s">
        <v>33</v>
      </c>
    </row>
    <row r="4" spans="2:3" ht="13.15" x14ac:dyDescent="0.35">
      <c r="B4" s="27" t="s">
        <v>34</v>
      </c>
      <c r="C4" s="28" t="s">
        <v>35</v>
      </c>
    </row>
    <row r="5" spans="2:3" x14ac:dyDescent="0.35">
      <c r="B5" s="24" t="s">
        <v>36</v>
      </c>
      <c r="C5" s="24">
        <v>1</v>
      </c>
    </row>
    <row r="6" spans="2:3" x14ac:dyDescent="0.35">
      <c r="B6" s="24" t="s">
        <v>37</v>
      </c>
      <c r="C6" s="24">
        <v>1</v>
      </c>
    </row>
    <row r="7" spans="2:3" x14ac:dyDescent="0.35">
      <c r="B7" s="25" t="s">
        <v>38</v>
      </c>
      <c r="C7" s="25">
        <v>1</v>
      </c>
    </row>
    <row r="8" spans="2:3" x14ac:dyDescent="0.35">
      <c r="B8" s="25" t="s">
        <v>39</v>
      </c>
      <c r="C8" s="25">
        <v>0</v>
      </c>
    </row>
    <row r="9" spans="2:3" x14ac:dyDescent="0.3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S58"/>
  <sheetViews>
    <sheetView tabSelected="1" topLeftCell="A4" zoomScale="110" zoomScaleNormal="110" workbookViewId="0">
      <selection activeCell="J22" sqref="J22"/>
    </sheetView>
  </sheetViews>
  <sheetFormatPr baseColWidth="10" defaultColWidth="9.1328125" defaultRowHeight="12.75" x14ac:dyDescent="0.35"/>
  <cols>
    <col min="1" max="1" width="9.1328125" style="8"/>
    <col min="2" max="2" width="13.6640625" style="8" customWidth="1"/>
    <col min="3" max="3" width="12.33203125" style="8" bestFit="1" customWidth="1"/>
    <col min="4" max="4" width="5.1328125" style="8" bestFit="1" customWidth="1"/>
    <col min="5" max="5" width="9.46484375" style="8" bestFit="1" customWidth="1"/>
    <col min="6" max="11" width="9.46484375" style="8" customWidth="1"/>
    <col min="12" max="12" width="13.33203125" style="8" customWidth="1"/>
    <col min="13" max="13" width="6.46484375" style="8" bestFit="1" customWidth="1"/>
    <col min="14" max="14" width="12.86328125" style="8" bestFit="1" customWidth="1"/>
    <col min="15" max="15" width="13.46484375" style="8" bestFit="1" customWidth="1"/>
    <col min="16" max="16" width="21.53125" style="8" bestFit="1" customWidth="1"/>
    <col min="17" max="17" width="25.46484375" style="8" customWidth="1"/>
    <col min="18" max="16384" width="9.1328125" style="8"/>
  </cols>
  <sheetData>
    <row r="3" spans="2:17" ht="15" x14ac:dyDescent="0.4">
      <c r="B3" s="4" t="s">
        <v>48</v>
      </c>
    </row>
    <row r="5" spans="2:17" x14ac:dyDescent="0.35">
      <c r="B5" s="12" t="s">
        <v>19</v>
      </c>
      <c r="Q5" s="12" t="s">
        <v>49</v>
      </c>
    </row>
    <row r="6" spans="2:17" ht="13.15" x14ac:dyDescent="0.35">
      <c r="B6" s="13" t="s">
        <v>20</v>
      </c>
      <c r="C6" s="13" t="s">
        <v>22</v>
      </c>
      <c r="D6" s="13" t="s">
        <v>23</v>
      </c>
      <c r="E6" s="13" t="s">
        <v>77</v>
      </c>
      <c r="F6" s="77" t="s">
        <v>78</v>
      </c>
      <c r="G6" s="77" t="s">
        <v>159</v>
      </c>
      <c r="H6" s="77" t="s">
        <v>161</v>
      </c>
      <c r="I6" s="77" t="s">
        <v>162</v>
      </c>
      <c r="J6" s="77" t="s">
        <v>163</v>
      </c>
      <c r="K6" s="77" t="s">
        <v>160</v>
      </c>
      <c r="L6" s="13" t="s">
        <v>29</v>
      </c>
      <c r="M6" s="13" t="s">
        <v>99</v>
      </c>
      <c r="N6" s="13" t="s">
        <v>100</v>
      </c>
      <c r="Q6" s="13" t="s">
        <v>50</v>
      </c>
    </row>
    <row r="7" spans="2:17" x14ac:dyDescent="0.35">
      <c r="C7" s="8" t="s">
        <v>63</v>
      </c>
      <c r="D7"/>
      <c r="E7" s="10">
        <v>2020</v>
      </c>
      <c r="F7" s="79">
        <f>E7</f>
        <v>2020</v>
      </c>
      <c r="G7" s="79">
        <f>F7</f>
        <v>2020</v>
      </c>
      <c r="H7" s="79">
        <f t="shared" ref="H7:K7" si="0">G7</f>
        <v>2020</v>
      </c>
      <c r="I7" s="79">
        <f t="shared" si="0"/>
        <v>2020</v>
      </c>
      <c r="J7" s="79">
        <f t="shared" si="0"/>
        <v>2020</v>
      </c>
      <c r="K7" s="79">
        <f t="shared" si="0"/>
        <v>2020</v>
      </c>
      <c r="Q7" s="69" t="s">
        <v>150</v>
      </c>
    </row>
    <row r="8" spans="2:17" x14ac:dyDescent="0.35">
      <c r="C8" t="s">
        <v>101</v>
      </c>
      <c r="D8"/>
      <c r="E8" s="46">
        <f>1/R25</f>
        <v>1.1263056648526228</v>
      </c>
      <c r="F8" s="46">
        <f t="shared" ref="F8:G8" si="1">E8</f>
        <v>1.1263056648526228</v>
      </c>
      <c r="G8" s="46">
        <f t="shared" si="1"/>
        <v>1.1263056648526228</v>
      </c>
      <c r="H8" s="46">
        <f t="shared" ref="H8:K8" si="2">G8</f>
        <v>1.1263056648526228</v>
      </c>
      <c r="I8" s="46">
        <f t="shared" si="2"/>
        <v>1.1263056648526228</v>
      </c>
      <c r="J8" s="46">
        <f t="shared" si="2"/>
        <v>1.1263056648526228</v>
      </c>
      <c r="K8" s="46">
        <f t="shared" si="2"/>
        <v>1.1263056648526228</v>
      </c>
      <c r="M8" s="8" t="str">
        <f t="shared" ref="M8:M15" si="3">Q8</f>
        <v>MKr10</v>
      </c>
      <c r="N8" s="8" t="str">
        <f>$Q$7</f>
        <v>MKr20</v>
      </c>
      <c r="Q8" s="60" t="s">
        <v>93</v>
      </c>
    </row>
    <row r="9" spans="2:17" x14ac:dyDescent="0.35">
      <c r="C9" t="s">
        <v>101</v>
      </c>
      <c r="D9"/>
      <c r="E9" s="46">
        <f>1/S25</f>
        <v>1.0988347949781687</v>
      </c>
      <c r="F9" s="46">
        <f t="shared" ref="F9:G9" si="4">E9</f>
        <v>1.0988347949781687</v>
      </c>
      <c r="G9" s="46">
        <f t="shared" si="4"/>
        <v>1.0988347949781687</v>
      </c>
      <c r="H9" s="46">
        <f t="shared" ref="H9:K9" si="5">G9</f>
        <v>1.0988347949781687</v>
      </c>
      <c r="I9" s="46">
        <f t="shared" si="5"/>
        <v>1.0988347949781687</v>
      </c>
      <c r="J9" s="46">
        <f t="shared" si="5"/>
        <v>1.0988347949781687</v>
      </c>
      <c r="K9" s="46">
        <f t="shared" si="5"/>
        <v>1.0988347949781687</v>
      </c>
      <c r="M9" s="8" t="str">
        <f t="shared" si="3"/>
        <v>MKr11</v>
      </c>
      <c r="N9" s="8" t="str">
        <f t="shared" ref="N9:N17" si="6">$Q$7</f>
        <v>MKr20</v>
      </c>
      <c r="Q9" s="60" t="s">
        <v>94</v>
      </c>
    </row>
    <row r="10" spans="2:17" x14ac:dyDescent="0.35">
      <c r="C10" t="s">
        <v>101</v>
      </c>
      <c r="D10"/>
      <c r="E10" s="46">
        <f>1/T25</f>
        <v>1.074129809362824</v>
      </c>
      <c r="F10" s="46">
        <f t="shared" ref="F10:G10" si="7">E10</f>
        <v>1.074129809362824</v>
      </c>
      <c r="G10" s="46">
        <f t="shared" si="7"/>
        <v>1.074129809362824</v>
      </c>
      <c r="H10" s="46">
        <f t="shared" ref="H10:K10" si="8">G10</f>
        <v>1.074129809362824</v>
      </c>
      <c r="I10" s="46">
        <f t="shared" si="8"/>
        <v>1.074129809362824</v>
      </c>
      <c r="J10" s="46">
        <f t="shared" si="8"/>
        <v>1.074129809362824</v>
      </c>
      <c r="K10" s="46">
        <f t="shared" si="8"/>
        <v>1.074129809362824</v>
      </c>
      <c r="M10" s="8" t="str">
        <f>Q10</f>
        <v>MKr12</v>
      </c>
      <c r="N10" s="8" t="str">
        <f t="shared" si="6"/>
        <v>MKr20</v>
      </c>
      <c r="Q10" s="60" t="s">
        <v>95</v>
      </c>
    </row>
    <row r="11" spans="2:17" x14ac:dyDescent="0.35">
      <c r="C11" t="s">
        <v>101</v>
      </c>
      <c r="D11"/>
      <c r="E11" s="46">
        <f>1/U25</f>
        <v>1.0489548919558829</v>
      </c>
      <c r="F11" s="46">
        <f t="shared" ref="F11:G11" si="9">E11</f>
        <v>1.0489548919558829</v>
      </c>
      <c r="G11" s="46">
        <f t="shared" si="9"/>
        <v>1.0489548919558829</v>
      </c>
      <c r="H11" s="46">
        <f t="shared" ref="H11:K11" si="10">G11</f>
        <v>1.0489548919558829</v>
      </c>
      <c r="I11" s="46">
        <f t="shared" si="10"/>
        <v>1.0489548919558829</v>
      </c>
      <c r="J11" s="46">
        <f t="shared" si="10"/>
        <v>1.0489548919558829</v>
      </c>
      <c r="K11" s="46">
        <f t="shared" si="10"/>
        <v>1.0489548919558829</v>
      </c>
      <c r="M11" s="8" t="str">
        <f t="shared" si="3"/>
        <v>MKr13</v>
      </c>
      <c r="N11" s="8" t="str">
        <f t="shared" si="6"/>
        <v>MKr20</v>
      </c>
      <c r="Q11" s="14" t="s">
        <v>96</v>
      </c>
    </row>
    <row r="12" spans="2:17" x14ac:dyDescent="0.35">
      <c r="C12" t="s">
        <v>101</v>
      </c>
      <c r="D12"/>
      <c r="E12" s="46">
        <f>1/V25</f>
        <v>1.0406298531308362</v>
      </c>
      <c r="F12" s="46">
        <f t="shared" ref="F12:G12" si="11">E12</f>
        <v>1.0406298531308362</v>
      </c>
      <c r="G12" s="46">
        <f t="shared" si="11"/>
        <v>1.0406298531308362</v>
      </c>
      <c r="H12" s="46">
        <f t="shared" ref="H12:K12" si="12">G12</f>
        <v>1.0406298531308362</v>
      </c>
      <c r="I12" s="46">
        <f t="shared" si="12"/>
        <v>1.0406298531308362</v>
      </c>
      <c r="J12" s="46">
        <f t="shared" si="12"/>
        <v>1.0406298531308362</v>
      </c>
      <c r="K12" s="46">
        <f t="shared" si="12"/>
        <v>1.0406298531308362</v>
      </c>
      <c r="M12" s="8" t="str">
        <f t="shared" si="3"/>
        <v>MKr14</v>
      </c>
      <c r="N12" s="8" t="str">
        <f t="shared" si="6"/>
        <v>MKr20</v>
      </c>
      <c r="Q12" s="14" t="s">
        <v>97</v>
      </c>
    </row>
    <row r="13" spans="2:17" x14ac:dyDescent="0.35">
      <c r="C13" t="s">
        <v>101</v>
      </c>
      <c r="D13"/>
      <c r="E13" s="46">
        <f>1/W25</f>
        <v>1.0344233132513281</v>
      </c>
      <c r="F13" s="46">
        <f t="shared" ref="F13:G13" si="13">E13</f>
        <v>1.0344233132513281</v>
      </c>
      <c r="G13" s="46">
        <f t="shared" si="13"/>
        <v>1.0344233132513281</v>
      </c>
      <c r="H13" s="46">
        <f t="shared" ref="H13:K13" si="14">G13</f>
        <v>1.0344233132513281</v>
      </c>
      <c r="I13" s="46">
        <f t="shared" si="14"/>
        <v>1.0344233132513281</v>
      </c>
      <c r="J13" s="46">
        <f t="shared" si="14"/>
        <v>1.0344233132513281</v>
      </c>
      <c r="K13" s="46">
        <f t="shared" si="14"/>
        <v>1.0344233132513281</v>
      </c>
      <c r="M13" s="8" t="str">
        <f t="shared" si="3"/>
        <v>MKr15</v>
      </c>
      <c r="N13" s="8" t="str">
        <f t="shared" si="6"/>
        <v>MKr20</v>
      </c>
      <c r="Q13" s="14" t="s">
        <v>98</v>
      </c>
    </row>
    <row r="14" spans="2:17" x14ac:dyDescent="0.35">
      <c r="C14" t="s">
        <v>101</v>
      </c>
      <c r="D14"/>
      <c r="E14" s="46">
        <f>1/X25</f>
        <v>1.0303021048320002</v>
      </c>
      <c r="F14" s="46">
        <f t="shared" ref="F14:G14" si="15">E14</f>
        <v>1.0303021048320002</v>
      </c>
      <c r="G14" s="46">
        <f t="shared" si="15"/>
        <v>1.0303021048320002</v>
      </c>
      <c r="H14" s="46">
        <f t="shared" ref="H14:K14" si="16">G14</f>
        <v>1.0303021048320002</v>
      </c>
      <c r="I14" s="46">
        <f t="shared" si="16"/>
        <v>1.0303021048320002</v>
      </c>
      <c r="J14" s="46">
        <f t="shared" si="16"/>
        <v>1.0303021048320002</v>
      </c>
      <c r="K14" s="46">
        <f t="shared" si="16"/>
        <v>1.0303021048320002</v>
      </c>
      <c r="M14" s="8" t="str">
        <f>Q14</f>
        <v>MKr16</v>
      </c>
      <c r="N14" s="8" t="str">
        <f t="shared" si="6"/>
        <v>MKr20</v>
      </c>
      <c r="Q14" s="60" t="s">
        <v>131</v>
      </c>
    </row>
    <row r="15" spans="2:17" x14ac:dyDescent="0.35">
      <c r="C15" t="s">
        <v>101</v>
      </c>
      <c r="D15"/>
      <c r="E15" s="46">
        <f>1/Y25</f>
        <v>1.0292728320000002</v>
      </c>
      <c r="F15" s="46">
        <f t="shared" ref="F15:G15" si="17">E15</f>
        <v>1.0292728320000002</v>
      </c>
      <c r="G15" s="46">
        <f t="shared" si="17"/>
        <v>1.0292728320000002</v>
      </c>
      <c r="H15" s="46">
        <f t="shared" ref="H15:K15" si="18">G15</f>
        <v>1.0292728320000002</v>
      </c>
      <c r="I15" s="46">
        <f t="shared" si="18"/>
        <v>1.0292728320000002</v>
      </c>
      <c r="J15" s="46">
        <f t="shared" si="18"/>
        <v>1.0292728320000002</v>
      </c>
      <c r="K15" s="46">
        <f t="shared" si="18"/>
        <v>1.0292728320000002</v>
      </c>
      <c r="M15" s="8" t="str">
        <f t="shared" si="3"/>
        <v>MKr17</v>
      </c>
      <c r="N15" s="8" t="str">
        <f t="shared" si="6"/>
        <v>MKr20</v>
      </c>
      <c r="Q15" s="60" t="s">
        <v>145</v>
      </c>
    </row>
    <row r="16" spans="2:17" x14ac:dyDescent="0.35">
      <c r="C16" t="s">
        <v>101</v>
      </c>
      <c r="D16"/>
      <c r="E16" s="46">
        <f>1/Z25</f>
        <v>1.0160640000000001</v>
      </c>
      <c r="F16" s="46">
        <f t="shared" ref="F16:G16" si="19">E16</f>
        <v>1.0160640000000001</v>
      </c>
      <c r="G16" s="46">
        <f t="shared" si="19"/>
        <v>1.0160640000000001</v>
      </c>
      <c r="H16" s="46">
        <f t="shared" ref="H16:K16" si="20">G16</f>
        <v>1.0160640000000001</v>
      </c>
      <c r="I16" s="46">
        <f t="shared" si="20"/>
        <v>1.0160640000000001</v>
      </c>
      <c r="J16" s="46">
        <f t="shared" si="20"/>
        <v>1.0160640000000001</v>
      </c>
      <c r="K16" s="46">
        <f t="shared" si="20"/>
        <v>1.0160640000000001</v>
      </c>
      <c r="M16" s="8" t="str">
        <f>Q16</f>
        <v>MKr18</v>
      </c>
      <c r="N16" s="8" t="str">
        <f t="shared" si="6"/>
        <v>MKr20</v>
      </c>
      <c r="Q16" s="60" t="s">
        <v>147</v>
      </c>
    </row>
    <row r="17" spans="2:58" x14ac:dyDescent="0.35">
      <c r="C17" t="s">
        <v>101</v>
      </c>
      <c r="D17"/>
      <c r="E17" s="46">
        <f>1/AA25</f>
        <v>1.008</v>
      </c>
      <c r="F17" s="46">
        <f t="shared" ref="F17:G17" si="21">E17</f>
        <v>1.008</v>
      </c>
      <c r="G17" s="46">
        <f t="shared" si="21"/>
        <v>1.008</v>
      </c>
      <c r="H17" s="46">
        <f t="shared" ref="H17:K17" si="22">G17</f>
        <v>1.008</v>
      </c>
      <c r="I17" s="46">
        <f t="shared" si="22"/>
        <v>1.008</v>
      </c>
      <c r="J17" s="46">
        <f t="shared" si="22"/>
        <v>1.008</v>
      </c>
      <c r="K17" s="46">
        <f t="shared" si="22"/>
        <v>1.008</v>
      </c>
      <c r="M17" s="8" t="str">
        <f>Q17</f>
        <v>MKr19</v>
      </c>
      <c r="N17" s="8" t="str">
        <f t="shared" si="6"/>
        <v>MKr20</v>
      </c>
      <c r="Q17" s="60" t="s">
        <v>148</v>
      </c>
    </row>
    <row r="18" spans="2:58" ht="19.5" x14ac:dyDescent="0.6">
      <c r="B18" s="47"/>
      <c r="C18" s="47" t="s">
        <v>47</v>
      </c>
      <c r="D18" s="48"/>
      <c r="E18" s="49">
        <v>0.1</v>
      </c>
      <c r="F18" s="49">
        <v>0.1</v>
      </c>
      <c r="G18" s="49">
        <v>0.1</v>
      </c>
      <c r="H18" s="49">
        <v>0.1</v>
      </c>
      <c r="I18" s="49">
        <v>0.1</v>
      </c>
      <c r="J18" s="49">
        <v>0.1</v>
      </c>
      <c r="K18" s="49">
        <v>0.1</v>
      </c>
      <c r="L18" s="47"/>
      <c r="M18" s="47"/>
      <c r="N18" s="47"/>
      <c r="Q18" s="29"/>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2:58" ht="19.5" x14ac:dyDescent="0.6">
      <c r="C19" s="10" t="s">
        <v>64</v>
      </c>
      <c r="D19" s="8">
        <v>2010</v>
      </c>
      <c r="E19" s="17">
        <f>1-0.07</f>
        <v>0.92999999999999994</v>
      </c>
      <c r="F19" s="78">
        <v>1</v>
      </c>
      <c r="G19" s="78">
        <v>1</v>
      </c>
      <c r="H19" s="78">
        <v>1</v>
      </c>
      <c r="I19" s="78">
        <v>1</v>
      </c>
      <c r="J19" s="78">
        <v>1</v>
      </c>
      <c r="K19" s="78">
        <v>1</v>
      </c>
      <c r="L19" s="8" t="s">
        <v>75</v>
      </c>
      <c r="Q19" s="2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2:58" ht="19.5" x14ac:dyDescent="0.6">
      <c r="Q20" s="29" t="s">
        <v>102</v>
      </c>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2:58" ht="14.25" x14ac:dyDescent="0.45">
      <c r="Q21" s="55" t="s">
        <v>121</v>
      </c>
      <c r="R21">
        <v>2020</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2:58" ht="13.15" thickBot="1" x14ac:dyDescent="0.4">
      <c r="Q22" s="30" t="s">
        <v>122</v>
      </c>
      <c r="R22" s="7"/>
      <c r="S22" s="7"/>
      <c r="T22" s="7"/>
      <c r="U22" s="7"/>
      <c r="V22" s="31"/>
      <c r="W22" s="31"/>
      <c r="X22" s="31"/>
      <c r="Y22" s="31"/>
      <c r="Z22" s="31"/>
      <c r="AA22" s="31"/>
      <c r="AB22" s="31"/>
      <c r="AC22" s="31"/>
      <c r="AD22"/>
      <c r="AE22"/>
      <c r="AF22"/>
      <c r="AG22"/>
      <c r="AH22"/>
      <c r="AI22" t="s">
        <v>103</v>
      </c>
      <c r="AJ22"/>
      <c r="AK22"/>
      <c r="AL22"/>
      <c r="AM22"/>
      <c r="AN22"/>
      <c r="AO22"/>
      <c r="AP22"/>
      <c r="AQ22"/>
      <c r="AR22"/>
      <c r="AS22"/>
      <c r="AT22"/>
      <c r="AU22"/>
      <c r="AV22"/>
      <c r="AW22"/>
      <c r="AX22"/>
      <c r="AY22"/>
      <c r="AZ22"/>
      <c r="BA22"/>
      <c r="BB22"/>
      <c r="BC22"/>
      <c r="BD22"/>
      <c r="BE22"/>
      <c r="BF22"/>
    </row>
    <row r="23" spans="2:58" ht="14.25" x14ac:dyDescent="0.45">
      <c r="Q23" s="32"/>
      <c r="R23" s="33">
        <v>2010</v>
      </c>
      <c r="S23" s="33">
        <v>2011</v>
      </c>
      <c r="T23" s="33">
        <v>2012</v>
      </c>
      <c r="U23" s="33">
        <v>2013</v>
      </c>
      <c r="V23" s="33">
        <v>2014</v>
      </c>
      <c r="W23" s="33">
        <v>2015</v>
      </c>
      <c r="X23" s="33">
        <v>2016</v>
      </c>
      <c r="Y23" s="33">
        <v>2017</v>
      </c>
      <c r="Z23" s="33">
        <v>2018</v>
      </c>
      <c r="AA23" s="33">
        <v>2019</v>
      </c>
      <c r="AB23" s="33">
        <v>2020</v>
      </c>
      <c r="AC23" s="33">
        <v>2021</v>
      </c>
      <c r="AD23" s="33">
        <v>2022</v>
      </c>
      <c r="AE23" s="33">
        <v>2023</v>
      </c>
      <c r="AF23" s="33">
        <v>2024</v>
      </c>
      <c r="AG23" s="33">
        <v>2025</v>
      </c>
      <c r="AH23" s="33">
        <v>2026</v>
      </c>
      <c r="AI23" s="33">
        <v>2027</v>
      </c>
      <c r="AJ23" s="33">
        <v>2028</v>
      </c>
      <c r="AK23" s="33">
        <v>2029</v>
      </c>
      <c r="AL23" s="33">
        <v>2030</v>
      </c>
      <c r="AM23" s="33">
        <v>2031</v>
      </c>
      <c r="AN23" s="33">
        <v>2032</v>
      </c>
      <c r="AO23" s="33">
        <v>2033</v>
      </c>
      <c r="AP23" s="33">
        <v>2034</v>
      </c>
      <c r="AQ23" s="33">
        <v>2035</v>
      </c>
      <c r="AR23" s="33">
        <v>2036</v>
      </c>
      <c r="AS23" s="33">
        <v>2037</v>
      </c>
      <c r="AT23" s="33">
        <v>2038</v>
      </c>
      <c r="AU23" s="33">
        <v>2039</v>
      </c>
      <c r="AV23" s="33">
        <v>2040</v>
      </c>
      <c r="AW23" s="33">
        <v>2041</v>
      </c>
      <c r="AX23" s="33">
        <v>2042</v>
      </c>
      <c r="AY23" s="33">
        <v>2043</v>
      </c>
      <c r="AZ23" s="33">
        <v>2044</v>
      </c>
      <c r="BA23" s="33">
        <v>2045</v>
      </c>
      <c r="BB23" s="33">
        <v>2046</v>
      </c>
      <c r="BC23" s="33">
        <v>2047</v>
      </c>
      <c r="BD23" s="33">
        <v>2048</v>
      </c>
      <c r="BE23" s="33">
        <v>2049</v>
      </c>
      <c r="BF23" s="34">
        <v>2050</v>
      </c>
    </row>
    <row r="24" spans="2:58" x14ac:dyDescent="0.35">
      <c r="Q24" s="35" t="s">
        <v>104</v>
      </c>
      <c r="R24" s="36">
        <v>1</v>
      </c>
      <c r="S24" s="36">
        <f>R24*(R26)+R24</f>
        <v>1.0249999999999999</v>
      </c>
      <c r="T24" s="36">
        <f t="shared" ref="T24:BF24" si="23">S24*(S26)+S24</f>
        <v>1.0485749999999998</v>
      </c>
      <c r="U24" s="36">
        <f t="shared" si="23"/>
        <v>1.0737407999999997</v>
      </c>
      <c r="V24" s="36">
        <f t="shared" si="23"/>
        <v>1.0823307263999997</v>
      </c>
      <c r="W24" s="36">
        <f t="shared" si="23"/>
        <v>1.0888247107583997</v>
      </c>
      <c r="X24" s="36">
        <f t="shared" si="23"/>
        <v>1.0931800096014332</v>
      </c>
      <c r="Y24" s="36">
        <f t="shared" si="23"/>
        <v>1.0942731896110347</v>
      </c>
      <c r="Z24" s="36">
        <f t="shared" si="23"/>
        <v>1.1084987410759781</v>
      </c>
      <c r="AA24" s="36">
        <f t="shared" si="23"/>
        <v>1.1173667310045861</v>
      </c>
      <c r="AB24" s="36">
        <f t="shared" si="23"/>
        <v>1.1263056648526228</v>
      </c>
      <c r="AC24" s="36">
        <f t="shared" si="23"/>
        <v>1.1296845818471808</v>
      </c>
      <c r="AD24" s="36">
        <f t="shared" si="23"/>
        <v>1.143240796829347</v>
      </c>
      <c r="AE24" s="36">
        <f t="shared" si="23"/>
        <v>1.1603894087817872</v>
      </c>
      <c r="AF24" s="36">
        <f t="shared" si="23"/>
        <v>1.1801160287310777</v>
      </c>
      <c r="AG24" s="36">
        <f t="shared" si="23"/>
        <v>1.201358117248237</v>
      </c>
      <c r="AH24" s="36">
        <f t="shared" si="23"/>
        <v>1.2217812052414572</v>
      </c>
      <c r="AI24" s="36">
        <f t="shared" si="23"/>
        <v>1.2437732669358035</v>
      </c>
      <c r="AJ24" s="36">
        <f t="shared" si="23"/>
        <v>1.2649174124737121</v>
      </c>
      <c r="AK24" s="36">
        <f t="shared" si="23"/>
        <v>1.2876859258982389</v>
      </c>
      <c r="AL24" s="36">
        <f t="shared" si="23"/>
        <v>1.3108642725644073</v>
      </c>
      <c r="AM24" s="36">
        <f t="shared" si="23"/>
        <v>1.3331489651980022</v>
      </c>
      <c r="AN24" s="36">
        <f t="shared" si="23"/>
        <v>1.3584787955367643</v>
      </c>
      <c r="AO24" s="36">
        <f t="shared" si="23"/>
        <v>1.3829314138564262</v>
      </c>
      <c r="AP24" s="36">
        <f t="shared" si="23"/>
        <v>1.4092071107196982</v>
      </c>
      <c r="AQ24" s="36">
        <f t="shared" si="23"/>
        <v>1.4345728387126528</v>
      </c>
      <c r="AR24" s="36">
        <f t="shared" si="23"/>
        <v>1.4603951498094805</v>
      </c>
      <c r="AS24" s="36">
        <f t="shared" si="23"/>
        <v>1.4896030528056701</v>
      </c>
      <c r="AT24" s="36">
        <f t="shared" si="23"/>
        <v>1.5179055108089778</v>
      </c>
      <c r="AU24" s="36">
        <f t="shared" si="23"/>
        <v>1.5467457155143485</v>
      </c>
      <c r="AV24" s="36">
        <f t="shared" si="23"/>
        <v>1.576133884109121</v>
      </c>
      <c r="AW24" s="36">
        <f t="shared" si="23"/>
        <v>1.6060804279071943</v>
      </c>
      <c r="AX24" s="36">
        <f t="shared" si="23"/>
        <v>1.636595956037431</v>
      </c>
      <c r="AY24" s="36">
        <f t="shared" si="23"/>
        <v>1.6660546832461047</v>
      </c>
      <c r="AZ24" s="36">
        <f t="shared" si="23"/>
        <v>1.6977097222277808</v>
      </c>
      <c r="BA24" s="36">
        <f t="shared" si="23"/>
        <v>1.7299662069501087</v>
      </c>
      <c r="BB24" s="36">
        <f t="shared" si="23"/>
        <v>1.7611055986752107</v>
      </c>
      <c r="BC24" s="36">
        <f t="shared" si="23"/>
        <v>1.7945666050500397</v>
      </c>
      <c r="BD24" s="36">
        <f t="shared" si="23"/>
        <v>1.8268688039409404</v>
      </c>
      <c r="BE24" s="36">
        <f t="shared" si="23"/>
        <v>1.8615793112158183</v>
      </c>
      <c r="BF24" s="36">
        <f t="shared" si="23"/>
        <v>1.896949318128919</v>
      </c>
    </row>
    <row r="25" spans="2:58" x14ac:dyDescent="0.35">
      <c r="Q25" s="35" t="s">
        <v>105</v>
      </c>
      <c r="R25" s="36">
        <f>R24/HLOOKUP($R$21,$R$23:$BF$24,2,FALSE)</f>
        <v>0.88785844838208294</v>
      </c>
      <c r="S25" s="36">
        <f t="shared" ref="S25:BF25" si="24">S24/HLOOKUP($R$21,$R$23:$BF$24,2,FALSE)</f>
        <v>0.91005490959163493</v>
      </c>
      <c r="T25" s="36">
        <f t="shared" si="24"/>
        <v>0.93098617251224236</v>
      </c>
      <c r="U25" s="36">
        <f t="shared" si="24"/>
        <v>0.95332984065253612</v>
      </c>
      <c r="V25" s="36">
        <f t="shared" si="24"/>
        <v>0.96095647937775641</v>
      </c>
      <c r="W25" s="36">
        <f t="shared" si="24"/>
        <v>0.96672221825402294</v>
      </c>
      <c r="X25" s="36">
        <f t="shared" si="24"/>
        <v>0.97058910712703905</v>
      </c>
      <c r="Y25" s="36">
        <f t="shared" si="24"/>
        <v>0.97155969623416605</v>
      </c>
      <c r="Z25" s="36">
        <f t="shared" si="24"/>
        <v>0.98418997228521021</v>
      </c>
      <c r="AA25" s="36">
        <f t="shared" si="24"/>
        <v>0.99206349206349198</v>
      </c>
      <c r="AB25" s="36">
        <f>AB24/HLOOKUP($R$21,$R$23:$BF$24,2,FALSE)</f>
        <v>1</v>
      </c>
      <c r="AC25" s="36">
        <f t="shared" si="24"/>
        <v>1.0030000000000001</v>
      </c>
      <c r="AD25" s="36">
        <f t="shared" si="24"/>
        <v>1.015036</v>
      </c>
      <c r="AE25" s="36">
        <f t="shared" si="24"/>
        <v>1.0302615400000001</v>
      </c>
      <c r="AF25" s="36">
        <f t="shared" si="24"/>
        <v>1.0477759861800002</v>
      </c>
      <c r="AG25" s="36">
        <f t="shared" si="24"/>
        <v>1.0666359539312402</v>
      </c>
      <c r="AH25" s="36">
        <f t="shared" si="24"/>
        <v>1.0847687651480713</v>
      </c>
      <c r="AI25" s="36">
        <f t="shared" si="24"/>
        <v>1.1042946029207368</v>
      </c>
      <c r="AJ25" s="36">
        <f t="shared" si="24"/>
        <v>1.1230676111703892</v>
      </c>
      <c r="AK25" s="36">
        <f t="shared" si="24"/>
        <v>1.1432828281714562</v>
      </c>
      <c r="AL25" s="36">
        <f t="shared" si="24"/>
        <v>1.1638619190785424</v>
      </c>
      <c r="AM25" s="36">
        <f t="shared" si="24"/>
        <v>1.1836475717028776</v>
      </c>
      <c r="AN25" s="36">
        <f t="shared" si="24"/>
        <v>1.2061368755652324</v>
      </c>
      <c r="AO25" s="36">
        <f t="shared" si="24"/>
        <v>1.2278473393254066</v>
      </c>
      <c r="AP25" s="36">
        <f t="shared" si="24"/>
        <v>1.2511764387725892</v>
      </c>
      <c r="AQ25" s="36">
        <f t="shared" si="24"/>
        <v>1.2736976146704959</v>
      </c>
      <c r="AR25" s="36">
        <f t="shared" si="24"/>
        <v>1.2966241717345648</v>
      </c>
      <c r="AS25" s="36">
        <f t="shared" si="24"/>
        <v>1.322556655169256</v>
      </c>
      <c r="AT25" s="36">
        <f t="shared" si="24"/>
        <v>1.3476852316174721</v>
      </c>
      <c r="AU25" s="36">
        <f t="shared" si="24"/>
        <v>1.373291251018204</v>
      </c>
      <c r="AV25" s="36">
        <f t="shared" si="24"/>
        <v>1.3993837847875499</v>
      </c>
      <c r="AW25" s="36">
        <f t="shared" si="24"/>
        <v>1.4259720766985133</v>
      </c>
      <c r="AX25" s="36">
        <f t="shared" si="24"/>
        <v>1.4530655461557851</v>
      </c>
      <c r="AY25" s="36">
        <f t="shared" si="24"/>
        <v>1.479220725986589</v>
      </c>
      <c r="AZ25" s="36">
        <f t="shared" si="24"/>
        <v>1.5073259197803344</v>
      </c>
      <c r="BA25" s="36">
        <f t="shared" si="24"/>
        <v>1.5359651122561608</v>
      </c>
      <c r="BB25" s="36">
        <f t="shared" si="24"/>
        <v>1.5636124842767718</v>
      </c>
      <c r="BC25" s="36">
        <f t="shared" si="24"/>
        <v>1.5933211214780305</v>
      </c>
      <c r="BD25" s="36">
        <f t="shared" si="24"/>
        <v>1.6220009016646351</v>
      </c>
      <c r="BE25" s="36">
        <f t="shared" si="24"/>
        <v>1.652818918796263</v>
      </c>
      <c r="BF25" s="36">
        <f t="shared" si="24"/>
        <v>1.6842224782533921</v>
      </c>
    </row>
    <row r="26" spans="2:58" x14ac:dyDescent="0.35">
      <c r="Q26" s="61" t="s">
        <v>139</v>
      </c>
      <c r="R26" s="38">
        <v>2.5000000000000001E-2</v>
      </c>
      <c r="S26" s="38">
        <v>2.3E-2</v>
      </c>
      <c r="T26" s="38">
        <v>2.4E-2</v>
      </c>
      <c r="U26" s="38">
        <v>8.0000000000000002E-3</v>
      </c>
      <c r="V26" s="38">
        <v>6.0000000000000001E-3</v>
      </c>
      <c r="W26" s="38">
        <v>4.0000000000000001E-3</v>
      </c>
      <c r="X26" s="38">
        <v>1E-3</v>
      </c>
      <c r="Y26" s="38">
        <v>1.3000000000000001E-2</v>
      </c>
      <c r="Z26" s="38">
        <v>8.0000000000000002E-3</v>
      </c>
      <c r="AA26" s="38">
        <v>8.0000000000000002E-3</v>
      </c>
      <c r="AB26" s="38">
        <v>3.0000000000000001E-3</v>
      </c>
      <c r="AC26" s="38">
        <v>1.2E-2</v>
      </c>
      <c r="AD26" s="38">
        <v>1.4999999999999999E-2</v>
      </c>
      <c r="AE26" s="38">
        <v>1.7000000000000001E-2</v>
      </c>
      <c r="AF26" s="38">
        <v>1.8000000000000002E-2</v>
      </c>
      <c r="AG26" s="38">
        <v>1.7000000000000001E-2</v>
      </c>
      <c r="AH26" s="38">
        <v>1.8000000000000002E-2</v>
      </c>
      <c r="AI26" s="38">
        <v>1.7000000000000001E-2</v>
      </c>
      <c r="AJ26" s="38">
        <v>1.8000000000000002E-2</v>
      </c>
      <c r="AK26" s="38">
        <v>1.8000000000000002E-2</v>
      </c>
      <c r="AL26" s="38">
        <v>1.7000000000000001E-2</v>
      </c>
      <c r="AM26" s="38">
        <v>1.9E-2</v>
      </c>
      <c r="AN26" s="38">
        <v>1.8000000000000002E-2</v>
      </c>
      <c r="AO26" s="38">
        <v>1.9E-2</v>
      </c>
      <c r="AP26" s="38">
        <v>1.8000000000000002E-2</v>
      </c>
      <c r="AQ26" s="38">
        <v>1.8000000000000002E-2</v>
      </c>
      <c r="AR26" s="38">
        <v>0.02</v>
      </c>
      <c r="AS26" s="38">
        <v>1.9E-2</v>
      </c>
      <c r="AT26" s="38">
        <v>1.9E-2</v>
      </c>
      <c r="AU26" s="38">
        <v>1.9E-2</v>
      </c>
      <c r="AV26" s="38">
        <v>1.9E-2</v>
      </c>
      <c r="AW26" s="38">
        <v>1.9E-2</v>
      </c>
      <c r="AX26" s="38">
        <v>1.8000000000000002E-2</v>
      </c>
      <c r="AY26" s="38">
        <v>1.9E-2</v>
      </c>
      <c r="AZ26" s="38">
        <v>1.9E-2</v>
      </c>
      <c r="BA26" s="38">
        <v>1.8000000000000002E-2</v>
      </c>
      <c r="BB26" s="38">
        <v>1.9E-2</v>
      </c>
      <c r="BC26" s="38">
        <v>1.8000000000000002E-2</v>
      </c>
      <c r="BD26" s="38">
        <v>1.9E-2</v>
      </c>
      <c r="BE26" s="38">
        <v>1.9E-2</v>
      </c>
      <c r="BF26" s="38">
        <v>1.8000000000000002E-2</v>
      </c>
    </row>
    <row r="27" spans="2:58" x14ac:dyDescent="0.35">
      <c r="Q27" s="37" t="s">
        <v>123</v>
      </c>
      <c r="R27" s="39">
        <v>7.4470000000000001</v>
      </c>
      <c r="S27" s="39">
        <v>7.4539999999999997</v>
      </c>
      <c r="T27" s="39">
        <v>7.4539999999999997</v>
      </c>
      <c r="U27" s="39">
        <v>7.4539999999999997</v>
      </c>
      <c r="V27" s="40">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39">
        <v>7.4539999999999997</v>
      </c>
      <c r="BA27" s="39">
        <v>7.4539999999999997</v>
      </c>
      <c r="BB27" s="39">
        <v>7.4539999999999997</v>
      </c>
      <c r="BC27" s="39">
        <v>7.4539999999999997</v>
      </c>
      <c r="BD27" s="39">
        <v>7.4539999999999997</v>
      </c>
      <c r="BE27" s="39">
        <v>7.4539999999999997</v>
      </c>
      <c r="BF27" s="41">
        <v>7.4539999999999997</v>
      </c>
    </row>
    <row r="28" spans="2:58" ht="13.15" thickBot="1" x14ac:dyDescent="0.4">
      <c r="Q28" s="42" t="s">
        <v>106</v>
      </c>
      <c r="R28" s="43" t="str">
        <f>R35</f>
        <v>MBS</v>
      </c>
      <c r="S28" s="43" t="str">
        <f t="shared" ref="S28:BF28" si="25">S35</f>
        <v>Opdateret med DK2025</v>
      </c>
      <c r="T28" s="43">
        <f t="shared" si="25"/>
        <v>0</v>
      </c>
      <c r="U28" s="43" t="str">
        <f t="shared" si="25"/>
        <v>https://fm.dk/udgivelser/2020/august/dk2025-en-groen-retfaerdig-og-ansvarlig-genopretning-af-dansk-oekonomi/</v>
      </c>
      <c r="V28" s="43">
        <f t="shared" si="25"/>
        <v>0</v>
      </c>
      <c r="W28" s="43">
        <f t="shared" si="25"/>
        <v>0</v>
      </c>
      <c r="X28" s="43">
        <f t="shared" si="25"/>
        <v>0</v>
      </c>
      <c r="Y28" s="43">
        <f t="shared" si="25"/>
        <v>0</v>
      </c>
      <c r="Z28" s="43">
        <f t="shared" si="25"/>
        <v>0</v>
      </c>
      <c r="AA28" s="43">
        <f t="shared" si="25"/>
        <v>0</v>
      </c>
      <c r="AB28" s="43">
        <f t="shared" si="25"/>
        <v>0</v>
      </c>
      <c r="AC28" s="43">
        <f t="shared" si="25"/>
        <v>0</v>
      </c>
      <c r="AD28" s="43">
        <f t="shared" si="25"/>
        <v>0</v>
      </c>
      <c r="AE28" s="43">
        <f t="shared" si="25"/>
        <v>0</v>
      </c>
      <c r="AF28" s="43">
        <f t="shared" si="25"/>
        <v>0</v>
      </c>
      <c r="AG28" s="43">
        <f t="shared" si="25"/>
        <v>0</v>
      </c>
      <c r="AH28" s="43">
        <f t="shared" si="25"/>
        <v>0</v>
      </c>
      <c r="AI28" s="43">
        <f t="shared" si="25"/>
        <v>0</v>
      </c>
      <c r="AJ28" s="43">
        <f t="shared" si="25"/>
        <v>0</v>
      </c>
      <c r="AK28" s="43">
        <f t="shared" si="25"/>
        <v>0</v>
      </c>
      <c r="AL28" s="43">
        <f t="shared" si="25"/>
        <v>0</v>
      </c>
      <c r="AM28" s="43">
        <f t="shared" si="25"/>
        <v>0</v>
      </c>
      <c r="AN28" s="43">
        <f t="shared" si="25"/>
        <v>0</v>
      </c>
      <c r="AO28" s="43">
        <f t="shared" si="25"/>
        <v>0</v>
      </c>
      <c r="AP28" s="43">
        <f t="shared" si="25"/>
        <v>0</v>
      </c>
      <c r="AQ28" s="43">
        <f t="shared" si="25"/>
        <v>0</v>
      </c>
      <c r="AR28" s="43">
        <f t="shared" si="25"/>
        <v>0</v>
      </c>
      <c r="AS28" s="43">
        <f t="shared" si="25"/>
        <v>0</v>
      </c>
      <c r="AT28" s="43">
        <f t="shared" si="25"/>
        <v>0</v>
      </c>
      <c r="AU28" s="43">
        <f t="shared" si="25"/>
        <v>0</v>
      </c>
      <c r="AV28" s="43">
        <f t="shared" si="25"/>
        <v>0</v>
      </c>
      <c r="AW28" s="43">
        <f t="shared" si="25"/>
        <v>0</v>
      </c>
      <c r="AX28" s="43">
        <f t="shared" si="25"/>
        <v>0</v>
      </c>
      <c r="AY28" s="43">
        <f t="shared" si="25"/>
        <v>0</v>
      </c>
      <c r="AZ28" s="43">
        <f t="shared" si="25"/>
        <v>0</v>
      </c>
      <c r="BA28" s="43">
        <f t="shared" si="25"/>
        <v>0</v>
      </c>
      <c r="BB28" s="43">
        <f t="shared" si="25"/>
        <v>0</v>
      </c>
      <c r="BC28" s="43">
        <f t="shared" si="25"/>
        <v>0</v>
      </c>
      <c r="BD28" s="43">
        <f t="shared" si="25"/>
        <v>0</v>
      </c>
      <c r="BE28" s="43">
        <f t="shared" si="25"/>
        <v>0</v>
      </c>
      <c r="BF28" s="43">
        <f t="shared" si="25"/>
        <v>0</v>
      </c>
    </row>
    <row r="29" spans="2:58" ht="14.25" x14ac:dyDescent="0.45">
      <c r="Q29" s="44" t="s">
        <v>154</v>
      </c>
      <c r="R29" s="7"/>
      <c r="S29" s="7"/>
      <c r="T29" s="7"/>
      <c r="U29" s="7"/>
      <c r="V29" s="7"/>
      <c r="W29" s="7"/>
      <c r="X29" s="7"/>
      <c r="Y29" s="7"/>
      <c r="Z29" s="7"/>
      <c r="AA29" s="7"/>
      <c r="AB29" s="7"/>
      <c r="AC29" s="7"/>
      <c r="AD29"/>
      <c r="AE29"/>
      <c r="AF29"/>
      <c r="AG29"/>
      <c r="AH29"/>
      <c r="AI29"/>
      <c r="AJ29"/>
      <c r="AK29"/>
      <c r="AL29"/>
      <c r="AM29"/>
      <c r="AN29"/>
      <c r="AO29"/>
      <c r="AP29"/>
      <c r="AQ29"/>
      <c r="AR29"/>
      <c r="AS29"/>
      <c r="AT29"/>
      <c r="AU29"/>
      <c r="AV29"/>
      <c r="AW29"/>
      <c r="AX29"/>
      <c r="AY29"/>
      <c r="AZ29"/>
      <c r="BA29"/>
      <c r="BB29"/>
      <c r="BC29"/>
      <c r="BD29"/>
      <c r="BE29"/>
      <c r="BF29"/>
    </row>
    <row r="30" spans="2:58" ht="14.25" x14ac:dyDescent="0.45">
      <c r="Q30" s="56"/>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2:58" ht="14.25" x14ac:dyDescent="0.45">
      <c r="Q31" s="57" t="s">
        <v>107</v>
      </c>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2:58" ht="14.25" x14ac:dyDescent="0.45">
      <c r="Q32" s="58">
        <v>41767</v>
      </c>
      <c r="R32" s="59" t="s">
        <v>124</v>
      </c>
      <c r="S32" s="59" t="s">
        <v>125</v>
      </c>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7:97" ht="14.25" x14ac:dyDescent="0.45">
      <c r="Q33" s="58">
        <v>42102</v>
      </c>
      <c r="R33" s="59" t="s">
        <v>124</v>
      </c>
      <c r="S33" s="59" t="s">
        <v>126</v>
      </c>
      <c r="T33"/>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row>
    <row r="34" spans="17:97" ht="14.25" x14ac:dyDescent="0.45">
      <c r="Q34" s="64">
        <v>42702</v>
      </c>
      <c r="R34" s="69" t="s">
        <v>140</v>
      </c>
      <c r="S34" s="59" t="s">
        <v>141</v>
      </c>
    </row>
    <row r="35" spans="17:97" ht="14.25" x14ac:dyDescent="0.45">
      <c r="Q35" s="73">
        <v>44351</v>
      </c>
      <c r="R35" s="74" t="s">
        <v>151</v>
      </c>
      <c r="S35" s="74" t="s">
        <v>153</v>
      </c>
      <c r="T35" s="67"/>
      <c r="U35" s="75" t="s">
        <v>152</v>
      </c>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8"/>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6"/>
    </row>
    <row r="36" spans="17:97" ht="14.25" x14ac:dyDescent="0.45">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3"/>
    </row>
    <row r="52" spans="2:11" x14ac:dyDescent="0.35">
      <c r="C52" s="10"/>
      <c r="E52" s="17"/>
      <c r="F52" s="17"/>
      <c r="G52" s="17"/>
      <c r="H52" s="17"/>
      <c r="I52" s="17"/>
      <c r="J52" s="17"/>
      <c r="K52" s="17"/>
    </row>
    <row r="53" spans="2:11" x14ac:dyDescent="0.35">
      <c r="B53"/>
      <c r="C53" s="10"/>
      <c r="E53" s="17"/>
      <c r="F53" s="17"/>
      <c r="G53" s="17"/>
      <c r="H53" s="17"/>
      <c r="I53" s="17"/>
      <c r="J53" s="17"/>
      <c r="K53" s="17"/>
    </row>
    <row r="56" spans="2:11" x14ac:dyDescent="0.35">
      <c r="E56" s="9"/>
      <c r="F56" s="9"/>
      <c r="G56" s="9"/>
      <c r="H56" s="9"/>
      <c r="I56" s="9"/>
      <c r="J56" s="9"/>
      <c r="K56" s="9"/>
    </row>
    <row r="57" spans="2:11" x14ac:dyDescent="0.35">
      <c r="E57" s="9"/>
      <c r="F57" s="9"/>
      <c r="G57" s="9"/>
      <c r="H57" s="9"/>
      <c r="I57" s="9"/>
      <c r="J57" s="9"/>
      <c r="K57" s="9"/>
    </row>
    <row r="58" spans="2:11" x14ac:dyDescent="0.35">
      <c r="B58"/>
      <c r="E58" s="9"/>
      <c r="F58" s="9"/>
      <c r="G58" s="9"/>
      <c r="H58" s="9"/>
      <c r="I58" s="9"/>
      <c r="J58" s="9"/>
      <c r="K58" s="9"/>
    </row>
  </sheetData>
  <phoneticPr fontId="0" type="noConversion"/>
  <hyperlinks>
    <hyperlink ref="U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topLeftCell="D1" workbookViewId="0">
      <selection activeCell="L48" sqref="K48:L49"/>
    </sheetView>
  </sheetViews>
  <sheetFormatPr baseColWidth="10" defaultColWidth="9.06640625" defaultRowHeight="12.75" x14ac:dyDescent="0.35"/>
  <cols>
    <col min="2" max="2" width="11.1328125" bestFit="1" customWidth="1"/>
    <col min="4" max="4" width="10.6640625" bestFit="1" customWidth="1"/>
    <col min="5" max="5" width="5.1328125" bestFit="1" customWidth="1"/>
    <col min="6" max="6" width="10.6640625" bestFit="1" customWidth="1"/>
    <col min="7" max="7" width="14.33203125" bestFit="1" customWidth="1"/>
    <col min="12" max="12" width="15.53125" bestFit="1" customWidth="1"/>
  </cols>
  <sheetData>
    <row r="2" spans="12:16" x14ac:dyDescent="0.35">
      <c r="L2" s="12" t="s">
        <v>51</v>
      </c>
    </row>
    <row r="3" spans="12:16" ht="13.15" x14ac:dyDescent="0.35">
      <c r="L3" s="13" t="s">
        <v>34</v>
      </c>
      <c r="M3" s="13" t="s">
        <v>58</v>
      </c>
      <c r="N3" s="13" t="s">
        <v>59</v>
      </c>
      <c r="O3" s="13" t="s">
        <v>60</v>
      </c>
      <c r="P3" s="13" t="s">
        <v>81</v>
      </c>
    </row>
    <row r="4" spans="12:16" x14ac:dyDescent="0.35">
      <c r="L4" t="s">
        <v>52</v>
      </c>
      <c r="M4" t="s">
        <v>55</v>
      </c>
      <c r="N4" s="11" t="s">
        <v>55</v>
      </c>
      <c r="O4" s="11" t="s">
        <v>55</v>
      </c>
      <c r="P4" s="11" t="s">
        <v>82</v>
      </c>
    </row>
    <row r="5" spans="12:16" x14ac:dyDescent="0.35">
      <c r="L5" t="s">
        <v>53</v>
      </c>
      <c r="M5" s="11" t="s">
        <v>61</v>
      </c>
      <c r="N5" s="11" t="s">
        <v>56</v>
      </c>
      <c r="O5" s="11" t="s">
        <v>56</v>
      </c>
      <c r="P5" s="11" t="s">
        <v>82</v>
      </c>
    </row>
    <row r="6" spans="12:16" x14ac:dyDescent="0.3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baseColWidth="10" defaultColWidth="9.06640625" defaultRowHeight="12.75" x14ac:dyDescent="0.35"/>
  <cols>
    <col min="1" max="1" width="3.1328125" customWidth="1"/>
    <col min="2" max="2" width="19.33203125" customWidth="1"/>
    <col min="3" max="3" width="23.33203125" customWidth="1"/>
    <col min="4" max="4" width="8.6640625" bestFit="1" customWidth="1"/>
    <col min="5" max="5" width="14.33203125" bestFit="1" customWidth="1"/>
    <col min="6" max="6" width="8.46484375" bestFit="1" customWidth="1"/>
    <col min="7" max="7" width="11.33203125" customWidth="1"/>
    <col min="8" max="10" width="11.86328125" customWidth="1"/>
  </cols>
  <sheetData>
    <row r="1" spans="2:7" x14ac:dyDescent="0.35">
      <c r="B1" s="3"/>
      <c r="C1" s="3"/>
      <c r="D1" s="3"/>
      <c r="E1" s="3"/>
      <c r="F1" s="3"/>
      <c r="G1" s="3"/>
    </row>
    <row r="2" spans="2:7" ht="15" x14ac:dyDescent="0.4">
      <c r="B2" s="4" t="s">
        <v>42</v>
      </c>
      <c r="C2" s="5"/>
      <c r="D2" s="5"/>
      <c r="E2" s="5"/>
      <c r="F2" s="5"/>
      <c r="G2" s="5"/>
    </row>
    <row r="4" spans="2:7" ht="21" customHeight="1" x14ac:dyDescent="0.45">
      <c r="B4" s="6" t="s">
        <v>6</v>
      </c>
      <c r="C4" s="6"/>
      <c r="D4" s="6"/>
      <c r="E4" s="6"/>
      <c r="F4" s="6"/>
    </row>
    <row r="5" spans="2:7" ht="18" customHeight="1" x14ac:dyDescent="0.35">
      <c r="B5" s="12" t="s">
        <v>7</v>
      </c>
    </row>
    <row r="6" spans="2:7" ht="18.75" customHeight="1" x14ac:dyDescent="0.35">
      <c r="B6" s="13" t="s">
        <v>8</v>
      </c>
      <c r="C6" s="13" t="s">
        <v>9</v>
      </c>
      <c r="D6" s="13" t="s">
        <v>28</v>
      </c>
      <c r="E6" s="13" t="s">
        <v>29</v>
      </c>
      <c r="F6" s="13" t="s">
        <v>30</v>
      </c>
      <c r="G6" s="13" t="s">
        <v>3</v>
      </c>
    </row>
    <row r="7" spans="2:7" ht="13.15" thickBot="1" x14ac:dyDescent="0.4">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2021-11-08T20:59:35Z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865531563758850</vt:r8>
  </property>
</Properties>
</file>